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6.xml" ContentType="application/vnd.openxmlformats-officedocument.drawing+xml"/>
  <Override PartName="/xl/drawings/drawing1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2.xml" ContentType="application/vnd.openxmlformats-officedocument.drawing+xml"/>
  <Override PartName="/xl/drawings/drawing2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farha\OneDrive\Desktop\ACTL3182\Assignment Information\"/>
    </mc:Choice>
  </mc:AlternateContent>
  <xr:revisionPtr revIDLastSave="0" documentId="13_ncr:1_{386EA6C3-CBA7-4F31-8917-1D191378296A}" xr6:coauthVersionLast="47" xr6:coauthVersionMax="47" xr10:uidLastSave="{00000000-0000-0000-0000-000000000000}"/>
  <bookViews>
    <workbookView xWindow="-120" yWindow="-120" windowWidth="29040" windowHeight="15840" tabRatio="788" firstSheet="21" activeTab="33" xr2:uid="{00000000-000D-0000-FFFF-FFFF00000000}"/>
  </bookViews>
  <sheets>
    <sheet name="25 TSE Stocks" sheetId="1" r:id="rId1"/>
    <sheet name="Q1" sheetId="2" r:id="rId2"/>
    <sheet name="Q2" sheetId="3" r:id="rId3"/>
    <sheet name="Q3" sheetId="4" r:id="rId4"/>
    <sheet name="Q4" sheetId="5" r:id="rId5"/>
    <sheet name="Q5" sheetId="6" r:id="rId6"/>
    <sheet name="Q6" sheetId="7" r:id="rId7"/>
    <sheet name="Q7 (5 Viet Stocks)" sheetId="8" r:id="rId8"/>
    <sheet name="VND to JPY exchange rate" sheetId="9" r:id="rId9"/>
    <sheet name="Q8" sheetId="10" r:id="rId10"/>
    <sheet name="Q9" sheetId="11" r:id="rId11"/>
    <sheet name="Q10" sheetId="12" r:id="rId12"/>
    <sheet name="Q11" sheetId="13" r:id="rId13"/>
    <sheet name="Q12" sheetId="18" r:id="rId14"/>
    <sheet name="Q13 tech constraint working out" sheetId="19" r:id="rId15"/>
    <sheet name="Q13" sheetId="20" r:id="rId16"/>
    <sheet name="Q14" sheetId="14" r:id="rId17"/>
    <sheet name="Q15" sheetId="21" r:id="rId18"/>
    <sheet name="Q16 No Short Selling WorkingOut" sheetId="22" r:id="rId19"/>
    <sheet name="Q16" sheetId="23" r:id="rId20"/>
    <sheet name="Japan 3-month Government Bond" sheetId="24" r:id="rId21"/>
    <sheet name="Q17" sheetId="25" r:id="rId22"/>
    <sheet name="Q18 working out" sheetId="26" r:id="rId23"/>
    <sheet name="Q18" sheetId="27" r:id="rId24"/>
    <sheet name="Q19" sheetId="29" r:id="rId25"/>
    <sheet name="Q20" sheetId="30" r:id="rId26"/>
    <sheet name="Q21 Working Out" sheetId="31" r:id="rId27"/>
    <sheet name="Q21" sheetId="32" r:id="rId28"/>
    <sheet name="Q22" sheetId="33" r:id="rId29"/>
    <sheet name="N225 Index price" sheetId="38" r:id="rId30"/>
    <sheet name="N225 Returns adjusted for null" sheetId="39" r:id="rId31"/>
    <sheet name="TSE returns adjusted for N225" sheetId="40" r:id="rId32"/>
    <sheet name="Q23 and Q24" sheetId="37" r:id="rId33"/>
    <sheet name="Q25 " sheetId="43" r:id="rId34"/>
  </sheets>
  <definedNames>
    <definedName name="A">'Q2'!$C$30</definedName>
    <definedName name="ATHIRTY">'Q9'!$C$33</definedName>
    <definedName name="B">'Q2'!$D$30</definedName>
    <definedName name="BTHIRTY">'Q9'!$D$33</definedName>
    <definedName name="Cee">'Q2'!$E$30</definedName>
    <definedName name="CTHIRTY">'Q9'!$E$33</definedName>
    <definedName name="DELTA">'Q2'!$G$30</definedName>
    <definedName name="DOUBLEU">'Q2'!$C$33:$C$57</definedName>
    <definedName name="GAMMA">'Q2'!$I$30</definedName>
    <definedName name="LAMBDA">'Q2'!$J$30</definedName>
    <definedName name="ONE">'Q2'!$A$1:$A$25</definedName>
    <definedName name="ONE_THIRTY">'Q9'!#REF!</definedName>
    <definedName name="ONETHIRTY">'Q9'!$A$1:$A$30</definedName>
    <definedName name="SIGMA">'Q2'!$C$1:$AA$25</definedName>
    <definedName name="SIGMAALL">'Q21 Working Out'!$C$1:$AG$31</definedName>
    <definedName name="SIGMATHIRTY">'Q9'!$C$1:$AF$30</definedName>
    <definedName name="SIGMATSEBOND">'Q18 working out'!$C$1:$AB$26</definedName>
    <definedName name="solver_adj" localSheetId="12" hidden="1">'Q11'!$A$2:$A$31</definedName>
    <definedName name="solver_adj" localSheetId="13" hidden="1">'Q12'!$A$2:$A$26</definedName>
    <definedName name="solver_adj" localSheetId="14" hidden="1">'Q13 tech constraint working out'!$F$14:$AD$14</definedName>
    <definedName name="solver_adj" localSheetId="16" hidden="1">'Q14'!$A$2:$A$26</definedName>
    <definedName name="solver_adj" localSheetId="17" hidden="1">'Q15'!$F$2:$F$26</definedName>
    <definedName name="solver_adj" localSheetId="18" hidden="1">'Q16 No Short Selling WorkingOut'!#REF!</definedName>
    <definedName name="solver_adj" localSheetId="22" hidden="1">'Q18 working out'!$F$33:$AE$33</definedName>
    <definedName name="solver_adj" localSheetId="24" hidden="1">'Q19'!$G$2:$G$27</definedName>
    <definedName name="solver_adj" localSheetId="25" hidden="1">'Q20'!$F$2:$F$27</definedName>
    <definedName name="solver_adj" localSheetId="26" hidden="1">'Q21 Working Out'!$F$79:$AJ$79</definedName>
    <definedName name="solver_adj" localSheetId="28" hidden="1">'Q22'!$D$29:$AH$29</definedName>
    <definedName name="solver_cvg" localSheetId="12" hidden="1">0.0001</definedName>
    <definedName name="solver_cvg" localSheetId="13" hidden="1">0.0001</definedName>
    <definedName name="solver_cvg" localSheetId="14" hidden="1">0.0001</definedName>
    <definedName name="solver_cvg" localSheetId="16" hidden="1">0.0001</definedName>
    <definedName name="solver_cvg" localSheetId="17" hidden="1">0.0001</definedName>
    <definedName name="solver_cvg" localSheetId="18" hidden="1">0.0001</definedName>
    <definedName name="solver_cvg" localSheetId="22" hidden="1">0.0001</definedName>
    <definedName name="solver_cvg" localSheetId="24" hidden="1">0.0001</definedName>
    <definedName name="solver_cvg" localSheetId="25" hidden="1">0.0001</definedName>
    <definedName name="solver_cvg" localSheetId="26" hidden="1">0.0001</definedName>
    <definedName name="solver_cvg" localSheetId="28" hidden="1">0.0001</definedName>
    <definedName name="solver_drv" localSheetId="12" hidden="1">1</definedName>
    <definedName name="solver_drv" localSheetId="13" hidden="1">1</definedName>
    <definedName name="solver_drv" localSheetId="14" hidden="1">1</definedName>
    <definedName name="solver_drv" localSheetId="16" hidden="1">1</definedName>
    <definedName name="solver_drv" localSheetId="17" hidden="1">1</definedName>
    <definedName name="solver_drv" localSheetId="18" hidden="1">1</definedName>
    <definedName name="solver_drv" localSheetId="22" hidden="1">1</definedName>
    <definedName name="solver_drv" localSheetId="24" hidden="1">1</definedName>
    <definedName name="solver_drv" localSheetId="25" hidden="1">1</definedName>
    <definedName name="solver_drv" localSheetId="26" hidden="1">1</definedName>
    <definedName name="solver_drv" localSheetId="28" hidden="1">1</definedName>
    <definedName name="solver_eng" localSheetId="12" hidden="1">1</definedName>
    <definedName name="solver_eng" localSheetId="13" hidden="1">1</definedName>
    <definedName name="solver_eng" localSheetId="14" hidden="1">1</definedName>
    <definedName name="solver_eng" localSheetId="16" hidden="1">1</definedName>
    <definedName name="solver_eng" localSheetId="17" hidden="1">1</definedName>
    <definedName name="solver_eng" localSheetId="18" hidden="1">1</definedName>
    <definedName name="solver_eng" localSheetId="22" hidden="1">1</definedName>
    <definedName name="solver_eng" localSheetId="24" hidden="1">1</definedName>
    <definedName name="solver_eng" localSheetId="25" hidden="1">1</definedName>
    <definedName name="solver_eng" localSheetId="26" hidden="1">1</definedName>
    <definedName name="solver_eng" localSheetId="28" hidden="1">1</definedName>
    <definedName name="solver_eng" localSheetId="6" hidden="1">1</definedName>
    <definedName name="solver_est" localSheetId="12" hidden="1">1</definedName>
    <definedName name="solver_est" localSheetId="13" hidden="1">1</definedName>
    <definedName name="solver_est" localSheetId="14" hidden="1">1</definedName>
    <definedName name="solver_est" localSheetId="16" hidden="1">1</definedName>
    <definedName name="solver_est" localSheetId="17" hidden="1">1</definedName>
    <definedName name="solver_est" localSheetId="18" hidden="1">1</definedName>
    <definedName name="solver_est" localSheetId="22" hidden="1">1</definedName>
    <definedName name="solver_est" localSheetId="24" hidden="1">1</definedName>
    <definedName name="solver_est" localSheetId="25" hidden="1">1</definedName>
    <definedName name="solver_est" localSheetId="26" hidden="1">1</definedName>
    <definedName name="solver_est" localSheetId="28" hidden="1">1</definedName>
    <definedName name="solver_itr" localSheetId="12" hidden="1">2147483647</definedName>
    <definedName name="solver_itr" localSheetId="13" hidden="1">2147483647</definedName>
    <definedName name="solver_itr" localSheetId="14" hidden="1">2147483647</definedName>
    <definedName name="solver_itr" localSheetId="16" hidden="1">2147483647</definedName>
    <definedName name="solver_itr" localSheetId="17" hidden="1">2147483647</definedName>
    <definedName name="solver_itr" localSheetId="18" hidden="1">2147483647</definedName>
    <definedName name="solver_itr" localSheetId="22" hidden="1">2147483647</definedName>
    <definedName name="solver_itr" localSheetId="24" hidden="1">2147483647</definedName>
    <definedName name="solver_itr" localSheetId="25" hidden="1">2147483647</definedName>
    <definedName name="solver_itr" localSheetId="26" hidden="1">2147483647</definedName>
    <definedName name="solver_itr" localSheetId="28" hidden="1">2147483647</definedName>
    <definedName name="solver_lhs1" localSheetId="12" hidden="1">'Q11'!$D$5</definedName>
    <definedName name="solver_lhs1" localSheetId="13" hidden="1">'Q12'!$D$4</definedName>
    <definedName name="solver_lhs1" localSheetId="14" hidden="1">'Q13 tech constraint working out'!$C$14</definedName>
    <definedName name="solver_lhs1" localSheetId="16" hidden="1">'Q14'!$D$6</definedName>
    <definedName name="solver_lhs1" localSheetId="17" hidden="1">'Q15'!$K$2</definedName>
    <definedName name="solver_lhs1" localSheetId="18" hidden="1">'Q16 No Short Selling WorkingOut'!#REF!</definedName>
    <definedName name="solver_lhs1" localSheetId="22" hidden="1">'Q18 working out'!$D$33</definedName>
    <definedName name="solver_lhs1" localSheetId="24" hidden="1">'Q19'!$H$2</definedName>
    <definedName name="solver_lhs1" localSheetId="25" hidden="1">'Q20'!$G$2</definedName>
    <definedName name="solver_lhs1" localSheetId="26" hidden="1">'Q21 Working Out'!$AJ$79</definedName>
    <definedName name="solver_lhs1" localSheetId="28" hidden="1">'Q22'!$AH$29</definedName>
    <definedName name="solver_lhs2" localSheetId="12" hidden="1">'Q11'!$D$6</definedName>
    <definedName name="solver_lhs2" localSheetId="13" hidden="1">'Q12'!$D$5</definedName>
    <definedName name="solver_lhs2" localSheetId="14" hidden="1">'Q13 tech constraint working out'!$D$14</definedName>
    <definedName name="solver_lhs2" localSheetId="16" hidden="1">'Q14'!$D$7</definedName>
    <definedName name="solver_lhs2" localSheetId="18" hidden="1">'Q16 No Short Selling WorkingOut'!$E$6</definedName>
    <definedName name="solver_lhs2" localSheetId="22" hidden="1">'Q18 working out'!$E$33</definedName>
    <definedName name="solver_lhs2" localSheetId="24" hidden="1">'Q19'!$I$2</definedName>
    <definedName name="solver_lhs2" localSheetId="26" hidden="1">'Q21 Working Out'!$D$79</definedName>
    <definedName name="solver_lhs2" localSheetId="28" hidden="1">'Q22'!$B$29</definedName>
    <definedName name="solver_lhs3" localSheetId="12" hidden="1">'Q11'!$D$7</definedName>
    <definedName name="solver_lhs3" localSheetId="13" hidden="1">'Q12'!$D$6</definedName>
    <definedName name="solver_lhs3" localSheetId="14" hidden="1">'Q13 tech constraint working out'!$E$14</definedName>
    <definedName name="solver_lhs3" localSheetId="26" hidden="1">'Q21 Working Out'!$E$79</definedName>
    <definedName name="solver_lhs3" localSheetId="28" hidden="1">'Q22'!$C$29</definedName>
    <definedName name="solver_mip" localSheetId="12" hidden="1">2147483647</definedName>
    <definedName name="solver_mip" localSheetId="13" hidden="1">2147483647</definedName>
    <definedName name="solver_mip" localSheetId="14" hidden="1">2147483647</definedName>
    <definedName name="solver_mip" localSheetId="16" hidden="1">2147483647</definedName>
    <definedName name="solver_mip" localSheetId="17" hidden="1">2147483647</definedName>
    <definedName name="solver_mip" localSheetId="18" hidden="1">2147483647</definedName>
    <definedName name="solver_mip" localSheetId="22" hidden="1">2147483647</definedName>
    <definedName name="solver_mip" localSheetId="24" hidden="1">2147483647</definedName>
    <definedName name="solver_mip" localSheetId="25" hidden="1">2147483647</definedName>
    <definedName name="solver_mip" localSheetId="26" hidden="1">2147483647</definedName>
    <definedName name="solver_mip" localSheetId="28" hidden="1">2147483647</definedName>
    <definedName name="solver_mni" localSheetId="12" hidden="1">30</definedName>
    <definedName name="solver_mni" localSheetId="13" hidden="1">30</definedName>
    <definedName name="solver_mni" localSheetId="14" hidden="1">30</definedName>
    <definedName name="solver_mni" localSheetId="16" hidden="1">30</definedName>
    <definedName name="solver_mni" localSheetId="17" hidden="1">30</definedName>
    <definedName name="solver_mni" localSheetId="18" hidden="1">30</definedName>
    <definedName name="solver_mni" localSheetId="22" hidden="1">30</definedName>
    <definedName name="solver_mni" localSheetId="24" hidden="1">30</definedName>
    <definedName name="solver_mni" localSheetId="25" hidden="1">30</definedName>
    <definedName name="solver_mni" localSheetId="26" hidden="1">30</definedName>
    <definedName name="solver_mni" localSheetId="28" hidden="1">30</definedName>
    <definedName name="solver_mrt" localSheetId="12" hidden="1">0.075</definedName>
    <definedName name="solver_mrt" localSheetId="13" hidden="1">0.075</definedName>
    <definedName name="solver_mrt" localSheetId="14" hidden="1">0.075</definedName>
    <definedName name="solver_mrt" localSheetId="16" hidden="1">0.075</definedName>
    <definedName name="solver_mrt" localSheetId="17" hidden="1">0.075</definedName>
    <definedName name="solver_mrt" localSheetId="18" hidden="1">0.075</definedName>
    <definedName name="solver_mrt" localSheetId="22" hidden="1">0.075</definedName>
    <definedName name="solver_mrt" localSheetId="24" hidden="1">0.075</definedName>
    <definedName name="solver_mrt" localSheetId="25" hidden="1">0.075</definedName>
    <definedName name="solver_mrt" localSheetId="26" hidden="1">0.075</definedName>
    <definedName name="solver_mrt" localSheetId="28" hidden="1">0.075</definedName>
    <definedName name="solver_msl" localSheetId="12" hidden="1">2</definedName>
    <definedName name="solver_msl" localSheetId="13" hidden="1">2</definedName>
    <definedName name="solver_msl" localSheetId="14" hidden="1">2</definedName>
    <definedName name="solver_msl" localSheetId="16" hidden="1">2</definedName>
    <definedName name="solver_msl" localSheetId="17" hidden="1">2</definedName>
    <definedName name="solver_msl" localSheetId="18" hidden="1">2</definedName>
    <definedName name="solver_msl" localSheetId="22" hidden="1">2</definedName>
    <definedName name="solver_msl" localSheetId="24" hidden="1">2</definedName>
    <definedName name="solver_msl" localSheetId="25" hidden="1">2</definedName>
    <definedName name="solver_msl" localSheetId="26" hidden="1">2</definedName>
    <definedName name="solver_msl" localSheetId="28" hidden="1">2</definedName>
    <definedName name="solver_neg" localSheetId="12" hidden="1">2</definedName>
    <definedName name="solver_neg" localSheetId="13" hidden="1">2</definedName>
    <definedName name="solver_neg" localSheetId="14" hidden="1">2</definedName>
    <definedName name="solver_neg" localSheetId="16" hidden="1">1</definedName>
    <definedName name="solver_neg" localSheetId="17" hidden="1">1</definedName>
    <definedName name="solver_neg" localSheetId="18" hidden="1">1</definedName>
    <definedName name="solver_neg" localSheetId="22" hidden="1">1</definedName>
    <definedName name="solver_neg" localSheetId="24" hidden="1">1</definedName>
    <definedName name="solver_neg" localSheetId="25" hidden="1">1</definedName>
    <definedName name="solver_neg" localSheetId="26" hidden="1">1</definedName>
    <definedName name="solver_neg" localSheetId="28" hidden="1">1</definedName>
    <definedName name="solver_neg" localSheetId="6" hidden="1">1</definedName>
    <definedName name="solver_nod" localSheetId="12" hidden="1">2147483647</definedName>
    <definedName name="solver_nod" localSheetId="13" hidden="1">2147483647</definedName>
    <definedName name="solver_nod" localSheetId="14" hidden="1">2147483647</definedName>
    <definedName name="solver_nod" localSheetId="16" hidden="1">2147483647</definedName>
    <definedName name="solver_nod" localSheetId="17" hidden="1">2147483647</definedName>
    <definedName name="solver_nod" localSheetId="18" hidden="1">2147483647</definedName>
    <definedName name="solver_nod" localSheetId="22" hidden="1">2147483647</definedName>
    <definedName name="solver_nod" localSheetId="24" hidden="1">2147483647</definedName>
    <definedName name="solver_nod" localSheetId="25" hidden="1">2147483647</definedName>
    <definedName name="solver_nod" localSheetId="26" hidden="1">2147483647</definedName>
    <definedName name="solver_nod" localSheetId="28" hidden="1">2147483647</definedName>
    <definedName name="solver_num" localSheetId="12" hidden="1">3</definedName>
    <definedName name="solver_num" localSheetId="13" hidden="1">3</definedName>
    <definedName name="solver_num" localSheetId="14" hidden="1">3</definedName>
    <definedName name="solver_num" localSheetId="16" hidden="1">2</definedName>
    <definedName name="solver_num" localSheetId="17" hidden="1">1</definedName>
    <definedName name="solver_num" localSheetId="18" hidden="1">1</definedName>
    <definedName name="solver_num" localSheetId="22" hidden="1">2</definedName>
    <definedName name="solver_num" localSheetId="24" hidden="1">2</definedName>
    <definedName name="solver_num" localSheetId="25" hidden="1">1</definedName>
    <definedName name="solver_num" localSheetId="26" hidden="1">3</definedName>
    <definedName name="solver_num" localSheetId="28" hidden="1">3</definedName>
    <definedName name="solver_num" localSheetId="6" hidden="1">0</definedName>
    <definedName name="solver_nwt" localSheetId="12" hidden="1">1</definedName>
    <definedName name="solver_nwt" localSheetId="13" hidden="1">1</definedName>
    <definedName name="solver_nwt" localSheetId="14" hidden="1">1</definedName>
    <definedName name="solver_nwt" localSheetId="16" hidden="1">1</definedName>
    <definedName name="solver_nwt" localSheetId="17" hidden="1">1</definedName>
    <definedName name="solver_nwt" localSheetId="18" hidden="1">1</definedName>
    <definedName name="solver_nwt" localSheetId="22" hidden="1">1</definedName>
    <definedName name="solver_nwt" localSheetId="24" hidden="1">1</definedName>
    <definedName name="solver_nwt" localSheetId="25" hidden="1">1</definedName>
    <definedName name="solver_nwt" localSheetId="26" hidden="1">1</definedName>
    <definedName name="solver_nwt" localSheetId="28" hidden="1">1</definedName>
    <definedName name="solver_opt" localSheetId="12" hidden="1">'Q11'!$C$2</definedName>
    <definedName name="solver_opt" localSheetId="13" hidden="1">'Q12'!$C$2</definedName>
    <definedName name="solver_opt" localSheetId="14" hidden="1">'Q13 tech constraint working out'!$A$14</definedName>
    <definedName name="solver_opt" localSheetId="16" hidden="1">'Q14'!$C$2</definedName>
    <definedName name="solver_opt" localSheetId="17" hidden="1">'Q15'!$H$2</definedName>
    <definedName name="solver_opt" localSheetId="18" hidden="1">'Q16 No Short Selling WorkingOut'!#REF!</definedName>
    <definedName name="solver_opt" localSheetId="22" hidden="1">'Q18 working out'!$A$33</definedName>
    <definedName name="solver_opt" localSheetId="24" hidden="1">'Q19'!$J$2</definedName>
    <definedName name="solver_opt" localSheetId="25" hidden="1">'Q20'!$I$2</definedName>
    <definedName name="solver_opt" localSheetId="26" hidden="1">'Q21 Working Out'!$A$79</definedName>
    <definedName name="solver_opt" localSheetId="28" hidden="1">'Q22'!$A$29</definedName>
    <definedName name="solver_opt" localSheetId="6" hidden="1">'Q6'!$AA$14</definedName>
    <definedName name="solver_pre" localSheetId="12" hidden="1">0.000001</definedName>
    <definedName name="solver_pre" localSheetId="13" hidden="1">0.000001</definedName>
    <definedName name="solver_pre" localSheetId="14" hidden="1">0.000001</definedName>
    <definedName name="solver_pre" localSheetId="16" hidden="1">0.000001</definedName>
    <definedName name="solver_pre" localSheetId="17" hidden="1">0.000001</definedName>
    <definedName name="solver_pre" localSheetId="18" hidden="1">0.000001</definedName>
    <definedName name="solver_pre" localSheetId="22" hidden="1">0.000001</definedName>
    <definedName name="solver_pre" localSheetId="24" hidden="1">0.000001</definedName>
    <definedName name="solver_pre" localSheetId="25" hidden="1">0.000001</definedName>
    <definedName name="solver_pre" localSheetId="26" hidden="1">0.000001</definedName>
    <definedName name="solver_pre" localSheetId="28" hidden="1">0.000001</definedName>
    <definedName name="solver_rbv" localSheetId="12" hidden="1">1</definedName>
    <definedName name="solver_rbv" localSheetId="13" hidden="1">1</definedName>
    <definedName name="solver_rbv" localSheetId="14" hidden="1">1</definedName>
    <definedName name="solver_rbv" localSheetId="16" hidden="1">1</definedName>
    <definedName name="solver_rbv" localSheetId="17" hidden="1">1</definedName>
    <definedName name="solver_rbv" localSheetId="18" hidden="1">1</definedName>
    <definedName name="solver_rbv" localSheetId="22" hidden="1">1</definedName>
    <definedName name="solver_rbv" localSheetId="24" hidden="1">1</definedName>
    <definedName name="solver_rbv" localSheetId="25" hidden="1">1</definedName>
    <definedName name="solver_rbv" localSheetId="26" hidden="1">1</definedName>
    <definedName name="solver_rbv" localSheetId="28" hidden="1">1</definedName>
    <definedName name="solver_rel1" localSheetId="12" hidden="1">2</definedName>
    <definedName name="solver_rel1" localSheetId="13" hidden="1">2</definedName>
    <definedName name="solver_rel1" localSheetId="14" hidden="1">1</definedName>
    <definedName name="solver_rel1" localSheetId="16" hidden="1">2</definedName>
    <definedName name="solver_rel1" localSheetId="17" hidden="1">2</definedName>
    <definedName name="solver_rel1" localSheetId="18" hidden="1">2</definedName>
    <definedName name="solver_rel1" localSheetId="22" hidden="1">2</definedName>
    <definedName name="solver_rel1" localSheetId="24" hidden="1">2</definedName>
    <definedName name="solver_rel1" localSheetId="25" hidden="1">2</definedName>
    <definedName name="solver_rel1" localSheetId="26" hidden="1">2</definedName>
    <definedName name="solver_rel1" localSheetId="28" hidden="1">2</definedName>
    <definedName name="solver_rel2" localSheetId="12" hidden="1">2</definedName>
    <definedName name="solver_rel2" localSheetId="13" hidden="1">1</definedName>
    <definedName name="solver_rel2" localSheetId="14" hidden="1">2</definedName>
    <definedName name="solver_rel2" localSheetId="16" hidden="1">2</definedName>
    <definedName name="solver_rel2" localSheetId="18" hidden="1">2</definedName>
    <definedName name="solver_rel2" localSheetId="22" hidden="1">2</definedName>
    <definedName name="solver_rel2" localSheetId="24" hidden="1">2</definedName>
    <definedName name="solver_rel2" localSheetId="26" hidden="1">2</definedName>
    <definedName name="solver_rel2" localSheetId="28" hidden="1">2</definedName>
    <definedName name="solver_rel3" localSheetId="12" hidden="1">1</definedName>
    <definedName name="solver_rel3" localSheetId="13" hidden="1">2</definedName>
    <definedName name="solver_rel3" localSheetId="14" hidden="1">2</definedName>
    <definedName name="solver_rel3" localSheetId="26" hidden="1">2</definedName>
    <definedName name="solver_rel3" localSheetId="28" hidden="1">2</definedName>
    <definedName name="solver_rhs1" localSheetId="12" hidden="1">'Q11'!$F$5</definedName>
    <definedName name="solver_rhs1" localSheetId="13" hidden="1">'Q12'!$F$4</definedName>
    <definedName name="solver_rhs1" localSheetId="14" hidden="1">'Q13 tech constraint working out'!$F$16</definedName>
    <definedName name="solver_rhs1" localSheetId="16" hidden="1">1</definedName>
    <definedName name="solver_rhs1" localSheetId="17" hidden="1">1</definedName>
    <definedName name="solver_rhs1" localSheetId="18" hidden="1">1</definedName>
    <definedName name="solver_rhs1" localSheetId="22" hidden="1">1</definedName>
    <definedName name="solver_rhs1" localSheetId="24" hidden="1">0.15</definedName>
    <definedName name="solver_rhs1" localSheetId="25" hidden="1">1</definedName>
    <definedName name="solver_rhs1" localSheetId="26" hidden="1">0.05</definedName>
    <definedName name="solver_rhs1" localSheetId="28" hidden="1">0.05</definedName>
    <definedName name="solver_rhs2" localSheetId="12" hidden="1">'Q11'!$F$6</definedName>
    <definedName name="solver_rhs2" localSheetId="13" hidden="1">'Q12'!$F$5</definedName>
    <definedName name="solver_rhs2" localSheetId="14" hidden="1">1</definedName>
    <definedName name="solver_rhs2" localSheetId="16" hidden="1">'Q14'!$F$7</definedName>
    <definedName name="solver_rhs2" localSheetId="18" hidden="1">'Q16 No Short Selling WorkingOut'!$B$6</definedName>
    <definedName name="solver_rhs2" localSheetId="22" hidden="1">'Q18 working out'!$B$33</definedName>
    <definedName name="solver_rhs2" localSheetId="24" hidden="1">1</definedName>
    <definedName name="solver_rhs2" localSheetId="26" hidden="1">1</definedName>
    <definedName name="solver_rhs2" localSheetId="28" hidden="1">0.15</definedName>
    <definedName name="solver_rhs3" localSheetId="12" hidden="1">'Q11'!$F$7</definedName>
    <definedName name="solver_rhs3" localSheetId="13" hidden="1">'Q12'!$F$6</definedName>
    <definedName name="solver_rhs3" localSheetId="14" hidden="1">'Q13 tech constraint working out'!$B$14</definedName>
    <definedName name="solver_rhs3" localSheetId="26" hidden="1">'Q21 Working Out'!$B$79</definedName>
    <definedName name="solver_rhs3" localSheetId="28" hidden="1">1</definedName>
    <definedName name="solver_rlx" localSheetId="12" hidden="1">2</definedName>
    <definedName name="solver_rlx" localSheetId="13" hidden="1">2</definedName>
    <definedName name="solver_rlx" localSheetId="14" hidden="1">2</definedName>
    <definedName name="solver_rlx" localSheetId="16" hidden="1">2</definedName>
    <definedName name="solver_rlx" localSheetId="17" hidden="1">2</definedName>
    <definedName name="solver_rlx" localSheetId="18" hidden="1">2</definedName>
    <definedName name="solver_rlx" localSheetId="22" hidden="1">2</definedName>
    <definedName name="solver_rlx" localSheetId="24" hidden="1">2</definedName>
    <definedName name="solver_rlx" localSheetId="25" hidden="1">2</definedName>
    <definedName name="solver_rlx" localSheetId="26" hidden="1">2</definedName>
    <definedName name="solver_rlx" localSheetId="28" hidden="1">2</definedName>
    <definedName name="solver_rsd" localSheetId="12" hidden="1">0</definedName>
    <definedName name="solver_rsd" localSheetId="13" hidden="1">0</definedName>
    <definedName name="solver_rsd" localSheetId="14" hidden="1">0</definedName>
    <definedName name="solver_rsd" localSheetId="16" hidden="1">0</definedName>
    <definedName name="solver_rsd" localSheetId="17" hidden="1">0</definedName>
    <definedName name="solver_rsd" localSheetId="18" hidden="1">0</definedName>
    <definedName name="solver_rsd" localSheetId="22" hidden="1">0</definedName>
    <definedName name="solver_rsd" localSheetId="24" hidden="1">0</definedName>
    <definedName name="solver_rsd" localSheetId="25" hidden="1">0</definedName>
    <definedName name="solver_rsd" localSheetId="26" hidden="1">0</definedName>
    <definedName name="solver_rsd" localSheetId="28" hidden="1">0</definedName>
    <definedName name="solver_scl" localSheetId="12" hidden="1">1</definedName>
    <definedName name="solver_scl" localSheetId="13" hidden="1">1</definedName>
    <definedName name="solver_scl" localSheetId="14" hidden="1">1</definedName>
    <definedName name="solver_scl" localSheetId="16" hidden="1">1</definedName>
    <definedName name="solver_scl" localSheetId="17" hidden="1">1</definedName>
    <definedName name="solver_scl" localSheetId="18" hidden="1">1</definedName>
    <definedName name="solver_scl" localSheetId="22" hidden="1">1</definedName>
    <definedName name="solver_scl" localSheetId="24" hidden="1">1</definedName>
    <definedName name="solver_scl" localSheetId="25" hidden="1">1</definedName>
    <definedName name="solver_scl" localSheetId="26" hidden="1">1</definedName>
    <definedName name="solver_scl" localSheetId="28" hidden="1">1</definedName>
    <definedName name="solver_sho" localSheetId="12" hidden="1">2</definedName>
    <definedName name="solver_sho" localSheetId="13" hidden="1">2</definedName>
    <definedName name="solver_sho" localSheetId="14" hidden="1">2</definedName>
    <definedName name="solver_sho" localSheetId="16" hidden="1">2</definedName>
    <definedName name="solver_sho" localSheetId="17" hidden="1">2</definedName>
    <definedName name="solver_sho" localSheetId="18" hidden="1">2</definedName>
    <definedName name="solver_sho" localSheetId="22" hidden="1">2</definedName>
    <definedName name="solver_sho" localSheetId="24" hidden="1">2</definedName>
    <definedName name="solver_sho" localSheetId="25" hidden="1">2</definedName>
    <definedName name="solver_sho" localSheetId="26" hidden="1">2</definedName>
    <definedName name="solver_sho" localSheetId="28" hidden="1">2</definedName>
    <definedName name="solver_ssz" localSheetId="12" hidden="1">100</definedName>
    <definedName name="solver_ssz" localSheetId="13" hidden="1">100</definedName>
    <definedName name="solver_ssz" localSheetId="14" hidden="1">100</definedName>
    <definedName name="solver_ssz" localSheetId="16" hidden="1">100</definedName>
    <definedName name="solver_ssz" localSheetId="17" hidden="1">100</definedName>
    <definedName name="solver_ssz" localSheetId="18" hidden="1">100</definedName>
    <definedName name="solver_ssz" localSheetId="22" hidden="1">100</definedName>
    <definedName name="solver_ssz" localSheetId="24" hidden="1">100</definedName>
    <definedName name="solver_ssz" localSheetId="25" hidden="1">100</definedName>
    <definedName name="solver_ssz" localSheetId="26" hidden="1">100</definedName>
    <definedName name="solver_ssz" localSheetId="28" hidden="1">100</definedName>
    <definedName name="solver_tim" localSheetId="12" hidden="1">2147483647</definedName>
    <definedName name="solver_tim" localSheetId="13" hidden="1">2147483647</definedName>
    <definedName name="solver_tim" localSheetId="14" hidden="1">2147483647</definedName>
    <definedName name="solver_tim" localSheetId="16" hidden="1">2147483647</definedName>
    <definedName name="solver_tim" localSheetId="17" hidden="1">2147483647</definedName>
    <definedName name="solver_tim" localSheetId="18" hidden="1">2147483647</definedName>
    <definedName name="solver_tim" localSheetId="22" hidden="1">2147483647</definedName>
    <definedName name="solver_tim" localSheetId="24" hidden="1">2147483647</definedName>
    <definedName name="solver_tim" localSheetId="25" hidden="1">2147483647</definedName>
    <definedName name="solver_tim" localSheetId="26" hidden="1">2147483647</definedName>
    <definedName name="solver_tim" localSheetId="28" hidden="1">2147483647</definedName>
    <definedName name="solver_tol" localSheetId="12" hidden="1">0.01</definedName>
    <definedName name="solver_tol" localSheetId="13" hidden="1">0.01</definedName>
    <definedName name="solver_tol" localSheetId="14" hidden="1">0.01</definedName>
    <definedName name="solver_tol" localSheetId="16" hidden="1">0.01</definedName>
    <definedName name="solver_tol" localSheetId="17" hidden="1">0.01</definedName>
    <definedName name="solver_tol" localSheetId="18" hidden="1">0.01</definedName>
    <definedName name="solver_tol" localSheetId="22" hidden="1">0.01</definedName>
    <definedName name="solver_tol" localSheetId="24" hidden="1">0.01</definedName>
    <definedName name="solver_tol" localSheetId="25" hidden="1">0.01</definedName>
    <definedName name="solver_tol" localSheetId="26" hidden="1">0.01</definedName>
    <definedName name="solver_tol" localSheetId="28" hidden="1">0.01</definedName>
    <definedName name="solver_typ" localSheetId="12" hidden="1">2</definedName>
    <definedName name="solver_typ" localSheetId="13" hidden="1">2</definedName>
    <definedName name="solver_typ" localSheetId="14" hidden="1">2</definedName>
    <definedName name="solver_typ" localSheetId="16" hidden="1">2</definedName>
    <definedName name="solver_typ" localSheetId="17" hidden="1">2</definedName>
    <definedName name="solver_typ" localSheetId="18" hidden="1">2</definedName>
    <definedName name="solver_typ" localSheetId="22" hidden="1">2</definedName>
    <definedName name="solver_typ" localSheetId="24" hidden="1">2</definedName>
    <definedName name="solver_typ" localSheetId="25" hidden="1">2</definedName>
    <definedName name="solver_typ" localSheetId="26" hidden="1">2</definedName>
    <definedName name="solver_typ" localSheetId="28" hidden="1">2</definedName>
    <definedName name="solver_typ" localSheetId="6" hidden="1">1</definedName>
    <definedName name="solver_val" localSheetId="12" hidden="1">0</definedName>
    <definedName name="solver_val" localSheetId="13" hidden="1">0</definedName>
    <definedName name="solver_val" localSheetId="14" hidden="1">0</definedName>
    <definedName name="solver_val" localSheetId="16" hidden="1">0</definedName>
    <definedName name="solver_val" localSheetId="17" hidden="1">0</definedName>
    <definedName name="solver_val" localSheetId="18" hidden="1">0</definedName>
    <definedName name="solver_val" localSheetId="22" hidden="1">0</definedName>
    <definedName name="solver_val" localSheetId="24" hidden="1">0</definedName>
    <definedName name="solver_val" localSheetId="25" hidden="1">0</definedName>
    <definedName name="solver_val" localSheetId="26" hidden="1">0</definedName>
    <definedName name="solver_val" localSheetId="28" hidden="1">0</definedName>
    <definedName name="solver_val" localSheetId="6" hidden="1">0</definedName>
    <definedName name="solver_ver" localSheetId="12" hidden="1">3</definedName>
    <definedName name="solver_ver" localSheetId="13" hidden="1">3</definedName>
    <definedName name="solver_ver" localSheetId="14" hidden="1">3</definedName>
    <definedName name="solver_ver" localSheetId="16" hidden="1">3</definedName>
    <definedName name="solver_ver" localSheetId="17" hidden="1">3</definedName>
    <definedName name="solver_ver" localSheetId="18" hidden="1">3</definedName>
    <definedName name="solver_ver" localSheetId="22" hidden="1">3</definedName>
    <definedName name="solver_ver" localSheetId="24" hidden="1">3</definedName>
    <definedName name="solver_ver" localSheetId="25" hidden="1">3</definedName>
    <definedName name="solver_ver" localSheetId="26" hidden="1">3</definedName>
    <definedName name="solver_ver" localSheetId="28" hidden="1">3</definedName>
    <definedName name="solver_ver" localSheetId="6" hidden="1">3</definedName>
    <definedName name="W">'Q2'!$C$32:$C$56</definedName>
    <definedName name="W_G">'Q5'!$A$2:$A$26</definedName>
    <definedName name="Z">'Q2'!$AC$1:$AC$25</definedName>
    <definedName name="ZALL">'Q21 Working Out'!$AI$1:$AI$31</definedName>
    <definedName name="ZTHIRTY">'Q9'!$AI$1:$AI$30</definedName>
    <definedName name="ZTSEBOND">'Q18 working out'!$AD$1:$AD$26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3" i="3" l="1"/>
  <c r="I17" i="37"/>
  <c r="I16" i="37"/>
  <c r="E3" i="43"/>
  <c r="E4" i="43"/>
  <c r="E5" i="43"/>
  <c r="E6" i="43"/>
  <c r="E7" i="43"/>
  <c r="E8" i="43"/>
  <c r="E9" i="43"/>
  <c r="E10" i="43"/>
  <c r="E11" i="43"/>
  <c r="E12" i="43"/>
  <c r="E13" i="43"/>
  <c r="E14" i="43"/>
  <c r="E15" i="43"/>
  <c r="E16" i="43"/>
  <c r="E17" i="43"/>
  <c r="E18" i="43"/>
  <c r="E19" i="43"/>
  <c r="E20" i="43"/>
  <c r="E21" i="43"/>
  <c r="E22" i="43"/>
  <c r="E23" i="43"/>
  <c r="E24" i="43"/>
  <c r="E25" i="43"/>
  <c r="E26" i="43"/>
  <c r="K24" i="30"/>
  <c r="A36" i="30" a="1"/>
  <c r="A36" i="30" s="1"/>
  <c r="A33" i="30" a="1"/>
  <c r="A33" i="30" s="1"/>
  <c r="A39" i="29" a="1"/>
  <c r="A39" i="29" s="1"/>
  <c r="Z39" i="29"/>
  <c r="A36" i="29" a="1"/>
  <c r="A36" i="29" s="1"/>
  <c r="N28" i="29"/>
  <c r="W28" i="23"/>
  <c r="W25" i="23"/>
  <c r="K3" i="21"/>
  <c r="D6" i="14"/>
  <c r="C22" i="14" a="1"/>
  <c r="C22" i="14" s="1"/>
  <c r="C18" i="14" a="1"/>
  <c r="C18" i="14" s="1"/>
  <c r="C21" i="18" a="1"/>
  <c r="C21" i="18" s="1"/>
  <c r="C25" i="13" a="1"/>
  <c r="C25" i="13" s="1"/>
  <c r="K39" i="11"/>
  <c r="F58" i="11" a="1"/>
  <c r="F58" i="11" s="1"/>
  <c r="D3" i="6" a="1"/>
  <c r="D3" i="6" s="1"/>
  <c r="B64" i="3" a="1"/>
  <c r="B64" i="3" s="1"/>
  <c r="A2" i="43" a="1"/>
  <c r="A2" i="43" s="1"/>
  <c r="C2" i="43" a="1"/>
  <c r="C2" i="43" s="1"/>
  <c r="B2" i="43" a="1"/>
  <c r="B2" i="43" s="1"/>
  <c r="E2" i="43" s="1"/>
  <c r="C10" i="37"/>
  <c r="D10" i="37"/>
  <c r="E10" i="37"/>
  <c r="F10" i="37"/>
  <c r="G10" i="37"/>
  <c r="H10" i="37"/>
  <c r="I10" i="37"/>
  <c r="J10" i="37"/>
  <c r="K10" i="37"/>
  <c r="L10" i="37"/>
  <c r="M10" i="37"/>
  <c r="N10" i="37"/>
  <c r="O10" i="37"/>
  <c r="P10" i="37"/>
  <c r="Q10" i="37"/>
  <c r="R10" i="37"/>
  <c r="S10" i="37"/>
  <c r="T10" i="37"/>
  <c r="U10" i="37"/>
  <c r="V10" i="37"/>
  <c r="W10" i="37"/>
  <c r="X10" i="37"/>
  <c r="Y10" i="37"/>
  <c r="Z10" i="37"/>
  <c r="B10" i="37"/>
  <c r="C8" i="37"/>
  <c r="D8" i="37"/>
  <c r="E8" i="37"/>
  <c r="F8" i="37"/>
  <c r="G8" i="37"/>
  <c r="H8" i="37"/>
  <c r="I8" i="37"/>
  <c r="J8" i="37"/>
  <c r="K8" i="37"/>
  <c r="L8" i="37"/>
  <c r="M8" i="37"/>
  <c r="N8" i="37"/>
  <c r="O8" i="37"/>
  <c r="P8" i="37"/>
  <c r="Q8" i="37"/>
  <c r="R8" i="37"/>
  <c r="S8" i="37"/>
  <c r="T8" i="37"/>
  <c r="U8" i="37"/>
  <c r="V8" i="37"/>
  <c r="W8" i="37"/>
  <c r="X8" i="37"/>
  <c r="Y8" i="37"/>
  <c r="Z8" i="37"/>
  <c r="B8" i="37"/>
  <c r="C9" i="37"/>
  <c r="D9" i="37"/>
  <c r="E9" i="37"/>
  <c r="F9" i="37"/>
  <c r="G9" i="37"/>
  <c r="H9" i="37"/>
  <c r="I9" i="37"/>
  <c r="J9" i="37"/>
  <c r="K9" i="37"/>
  <c r="L9" i="37"/>
  <c r="M9" i="37"/>
  <c r="N9" i="37"/>
  <c r="O9" i="37"/>
  <c r="P9" i="37"/>
  <c r="Q9" i="37"/>
  <c r="R9" i="37"/>
  <c r="S9" i="37"/>
  <c r="T9" i="37"/>
  <c r="U9" i="37"/>
  <c r="V9" i="37"/>
  <c r="W9" i="37"/>
  <c r="X9" i="37"/>
  <c r="Y9" i="37"/>
  <c r="Z9" i="37"/>
  <c r="B9" i="37"/>
  <c r="C7" i="37"/>
  <c r="D7" i="37"/>
  <c r="E7" i="37"/>
  <c r="F7" i="37"/>
  <c r="G7" i="37"/>
  <c r="H7" i="37"/>
  <c r="I7" i="37"/>
  <c r="J7" i="37"/>
  <c r="K7" i="37"/>
  <c r="L7" i="37"/>
  <c r="M7" i="37"/>
  <c r="N7" i="37"/>
  <c r="O7" i="37"/>
  <c r="P7" i="37"/>
  <c r="Q7" i="37"/>
  <c r="R7" i="37"/>
  <c r="S7" i="37"/>
  <c r="T7" i="37"/>
  <c r="U7" i="37"/>
  <c r="V7" i="37"/>
  <c r="W7" i="37"/>
  <c r="X7" i="37"/>
  <c r="Y7" i="37"/>
  <c r="Z7" i="37"/>
  <c r="B7" i="37"/>
  <c r="C5" i="37"/>
  <c r="D5" i="37"/>
  <c r="E5" i="37"/>
  <c r="F5" i="37"/>
  <c r="G5" i="37"/>
  <c r="H5" i="37"/>
  <c r="I5" i="37"/>
  <c r="J5" i="37"/>
  <c r="K5" i="37"/>
  <c r="L5" i="37"/>
  <c r="M5" i="37"/>
  <c r="N5" i="37"/>
  <c r="O5" i="37"/>
  <c r="P5" i="37"/>
  <c r="Q5" i="37"/>
  <c r="R5" i="37"/>
  <c r="S5" i="37"/>
  <c r="T5" i="37"/>
  <c r="U5" i="37"/>
  <c r="V5" i="37"/>
  <c r="W5" i="37"/>
  <c r="X5" i="37"/>
  <c r="Y5" i="37"/>
  <c r="Z5" i="37"/>
  <c r="B5" i="37"/>
  <c r="C562" i="40"/>
  <c r="D562" i="40"/>
  <c r="E562" i="40"/>
  <c r="F562" i="40"/>
  <c r="G562" i="40"/>
  <c r="H562" i="40"/>
  <c r="I562" i="40"/>
  <c r="J562" i="40"/>
  <c r="K562" i="40"/>
  <c r="L562" i="40"/>
  <c r="M562" i="40"/>
  <c r="N562" i="40"/>
  <c r="O562" i="40"/>
  <c r="P562" i="40"/>
  <c r="Q562" i="40"/>
  <c r="R562" i="40"/>
  <c r="S562" i="40"/>
  <c r="T562" i="40"/>
  <c r="U562" i="40"/>
  <c r="V562" i="40"/>
  <c r="W562" i="40"/>
  <c r="X562" i="40"/>
  <c r="Y562" i="40"/>
  <c r="Z562" i="40"/>
  <c r="B562" i="40"/>
  <c r="C561" i="40"/>
  <c r="D561" i="40"/>
  <c r="E561" i="40"/>
  <c r="F561" i="40"/>
  <c r="G561" i="40"/>
  <c r="H561" i="40"/>
  <c r="I561" i="40"/>
  <c r="J561" i="40"/>
  <c r="K561" i="40"/>
  <c r="L561" i="40"/>
  <c r="M561" i="40"/>
  <c r="N561" i="40"/>
  <c r="O561" i="40"/>
  <c r="P561" i="40"/>
  <c r="Q561" i="40"/>
  <c r="R561" i="40"/>
  <c r="S561" i="40"/>
  <c r="T561" i="40"/>
  <c r="U561" i="40"/>
  <c r="V561" i="40"/>
  <c r="W561" i="40"/>
  <c r="X561" i="40"/>
  <c r="Y561" i="40"/>
  <c r="Z561" i="40"/>
  <c r="B561" i="40"/>
  <c r="C2" i="37"/>
  <c r="D2" i="37"/>
  <c r="E2" i="37"/>
  <c r="F2" i="37"/>
  <c r="G2" i="37"/>
  <c r="H2" i="37"/>
  <c r="I2" i="37"/>
  <c r="J2" i="37"/>
  <c r="K2" i="37"/>
  <c r="L2" i="37"/>
  <c r="M2" i="37"/>
  <c r="N2" i="37"/>
  <c r="O2" i="37"/>
  <c r="P2" i="37"/>
  <c r="Q2" i="37"/>
  <c r="R2" i="37"/>
  <c r="S2" i="37"/>
  <c r="T2" i="37"/>
  <c r="U2" i="37"/>
  <c r="V2" i="37"/>
  <c r="W2" i="37"/>
  <c r="X2" i="37"/>
  <c r="Y2" i="37"/>
  <c r="Z2" i="37"/>
  <c r="B2" i="37"/>
  <c r="Z559" i="40"/>
  <c r="Y559" i="40"/>
  <c r="X559" i="40"/>
  <c r="W559" i="40"/>
  <c r="V559" i="40"/>
  <c r="U559" i="40"/>
  <c r="T559" i="40"/>
  <c r="S559" i="40"/>
  <c r="R559" i="40"/>
  <c r="Q559" i="40"/>
  <c r="P559" i="40"/>
  <c r="O559" i="40"/>
  <c r="N559" i="40"/>
  <c r="M559" i="40"/>
  <c r="L559" i="40"/>
  <c r="K559" i="40"/>
  <c r="J559" i="40"/>
  <c r="I559" i="40"/>
  <c r="H559" i="40"/>
  <c r="G559" i="40"/>
  <c r="F559" i="40"/>
  <c r="E559" i="40"/>
  <c r="D559" i="40"/>
  <c r="C559" i="40"/>
  <c r="B559" i="40"/>
  <c r="Z558" i="40"/>
  <c r="Y558" i="40"/>
  <c r="X558" i="40"/>
  <c r="W558" i="40"/>
  <c r="V558" i="40"/>
  <c r="U558" i="40"/>
  <c r="T558" i="40"/>
  <c r="S558" i="40"/>
  <c r="R558" i="40"/>
  <c r="Q558" i="40"/>
  <c r="P558" i="40"/>
  <c r="O558" i="40"/>
  <c r="N558" i="40"/>
  <c r="M558" i="40"/>
  <c r="L558" i="40"/>
  <c r="K558" i="40"/>
  <c r="J558" i="40"/>
  <c r="I558" i="40"/>
  <c r="H558" i="40"/>
  <c r="G558" i="40"/>
  <c r="F558" i="40"/>
  <c r="E558" i="40"/>
  <c r="D558" i="40"/>
  <c r="C558" i="40"/>
  <c r="B558" i="40"/>
  <c r="Z557" i="40"/>
  <c r="Y557" i="40"/>
  <c r="X557" i="40"/>
  <c r="W557" i="40"/>
  <c r="V557" i="40"/>
  <c r="U557" i="40"/>
  <c r="T557" i="40"/>
  <c r="S557" i="40"/>
  <c r="R557" i="40"/>
  <c r="Q557" i="40"/>
  <c r="P557" i="40"/>
  <c r="O557" i="40"/>
  <c r="N557" i="40"/>
  <c r="M557" i="40"/>
  <c r="L557" i="40"/>
  <c r="K557" i="40"/>
  <c r="J557" i="40"/>
  <c r="I557" i="40"/>
  <c r="H557" i="40"/>
  <c r="G557" i="40"/>
  <c r="F557" i="40"/>
  <c r="E557" i="40"/>
  <c r="D557" i="40"/>
  <c r="C557" i="40"/>
  <c r="B557" i="40"/>
  <c r="Z556" i="40"/>
  <c r="Y556" i="40"/>
  <c r="X556" i="40"/>
  <c r="W556" i="40"/>
  <c r="V556" i="40"/>
  <c r="U556" i="40"/>
  <c r="T556" i="40"/>
  <c r="S556" i="40"/>
  <c r="R556" i="40"/>
  <c r="Q556" i="40"/>
  <c r="P556" i="40"/>
  <c r="O556" i="40"/>
  <c r="N556" i="40"/>
  <c r="M556" i="40"/>
  <c r="L556" i="40"/>
  <c r="K556" i="40"/>
  <c r="J556" i="40"/>
  <c r="I556" i="40"/>
  <c r="H556" i="40"/>
  <c r="G556" i="40"/>
  <c r="F556" i="40"/>
  <c r="E556" i="40"/>
  <c r="D556" i="40"/>
  <c r="C556" i="40"/>
  <c r="B556" i="40"/>
  <c r="Z555" i="40"/>
  <c r="Y555" i="40"/>
  <c r="X555" i="40"/>
  <c r="W555" i="40"/>
  <c r="V555" i="40"/>
  <c r="U555" i="40"/>
  <c r="T555" i="40"/>
  <c r="S555" i="40"/>
  <c r="R555" i="40"/>
  <c r="Q555" i="40"/>
  <c r="P555" i="40"/>
  <c r="O555" i="40"/>
  <c r="N555" i="40"/>
  <c r="M555" i="40"/>
  <c r="L555" i="40"/>
  <c r="K555" i="40"/>
  <c r="J555" i="40"/>
  <c r="I555" i="40"/>
  <c r="H555" i="40"/>
  <c r="G555" i="40"/>
  <c r="F555" i="40"/>
  <c r="E555" i="40"/>
  <c r="D555" i="40"/>
  <c r="C555" i="40"/>
  <c r="B555" i="40"/>
  <c r="Z554" i="40"/>
  <c r="Y554" i="40"/>
  <c r="X554" i="40"/>
  <c r="W554" i="40"/>
  <c r="V554" i="40"/>
  <c r="U554" i="40"/>
  <c r="T554" i="40"/>
  <c r="S554" i="40"/>
  <c r="R554" i="40"/>
  <c r="Q554" i="40"/>
  <c r="P554" i="40"/>
  <c r="O554" i="40"/>
  <c r="N554" i="40"/>
  <c r="M554" i="40"/>
  <c r="L554" i="40"/>
  <c r="K554" i="40"/>
  <c r="J554" i="40"/>
  <c r="I554" i="40"/>
  <c r="H554" i="40"/>
  <c r="G554" i="40"/>
  <c r="F554" i="40"/>
  <c r="E554" i="40"/>
  <c r="D554" i="40"/>
  <c r="C554" i="40"/>
  <c r="B554" i="40"/>
  <c r="Z553" i="40"/>
  <c r="Y553" i="40"/>
  <c r="X553" i="40"/>
  <c r="W553" i="40"/>
  <c r="V553" i="40"/>
  <c r="U553" i="40"/>
  <c r="T553" i="40"/>
  <c r="S553" i="40"/>
  <c r="R553" i="40"/>
  <c r="Q553" i="40"/>
  <c r="P553" i="40"/>
  <c r="O553" i="40"/>
  <c r="N553" i="40"/>
  <c r="M553" i="40"/>
  <c r="L553" i="40"/>
  <c r="K553" i="40"/>
  <c r="J553" i="40"/>
  <c r="I553" i="40"/>
  <c r="H553" i="40"/>
  <c r="G553" i="40"/>
  <c r="F553" i="40"/>
  <c r="E553" i="40"/>
  <c r="D553" i="40"/>
  <c r="C553" i="40"/>
  <c r="B553" i="40"/>
  <c r="Z552" i="40"/>
  <c r="Y552" i="40"/>
  <c r="X552" i="40"/>
  <c r="W552" i="40"/>
  <c r="V552" i="40"/>
  <c r="U552" i="40"/>
  <c r="T552" i="40"/>
  <c r="S552" i="40"/>
  <c r="R552" i="40"/>
  <c r="Q552" i="40"/>
  <c r="P552" i="40"/>
  <c r="O552" i="40"/>
  <c r="N552" i="40"/>
  <c r="M552" i="40"/>
  <c r="L552" i="40"/>
  <c r="K552" i="40"/>
  <c r="J552" i="40"/>
  <c r="I552" i="40"/>
  <c r="H552" i="40"/>
  <c r="G552" i="40"/>
  <c r="F552" i="40"/>
  <c r="E552" i="40"/>
  <c r="D552" i="40"/>
  <c r="C552" i="40"/>
  <c r="B552" i="40"/>
  <c r="Z551" i="40"/>
  <c r="Y551" i="40"/>
  <c r="X551" i="40"/>
  <c r="W551" i="40"/>
  <c r="V551" i="40"/>
  <c r="U551" i="40"/>
  <c r="T551" i="40"/>
  <c r="S551" i="40"/>
  <c r="R551" i="40"/>
  <c r="Q551" i="40"/>
  <c r="P551" i="40"/>
  <c r="O551" i="40"/>
  <c r="N551" i="40"/>
  <c r="M551" i="40"/>
  <c r="L551" i="40"/>
  <c r="K551" i="40"/>
  <c r="J551" i="40"/>
  <c r="I551" i="40"/>
  <c r="H551" i="40"/>
  <c r="G551" i="40"/>
  <c r="F551" i="40"/>
  <c r="E551" i="40"/>
  <c r="D551" i="40"/>
  <c r="C551" i="40"/>
  <c r="B551" i="40"/>
  <c r="Z550" i="40"/>
  <c r="Y550" i="40"/>
  <c r="X550" i="40"/>
  <c r="W550" i="40"/>
  <c r="V550" i="40"/>
  <c r="U550" i="40"/>
  <c r="T550" i="40"/>
  <c r="S550" i="40"/>
  <c r="R550" i="40"/>
  <c r="Q550" i="40"/>
  <c r="P550" i="40"/>
  <c r="O550" i="40"/>
  <c r="N550" i="40"/>
  <c r="M550" i="40"/>
  <c r="L550" i="40"/>
  <c r="K550" i="40"/>
  <c r="J550" i="40"/>
  <c r="I550" i="40"/>
  <c r="H550" i="40"/>
  <c r="G550" i="40"/>
  <c r="F550" i="40"/>
  <c r="E550" i="40"/>
  <c r="D550" i="40"/>
  <c r="C550" i="40"/>
  <c r="B550" i="40"/>
  <c r="Z549" i="40"/>
  <c r="Y549" i="40"/>
  <c r="X549" i="40"/>
  <c r="W549" i="40"/>
  <c r="V549" i="40"/>
  <c r="U549" i="40"/>
  <c r="T549" i="40"/>
  <c r="S549" i="40"/>
  <c r="R549" i="40"/>
  <c r="Q549" i="40"/>
  <c r="P549" i="40"/>
  <c r="O549" i="40"/>
  <c r="N549" i="40"/>
  <c r="M549" i="40"/>
  <c r="L549" i="40"/>
  <c r="K549" i="40"/>
  <c r="J549" i="40"/>
  <c r="I549" i="40"/>
  <c r="H549" i="40"/>
  <c r="G549" i="40"/>
  <c r="F549" i="40"/>
  <c r="E549" i="40"/>
  <c r="D549" i="40"/>
  <c r="C549" i="40"/>
  <c r="B549" i="40"/>
  <c r="Z548" i="40"/>
  <c r="Y548" i="40"/>
  <c r="X548" i="40"/>
  <c r="W548" i="40"/>
  <c r="V548" i="40"/>
  <c r="U548" i="40"/>
  <c r="T548" i="40"/>
  <c r="S548" i="40"/>
  <c r="R548" i="40"/>
  <c r="Q548" i="40"/>
  <c r="P548" i="40"/>
  <c r="O548" i="40"/>
  <c r="N548" i="40"/>
  <c r="M548" i="40"/>
  <c r="L548" i="40"/>
  <c r="K548" i="40"/>
  <c r="J548" i="40"/>
  <c r="I548" i="40"/>
  <c r="H548" i="40"/>
  <c r="G548" i="40"/>
  <c r="F548" i="40"/>
  <c r="E548" i="40"/>
  <c r="D548" i="40"/>
  <c r="C548" i="40"/>
  <c r="B548" i="40"/>
  <c r="Z547" i="40"/>
  <c r="Y547" i="40"/>
  <c r="X547" i="40"/>
  <c r="W547" i="40"/>
  <c r="V547" i="40"/>
  <c r="U547" i="40"/>
  <c r="T547" i="40"/>
  <c r="S547" i="40"/>
  <c r="R547" i="40"/>
  <c r="Q547" i="40"/>
  <c r="P547" i="40"/>
  <c r="O547" i="40"/>
  <c r="N547" i="40"/>
  <c r="M547" i="40"/>
  <c r="L547" i="40"/>
  <c r="K547" i="40"/>
  <c r="J547" i="40"/>
  <c r="I547" i="40"/>
  <c r="H547" i="40"/>
  <c r="G547" i="40"/>
  <c r="F547" i="40"/>
  <c r="E547" i="40"/>
  <c r="D547" i="40"/>
  <c r="C547" i="40"/>
  <c r="B547" i="40"/>
  <c r="Z546" i="40"/>
  <c r="Y546" i="40"/>
  <c r="X546" i="40"/>
  <c r="W546" i="40"/>
  <c r="V546" i="40"/>
  <c r="U546" i="40"/>
  <c r="T546" i="40"/>
  <c r="S546" i="40"/>
  <c r="R546" i="40"/>
  <c r="Q546" i="40"/>
  <c r="P546" i="40"/>
  <c r="O546" i="40"/>
  <c r="N546" i="40"/>
  <c r="M546" i="40"/>
  <c r="L546" i="40"/>
  <c r="K546" i="40"/>
  <c r="J546" i="40"/>
  <c r="I546" i="40"/>
  <c r="H546" i="40"/>
  <c r="G546" i="40"/>
  <c r="F546" i="40"/>
  <c r="E546" i="40"/>
  <c r="D546" i="40"/>
  <c r="C546" i="40"/>
  <c r="B546" i="40"/>
  <c r="Z545" i="40"/>
  <c r="Y545" i="40"/>
  <c r="X545" i="40"/>
  <c r="W545" i="40"/>
  <c r="V545" i="40"/>
  <c r="U545" i="40"/>
  <c r="T545" i="40"/>
  <c r="S545" i="40"/>
  <c r="R545" i="40"/>
  <c r="Q545" i="40"/>
  <c r="P545" i="40"/>
  <c r="O545" i="40"/>
  <c r="N545" i="40"/>
  <c r="M545" i="40"/>
  <c r="L545" i="40"/>
  <c r="K545" i="40"/>
  <c r="J545" i="40"/>
  <c r="I545" i="40"/>
  <c r="H545" i="40"/>
  <c r="G545" i="40"/>
  <c r="F545" i="40"/>
  <c r="E545" i="40"/>
  <c r="D545" i="40"/>
  <c r="C545" i="40"/>
  <c r="B545" i="40"/>
  <c r="Z544" i="40"/>
  <c r="Y544" i="40"/>
  <c r="X544" i="40"/>
  <c r="W544" i="40"/>
  <c r="V544" i="40"/>
  <c r="U544" i="40"/>
  <c r="T544" i="40"/>
  <c r="S544" i="40"/>
  <c r="R544" i="40"/>
  <c r="Q544" i="40"/>
  <c r="P544" i="40"/>
  <c r="O544" i="40"/>
  <c r="N544" i="40"/>
  <c r="M544" i="40"/>
  <c r="L544" i="40"/>
  <c r="K544" i="40"/>
  <c r="J544" i="40"/>
  <c r="I544" i="40"/>
  <c r="H544" i="40"/>
  <c r="G544" i="40"/>
  <c r="F544" i="40"/>
  <c r="E544" i="40"/>
  <c r="D544" i="40"/>
  <c r="C544" i="40"/>
  <c r="B544" i="40"/>
  <c r="Z543" i="40"/>
  <c r="Y543" i="40"/>
  <c r="X543" i="40"/>
  <c r="W543" i="40"/>
  <c r="V543" i="40"/>
  <c r="U543" i="40"/>
  <c r="T543" i="40"/>
  <c r="S543" i="40"/>
  <c r="R543" i="40"/>
  <c r="Q543" i="40"/>
  <c r="P543" i="40"/>
  <c r="O543" i="40"/>
  <c r="N543" i="40"/>
  <c r="M543" i="40"/>
  <c r="L543" i="40"/>
  <c r="K543" i="40"/>
  <c r="J543" i="40"/>
  <c r="I543" i="40"/>
  <c r="H543" i="40"/>
  <c r="G543" i="40"/>
  <c r="F543" i="40"/>
  <c r="E543" i="40"/>
  <c r="D543" i="40"/>
  <c r="C543" i="40"/>
  <c r="B543" i="40"/>
  <c r="Z542" i="40"/>
  <c r="Y542" i="40"/>
  <c r="X542" i="40"/>
  <c r="W542" i="40"/>
  <c r="V542" i="40"/>
  <c r="U542" i="40"/>
  <c r="T542" i="40"/>
  <c r="S542" i="40"/>
  <c r="R542" i="40"/>
  <c r="Q542" i="40"/>
  <c r="P542" i="40"/>
  <c r="O542" i="40"/>
  <c r="N542" i="40"/>
  <c r="M542" i="40"/>
  <c r="L542" i="40"/>
  <c r="K542" i="40"/>
  <c r="J542" i="40"/>
  <c r="I542" i="40"/>
  <c r="H542" i="40"/>
  <c r="G542" i="40"/>
  <c r="F542" i="40"/>
  <c r="E542" i="40"/>
  <c r="D542" i="40"/>
  <c r="C542" i="40"/>
  <c r="B542" i="40"/>
  <c r="Z541" i="40"/>
  <c r="Y541" i="40"/>
  <c r="X541" i="40"/>
  <c r="W541" i="40"/>
  <c r="V541" i="40"/>
  <c r="U541" i="40"/>
  <c r="T541" i="40"/>
  <c r="S541" i="40"/>
  <c r="R541" i="40"/>
  <c r="Q541" i="40"/>
  <c r="P541" i="40"/>
  <c r="O541" i="40"/>
  <c r="N541" i="40"/>
  <c r="M541" i="40"/>
  <c r="L541" i="40"/>
  <c r="K541" i="40"/>
  <c r="J541" i="40"/>
  <c r="I541" i="40"/>
  <c r="H541" i="40"/>
  <c r="G541" i="40"/>
  <c r="F541" i="40"/>
  <c r="E541" i="40"/>
  <c r="D541" i="40"/>
  <c r="C541" i="40"/>
  <c r="B541" i="40"/>
  <c r="Z540" i="40"/>
  <c r="Y540" i="40"/>
  <c r="X540" i="40"/>
  <c r="W540" i="40"/>
  <c r="V540" i="40"/>
  <c r="U540" i="40"/>
  <c r="T540" i="40"/>
  <c r="S540" i="40"/>
  <c r="R540" i="40"/>
  <c r="Q540" i="40"/>
  <c r="P540" i="40"/>
  <c r="O540" i="40"/>
  <c r="N540" i="40"/>
  <c r="M540" i="40"/>
  <c r="L540" i="40"/>
  <c r="K540" i="40"/>
  <c r="J540" i="40"/>
  <c r="I540" i="40"/>
  <c r="H540" i="40"/>
  <c r="G540" i="40"/>
  <c r="F540" i="40"/>
  <c r="E540" i="40"/>
  <c r="D540" i="40"/>
  <c r="C540" i="40"/>
  <c r="B540" i="40"/>
  <c r="Z539" i="40"/>
  <c r="Y539" i="40"/>
  <c r="X539" i="40"/>
  <c r="W539" i="40"/>
  <c r="V539" i="40"/>
  <c r="U539" i="40"/>
  <c r="T539" i="40"/>
  <c r="S539" i="40"/>
  <c r="R539" i="40"/>
  <c r="Q539" i="40"/>
  <c r="P539" i="40"/>
  <c r="O539" i="40"/>
  <c r="N539" i="40"/>
  <c r="M539" i="40"/>
  <c r="L539" i="40"/>
  <c r="K539" i="40"/>
  <c r="J539" i="40"/>
  <c r="I539" i="40"/>
  <c r="H539" i="40"/>
  <c r="G539" i="40"/>
  <c r="F539" i="40"/>
  <c r="E539" i="40"/>
  <c r="D539" i="40"/>
  <c r="C539" i="40"/>
  <c r="B539" i="40"/>
  <c r="Z538" i="40"/>
  <c r="Y538" i="40"/>
  <c r="X538" i="40"/>
  <c r="W538" i="40"/>
  <c r="V538" i="40"/>
  <c r="U538" i="40"/>
  <c r="T538" i="40"/>
  <c r="S538" i="40"/>
  <c r="R538" i="40"/>
  <c r="Q538" i="40"/>
  <c r="P538" i="40"/>
  <c r="O538" i="40"/>
  <c r="N538" i="40"/>
  <c r="M538" i="40"/>
  <c r="L538" i="40"/>
  <c r="K538" i="40"/>
  <c r="J538" i="40"/>
  <c r="I538" i="40"/>
  <c r="H538" i="40"/>
  <c r="G538" i="40"/>
  <c r="F538" i="40"/>
  <c r="E538" i="40"/>
  <c r="D538" i="40"/>
  <c r="C538" i="40"/>
  <c r="B538" i="40"/>
  <c r="Z537" i="40"/>
  <c r="Y537" i="40"/>
  <c r="X537" i="40"/>
  <c r="W537" i="40"/>
  <c r="V537" i="40"/>
  <c r="U537" i="40"/>
  <c r="T537" i="40"/>
  <c r="S537" i="40"/>
  <c r="R537" i="40"/>
  <c r="Q537" i="40"/>
  <c r="P537" i="40"/>
  <c r="O537" i="40"/>
  <c r="N537" i="40"/>
  <c r="M537" i="40"/>
  <c r="L537" i="40"/>
  <c r="K537" i="40"/>
  <c r="J537" i="40"/>
  <c r="I537" i="40"/>
  <c r="H537" i="40"/>
  <c r="G537" i="40"/>
  <c r="F537" i="40"/>
  <c r="E537" i="40"/>
  <c r="D537" i="40"/>
  <c r="C537" i="40"/>
  <c r="B537" i="40"/>
  <c r="Z536" i="40"/>
  <c r="Y536" i="40"/>
  <c r="X536" i="40"/>
  <c r="W536" i="40"/>
  <c r="V536" i="40"/>
  <c r="U536" i="40"/>
  <c r="T536" i="40"/>
  <c r="S536" i="40"/>
  <c r="R536" i="40"/>
  <c r="Q536" i="40"/>
  <c r="P536" i="40"/>
  <c r="O536" i="40"/>
  <c r="N536" i="40"/>
  <c r="M536" i="40"/>
  <c r="L536" i="40"/>
  <c r="K536" i="40"/>
  <c r="J536" i="40"/>
  <c r="I536" i="40"/>
  <c r="H536" i="40"/>
  <c r="G536" i="40"/>
  <c r="F536" i="40"/>
  <c r="E536" i="40"/>
  <c r="D536" i="40"/>
  <c r="C536" i="40"/>
  <c r="B536" i="40"/>
  <c r="Z535" i="40"/>
  <c r="Y535" i="40"/>
  <c r="X535" i="40"/>
  <c r="W535" i="40"/>
  <c r="V535" i="40"/>
  <c r="U535" i="40"/>
  <c r="T535" i="40"/>
  <c r="S535" i="40"/>
  <c r="R535" i="40"/>
  <c r="Q535" i="40"/>
  <c r="P535" i="40"/>
  <c r="O535" i="40"/>
  <c r="N535" i="40"/>
  <c r="M535" i="40"/>
  <c r="L535" i="40"/>
  <c r="K535" i="40"/>
  <c r="J535" i="40"/>
  <c r="I535" i="40"/>
  <c r="H535" i="40"/>
  <c r="G535" i="40"/>
  <c r="F535" i="40"/>
  <c r="E535" i="40"/>
  <c r="D535" i="40"/>
  <c r="C535" i="40"/>
  <c r="B535" i="40"/>
  <c r="Z534" i="40"/>
  <c r="Y534" i="40"/>
  <c r="X534" i="40"/>
  <c r="W534" i="40"/>
  <c r="V534" i="40"/>
  <c r="U534" i="40"/>
  <c r="T534" i="40"/>
  <c r="S534" i="40"/>
  <c r="R534" i="40"/>
  <c r="Q534" i="40"/>
  <c r="P534" i="40"/>
  <c r="O534" i="40"/>
  <c r="N534" i="40"/>
  <c r="M534" i="40"/>
  <c r="L534" i="40"/>
  <c r="K534" i="40"/>
  <c r="J534" i="40"/>
  <c r="I534" i="40"/>
  <c r="H534" i="40"/>
  <c r="G534" i="40"/>
  <c r="F534" i="40"/>
  <c r="E534" i="40"/>
  <c r="D534" i="40"/>
  <c r="C534" i="40"/>
  <c r="B534" i="40"/>
  <c r="Z533" i="40"/>
  <c r="Y533" i="40"/>
  <c r="X533" i="40"/>
  <c r="W533" i="40"/>
  <c r="V533" i="40"/>
  <c r="U533" i="40"/>
  <c r="T533" i="40"/>
  <c r="S533" i="40"/>
  <c r="R533" i="40"/>
  <c r="Q533" i="40"/>
  <c r="P533" i="40"/>
  <c r="O533" i="40"/>
  <c r="N533" i="40"/>
  <c r="M533" i="40"/>
  <c r="L533" i="40"/>
  <c r="K533" i="40"/>
  <c r="J533" i="40"/>
  <c r="I533" i="40"/>
  <c r="H533" i="40"/>
  <c r="G533" i="40"/>
  <c r="F533" i="40"/>
  <c r="E533" i="40"/>
  <c r="D533" i="40"/>
  <c r="C533" i="40"/>
  <c r="B533" i="40"/>
  <c r="Z532" i="40"/>
  <c r="Y532" i="40"/>
  <c r="X532" i="40"/>
  <c r="W532" i="40"/>
  <c r="V532" i="40"/>
  <c r="U532" i="40"/>
  <c r="T532" i="40"/>
  <c r="S532" i="40"/>
  <c r="R532" i="40"/>
  <c r="Q532" i="40"/>
  <c r="P532" i="40"/>
  <c r="O532" i="40"/>
  <c r="N532" i="40"/>
  <c r="M532" i="40"/>
  <c r="L532" i="40"/>
  <c r="K532" i="40"/>
  <c r="J532" i="40"/>
  <c r="I532" i="40"/>
  <c r="H532" i="40"/>
  <c r="G532" i="40"/>
  <c r="F532" i="40"/>
  <c r="E532" i="40"/>
  <c r="D532" i="40"/>
  <c r="C532" i="40"/>
  <c r="B532" i="40"/>
  <c r="Z531" i="40"/>
  <c r="Y531" i="40"/>
  <c r="X531" i="40"/>
  <c r="W531" i="40"/>
  <c r="V531" i="40"/>
  <c r="U531" i="40"/>
  <c r="T531" i="40"/>
  <c r="S531" i="40"/>
  <c r="R531" i="40"/>
  <c r="Q531" i="40"/>
  <c r="P531" i="40"/>
  <c r="O531" i="40"/>
  <c r="N531" i="40"/>
  <c r="M531" i="40"/>
  <c r="L531" i="40"/>
  <c r="K531" i="40"/>
  <c r="J531" i="40"/>
  <c r="I531" i="40"/>
  <c r="H531" i="40"/>
  <c r="G531" i="40"/>
  <c r="F531" i="40"/>
  <c r="E531" i="40"/>
  <c r="D531" i="40"/>
  <c r="C531" i="40"/>
  <c r="B531" i="40"/>
  <c r="Z530" i="40"/>
  <c r="Y530" i="40"/>
  <c r="X530" i="40"/>
  <c r="W530" i="40"/>
  <c r="V530" i="40"/>
  <c r="U530" i="40"/>
  <c r="T530" i="40"/>
  <c r="S530" i="40"/>
  <c r="R530" i="40"/>
  <c r="Q530" i="40"/>
  <c r="P530" i="40"/>
  <c r="O530" i="40"/>
  <c r="N530" i="40"/>
  <c r="M530" i="40"/>
  <c r="L530" i="40"/>
  <c r="K530" i="40"/>
  <c r="J530" i="40"/>
  <c r="I530" i="40"/>
  <c r="H530" i="40"/>
  <c r="G530" i="40"/>
  <c r="F530" i="40"/>
  <c r="E530" i="40"/>
  <c r="D530" i="40"/>
  <c r="C530" i="40"/>
  <c r="B530" i="40"/>
  <c r="Z529" i="40"/>
  <c r="Y529" i="40"/>
  <c r="X529" i="40"/>
  <c r="W529" i="40"/>
  <c r="V529" i="40"/>
  <c r="U529" i="40"/>
  <c r="T529" i="40"/>
  <c r="S529" i="40"/>
  <c r="R529" i="40"/>
  <c r="Q529" i="40"/>
  <c r="P529" i="40"/>
  <c r="O529" i="40"/>
  <c r="N529" i="40"/>
  <c r="M529" i="40"/>
  <c r="L529" i="40"/>
  <c r="K529" i="40"/>
  <c r="J529" i="40"/>
  <c r="I529" i="40"/>
  <c r="H529" i="40"/>
  <c r="G529" i="40"/>
  <c r="F529" i="40"/>
  <c r="E529" i="40"/>
  <c r="D529" i="40"/>
  <c r="C529" i="40"/>
  <c r="B529" i="40"/>
  <c r="Z528" i="40"/>
  <c r="Y528" i="40"/>
  <c r="X528" i="40"/>
  <c r="W528" i="40"/>
  <c r="V528" i="40"/>
  <c r="U528" i="40"/>
  <c r="T528" i="40"/>
  <c r="S528" i="40"/>
  <c r="R528" i="40"/>
  <c r="Q528" i="40"/>
  <c r="P528" i="40"/>
  <c r="O528" i="40"/>
  <c r="N528" i="40"/>
  <c r="M528" i="40"/>
  <c r="L528" i="40"/>
  <c r="K528" i="40"/>
  <c r="J528" i="40"/>
  <c r="I528" i="40"/>
  <c r="H528" i="40"/>
  <c r="G528" i="40"/>
  <c r="F528" i="40"/>
  <c r="E528" i="40"/>
  <c r="D528" i="40"/>
  <c r="C528" i="40"/>
  <c r="B528" i="40"/>
  <c r="Z527" i="40"/>
  <c r="Y527" i="40"/>
  <c r="X527" i="40"/>
  <c r="W527" i="40"/>
  <c r="V527" i="40"/>
  <c r="U527" i="40"/>
  <c r="T527" i="40"/>
  <c r="S527" i="40"/>
  <c r="R527" i="40"/>
  <c r="Q527" i="40"/>
  <c r="P527" i="40"/>
  <c r="O527" i="40"/>
  <c r="N527" i="40"/>
  <c r="M527" i="40"/>
  <c r="L527" i="40"/>
  <c r="K527" i="40"/>
  <c r="J527" i="40"/>
  <c r="I527" i="40"/>
  <c r="H527" i="40"/>
  <c r="G527" i="40"/>
  <c r="F527" i="40"/>
  <c r="E527" i="40"/>
  <c r="D527" i="40"/>
  <c r="C527" i="40"/>
  <c r="B527" i="40"/>
  <c r="Z526" i="40"/>
  <c r="Y526" i="40"/>
  <c r="X526" i="40"/>
  <c r="W526" i="40"/>
  <c r="V526" i="40"/>
  <c r="U526" i="40"/>
  <c r="T526" i="40"/>
  <c r="S526" i="40"/>
  <c r="R526" i="40"/>
  <c r="Q526" i="40"/>
  <c r="P526" i="40"/>
  <c r="O526" i="40"/>
  <c r="N526" i="40"/>
  <c r="M526" i="40"/>
  <c r="L526" i="40"/>
  <c r="K526" i="40"/>
  <c r="J526" i="40"/>
  <c r="I526" i="40"/>
  <c r="H526" i="40"/>
  <c r="G526" i="40"/>
  <c r="F526" i="40"/>
  <c r="E526" i="40"/>
  <c r="D526" i="40"/>
  <c r="C526" i="40"/>
  <c r="B526" i="40"/>
  <c r="Z525" i="40"/>
  <c r="Y525" i="40"/>
  <c r="X525" i="40"/>
  <c r="W525" i="40"/>
  <c r="V525" i="40"/>
  <c r="U525" i="40"/>
  <c r="T525" i="40"/>
  <c r="S525" i="40"/>
  <c r="R525" i="40"/>
  <c r="Q525" i="40"/>
  <c r="P525" i="40"/>
  <c r="O525" i="40"/>
  <c r="N525" i="40"/>
  <c r="M525" i="40"/>
  <c r="L525" i="40"/>
  <c r="K525" i="40"/>
  <c r="J525" i="40"/>
  <c r="I525" i="40"/>
  <c r="H525" i="40"/>
  <c r="G525" i="40"/>
  <c r="F525" i="40"/>
  <c r="E525" i="40"/>
  <c r="D525" i="40"/>
  <c r="C525" i="40"/>
  <c r="B525" i="40"/>
  <c r="Z524" i="40"/>
  <c r="Y524" i="40"/>
  <c r="X524" i="40"/>
  <c r="W524" i="40"/>
  <c r="V524" i="40"/>
  <c r="U524" i="40"/>
  <c r="T524" i="40"/>
  <c r="S524" i="40"/>
  <c r="R524" i="40"/>
  <c r="Q524" i="40"/>
  <c r="P524" i="40"/>
  <c r="O524" i="40"/>
  <c r="N524" i="40"/>
  <c r="M524" i="40"/>
  <c r="L524" i="40"/>
  <c r="K524" i="40"/>
  <c r="J524" i="40"/>
  <c r="I524" i="40"/>
  <c r="H524" i="40"/>
  <c r="G524" i="40"/>
  <c r="F524" i="40"/>
  <c r="E524" i="40"/>
  <c r="D524" i="40"/>
  <c r="C524" i="40"/>
  <c r="B524" i="40"/>
  <c r="Z523" i="40"/>
  <c r="Y523" i="40"/>
  <c r="X523" i="40"/>
  <c r="W523" i="40"/>
  <c r="V523" i="40"/>
  <c r="U523" i="40"/>
  <c r="T523" i="40"/>
  <c r="S523" i="40"/>
  <c r="R523" i="40"/>
  <c r="Q523" i="40"/>
  <c r="P523" i="40"/>
  <c r="O523" i="40"/>
  <c r="N523" i="40"/>
  <c r="M523" i="40"/>
  <c r="L523" i="40"/>
  <c r="K523" i="40"/>
  <c r="J523" i="40"/>
  <c r="I523" i="40"/>
  <c r="H523" i="40"/>
  <c r="G523" i="40"/>
  <c r="F523" i="40"/>
  <c r="E523" i="40"/>
  <c r="D523" i="40"/>
  <c r="C523" i="40"/>
  <c r="B523" i="40"/>
  <c r="Z522" i="40"/>
  <c r="Y522" i="40"/>
  <c r="X522" i="40"/>
  <c r="W522" i="40"/>
  <c r="V522" i="40"/>
  <c r="U522" i="40"/>
  <c r="T522" i="40"/>
  <c r="S522" i="40"/>
  <c r="R522" i="40"/>
  <c r="Q522" i="40"/>
  <c r="P522" i="40"/>
  <c r="O522" i="40"/>
  <c r="N522" i="40"/>
  <c r="M522" i="40"/>
  <c r="L522" i="40"/>
  <c r="K522" i="40"/>
  <c r="J522" i="40"/>
  <c r="I522" i="40"/>
  <c r="H522" i="40"/>
  <c r="G522" i="40"/>
  <c r="F522" i="40"/>
  <c r="E522" i="40"/>
  <c r="D522" i="40"/>
  <c r="C522" i="40"/>
  <c r="B522" i="40"/>
  <c r="Z521" i="40"/>
  <c r="Y521" i="40"/>
  <c r="X521" i="40"/>
  <c r="W521" i="40"/>
  <c r="V521" i="40"/>
  <c r="U521" i="40"/>
  <c r="T521" i="40"/>
  <c r="S521" i="40"/>
  <c r="R521" i="40"/>
  <c r="Q521" i="40"/>
  <c r="P521" i="40"/>
  <c r="O521" i="40"/>
  <c r="N521" i="40"/>
  <c r="M521" i="40"/>
  <c r="L521" i="40"/>
  <c r="K521" i="40"/>
  <c r="J521" i="40"/>
  <c r="I521" i="40"/>
  <c r="H521" i="40"/>
  <c r="G521" i="40"/>
  <c r="F521" i="40"/>
  <c r="E521" i="40"/>
  <c r="D521" i="40"/>
  <c r="C521" i="40"/>
  <c r="B521" i="40"/>
  <c r="Z520" i="40"/>
  <c r="Y520" i="40"/>
  <c r="X520" i="40"/>
  <c r="W520" i="40"/>
  <c r="V520" i="40"/>
  <c r="U520" i="40"/>
  <c r="T520" i="40"/>
  <c r="S520" i="40"/>
  <c r="R520" i="40"/>
  <c r="Q520" i="40"/>
  <c r="P520" i="40"/>
  <c r="O520" i="40"/>
  <c r="N520" i="40"/>
  <c r="M520" i="40"/>
  <c r="L520" i="40"/>
  <c r="K520" i="40"/>
  <c r="J520" i="40"/>
  <c r="I520" i="40"/>
  <c r="H520" i="40"/>
  <c r="G520" i="40"/>
  <c r="F520" i="40"/>
  <c r="E520" i="40"/>
  <c r="D520" i="40"/>
  <c r="C520" i="40"/>
  <c r="B520" i="40"/>
  <c r="Z519" i="40"/>
  <c r="Y519" i="40"/>
  <c r="X519" i="40"/>
  <c r="W519" i="40"/>
  <c r="V519" i="40"/>
  <c r="U519" i="40"/>
  <c r="T519" i="40"/>
  <c r="S519" i="40"/>
  <c r="R519" i="40"/>
  <c r="Q519" i="40"/>
  <c r="P519" i="40"/>
  <c r="O519" i="40"/>
  <c r="N519" i="40"/>
  <c r="M519" i="40"/>
  <c r="L519" i="40"/>
  <c r="K519" i="40"/>
  <c r="J519" i="40"/>
  <c r="I519" i="40"/>
  <c r="H519" i="40"/>
  <c r="G519" i="40"/>
  <c r="F519" i="40"/>
  <c r="E519" i="40"/>
  <c r="D519" i="40"/>
  <c r="C519" i="40"/>
  <c r="B519" i="40"/>
  <c r="Z518" i="40"/>
  <c r="Y518" i="40"/>
  <c r="X518" i="40"/>
  <c r="W518" i="40"/>
  <c r="V518" i="40"/>
  <c r="U518" i="40"/>
  <c r="T518" i="40"/>
  <c r="S518" i="40"/>
  <c r="R518" i="40"/>
  <c r="Q518" i="40"/>
  <c r="P518" i="40"/>
  <c r="O518" i="40"/>
  <c r="N518" i="40"/>
  <c r="M518" i="40"/>
  <c r="L518" i="40"/>
  <c r="K518" i="40"/>
  <c r="J518" i="40"/>
  <c r="I518" i="40"/>
  <c r="H518" i="40"/>
  <c r="G518" i="40"/>
  <c r="F518" i="40"/>
  <c r="E518" i="40"/>
  <c r="D518" i="40"/>
  <c r="C518" i="40"/>
  <c r="B518" i="40"/>
  <c r="Z517" i="40"/>
  <c r="Y517" i="40"/>
  <c r="X517" i="40"/>
  <c r="W517" i="40"/>
  <c r="V517" i="40"/>
  <c r="U517" i="40"/>
  <c r="T517" i="40"/>
  <c r="S517" i="40"/>
  <c r="R517" i="40"/>
  <c r="Q517" i="40"/>
  <c r="P517" i="40"/>
  <c r="O517" i="40"/>
  <c r="N517" i="40"/>
  <c r="M517" i="40"/>
  <c r="L517" i="40"/>
  <c r="K517" i="40"/>
  <c r="J517" i="40"/>
  <c r="I517" i="40"/>
  <c r="H517" i="40"/>
  <c r="G517" i="40"/>
  <c r="F517" i="40"/>
  <c r="E517" i="40"/>
  <c r="D517" i="40"/>
  <c r="C517" i="40"/>
  <c r="B517" i="40"/>
  <c r="Z516" i="40"/>
  <c r="Y516" i="40"/>
  <c r="X516" i="40"/>
  <c r="W516" i="40"/>
  <c r="V516" i="40"/>
  <c r="U516" i="40"/>
  <c r="T516" i="40"/>
  <c r="S516" i="40"/>
  <c r="R516" i="40"/>
  <c r="Q516" i="40"/>
  <c r="P516" i="40"/>
  <c r="O516" i="40"/>
  <c r="N516" i="40"/>
  <c r="M516" i="40"/>
  <c r="L516" i="40"/>
  <c r="K516" i="40"/>
  <c r="J516" i="40"/>
  <c r="I516" i="40"/>
  <c r="H516" i="40"/>
  <c r="G516" i="40"/>
  <c r="F516" i="40"/>
  <c r="E516" i="40"/>
  <c r="D516" i="40"/>
  <c r="C516" i="40"/>
  <c r="B516" i="40"/>
  <c r="Z515" i="40"/>
  <c r="Y515" i="40"/>
  <c r="X515" i="40"/>
  <c r="W515" i="40"/>
  <c r="V515" i="40"/>
  <c r="U515" i="40"/>
  <c r="T515" i="40"/>
  <c r="S515" i="40"/>
  <c r="R515" i="40"/>
  <c r="Q515" i="40"/>
  <c r="P515" i="40"/>
  <c r="O515" i="40"/>
  <c r="N515" i="40"/>
  <c r="M515" i="40"/>
  <c r="L515" i="40"/>
  <c r="K515" i="40"/>
  <c r="J515" i="40"/>
  <c r="I515" i="40"/>
  <c r="H515" i="40"/>
  <c r="G515" i="40"/>
  <c r="F515" i="40"/>
  <c r="E515" i="40"/>
  <c r="D515" i="40"/>
  <c r="C515" i="40"/>
  <c r="B515" i="40"/>
  <c r="Z514" i="40"/>
  <c r="Y514" i="40"/>
  <c r="X514" i="40"/>
  <c r="W514" i="40"/>
  <c r="V514" i="40"/>
  <c r="U514" i="40"/>
  <c r="T514" i="40"/>
  <c r="S514" i="40"/>
  <c r="R514" i="40"/>
  <c r="Q514" i="40"/>
  <c r="P514" i="40"/>
  <c r="O514" i="40"/>
  <c r="N514" i="40"/>
  <c r="M514" i="40"/>
  <c r="L514" i="40"/>
  <c r="K514" i="40"/>
  <c r="J514" i="40"/>
  <c r="I514" i="40"/>
  <c r="H514" i="40"/>
  <c r="G514" i="40"/>
  <c r="F514" i="40"/>
  <c r="E514" i="40"/>
  <c r="D514" i="40"/>
  <c r="C514" i="40"/>
  <c r="B514" i="40"/>
  <c r="Z513" i="40"/>
  <c r="Y513" i="40"/>
  <c r="X513" i="40"/>
  <c r="W513" i="40"/>
  <c r="V513" i="40"/>
  <c r="U513" i="40"/>
  <c r="T513" i="40"/>
  <c r="S513" i="40"/>
  <c r="R513" i="40"/>
  <c r="Q513" i="40"/>
  <c r="P513" i="40"/>
  <c r="O513" i="40"/>
  <c r="N513" i="40"/>
  <c r="M513" i="40"/>
  <c r="L513" i="40"/>
  <c r="K513" i="40"/>
  <c r="J513" i="40"/>
  <c r="I513" i="40"/>
  <c r="H513" i="40"/>
  <c r="G513" i="40"/>
  <c r="F513" i="40"/>
  <c r="E513" i="40"/>
  <c r="D513" i="40"/>
  <c r="C513" i="40"/>
  <c r="B513" i="40"/>
  <c r="Z512" i="40"/>
  <c r="Y512" i="40"/>
  <c r="X512" i="40"/>
  <c r="W512" i="40"/>
  <c r="V512" i="40"/>
  <c r="U512" i="40"/>
  <c r="T512" i="40"/>
  <c r="S512" i="40"/>
  <c r="R512" i="40"/>
  <c r="Q512" i="40"/>
  <c r="P512" i="40"/>
  <c r="O512" i="40"/>
  <c r="N512" i="40"/>
  <c r="M512" i="40"/>
  <c r="L512" i="40"/>
  <c r="K512" i="40"/>
  <c r="J512" i="40"/>
  <c r="I512" i="40"/>
  <c r="H512" i="40"/>
  <c r="G512" i="40"/>
  <c r="F512" i="40"/>
  <c r="E512" i="40"/>
  <c r="D512" i="40"/>
  <c r="C512" i="40"/>
  <c r="B512" i="40"/>
  <c r="Z511" i="40"/>
  <c r="Y511" i="40"/>
  <c r="X511" i="40"/>
  <c r="W511" i="40"/>
  <c r="V511" i="40"/>
  <c r="U511" i="40"/>
  <c r="T511" i="40"/>
  <c r="S511" i="40"/>
  <c r="R511" i="40"/>
  <c r="Q511" i="40"/>
  <c r="P511" i="40"/>
  <c r="O511" i="40"/>
  <c r="N511" i="40"/>
  <c r="M511" i="40"/>
  <c r="L511" i="40"/>
  <c r="K511" i="40"/>
  <c r="J511" i="40"/>
  <c r="I511" i="40"/>
  <c r="H511" i="40"/>
  <c r="G511" i="40"/>
  <c r="F511" i="40"/>
  <c r="E511" i="40"/>
  <c r="D511" i="40"/>
  <c r="C511" i="40"/>
  <c r="B511" i="40"/>
  <c r="Z510" i="40"/>
  <c r="Y510" i="40"/>
  <c r="X510" i="40"/>
  <c r="W510" i="40"/>
  <c r="V510" i="40"/>
  <c r="U510" i="40"/>
  <c r="T510" i="40"/>
  <c r="S510" i="40"/>
  <c r="R510" i="40"/>
  <c r="Q510" i="40"/>
  <c r="P510" i="40"/>
  <c r="O510" i="40"/>
  <c r="N510" i="40"/>
  <c r="M510" i="40"/>
  <c r="L510" i="40"/>
  <c r="K510" i="40"/>
  <c r="J510" i="40"/>
  <c r="I510" i="40"/>
  <c r="H510" i="40"/>
  <c r="G510" i="40"/>
  <c r="F510" i="40"/>
  <c r="E510" i="40"/>
  <c r="D510" i="40"/>
  <c r="C510" i="40"/>
  <c r="B510" i="40"/>
  <c r="Z509" i="40"/>
  <c r="Y509" i="40"/>
  <c r="X509" i="40"/>
  <c r="W509" i="40"/>
  <c r="V509" i="40"/>
  <c r="U509" i="40"/>
  <c r="T509" i="40"/>
  <c r="S509" i="40"/>
  <c r="R509" i="40"/>
  <c r="Q509" i="40"/>
  <c r="P509" i="40"/>
  <c r="O509" i="40"/>
  <c r="N509" i="40"/>
  <c r="M509" i="40"/>
  <c r="L509" i="40"/>
  <c r="K509" i="40"/>
  <c r="J509" i="40"/>
  <c r="I509" i="40"/>
  <c r="H509" i="40"/>
  <c r="G509" i="40"/>
  <c r="F509" i="40"/>
  <c r="E509" i="40"/>
  <c r="D509" i="40"/>
  <c r="C509" i="40"/>
  <c r="B509" i="40"/>
  <c r="Z508" i="40"/>
  <c r="Y508" i="40"/>
  <c r="X508" i="40"/>
  <c r="W508" i="40"/>
  <c r="V508" i="40"/>
  <c r="U508" i="40"/>
  <c r="T508" i="40"/>
  <c r="S508" i="40"/>
  <c r="R508" i="40"/>
  <c r="Q508" i="40"/>
  <c r="P508" i="40"/>
  <c r="O508" i="40"/>
  <c r="N508" i="40"/>
  <c r="M508" i="40"/>
  <c r="L508" i="40"/>
  <c r="K508" i="40"/>
  <c r="J508" i="40"/>
  <c r="I508" i="40"/>
  <c r="H508" i="40"/>
  <c r="G508" i="40"/>
  <c r="F508" i="40"/>
  <c r="E508" i="40"/>
  <c r="D508" i="40"/>
  <c r="C508" i="40"/>
  <c r="B508" i="40"/>
  <c r="Z507" i="40"/>
  <c r="Y507" i="40"/>
  <c r="X507" i="40"/>
  <c r="W507" i="40"/>
  <c r="V507" i="40"/>
  <c r="U507" i="40"/>
  <c r="T507" i="40"/>
  <c r="S507" i="40"/>
  <c r="R507" i="40"/>
  <c r="Q507" i="40"/>
  <c r="P507" i="40"/>
  <c r="O507" i="40"/>
  <c r="N507" i="40"/>
  <c r="M507" i="40"/>
  <c r="L507" i="40"/>
  <c r="K507" i="40"/>
  <c r="J507" i="40"/>
  <c r="I507" i="40"/>
  <c r="H507" i="40"/>
  <c r="G507" i="40"/>
  <c r="F507" i="40"/>
  <c r="E507" i="40"/>
  <c r="D507" i="40"/>
  <c r="C507" i="40"/>
  <c r="B507" i="40"/>
  <c r="Z506" i="40"/>
  <c r="Y506" i="40"/>
  <c r="X506" i="40"/>
  <c r="W506" i="40"/>
  <c r="V506" i="40"/>
  <c r="U506" i="40"/>
  <c r="T506" i="40"/>
  <c r="S506" i="40"/>
  <c r="R506" i="40"/>
  <c r="Q506" i="40"/>
  <c r="P506" i="40"/>
  <c r="O506" i="40"/>
  <c r="N506" i="40"/>
  <c r="M506" i="40"/>
  <c r="L506" i="40"/>
  <c r="K506" i="40"/>
  <c r="J506" i="40"/>
  <c r="I506" i="40"/>
  <c r="H506" i="40"/>
  <c r="G506" i="40"/>
  <c r="F506" i="40"/>
  <c r="E506" i="40"/>
  <c r="D506" i="40"/>
  <c r="C506" i="40"/>
  <c r="B506" i="40"/>
  <c r="Z505" i="40"/>
  <c r="Y505" i="40"/>
  <c r="X505" i="40"/>
  <c r="W505" i="40"/>
  <c r="V505" i="40"/>
  <c r="U505" i="40"/>
  <c r="T505" i="40"/>
  <c r="S505" i="40"/>
  <c r="R505" i="40"/>
  <c r="Q505" i="40"/>
  <c r="P505" i="40"/>
  <c r="O505" i="40"/>
  <c r="N505" i="40"/>
  <c r="M505" i="40"/>
  <c r="L505" i="40"/>
  <c r="K505" i="40"/>
  <c r="J505" i="40"/>
  <c r="I505" i="40"/>
  <c r="H505" i="40"/>
  <c r="G505" i="40"/>
  <c r="F505" i="40"/>
  <c r="E505" i="40"/>
  <c r="D505" i="40"/>
  <c r="C505" i="40"/>
  <c r="B505" i="40"/>
  <c r="Z504" i="40"/>
  <c r="Y504" i="40"/>
  <c r="X504" i="40"/>
  <c r="W504" i="40"/>
  <c r="V504" i="40"/>
  <c r="U504" i="40"/>
  <c r="T504" i="40"/>
  <c r="S504" i="40"/>
  <c r="R504" i="40"/>
  <c r="Q504" i="40"/>
  <c r="P504" i="40"/>
  <c r="O504" i="40"/>
  <c r="N504" i="40"/>
  <c r="M504" i="40"/>
  <c r="L504" i="40"/>
  <c r="K504" i="40"/>
  <c r="J504" i="40"/>
  <c r="I504" i="40"/>
  <c r="H504" i="40"/>
  <c r="G504" i="40"/>
  <c r="F504" i="40"/>
  <c r="E504" i="40"/>
  <c r="D504" i="40"/>
  <c r="C504" i="40"/>
  <c r="B504" i="40"/>
  <c r="Z503" i="40"/>
  <c r="Y503" i="40"/>
  <c r="X503" i="40"/>
  <c r="W503" i="40"/>
  <c r="V503" i="40"/>
  <c r="U503" i="40"/>
  <c r="T503" i="40"/>
  <c r="S503" i="40"/>
  <c r="R503" i="40"/>
  <c r="Q503" i="40"/>
  <c r="P503" i="40"/>
  <c r="O503" i="40"/>
  <c r="N503" i="40"/>
  <c r="M503" i="40"/>
  <c r="L503" i="40"/>
  <c r="K503" i="40"/>
  <c r="J503" i="40"/>
  <c r="I503" i="40"/>
  <c r="H503" i="40"/>
  <c r="G503" i="40"/>
  <c r="F503" i="40"/>
  <c r="E503" i="40"/>
  <c r="D503" i="40"/>
  <c r="C503" i="40"/>
  <c r="B503" i="40"/>
  <c r="Z502" i="40"/>
  <c r="Y502" i="40"/>
  <c r="X502" i="40"/>
  <c r="W502" i="40"/>
  <c r="V502" i="40"/>
  <c r="U502" i="40"/>
  <c r="T502" i="40"/>
  <c r="S502" i="40"/>
  <c r="R502" i="40"/>
  <c r="Q502" i="40"/>
  <c r="P502" i="40"/>
  <c r="O502" i="40"/>
  <c r="N502" i="40"/>
  <c r="M502" i="40"/>
  <c r="L502" i="40"/>
  <c r="K502" i="40"/>
  <c r="J502" i="40"/>
  <c r="I502" i="40"/>
  <c r="H502" i="40"/>
  <c r="G502" i="40"/>
  <c r="F502" i="40"/>
  <c r="E502" i="40"/>
  <c r="D502" i="40"/>
  <c r="C502" i="40"/>
  <c r="B502" i="40"/>
  <c r="Z501" i="40"/>
  <c r="Y501" i="40"/>
  <c r="X501" i="40"/>
  <c r="W501" i="40"/>
  <c r="V501" i="40"/>
  <c r="U501" i="40"/>
  <c r="T501" i="40"/>
  <c r="S501" i="40"/>
  <c r="R501" i="40"/>
  <c r="Q501" i="40"/>
  <c r="P501" i="40"/>
  <c r="O501" i="40"/>
  <c r="N501" i="40"/>
  <c r="M501" i="40"/>
  <c r="L501" i="40"/>
  <c r="K501" i="40"/>
  <c r="J501" i="40"/>
  <c r="I501" i="40"/>
  <c r="H501" i="40"/>
  <c r="G501" i="40"/>
  <c r="F501" i="40"/>
  <c r="E501" i="40"/>
  <c r="D501" i="40"/>
  <c r="C501" i="40"/>
  <c r="B501" i="40"/>
  <c r="Z500" i="40"/>
  <c r="Y500" i="40"/>
  <c r="X500" i="40"/>
  <c r="W500" i="40"/>
  <c r="V500" i="40"/>
  <c r="U500" i="40"/>
  <c r="T500" i="40"/>
  <c r="S500" i="40"/>
  <c r="R500" i="40"/>
  <c r="Q500" i="40"/>
  <c r="P500" i="40"/>
  <c r="O500" i="40"/>
  <c r="N500" i="40"/>
  <c r="M500" i="40"/>
  <c r="L500" i="40"/>
  <c r="K500" i="40"/>
  <c r="J500" i="40"/>
  <c r="I500" i="40"/>
  <c r="H500" i="40"/>
  <c r="G500" i="40"/>
  <c r="F500" i="40"/>
  <c r="E500" i="40"/>
  <c r="D500" i="40"/>
  <c r="C500" i="40"/>
  <c r="B500" i="40"/>
  <c r="Z499" i="40"/>
  <c r="Y499" i="40"/>
  <c r="X499" i="40"/>
  <c r="W499" i="40"/>
  <c r="V499" i="40"/>
  <c r="U499" i="40"/>
  <c r="T499" i="40"/>
  <c r="S499" i="40"/>
  <c r="R499" i="40"/>
  <c r="Q499" i="40"/>
  <c r="P499" i="40"/>
  <c r="O499" i="40"/>
  <c r="N499" i="40"/>
  <c r="M499" i="40"/>
  <c r="L499" i="40"/>
  <c r="K499" i="40"/>
  <c r="J499" i="40"/>
  <c r="I499" i="40"/>
  <c r="H499" i="40"/>
  <c r="G499" i="40"/>
  <c r="F499" i="40"/>
  <c r="E499" i="40"/>
  <c r="D499" i="40"/>
  <c r="C499" i="40"/>
  <c r="B499" i="40"/>
  <c r="Z498" i="40"/>
  <c r="Y498" i="40"/>
  <c r="X498" i="40"/>
  <c r="W498" i="40"/>
  <c r="V498" i="40"/>
  <c r="U498" i="40"/>
  <c r="T498" i="40"/>
  <c r="S498" i="40"/>
  <c r="R498" i="40"/>
  <c r="Q498" i="40"/>
  <c r="P498" i="40"/>
  <c r="O498" i="40"/>
  <c r="N498" i="40"/>
  <c r="M498" i="40"/>
  <c r="L498" i="40"/>
  <c r="K498" i="40"/>
  <c r="J498" i="40"/>
  <c r="I498" i="40"/>
  <c r="H498" i="40"/>
  <c r="G498" i="40"/>
  <c r="F498" i="40"/>
  <c r="E498" i="40"/>
  <c r="D498" i="40"/>
  <c r="C498" i="40"/>
  <c r="B498" i="40"/>
  <c r="Z497" i="40"/>
  <c r="Y497" i="40"/>
  <c r="X497" i="40"/>
  <c r="W497" i="40"/>
  <c r="V497" i="40"/>
  <c r="U497" i="40"/>
  <c r="T497" i="40"/>
  <c r="S497" i="40"/>
  <c r="R497" i="40"/>
  <c r="Q497" i="40"/>
  <c r="P497" i="40"/>
  <c r="O497" i="40"/>
  <c r="N497" i="40"/>
  <c r="M497" i="40"/>
  <c r="L497" i="40"/>
  <c r="K497" i="40"/>
  <c r="J497" i="40"/>
  <c r="I497" i="40"/>
  <c r="H497" i="40"/>
  <c r="G497" i="40"/>
  <c r="F497" i="40"/>
  <c r="E497" i="40"/>
  <c r="D497" i="40"/>
  <c r="C497" i="40"/>
  <c r="B497" i="40"/>
  <c r="Z496" i="40"/>
  <c r="Y496" i="40"/>
  <c r="X496" i="40"/>
  <c r="W496" i="40"/>
  <c r="V496" i="40"/>
  <c r="U496" i="40"/>
  <c r="T496" i="40"/>
  <c r="S496" i="40"/>
  <c r="R496" i="40"/>
  <c r="Q496" i="40"/>
  <c r="P496" i="40"/>
  <c r="O496" i="40"/>
  <c r="N496" i="40"/>
  <c r="M496" i="40"/>
  <c r="L496" i="40"/>
  <c r="K496" i="40"/>
  <c r="J496" i="40"/>
  <c r="I496" i="40"/>
  <c r="H496" i="40"/>
  <c r="G496" i="40"/>
  <c r="F496" i="40"/>
  <c r="E496" i="40"/>
  <c r="D496" i="40"/>
  <c r="C496" i="40"/>
  <c r="B496" i="40"/>
  <c r="Z495" i="40"/>
  <c r="Y495" i="40"/>
  <c r="X495" i="40"/>
  <c r="W495" i="40"/>
  <c r="V495" i="40"/>
  <c r="U495" i="40"/>
  <c r="T495" i="40"/>
  <c r="S495" i="40"/>
  <c r="R495" i="40"/>
  <c r="Q495" i="40"/>
  <c r="P495" i="40"/>
  <c r="O495" i="40"/>
  <c r="N495" i="40"/>
  <c r="M495" i="40"/>
  <c r="L495" i="40"/>
  <c r="K495" i="40"/>
  <c r="J495" i="40"/>
  <c r="I495" i="40"/>
  <c r="H495" i="40"/>
  <c r="G495" i="40"/>
  <c r="F495" i="40"/>
  <c r="E495" i="40"/>
  <c r="D495" i="40"/>
  <c r="C495" i="40"/>
  <c r="B495" i="40"/>
  <c r="Z494" i="40"/>
  <c r="Y494" i="40"/>
  <c r="X494" i="40"/>
  <c r="W494" i="40"/>
  <c r="V494" i="40"/>
  <c r="U494" i="40"/>
  <c r="T494" i="40"/>
  <c r="S494" i="40"/>
  <c r="R494" i="40"/>
  <c r="Q494" i="40"/>
  <c r="P494" i="40"/>
  <c r="O494" i="40"/>
  <c r="N494" i="40"/>
  <c r="M494" i="40"/>
  <c r="L494" i="40"/>
  <c r="K494" i="40"/>
  <c r="J494" i="40"/>
  <c r="I494" i="40"/>
  <c r="H494" i="40"/>
  <c r="G494" i="40"/>
  <c r="F494" i="40"/>
  <c r="E494" i="40"/>
  <c r="D494" i="40"/>
  <c r="C494" i="40"/>
  <c r="B494" i="40"/>
  <c r="Z493" i="40"/>
  <c r="Y493" i="40"/>
  <c r="X493" i="40"/>
  <c r="W493" i="40"/>
  <c r="V493" i="40"/>
  <c r="U493" i="40"/>
  <c r="T493" i="40"/>
  <c r="S493" i="40"/>
  <c r="R493" i="40"/>
  <c r="Q493" i="40"/>
  <c r="P493" i="40"/>
  <c r="O493" i="40"/>
  <c r="N493" i="40"/>
  <c r="M493" i="40"/>
  <c r="L493" i="40"/>
  <c r="K493" i="40"/>
  <c r="J493" i="40"/>
  <c r="I493" i="40"/>
  <c r="H493" i="40"/>
  <c r="G493" i="40"/>
  <c r="F493" i="40"/>
  <c r="E493" i="40"/>
  <c r="D493" i="40"/>
  <c r="C493" i="40"/>
  <c r="B493" i="40"/>
  <c r="Z492" i="40"/>
  <c r="Y492" i="40"/>
  <c r="X492" i="40"/>
  <c r="W492" i="40"/>
  <c r="V492" i="40"/>
  <c r="U492" i="40"/>
  <c r="T492" i="40"/>
  <c r="S492" i="40"/>
  <c r="R492" i="40"/>
  <c r="Q492" i="40"/>
  <c r="P492" i="40"/>
  <c r="O492" i="40"/>
  <c r="N492" i="40"/>
  <c r="M492" i="40"/>
  <c r="L492" i="40"/>
  <c r="K492" i="40"/>
  <c r="J492" i="40"/>
  <c r="I492" i="40"/>
  <c r="H492" i="40"/>
  <c r="G492" i="40"/>
  <c r="F492" i="40"/>
  <c r="E492" i="40"/>
  <c r="D492" i="40"/>
  <c r="C492" i="40"/>
  <c r="B492" i="40"/>
  <c r="Z491" i="40"/>
  <c r="Y491" i="40"/>
  <c r="X491" i="40"/>
  <c r="W491" i="40"/>
  <c r="V491" i="40"/>
  <c r="U491" i="40"/>
  <c r="T491" i="40"/>
  <c r="S491" i="40"/>
  <c r="R491" i="40"/>
  <c r="Q491" i="40"/>
  <c r="P491" i="40"/>
  <c r="O491" i="40"/>
  <c r="N491" i="40"/>
  <c r="M491" i="40"/>
  <c r="L491" i="40"/>
  <c r="K491" i="40"/>
  <c r="J491" i="40"/>
  <c r="I491" i="40"/>
  <c r="H491" i="40"/>
  <c r="G491" i="40"/>
  <c r="F491" i="40"/>
  <c r="E491" i="40"/>
  <c r="D491" i="40"/>
  <c r="C491" i="40"/>
  <c r="B491" i="40"/>
  <c r="Z490" i="40"/>
  <c r="Y490" i="40"/>
  <c r="X490" i="40"/>
  <c r="W490" i="40"/>
  <c r="V490" i="40"/>
  <c r="U490" i="40"/>
  <c r="T490" i="40"/>
  <c r="S490" i="40"/>
  <c r="R490" i="40"/>
  <c r="Q490" i="40"/>
  <c r="P490" i="40"/>
  <c r="O490" i="40"/>
  <c r="N490" i="40"/>
  <c r="M490" i="40"/>
  <c r="L490" i="40"/>
  <c r="K490" i="40"/>
  <c r="J490" i="40"/>
  <c r="I490" i="40"/>
  <c r="H490" i="40"/>
  <c r="G490" i="40"/>
  <c r="F490" i="40"/>
  <c r="E490" i="40"/>
  <c r="D490" i="40"/>
  <c r="C490" i="40"/>
  <c r="B490" i="40"/>
  <c r="Z489" i="40"/>
  <c r="Y489" i="40"/>
  <c r="X489" i="40"/>
  <c r="W489" i="40"/>
  <c r="V489" i="40"/>
  <c r="U489" i="40"/>
  <c r="T489" i="40"/>
  <c r="S489" i="40"/>
  <c r="R489" i="40"/>
  <c r="Q489" i="40"/>
  <c r="P489" i="40"/>
  <c r="O489" i="40"/>
  <c r="N489" i="40"/>
  <c r="M489" i="40"/>
  <c r="L489" i="40"/>
  <c r="K489" i="40"/>
  <c r="J489" i="40"/>
  <c r="I489" i="40"/>
  <c r="H489" i="40"/>
  <c r="G489" i="40"/>
  <c r="F489" i="40"/>
  <c r="E489" i="40"/>
  <c r="D489" i="40"/>
  <c r="C489" i="40"/>
  <c r="B489" i="40"/>
  <c r="Z488" i="40"/>
  <c r="Y488" i="40"/>
  <c r="X488" i="40"/>
  <c r="W488" i="40"/>
  <c r="V488" i="40"/>
  <c r="U488" i="40"/>
  <c r="T488" i="40"/>
  <c r="S488" i="40"/>
  <c r="R488" i="40"/>
  <c r="Q488" i="40"/>
  <c r="P488" i="40"/>
  <c r="O488" i="40"/>
  <c r="N488" i="40"/>
  <c r="M488" i="40"/>
  <c r="L488" i="40"/>
  <c r="K488" i="40"/>
  <c r="J488" i="40"/>
  <c r="I488" i="40"/>
  <c r="H488" i="40"/>
  <c r="G488" i="40"/>
  <c r="F488" i="40"/>
  <c r="E488" i="40"/>
  <c r="D488" i="40"/>
  <c r="C488" i="40"/>
  <c r="B488" i="40"/>
  <c r="Z487" i="40"/>
  <c r="Y487" i="40"/>
  <c r="X487" i="40"/>
  <c r="W487" i="40"/>
  <c r="V487" i="40"/>
  <c r="U487" i="40"/>
  <c r="T487" i="40"/>
  <c r="S487" i="40"/>
  <c r="R487" i="40"/>
  <c r="Q487" i="40"/>
  <c r="P487" i="40"/>
  <c r="O487" i="40"/>
  <c r="N487" i="40"/>
  <c r="M487" i="40"/>
  <c r="L487" i="40"/>
  <c r="K487" i="40"/>
  <c r="J487" i="40"/>
  <c r="I487" i="40"/>
  <c r="H487" i="40"/>
  <c r="G487" i="40"/>
  <c r="F487" i="40"/>
  <c r="E487" i="40"/>
  <c r="D487" i="40"/>
  <c r="C487" i="40"/>
  <c r="B487" i="40"/>
  <c r="Z486" i="40"/>
  <c r="Y486" i="40"/>
  <c r="X486" i="40"/>
  <c r="W486" i="40"/>
  <c r="V486" i="40"/>
  <c r="U486" i="40"/>
  <c r="T486" i="40"/>
  <c r="S486" i="40"/>
  <c r="R486" i="40"/>
  <c r="Q486" i="40"/>
  <c r="P486" i="40"/>
  <c r="O486" i="40"/>
  <c r="N486" i="40"/>
  <c r="M486" i="40"/>
  <c r="L486" i="40"/>
  <c r="K486" i="40"/>
  <c r="J486" i="40"/>
  <c r="I486" i="40"/>
  <c r="H486" i="40"/>
  <c r="G486" i="40"/>
  <c r="F486" i="40"/>
  <c r="E486" i="40"/>
  <c r="D486" i="40"/>
  <c r="C486" i="40"/>
  <c r="B486" i="40"/>
  <c r="Z485" i="40"/>
  <c r="Y485" i="40"/>
  <c r="X485" i="40"/>
  <c r="W485" i="40"/>
  <c r="V485" i="40"/>
  <c r="U485" i="40"/>
  <c r="T485" i="40"/>
  <c r="S485" i="40"/>
  <c r="R485" i="40"/>
  <c r="Q485" i="40"/>
  <c r="P485" i="40"/>
  <c r="O485" i="40"/>
  <c r="N485" i="40"/>
  <c r="M485" i="40"/>
  <c r="L485" i="40"/>
  <c r="K485" i="40"/>
  <c r="J485" i="40"/>
  <c r="I485" i="40"/>
  <c r="H485" i="40"/>
  <c r="G485" i="40"/>
  <c r="F485" i="40"/>
  <c r="E485" i="40"/>
  <c r="D485" i="40"/>
  <c r="C485" i="40"/>
  <c r="B485" i="40"/>
  <c r="Z484" i="40"/>
  <c r="Y484" i="40"/>
  <c r="X484" i="40"/>
  <c r="W484" i="40"/>
  <c r="V484" i="40"/>
  <c r="U484" i="40"/>
  <c r="T484" i="40"/>
  <c r="S484" i="40"/>
  <c r="R484" i="40"/>
  <c r="Q484" i="40"/>
  <c r="P484" i="40"/>
  <c r="O484" i="40"/>
  <c r="N484" i="40"/>
  <c r="M484" i="40"/>
  <c r="L484" i="40"/>
  <c r="K484" i="40"/>
  <c r="J484" i="40"/>
  <c r="I484" i="40"/>
  <c r="H484" i="40"/>
  <c r="G484" i="40"/>
  <c r="F484" i="40"/>
  <c r="E484" i="40"/>
  <c r="D484" i="40"/>
  <c r="C484" i="40"/>
  <c r="B484" i="40"/>
  <c r="Z483" i="40"/>
  <c r="Y483" i="40"/>
  <c r="X483" i="40"/>
  <c r="W483" i="40"/>
  <c r="V483" i="40"/>
  <c r="U483" i="40"/>
  <c r="T483" i="40"/>
  <c r="S483" i="40"/>
  <c r="R483" i="40"/>
  <c r="Q483" i="40"/>
  <c r="P483" i="40"/>
  <c r="O483" i="40"/>
  <c r="N483" i="40"/>
  <c r="M483" i="40"/>
  <c r="L483" i="40"/>
  <c r="K483" i="40"/>
  <c r="J483" i="40"/>
  <c r="I483" i="40"/>
  <c r="H483" i="40"/>
  <c r="G483" i="40"/>
  <c r="F483" i="40"/>
  <c r="E483" i="40"/>
  <c r="D483" i="40"/>
  <c r="C483" i="40"/>
  <c r="B483" i="40"/>
  <c r="Z482" i="40"/>
  <c r="Y482" i="40"/>
  <c r="X482" i="40"/>
  <c r="W482" i="40"/>
  <c r="V482" i="40"/>
  <c r="U482" i="40"/>
  <c r="T482" i="40"/>
  <c r="S482" i="40"/>
  <c r="R482" i="40"/>
  <c r="Q482" i="40"/>
  <c r="P482" i="40"/>
  <c r="O482" i="40"/>
  <c r="N482" i="40"/>
  <c r="M482" i="40"/>
  <c r="L482" i="40"/>
  <c r="K482" i="40"/>
  <c r="J482" i="40"/>
  <c r="I482" i="40"/>
  <c r="H482" i="40"/>
  <c r="G482" i="40"/>
  <c r="F482" i="40"/>
  <c r="E482" i="40"/>
  <c r="D482" i="40"/>
  <c r="C482" i="40"/>
  <c r="B482" i="40"/>
  <c r="Z481" i="40"/>
  <c r="Y481" i="40"/>
  <c r="X481" i="40"/>
  <c r="W481" i="40"/>
  <c r="V481" i="40"/>
  <c r="U481" i="40"/>
  <c r="T481" i="40"/>
  <c r="S481" i="40"/>
  <c r="R481" i="40"/>
  <c r="Q481" i="40"/>
  <c r="P481" i="40"/>
  <c r="O481" i="40"/>
  <c r="N481" i="40"/>
  <c r="M481" i="40"/>
  <c r="L481" i="40"/>
  <c r="K481" i="40"/>
  <c r="J481" i="40"/>
  <c r="I481" i="40"/>
  <c r="H481" i="40"/>
  <c r="G481" i="40"/>
  <c r="F481" i="40"/>
  <c r="E481" i="40"/>
  <c r="D481" i="40"/>
  <c r="C481" i="40"/>
  <c r="B481" i="40"/>
  <c r="Z480" i="40"/>
  <c r="Y480" i="40"/>
  <c r="X480" i="40"/>
  <c r="W480" i="40"/>
  <c r="V480" i="40"/>
  <c r="U480" i="40"/>
  <c r="T480" i="40"/>
  <c r="S480" i="40"/>
  <c r="R480" i="40"/>
  <c r="Q480" i="40"/>
  <c r="P480" i="40"/>
  <c r="O480" i="40"/>
  <c r="N480" i="40"/>
  <c r="M480" i="40"/>
  <c r="L480" i="40"/>
  <c r="K480" i="40"/>
  <c r="J480" i="40"/>
  <c r="I480" i="40"/>
  <c r="H480" i="40"/>
  <c r="G480" i="40"/>
  <c r="F480" i="40"/>
  <c r="E480" i="40"/>
  <c r="D480" i="40"/>
  <c r="C480" i="40"/>
  <c r="B480" i="40"/>
  <c r="Z479" i="40"/>
  <c r="Y479" i="40"/>
  <c r="X479" i="40"/>
  <c r="W479" i="40"/>
  <c r="V479" i="40"/>
  <c r="U479" i="40"/>
  <c r="T479" i="40"/>
  <c r="S479" i="40"/>
  <c r="R479" i="40"/>
  <c r="Q479" i="40"/>
  <c r="P479" i="40"/>
  <c r="O479" i="40"/>
  <c r="N479" i="40"/>
  <c r="M479" i="40"/>
  <c r="L479" i="40"/>
  <c r="K479" i="40"/>
  <c r="J479" i="40"/>
  <c r="I479" i="40"/>
  <c r="H479" i="40"/>
  <c r="G479" i="40"/>
  <c r="F479" i="40"/>
  <c r="E479" i="40"/>
  <c r="D479" i="40"/>
  <c r="C479" i="40"/>
  <c r="B479" i="40"/>
  <c r="Z478" i="40"/>
  <c r="Y478" i="40"/>
  <c r="X478" i="40"/>
  <c r="W478" i="40"/>
  <c r="V478" i="40"/>
  <c r="U478" i="40"/>
  <c r="T478" i="40"/>
  <c r="S478" i="40"/>
  <c r="R478" i="40"/>
  <c r="Q478" i="40"/>
  <c r="P478" i="40"/>
  <c r="O478" i="40"/>
  <c r="N478" i="40"/>
  <c r="M478" i="40"/>
  <c r="L478" i="40"/>
  <c r="K478" i="40"/>
  <c r="J478" i="40"/>
  <c r="I478" i="40"/>
  <c r="H478" i="40"/>
  <c r="G478" i="40"/>
  <c r="F478" i="40"/>
  <c r="E478" i="40"/>
  <c r="D478" i="40"/>
  <c r="C478" i="40"/>
  <c r="B478" i="40"/>
  <c r="Z477" i="40"/>
  <c r="Y477" i="40"/>
  <c r="X477" i="40"/>
  <c r="W477" i="40"/>
  <c r="V477" i="40"/>
  <c r="U477" i="40"/>
  <c r="T477" i="40"/>
  <c r="S477" i="40"/>
  <c r="R477" i="40"/>
  <c r="Q477" i="40"/>
  <c r="P477" i="40"/>
  <c r="O477" i="40"/>
  <c r="N477" i="40"/>
  <c r="M477" i="40"/>
  <c r="L477" i="40"/>
  <c r="K477" i="40"/>
  <c r="J477" i="40"/>
  <c r="I477" i="40"/>
  <c r="H477" i="40"/>
  <c r="G477" i="40"/>
  <c r="F477" i="40"/>
  <c r="E477" i="40"/>
  <c r="D477" i="40"/>
  <c r="C477" i="40"/>
  <c r="B477" i="40"/>
  <c r="Z476" i="40"/>
  <c r="Y476" i="40"/>
  <c r="X476" i="40"/>
  <c r="W476" i="40"/>
  <c r="V476" i="40"/>
  <c r="U476" i="40"/>
  <c r="T476" i="40"/>
  <c r="S476" i="40"/>
  <c r="R476" i="40"/>
  <c r="Q476" i="40"/>
  <c r="P476" i="40"/>
  <c r="O476" i="40"/>
  <c r="N476" i="40"/>
  <c r="M476" i="40"/>
  <c r="L476" i="40"/>
  <c r="K476" i="40"/>
  <c r="J476" i="40"/>
  <c r="I476" i="40"/>
  <c r="H476" i="40"/>
  <c r="G476" i="40"/>
  <c r="F476" i="40"/>
  <c r="E476" i="40"/>
  <c r="D476" i="40"/>
  <c r="C476" i="40"/>
  <c r="B476" i="40"/>
  <c r="Z475" i="40"/>
  <c r="Y475" i="40"/>
  <c r="X475" i="40"/>
  <c r="W475" i="40"/>
  <c r="V475" i="40"/>
  <c r="U475" i="40"/>
  <c r="T475" i="40"/>
  <c r="S475" i="40"/>
  <c r="R475" i="40"/>
  <c r="Q475" i="40"/>
  <c r="P475" i="40"/>
  <c r="O475" i="40"/>
  <c r="N475" i="40"/>
  <c r="M475" i="40"/>
  <c r="L475" i="40"/>
  <c r="K475" i="40"/>
  <c r="J475" i="40"/>
  <c r="I475" i="40"/>
  <c r="H475" i="40"/>
  <c r="G475" i="40"/>
  <c r="F475" i="40"/>
  <c r="E475" i="40"/>
  <c r="D475" i="40"/>
  <c r="C475" i="40"/>
  <c r="B475" i="40"/>
  <c r="Z474" i="40"/>
  <c r="Y474" i="40"/>
  <c r="X474" i="40"/>
  <c r="W474" i="40"/>
  <c r="V474" i="40"/>
  <c r="U474" i="40"/>
  <c r="T474" i="40"/>
  <c r="S474" i="40"/>
  <c r="R474" i="40"/>
  <c r="Q474" i="40"/>
  <c r="P474" i="40"/>
  <c r="O474" i="40"/>
  <c r="N474" i="40"/>
  <c r="M474" i="40"/>
  <c r="L474" i="40"/>
  <c r="K474" i="40"/>
  <c r="J474" i="40"/>
  <c r="I474" i="40"/>
  <c r="H474" i="40"/>
  <c r="G474" i="40"/>
  <c r="F474" i="40"/>
  <c r="E474" i="40"/>
  <c r="D474" i="40"/>
  <c r="C474" i="40"/>
  <c r="B474" i="40"/>
  <c r="Z473" i="40"/>
  <c r="Y473" i="40"/>
  <c r="X473" i="40"/>
  <c r="W473" i="40"/>
  <c r="V473" i="40"/>
  <c r="U473" i="40"/>
  <c r="T473" i="40"/>
  <c r="S473" i="40"/>
  <c r="R473" i="40"/>
  <c r="Q473" i="40"/>
  <c r="P473" i="40"/>
  <c r="O473" i="40"/>
  <c r="N473" i="40"/>
  <c r="M473" i="40"/>
  <c r="L473" i="40"/>
  <c r="K473" i="40"/>
  <c r="J473" i="40"/>
  <c r="I473" i="40"/>
  <c r="H473" i="40"/>
  <c r="G473" i="40"/>
  <c r="F473" i="40"/>
  <c r="E473" i="40"/>
  <c r="D473" i="40"/>
  <c r="C473" i="40"/>
  <c r="B473" i="40"/>
  <c r="Z472" i="40"/>
  <c r="Y472" i="40"/>
  <c r="X472" i="40"/>
  <c r="W472" i="40"/>
  <c r="V472" i="40"/>
  <c r="U472" i="40"/>
  <c r="T472" i="40"/>
  <c r="S472" i="40"/>
  <c r="R472" i="40"/>
  <c r="Q472" i="40"/>
  <c r="P472" i="40"/>
  <c r="O472" i="40"/>
  <c r="N472" i="40"/>
  <c r="M472" i="40"/>
  <c r="L472" i="40"/>
  <c r="K472" i="40"/>
  <c r="J472" i="40"/>
  <c r="I472" i="40"/>
  <c r="H472" i="40"/>
  <c r="G472" i="40"/>
  <c r="F472" i="40"/>
  <c r="E472" i="40"/>
  <c r="D472" i="40"/>
  <c r="C472" i="40"/>
  <c r="B472" i="40"/>
  <c r="Z471" i="40"/>
  <c r="Y471" i="40"/>
  <c r="X471" i="40"/>
  <c r="W471" i="40"/>
  <c r="V471" i="40"/>
  <c r="U471" i="40"/>
  <c r="T471" i="40"/>
  <c r="S471" i="40"/>
  <c r="R471" i="40"/>
  <c r="Q471" i="40"/>
  <c r="P471" i="40"/>
  <c r="O471" i="40"/>
  <c r="N471" i="40"/>
  <c r="M471" i="40"/>
  <c r="L471" i="40"/>
  <c r="K471" i="40"/>
  <c r="J471" i="40"/>
  <c r="I471" i="40"/>
  <c r="H471" i="40"/>
  <c r="G471" i="40"/>
  <c r="F471" i="40"/>
  <c r="E471" i="40"/>
  <c r="D471" i="40"/>
  <c r="C471" i="40"/>
  <c r="B471" i="40"/>
  <c r="Z470" i="40"/>
  <c r="Y470" i="40"/>
  <c r="X470" i="40"/>
  <c r="W470" i="40"/>
  <c r="V470" i="40"/>
  <c r="U470" i="40"/>
  <c r="T470" i="40"/>
  <c r="S470" i="40"/>
  <c r="R470" i="40"/>
  <c r="Q470" i="40"/>
  <c r="P470" i="40"/>
  <c r="O470" i="40"/>
  <c r="N470" i="40"/>
  <c r="M470" i="40"/>
  <c r="L470" i="40"/>
  <c r="K470" i="40"/>
  <c r="J470" i="40"/>
  <c r="I470" i="40"/>
  <c r="H470" i="40"/>
  <c r="G470" i="40"/>
  <c r="F470" i="40"/>
  <c r="E470" i="40"/>
  <c r="D470" i="40"/>
  <c r="C470" i="40"/>
  <c r="B470" i="40"/>
  <c r="Z469" i="40"/>
  <c r="Y469" i="40"/>
  <c r="X469" i="40"/>
  <c r="W469" i="40"/>
  <c r="V469" i="40"/>
  <c r="U469" i="40"/>
  <c r="T469" i="40"/>
  <c r="S469" i="40"/>
  <c r="R469" i="40"/>
  <c r="Q469" i="40"/>
  <c r="P469" i="40"/>
  <c r="O469" i="40"/>
  <c r="N469" i="40"/>
  <c r="M469" i="40"/>
  <c r="L469" i="40"/>
  <c r="K469" i="40"/>
  <c r="J469" i="40"/>
  <c r="I469" i="40"/>
  <c r="H469" i="40"/>
  <c r="G469" i="40"/>
  <c r="F469" i="40"/>
  <c r="E469" i="40"/>
  <c r="D469" i="40"/>
  <c r="C469" i="40"/>
  <c r="B469" i="40"/>
  <c r="Z468" i="40"/>
  <c r="Y468" i="40"/>
  <c r="X468" i="40"/>
  <c r="W468" i="40"/>
  <c r="V468" i="40"/>
  <c r="U468" i="40"/>
  <c r="T468" i="40"/>
  <c r="S468" i="40"/>
  <c r="R468" i="40"/>
  <c r="Q468" i="40"/>
  <c r="P468" i="40"/>
  <c r="O468" i="40"/>
  <c r="N468" i="40"/>
  <c r="M468" i="40"/>
  <c r="L468" i="40"/>
  <c r="K468" i="40"/>
  <c r="J468" i="40"/>
  <c r="I468" i="40"/>
  <c r="H468" i="40"/>
  <c r="G468" i="40"/>
  <c r="F468" i="40"/>
  <c r="E468" i="40"/>
  <c r="D468" i="40"/>
  <c r="C468" i="40"/>
  <c r="B468" i="40"/>
  <c r="Z467" i="40"/>
  <c r="Y467" i="40"/>
  <c r="X467" i="40"/>
  <c r="W467" i="40"/>
  <c r="V467" i="40"/>
  <c r="U467" i="40"/>
  <c r="T467" i="40"/>
  <c r="S467" i="40"/>
  <c r="R467" i="40"/>
  <c r="Q467" i="40"/>
  <c r="P467" i="40"/>
  <c r="O467" i="40"/>
  <c r="N467" i="40"/>
  <c r="M467" i="40"/>
  <c r="L467" i="40"/>
  <c r="K467" i="40"/>
  <c r="J467" i="40"/>
  <c r="I467" i="40"/>
  <c r="H467" i="40"/>
  <c r="G467" i="40"/>
  <c r="F467" i="40"/>
  <c r="E467" i="40"/>
  <c r="D467" i="40"/>
  <c r="C467" i="40"/>
  <c r="B467" i="40"/>
  <c r="Z466" i="40"/>
  <c r="Y466" i="40"/>
  <c r="X466" i="40"/>
  <c r="W466" i="40"/>
  <c r="V466" i="40"/>
  <c r="U466" i="40"/>
  <c r="T466" i="40"/>
  <c r="S466" i="40"/>
  <c r="R466" i="40"/>
  <c r="Q466" i="40"/>
  <c r="P466" i="40"/>
  <c r="O466" i="40"/>
  <c r="N466" i="40"/>
  <c r="M466" i="40"/>
  <c r="L466" i="40"/>
  <c r="K466" i="40"/>
  <c r="J466" i="40"/>
  <c r="I466" i="40"/>
  <c r="H466" i="40"/>
  <c r="G466" i="40"/>
  <c r="F466" i="40"/>
  <c r="E466" i="40"/>
  <c r="D466" i="40"/>
  <c r="C466" i="40"/>
  <c r="B466" i="40"/>
  <c r="Z465" i="40"/>
  <c r="Y465" i="40"/>
  <c r="X465" i="40"/>
  <c r="W465" i="40"/>
  <c r="V465" i="40"/>
  <c r="U465" i="40"/>
  <c r="T465" i="40"/>
  <c r="S465" i="40"/>
  <c r="R465" i="40"/>
  <c r="Q465" i="40"/>
  <c r="P465" i="40"/>
  <c r="O465" i="40"/>
  <c r="N465" i="40"/>
  <c r="M465" i="40"/>
  <c r="L465" i="40"/>
  <c r="K465" i="40"/>
  <c r="J465" i="40"/>
  <c r="I465" i="40"/>
  <c r="H465" i="40"/>
  <c r="G465" i="40"/>
  <c r="F465" i="40"/>
  <c r="E465" i="40"/>
  <c r="D465" i="40"/>
  <c r="C465" i="40"/>
  <c r="B465" i="40"/>
  <c r="Z464" i="40"/>
  <c r="Y464" i="40"/>
  <c r="X464" i="40"/>
  <c r="W464" i="40"/>
  <c r="V464" i="40"/>
  <c r="U464" i="40"/>
  <c r="T464" i="40"/>
  <c r="S464" i="40"/>
  <c r="R464" i="40"/>
  <c r="Q464" i="40"/>
  <c r="P464" i="40"/>
  <c r="O464" i="40"/>
  <c r="N464" i="40"/>
  <c r="M464" i="40"/>
  <c r="L464" i="40"/>
  <c r="K464" i="40"/>
  <c r="J464" i="40"/>
  <c r="I464" i="40"/>
  <c r="H464" i="40"/>
  <c r="G464" i="40"/>
  <c r="F464" i="40"/>
  <c r="E464" i="40"/>
  <c r="D464" i="40"/>
  <c r="C464" i="40"/>
  <c r="B464" i="40"/>
  <c r="Z463" i="40"/>
  <c r="Y463" i="40"/>
  <c r="X463" i="40"/>
  <c r="W463" i="40"/>
  <c r="V463" i="40"/>
  <c r="U463" i="40"/>
  <c r="T463" i="40"/>
  <c r="S463" i="40"/>
  <c r="R463" i="40"/>
  <c r="Q463" i="40"/>
  <c r="P463" i="40"/>
  <c r="O463" i="40"/>
  <c r="N463" i="40"/>
  <c r="M463" i="40"/>
  <c r="L463" i="40"/>
  <c r="K463" i="40"/>
  <c r="J463" i="40"/>
  <c r="I463" i="40"/>
  <c r="H463" i="40"/>
  <c r="G463" i="40"/>
  <c r="F463" i="40"/>
  <c r="E463" i="40"/>
  <c r="D463" i="40"/>
  <c r="C463" i="40"/>
  <c r="B463" i="40"/>
  <c r="Z462" i="40"/>
  <c r="Y462" i="40"/>
  <c r="X462" i="40"/>
  <c r="W462" i="40"/>
  <c r="V462" i="40"/>
  <c r="U462" i="40"/>
  <c r="T462" i="40"/>
  <c r="S462" i="40"/>
  <c r="R462" i="40"/>
  <c r="Q462" i="40"/>
  <c r="P462" i="40"/>
  <c r="O462" i="40"/>
  <c r="N462" i="40"/>
  <c r="M462" i="40"/>
  <c r="L462" i="40"/>
  <c r="K462" i="40"/>
  <c r="J462" i="40"/>
  <c r="I462" i="40"/>
  <c r="H462" i="40"/>
  <c r="G462" i="40"/>
  <c r="F462" i="40"/>
  <c r="E462" i="40"/>
  <c r="D462" i="40"/>
  <c r="C462" i="40"/>
  <c r="B462" i="40"/>
  <c r="Z461" i="40"/>
  <c r="Y461" i="40"/>
  <c r="X461" i="40"/>
  <c r="W461" i="40"/>
  <c r="V461" i="40"/>
  <c r="U461" i="40"/>
  <c r="T461" i="40"/>
  <c r="S461" i="40"/>
  <c r="R461" i="40"/>
  <c r="Q461" i="40"/>
  <c r="P461" i="40"/>
  <c r="O461" i="40"/>
  <c r="N461" i="40"/>
  <c r="M461" i="40"/>
  <c r="L461" i="40"/>
  <c r="K461" i="40"/>
  <c r="J461" i="40"/>
  <c r="I461" i="40"/>
  <c r="H461" i="40"/>
  <c r="G461" i="40"/>
  <c r="F461" i="40"/>
  <c r="E461" i="40"/>
  <c r="D461" i="40"/>
  <c r="C461" i="40"/>
  <c r="B461" i="40"/>
  <c r="Z460" i="40"/>
  <c r="Y460" i="40"/>
  <c r="X460" i="40"/>
  <c r="W460" i="40"/>
  <c r="V460" i="40"/>
  <c r="U460" i="40"/>
  <c r="T460" i="40"/>
  <c r="S460" i="40"/>
  <c r="R460" i="40"/>
  <c r="Q460" i="40"/>
  <c r="P460" i="40"/>
  <c r="O460" i="40"/>
  <c r="N460" i="40"/>
  <c r="M460" i="40"/>
  <c r="L460" i="40"/>
  <c r="K460" i="40"/>
  <c r="J460" i="40"/>
  <c r="I460" i="40"/>
  <c r="H460" i="40"/>
  <c r="G460" i="40"/>
  <c r="F460" i="40"/>
  <c r="E460" i="40"/>
  <c r="D460" i="40"/>
  <c r="C460" i="40"/>
  <c r="B460" i="40"/>
  <c r="Z459" i="40"/>
  <c r="Y459" i="40"/>
  <c r="X459" i="40"/>
  <c r="W459" i="40"/>
  <c r="V459" i="40"/>
  <c r="U459" i="40"/>
  <c r="T459" i="40"/>
  <c r="S459" i="40"/>
  <c r="R459" i="40"/>
  <c r="Q459" i="40"/>
  <c r="P459" i="40"/>
  <c r="O459" i="40"/>
  <c r="N459" i="40"/>
  <c r="M459" i="40"/>
  <c r="L459" i="40"/>
  <c r="K459" i="40"/>
  <c r="J459" i="40"/>
  <c r="I459" i="40"/>
  <c r="H459" i="40"/>
  <c r="G459" i="40"/>
  <c r="F459" i="40"/>
  <c r="E459" i="40"/>
  <c r="D459" i="40"/>
  <c r="C459" i="40"/>
  <c r="B459" i="40"/>
  <c r="Z458" i="40"/>
  <c r="Y458" i="40"/>
  <c r="X458" i="40"/>
  <c r="W458" i="40"/>
  <c r="V458" i="40"/>
  <c r="U458" i="40"/>
  <c r="T458" i="40"/>
  <c r="S458" i="40"/>
  <c r="R458" i="40"/>
  <c r="Q458" i="40"/>
  <c r="P458" i="40"/>
  <c r="O458" i="40"/>
  <c r="N458" i="40"/>
  <c r="M458" i="40"/>
  <c r="L458" i="40"/>
  <c r="K458" i="40"/>
  <c r="J458" i="40"/>
  <c r="I458" i="40"/>
  <c r="H458" i="40"/>
  <c r="G458" i="40"/>
  <c r="F458" i="40"/>
  <c r="E458" i="40"/>
  <c r="D458" i="40"/>
  <c r="C458" i="40"/>
  <c r="B458" i="40"/>
  <c r="Z457" i="40"/>
  <c r="Y457" i="40"/>
  <c r="X457" i="40"/>
  <c r="W457" i="40"/>
  <c r="V457" i="40"/>
  <c r="U457" i="40"/>
  <c r="T457" i="40"/>
  <c r="S457" i="40"/>
  <c r="R457" i="40"/>
  <c r="Q457" i="40"/>
  <c r="P457" i="40"/>
  <c r="O457" i="40"/>
  <c r="N457" i="40"/>
  <c r="M457" i="40"/>
  <c r="L457" i="40"/>
  <c r="K457" i="40"/>
  <c r="J457" i="40"/>
  <c r="I457" i="40"/>
  <c r="H457" i="40"/>
  <c r="G457" i="40"/>
  <c r="F457" i="40"/>
  <c r="E457" i="40"/>
  <c r="D457" i="40"/>
  <c r="C457" i="40"/>
  <c r="B457" i="40"/>
  <c r="Z456" i="40"/>
  <c r="Y456" i="40"/>
  <c r="X456" i="40"/>
  <c r="W456" i="40"/>
  <c r="V456" i="40"/>
  <c r="U456" i="40"/>
  <c r="T456" i="40"/>
  <c r="S456" i="40"/>
  <c r="R456" i="40"/>
  <c r="Q456" i="40"/>
  <c r="P456" i="40"/>
  <c r="O456" i="40"/>
  <c r="N456" i="40"/>
  <c r="M456" i="40"/>
  <c r="L456" i="40"/>
  <c r="K456" i="40"/>
  <c r="J456" i="40"/>
  <c r="I456" i="40"/>
  <c r="H456" i="40"/>
  <c r="G456" i="40"/>
  <c r="F456" i="40"/>
  <c r="E456" i="40"/>
  <c r="D456" i="40"/>
  <c r="C456" i="40"/>
  <c r="B456" i="40"/>
  <c r="Z455" i="40"/>
  <c r="Y455" i="40"/>
  <c r="X455" i="40"/>
  <c r="W455" i="40"/>
  <c r="V455" i="40"/>
  <c r="U455" i="40"/>
  <c r="T455" i="40"/>
  <c r="S455" i="40"/>
  <c r="R455" i="40"/>
  <c r="Q455" i="40"/>
  <c r="P455" i="40"/>
  <c r="O455" i="40"/>
  <c r="N455" i="40"/>
  <c r="M455" i="40"/>
  <c r="L455" i="40"/>
  <c r="K455" i="40"/>
  <c r="J455" i="40"/>
  <c r="I455" i="40"/>
  <c r="H455" i="40"/>
  <c r="G455" i="40"/>
  <c r="F455" i="40"/>
  <c r="E455" i="40"/>
  <c r="D455" i="40"/>
  <c r="C455" i="40"/>
  <c r="B455" i="40"/>
  <c r="Z454" i="40"/>
  <c r="Y454" i="40"/>
  <c r="X454" i="40"/>
  <c r="W454" i="40"/>
  <c r="V454" i="40"/>
  <c r="U454" i="40"/>
  <c r="T454" i="40"/>
  <c r="S454" i="40"/>
  <c r="R454" i="40"/>
  <c r="Q454" i="40"/>
  <c r="P454" i="40"/>
  <c r="O454" i="40"/>
  <c r="N454" i="40"/>
  <c r="M454" i="40"/>
  <c r="L454" i="40"/>
  <c r="K454" i="40"/>
  <c r="J454" i="40"/>
  <c r="I454" i="40"/>
  <c r="H454" i="40"/>
  <c r="G454" i="40"/>
  <c r="F454" i="40"/>
  <c r="E454" i="40"/>
  <c r="D454" i="40"/>
  <c r="C454" i="40"/>
  <c r="B454" i="40"/>
  <c r="Z453" i="40"/>
  <c r="Y453" i="40"/>
  <c r="X453" i="40"/>
  <c r="W453" i="40"/>
  <c r="V453" i="40"/>
  <c r="U453" i="40"/>
  <c r="T453" i="40"/>
  <c r="S453" i="40"/>
  <c r="R453" i="40"/>
  <c r="Q453" i="40"/>
  <c r="P453" i="40"/>
  <c r="O453" i="40"/>
  <c r="N453" i="40"/>
  <c r="M453" i="40"/>
  <c r="L453" i="40"/>
  <c r="K453" i="40"/>
  <c r="J453" i="40"/>
  <c r="I453" i="40"/>
  <c r="H453" i="40"/>
  <c r="G453" i="40"/>
  <c r="F453" i="40"/>
  <c r="E453" i="40"/>
  <c r="D453" i="40"/>
  <c r="C453" i="40"/>
  <c r="B453" i="40"/>
  <c r="Z452" i="40"/>
  <c r="Y452" i="40"/>
  <c r="X452" i="40"/>
  <c r="W452" i="40"/>
  <c r="V452" i="40"/>
  <c r="U452" i="40"/>
  <c r="T452" i="40"/>
  <c r="S452" i="40"/>
  <c r="R452" i="40"/>
  <c r="Q452" i="40"/>
  <c r="P452" i="40"/>
  <c r="O452" i="40"/>
  <c r="N452" i="40"/>
  <c r="M452" i="40"/>
  <c r="L452" i="40"/>
  <c r="K452" i="40"/>
  <c r="J452" i="40"/>
  <c r="I452" i="40"/>
  <c r="H452" i="40"/>
  <c r="G452" i="40"/>
  <c r="F452" i="40"/>
  <c r="E452" i="40"/>
  <c r="D452" i="40"/>
  <c r="C452" i="40"/>
  <c r="B452" i="40"/>
  <c r="Z451" i="40"/>
  <c r="Y451" i="40"/>
  <c r="X451" i="40"/>
  <c r="W451" i="40"/>
  <c r="V451" i="40"/>
  <c r="U451" i="40"/>
  <c r="T451" i="40"/>
  <c r="S451" i="40"/>
  <c r="R451" i="40"/>
  <c r="Q451" i="40"/>
  <c r="P451" i="40"/>
  <c r="O451" i="40"/>
  <c r="N451" i="40"/>
  <c r="M451" i="40"/>
  <c r="L451" i="40"/>
  <c r="K451" i="40"/>
  <c r="J451" i="40"/>
  <c r="I451" i="40"/>
  <c r="H451" i="40"/>
  <c r="G451" i="40"/>
  <c r="F451" i="40"/>
  <c r="E451" i="40"/>
  <c r="D451" i="40"/>
  <c r="C451" i="40"/>
  <c r="B451" i="40"/>
  <c r="Z450" i="40"/>
  <c r="Y450" i="40"/>
  <c r="X450" i="40"/>
  <c r="W450" i="40"/>
  <c r="V450" i="40"/>
  <c r="U450" i="40"/>
  <c r="T450" i="40"/>
  <c r="S450" i="40"/>
  <c r="R450" i="40"/>
  <c r="Q450" i="40"/>
  <c r="P450" i="40"/>
  <c r="O450" i="40"/>
  <c r="N450" i="40"/>
  <c r="M450" i="40"/>
  <c r="L450" i="40"/>
  <c r="K450" i="40"/>
  <c r="J450" i="40"/>
  <c r="I450" i="40"/>
  <c r="H450" i="40"/>
  <c r="G450" i="40"/>
  <c r="F450" i="40"/>
  <c r="E450" i="40"/>
  <c r="D450" i="40"/>
  <c r="C450" i="40"/>
  <c r="B450" i="40"/>
  <c r="Z449" i="40"/>
  <c r="Y449" i="40"/>
  <c r="X449" i="40"/>
  <c r="W449" i="40"/>
  <c r="V449" i="40"/>
  <c r="U449" i="40"/>
  <c r="T449" i="40"/>
  <c r="S449" i="40"/>
  <c r="R449" i="40"/>
  <c r="Q449" i="40"/>
  <c r="P449" i="40"/>
  <c r="O449" i="40"/>
  <c r="N449" i="40"/>
  <c r="M449" i="40"/>
  <c r="L449" i="40"/>
  <c r="K449" i="40"/>
  <c r="J449" i="40"/>
  <c r="I449" i="40"/>
  <c r="H449" i="40"/>
  <c r="G449" i="40"/>
  <c r="F449" i="40"/>
  <c r="E449" i="40"/>
  <c r="D449" i="40"/>
  <c r="C449" i="40"/>
  <c r="B449" i="40"/>
  <c r="Z448" i="40"/>
  <c r="Y448" i="40"/>
  <c r="X448" i="40"/>
  <c r="W448" i="40"/>
  <c r="V448" i="40"/>
  <c r="U448" i="40"/>
  <c r="T448" i="40"/>
  <c r="S448" i="40"/>
  <c r="R448" i="40"/>
  <c r="Q448" i="40"/>
  <c r="P448" i="40"/>
  <c r="O448" i="40"/>
  <c r="N448" i="40"/>
  <c r="M448" i="40"/>
  <c r="L448" i="40"/>
  <c r="K448" i="40"/>
  <c r="J448" i="40"/>
  <c r="I448" i="40"/>
  <c r="H448" i="40"/>
  <c r="G448" i="40"/>
  <c r="F448" i="40"/>
  <c r="E448" i="40"/>
  <c r="D448" i="40"/>
  <c r="C448" i="40"/>
  <c r="B448" i="40"/>
  <c r="Z447" i="40"/>
  <c r="Y447" i="40"/>
  <c r="X447" i="40"/>
  <c r="W447" i="40"/>
  <c r="V447" i="40"/>
  <c r="U447" i="40"/>
  <c r="T447" i="40"/>
  <c r="S447" i="40"/>
  <c r="R447" i="40"/>
  <c r="Q447" i="40"/>
  <c r="P447" i="40"/>
  <c r="O447" i="40"/>
  <c r="N447" i="40"/>
  <c r="M447" i="40"/>
  <c r="L447" i="40"/>
  <c r="K447" i="40"/>
  <c r="J447" i="40"/>
  <c r="I447" i="40"/>
  <c r="H447" i="40"/>
  <c r="G447" i="40"/>
  <c r="F447" i="40"/>
  <c r="E447" i="40"/>
  <c r="D447" i="40"/>
  <c r="C447" i="40"/>
  <c r="B447" i="40"/>
  <c r="Z446" i="40"/>
  <c r="Y446" i="40"/>
  <c r="X446" i="40"/>
  <c r="W446" i="40"/>
  <c r="V446" i="40"/>
  <c r="U446" i="40"/>
  <c r="T446" i="40"/>
  <c r="S446" i="40"/>
  <c r="R446" i="40"/>
  <c r="Q446" i="40"/>
  <c r="P446" i="40"/>
  <c r="O446" i="40"/>
  <c r="N446" i="40"/>
  <c r="M446" i="40"/>
  <c r="L446" i="40"/>
  <c r="K446" i="40"/>
  <c r="J446" i="40"/>
  <c r="I446" i="40"/>
  <c r="H446" i="40"/>
  <c r="G446" i="40"/>
  <c r="F446" i="40"/>
  <c r="E446" i="40"/>
  <c r="D446" i="40"/>
  <c r="C446" i="40"/>
  <c r="B446" i="40"/>
  <c r="Z445" i="40"/>
  <c r="Y445" i="40"/>
  <c r="X445" i="40"/>
  <c r="W445" i="40"/>
  <c r="V445" i="40"/>
  <c r="U445" i="40"/>
  <c r="T445" i="40"/>
  <c r="S445" i="40"/>
  <c r="R445" i="40"/>
  <c r="Q445" i="40"/>
  <c r="P445" i="40"/>
  <c r="O445" i="40"/>
  <c r="N445" i="40"/>
  <c r="M445" i="40"/>
  <c r="L445" i="40"/>
  <c r="K445" i="40"/>
  <c r="J445" i="40"/>
  <c r="I445" i="40"/>
  <c r="H445" i="40"/>
  <c r="G445" i="40"/>
  <c r="F445" i="40"/>
  <c r="E445" i="40"/>
  <c r="D445" i="40"/>
  <c r="C445" i="40"/>
  <c r="B445" i="40"/>
  <c r="Z444" i="40"/>
  <c r="Y444" i="40"/>
  <c r="X444" i="40"/>
  <c r="W444" i="40"/>
  <c r="V444" i="40"/>
  <c r="U444" i="40"/>
  <c r="T444" i="40"/>
  <c r="S444" i="40"/>
  <c r="R444" i="40"/>
  <c r="Q444" i="40"/>
  <c r="P444" i="40"/>
  <c r="O444" i="40"/>
  <c r="N444" i="40"/>
  <c r="M444" i="40"/>
  <c r="L444" i="40"/>
  <c r="K444" i="40"/>
  <c r="J444" i="40"/>
  <c r="I444" i="40"/>
  <c r="H444" i="40"/>
  <c r="G444" i="40"/>
  <c r="F444" i="40"/>
  <c r="E444" i="40"/>
  <c r="D444" i="40"/>
  <c r="C444" i="40"/>
  <c r="B444" i="40"/>
  <c r="Z443" i="40"/>
  <c r="Y443" i="40"/>
  <c r="X443" i="40"/>
  <c r="W443" i="40"/>
  <c r="V443" i="40"/>
  <c r="U443" i="40"/>
  <c r="T443" i="40"/>
  <c r="S443" i="40"/>
  <c r="R443" i="40"/>
  <c r="Q443" i="40"/>
  <c r="P443" i="40"/>
  <c r="O443" i="40"/>
  <c r="N443" i="40"/>
  <c r="M443" i="40"/>
  <c r="L443" i="40"/>
  <c r="K443" i="40"/>
  <c r="J443" i="40"/>
  <c r="I443" i="40"/>
  <c r="H443" i="40"/>
  <c r="G443" i="40"/>
  <c r="F443" i="40"/>
  <c r="E443" i="40"/>
  <c r="D443" i="40"/>
  <c r="C443" i="40"/>
  <c r="B443" i="40"/>
  <c r="Z442" i="40"/>
  <c r="Y442" i="40"/>
  <c r="X442" i="40"/>
  <c r="W442" i="40"/>
  <c r="V442" i="40"/>
  <c r="U442" i="40"/>
  <c r="T442" i="40"/>
  <c r="S442" i="40"/>
  <c r="R442" i="40"/>
  <c r="Q442" i="40"/>
  <c r="P442" i="40"/>
  <c r="O442" i="40"/>
  <c r="N442" i="40"/>
  <c r="M442" i="40"/>
  <c r="L442" i="40"/>
  <c r="K442" i="40"/>
  <c r="J442" i="40"/>
  <c r="I442" i="40"/>
  <c r="H442" i="40"/>
  <c r="G442" i="40"/>
  <c r="F442" i="40"/>
  <c r="E442" i="40"/>
  <c r="D442" i="40"/>
  <c r="C442" i="40"/>
  <c r="B442" i="40"/>
  <c r="Z441" i="40"/>
  <c r="Y441" i="40"/>
  <c r="X441" i="40"/>
  <c r="W441" i="40"/>
  <c r="V441" i="40"/>
  <c r="U441" i="40"/>
  <c r="T441" i="40"/>
  <c r="S441" i="40"/>
  <c r="R441" i="40"/>
  <c r="Q441" i="40"/>
  <c r="P441" i="40"/>
  <c r="O441" i="40"/>
  <c r="N441" i="40"/>
  <c r="M441" i="40"/>
  <c r="L441" i="40"/>
  <c r="K441" i="40"/>
  <c r="J441" i="40"/>
  <c r="I441" i="40"/>
  <c r="H441" i="40"/>
  <c r="G441" i="40"/>
  <c r="F441" i="40"/>
  <c r="E441" i="40"/>
  <c r="D441" i="40"/>
  <c r="C441" i="40"/>
  <c r="B441" i="40"/>
  <c r="Z440" i="40"/>
  <c r="Y440" i="40"/>
  <c r="X440" i="40"/>
  <c r="W440" i="40"/>
  <c r="V440" i="40"/>
  <c r="U440" i="40"/>
  <c r="T440" i="40"/>
  <c r="S440" i="40"/>
  <c r="R440" i="40"/>
  <c r="Q440" i="40"/>
  <c r="P440" i="40"/>
  <c r="O440" i="40"/>
  <c r="N440" i="40"/>
  <c r="M440" i="40"/>
  <c r="L440" i="40"/>
  <c r="K440" i="40"/>
  <c r="J440" i="40"/>
  <c r="I440" i="40"/>
  <c r="H440" i="40"/>
  <c r="G440" i="40"/>
  <c r="F440" i="40"/>
  <c r="E440" i="40"/>
  <c r="D440" i="40"/>
  <c r="C440" i="40"/>
  <c r="B440" i="40"/>
  <c r="Z439" i="40"/>
  <c r="Y439" i="40"/>
  <c r="X439" i="40"/>
  <c r="W439" i="40"/>
  <c r="V439" i="40"/>
  <c r="U439" i="40"/>
  <c r="T439" i="40"/>
  <c r="S439" i="40"/>
  <c r="R439" i="40"/>
  <c r="Q439" i="40"/>
  <c r="P439" i="40"/>
  <c r="O439" i="40"/>
  <c r="N439" i="40"/>
  <c r="M439" i="40"/>
  <c r="L439" i="40"/>
  <c r="K439" i="40"/>
  <c r="J439" i="40"/>
  <c r="I439" i="40"/>
  <c r="H439" i="40"/>
  <c r="G439" i="40"/>
  <c r="F439" i="40"/>
  <c r="E439" i="40"/>
  <c r="D439" i="40"/>
  <c r="C439" i="40"/>
  <c r="B439" i="40"/>
  <c r="Z438" i="40"/>
  <c r="Y438" i="40"/>
  <c r="X438" i="40"/>
  <c r="W438" i="40"/>
  <c r="V438" i="40"/>
  <c r="U438" i="40"/>
  <c r="T438" i="40"/>
  <c r="S438" i="40"/>
  <c r="R438" i="40"/>
  <c r="Q438" i="40"/>
  <c r="P438" i="40"/>
  <c r="O438" i="40"/>
  <c r="N438" i="40"/>
  <c r="M438" i="40"/>
  <c r="L438" i="40"/>
  <c r="K438" i="40"/>
  <c r="J438" i="40"/>
  <c r="I438" i="40"/>
  <c r="H438" i="40"/>
  <c r="G438" i="40"/>
  <c r="F438" i="40"/>
  <c r="E438" i="40"/>
  <c r="D438" i="40"/>
  <c r="C438" i="40"/>
  <c r="B438" i="40"/>
  <c r="Z437" i="40"/>
  <c r="Y437" i="40"/>
  <c r="X437" i="40"/>
  <c r="W437" i="40"/>
  <c r="V437" i="40"/>
  <c r="U437" i="40"/>
  <c r="T437" i="40"/>
  <c r="S437" i="40"/>
  <c r="R437" i="40"/>
  <c r="Q437" i="40"/>
  <c r="P437" i="40"/>
  <c r="O437" i="40"/>
  <c r="N437" i="40"/>
  <c r="M437" i="40"/>
  <c r="L437" i="40"/>
  <c r="K437" i="40"/>
  <c r="J437" i="40"/>
  <c r="I437" i="40"/>
  <c r="H437" i="40"/>
  <c r="G437" i="40"/>
  <c r="F437" i="40"/>
  <c r="E437" i="40"/>
  <c r="D437" i="40"/>
  <c r="C437" i="40"/>
  <c r="B437" i="40"/>
  <c r="Z436" i="40"/>
  <c r="Y436" i="40"/>
  <c r="X436" i="40"/>
  <c r="W436" i="40"/>
  <c r="V436" i="40"/>
  <c r="U436" i="40"/>
  <c r="T436" i="40"/>
  <c r="S436" i="40"/>
  <c r="R436" i="40"/>
  <c r="Q436" i="40"/>
  <c r="P436" i="40"/>
  <c r="O436" i="40"/>
  <c r="N436" i="40"/>
  <c r="M436" i="40"/>
  <c r="L436" i="40"/>
  <c r="K436" i="40"/>
  <c r="J436" i="40"/>
  <c r="I436" i="40"/>
  <c r="H436" i="40"/>
  <c r="G436" i="40"/>
  <c r="F436" i="40"/>
  <c r="E436" i="40"/>
  <c r="D436" i="40"/>
  <c r="C436" i="40"/>
  <c r="B436" i="40"/>
  <c r="Z435" i="40"/>
  <c r="Y435" i="40"/>
  <c r="X435" i="40"/>
  <c r="W435" i="40"/>
  <c r="V435" i="40"/>
  <c r="U435" i="40"/>
  <c r="T435" i="40"/>
  <c r="S435" i="40"/>
  <c r="R435" i="40"/>
  <c r="Q435" i="40"/>
  <c r="P435" i="40"/>
  <c r="O435" i="40"/>
  <c r="N435" i="40"/>
  <c r="M435" i="40"/>
  <c r="L435" i="40"/>
  <c r="K435" i="40"/>
  <c r="J435" i="40"/>
  <c r="I435" i="40"/>
  <c r="H435" i="40"/>
  <c r="G435" i="40"/>
  <c r="F435" i="40"/>
  <c r="E435" i="40"/>
  <c r="D435" i="40"/>
  <c r="C435" i="40"/>
  <c r="B435" i="40"/>
  <c r="Z434" i="40"/>
  <c r="Y434" i="40"/>
  <c r="X434" i="40"/>
  <c r="W434" i="40"/>
  <c r="V434" i="40"/>
  <c r="U434" i="40"/>
  <c r="T434" i="40"/>
  <c r="S434" i="40"/>
  <c r="R434" i="40"/>
  <c r="Q434" i="40"/>
  <c r="P434" i="40"/>
  <c r="O434" i="40"/>
  <c r="N434" i="40"/>
  <c r="M434" i="40"/>
  <c r="L434" i="40"/>
  <c r="K434" i="40"/>
  <c r="J434" i="40"/>
  <c r="I434" i="40"/>
  <c r="H434" i="40"/>
  <c r="G434" i="40"/>
  <c r="F434" i="40"/>
  <c r="E434" i="40"/>
  <c r="D434" i="40"/>
  <c r="C434" i="40"/>
  <c r="B434" i="40"/>
  <c r="Z433" i="40"/>
  <c r="Y433" i="40"/>
  <c r="X433" i="40"/>
  <c r="W433" i="40"/>
  <c r="V433" i="40"/>
  <c r="U433" i="40"/>
  <c r="T433" i="40"/>
  <c r="S433" i="40"/>
  <c r="R433" i="40"/>
  <c r="Q433" i="40"/>
  <c r="P433" i="40"/>
  <c r="O433" i="40"/>
  <c r="N433" i="40"/>
  <c r="M433" i="40"/>
  <c r="L433" i="40"/>
  <c r="K433" i="40"/>
  <c r="J433" i="40"/>
  <c r="I433" i="40"/>
  <c r="H433" i="40"/>
  <c r="G433" i="40"/>
  <c r="F433" i="40"/>
  <c r="E433" i="40"/>
  <c r="D433" i="40"/>
  <c r="C433" i="40"/>
  <c r="B433" i="40"/>
  <c r="Z432" i="40"/>
  <c r="Y432" i="40"/>
  <c r="X432" i="40"/>
  <c r="W432" i="40"/>
  <c r="V432" i="40"/>
  <c r="U432" i="40"/>
  <c r="T432" i="40"/>
  <c r="S432" i="40"/>
  <c r="R432" i="40"/>
  <c r="Q432" i="40"/>
  <c r="P432" i="40"/>
  <c r="O432" i="40"/>
  <c r="N432" i="40"/>
  <c r="M432" i="40"/>
  <c r="L432" i="40"/>
  <c r="K432" i="40"/>
  <c r="J432" i="40"/>
  <c r="I432" i="40"/>
  <c r="H432" i="40"/>
  <c r="G432" i="40"/>
  <c r="F432" i="40"/>
  <c r="E432" i="40"/>
  <c r="D432" i="40"/>
  <c r="C432" i="40"/>
  <c r="B432" i="40"/>
  <c r="Z431" i="40"/>
  <c r="Y431" i="40"/>
  <c r="X431" i="40"/>
  <c r="W431" i="40"/>
  <c r="V431" i="40"/>
  <c r="U431" i="40"/>
  <c r="T431" i="40"/>
  <c r="S431" i="40"/>
  <c r="R431" i="40"/>
  <c r="Q431" i="40"/>
  <c r="P431" i="40"/>
  <c r="O431" i="40"/>
  <c r="N431" i="40"/>
  <c r="M431" i="40"/>
  <c r="L431" i="40"/>
  <c r="K431" i="40"/>
  <c r="J431" i="40"/>
  <c r="I431" i="40"/>
  <c r="H431" i="40"/>
  <c r="G431" i="40"/>
  <c r="F431" i="40"/>
  <c r="E431" i="40"/>
  <c r="D431" i="40"/>
  <c r="C431" i="40"/>
  <c r="B431" i="40"/>
  <c r="Z430" i="40"/>
  <c r="Y430" i="40"/>
  <c r="X430" i="40"/>
  <c r="W430" i="40"/>
  <c r="V430" i="40"/>
  <c r="U430" i="40"/>
  <c r="T430" i="40"/>
  <c r="S430" i="40"/>
  <c r="R430" i="40"/>
  <c r="Q430" i="40"/>
  <c r="P430" i="40"/>
  <c r="O430" i="40"/>
  <c r="N430" i="40"/>
  <c r="M430" i="40"/>
  <c r="L430" i="40"/>
  <c r="K430" i="40"/>
  <c r="J430" i="40"/>
  <c r="I430" i="40"/>
  <c r="H430" i="40"/>
  <c r="G430" i="40"/>
  <c r="F430" i="40"/>
  <c r="E430" i="40"/>
  <c r="D430" i="40"/>
  <c r="C430" i="40"/>
  <c r="B430" i="40"/>
  <c r="Z429" i="40"/>
  <c r="Y429" i="40"/>
  <c r="X429" i="40"/>
  <c r="W429" i="40"/>
  <c r="V429" i="40"/>
  <c r="U429" i="40"/>
  <c r="T429" i="40"/>
  <c r="S429" i="40"/>
  <c r="R429" i="40"/>
  <c r="Q429" i="40"/>
  <c r="P429" i="40"/>
  <c r="O429" i="40"/>
  <c r="N429" i="40"/>
  <c r="M429" i="40"/>
  <c r="L429" i="40"/>
  <c r="K429" i="40"/>
  <c r="J429" i="40"/>
  <c r="I429" i="40"/>
  <c r="H429" i="40"/>
  <c r="G429" i="40"/>
  <c r="F429" i="40"/>
  <c r="E429" i="40"/>
  <c r="D429" i="40"/>
  <c r="C429" i="40"/>
  <c r="B429" i="40"/>
  <c r="Z428" i="40"/>
  <c r="Y428" i="40"/>
  <c r="X428" i="40"/>
  <c r="W428" i="40"/>
  <c r="V428" i="40"/>
  <c r="U428" i="40"/>
  <c r="T428" i="40"/>
  <c r="S428" i="40"/>
  <c r="R428" i="40"/>
  <c r="Q428" i="40"/>
  <c r="P428" i="40"/>
  <c r="O428" i="40"/>
  <c r="N428" i="40"/>
  <c r="M428" i="40"/>
  <c r="L428" i="40"/>
  <c r="K428" i="40"/>
  <c r="J428" i="40"/>
  <c r="I428" i="40"/>
  <c r="H428" i="40"/>
  <c r="G428" i="40"/>
  <c r="F428" i="40"/>
  <c r="E428" i="40"/>
  <c r="D428" i="40"/>
  <c r="C428" i="40"/>
  <c r="B428" i="40"/>
  <c r="Z427" i="40"/>
  <c r="Y427" i="40"/>
  <c r="X427" i="40"/>
  <c r="W427" i="40"/>
  <c r="V427" i="40"/>
  <c r="U427" i="40"/>
  <c r="T427" i="40"/>
  <c r="S427" i="40"/>
  <c r="R427" i="40"/>
  <c r="Q427" i="40"/>
  <c r="P427" i="40"/>
  <c r="O427" i="40"/>
  <c r="N427" i="40"/>
  <c r="M427" i="40"/>
  <c r="L427" i="40"/>
  <c r="K427" i="40"/>
  <c r="J427" i="40"/>
  <c r="I427" i="40"/>
  <c r="H427" i="40"/>
  <c r="G427" i="40"/>
  <c r="F427" i="40"/>
  <c r="E427" i="40"/>
  <c r="D427" i="40"/>
  <c r="C427" i="40"/>
  <c r="B427" i="40"/>
  <c r="Z426" i="40"/>
  <c r="Y426" i="40"/>
  <c r="X426" i="40"/>
  <c r="W426" i="40"/>
  <c r="V426" i="40"/>
  <c r="U426" i="40"/>
  <c r="T426" i="40"/>
  <c r="S426" i="40"/>
  <c r="R426" i="40"/>
  <c r="Q426" i="40"/>
  <c r="P426" i="40"/>
  <c r="O426" i="40"/>
  <c r="N426" i="40"/>
  <c r="M426" i="40"/>
  <c r="L426" i="40"/>
  <c r="K426" i="40"/>
  <c r="J426" i="40"/>
  <c r="I426" i="40"/>
  <c r="H426" i="40"/>
  <c r="G426" i="40"/>
  <c r="F426" i="40"/>
  <c r="E426" i="40"/>
  <c r="D426" i="40"/>
  <c r="C426" i="40"/>
  <c r="B426" i="40"/>
  <c r="Z425" i="40"/>
  <c r="Y425" i="40"/>
  <c r="X425" i="40"/>
  <c r="W425" i="40"/>
  <c r="V425" i="40"/>
  <c r="U425" i="40"/>
  <c r="T425" i="40"/>
  <c r="S425" i="40"/>
  <c r="R425" i="40"/>
  <c r="Q425" i="40"/>
  <c r="P425" i="40"/>
  <c r="O425" i="40"/>
  <c r="N425" i="40"/>
  <c r="M425" i="40"/>
  <c r="L425" i="40"/>
  <c r="K425" i="40"/>
  <c r="J425" i="40"/>
  <c r="I425" i="40"/>
  <c r="H425" i="40"/>
  <c r="G425" i="40"/>
  <c r="F425" i="40"/>
  <c r="E425" i="40"/>
  <c r="D425" i="40"/>
  <c r="C425" i="40"/>
  <c r="B425" i="40"/>
  <c r="Z424" i="40"/>
  <c r="Y424" i="40"/>
  <c r="X424" i="40"/>
  <c r="W424" i="40"/>
  <c r="V424" i="40"/>
  <c r="U424" i="40"/>
  <c r="T424" i="40"/>
  <c r="S424" i="40"/>
  <c r="R424" i="40"/>
  <c r="Q424" i="40"/>
  <c r="P424" i="40"/>
  <c r="O424" i="40"/>
  <c r="N424" i="40"/>
  <c r="M424" i="40"/>
  <c r="L424" i="40"/>
  <c r="K424" i="40"/>
  <c r="J424" i="40"/>
  <c r="I424" i="40"/>
  <c r="H424" i="40"/>
  <c r="G424" i="40"/>
  <c r="F424" i="40"/>
  <c r="E424" i="40"/>
  <c r="D424" i="40"/>
  <c r="C424" i="40"/>
  <c r="B424" i="40"/>
  <c r="Z423" i="40"/>
  <c r="Y423" i="40"/>
  <c r="X423" i="40"/>
  <c r="W423" i="40"/>
  <c r="V423" i="40"/>
  <c r="U423" i="40"/>
  <c r="T423" i="40"/>
  <c r="S423" i="40"/>
  <c r="R423" i="40"/>
  <c r="Q423" i="40"/>
  <c r="P423" i="40"/>
  <c r="O423" i="40"/>
  <c r="N423" i="40"/>
  <c r="M423" i="40"/>
  <c r="L423" i="40"/>
  <c r="K423" i="40"/>
  <c r="J423" i="40"/>
  <c r="I423" i="40"/>
  <c r="H423" i="40"/>
  <c r="G423" i="40"/>
  <c r="F423" i="40"/>
  <c r="E423" i="40"/>
  <c r="D423" i="40"/>
  <c r="C423" i="40"/>
  <c r="B423" i="40"/>
  <c r="Z422" i="40"/>
  <c r="Y422" i="40"/>
  <c r="X422" i="40"/>
  <c r="W422" i="40"/>
  <c r="V422" i="40"/>
  <c r="U422" i="40"/>
  <c r="T422" i="40"/>
  <c r="S422" i="40"/>
  <c r="R422" i="40"/>
  <c r="Q422" i="40"/>
  <c r="P422" i="40"/>
  <c r="O422" i="40"/>
  <c r="N422" i="40"/>
  <c r="M422" i="40"/>
  <c r="L422" i="40"/>
  <c r="K422" i="40"/>
  <c r="J422" i="40"/>
  <c r="I422" i="40"/>
  <c r="H422" i="40"/>
  <c r="G422" i="40"/>
  <c r="F422" i="40"/>
  <c r="E422" i="40"/>
  <c r="D422" i="40"/>
  <c r="C422" i="40"/>
  <c r="B422" i="40"/>
  <c r="Z421" i="40"/>
  <c r="Y421" i="40"/>
  <c r="X421" i="40"/>
  <c r="W421" i="40"/>
  <c r="V421" i="40"/>
  <c r="U421" i="40"/>
  <c r="T421" i="40"/>
  <c r="S421" i="40"/>
  <c r="R421" i="40"/>
  <c r="Q421" i="40"/>
  <c r="P421" i="40"/>
  <c r="O421" i="40"/>
  <c r="N421" i="40"/>
  <c r="M421" i="40"/>
  <c r="L421" i="40"/>
  <c r="K421" i="40"/>
  <c r="J421" i="40"/>
  <c r="I421" i="40"/>
  <c r="H421" i="40"/>
  <c r="G421" i="40"/>
  <c r="F421" i="40"/>
  <c r="E421" i="40"/>
  <c r="D421" i="40"/>
  <c r="C421" i="40"/>
  <c r="B421" i="40"/>
  <c r="Z420" i="40"/>
  <c r="Y420" i="40"/>
  <c r="X420" i="40"/>
  <c r="W420" i="40"/>
  <c r="V420" i="40"/>
  <c r="U420" i="40"/>
  <c r="T420" i="40"/>
  <c r="S420" i="40"/>
  <c r="R420" i="40"/>
  <c r="Q420" i="40"/>
  <c r="P420" i="40"/>
  <c r="O420" i="40"/>
  <c r="N420" i="40"/>
  <c r="M420" i="40"/>
  <c r="L420" i="40"/>
  <c r="K420" i="40"/>
  <c r="J420" i="40"/>
  <c r="I420" i="40"/>
  <c r="H420" i="40"/>
  <c r="G420" i="40"/>
  <c r="F420" i="40"/>
  <c r="E420" i="40"/>
  <c r="D420" i="40"/>
  <c r="C420" i="40"/>
  <c r="B420" i="40"/>
  <c r="Z419" i="40"/>
  <c r="Y419" i="40"/>
  <c r="X419" i="40"/>
  <c r="W419" i="40"/>
  <c r="V419" i="40"/>
  <c r="U419" i="40"/>
  <c r="T419" i="40"/>
  <c r="S419" i="40"/>
  <c r="R419" i="40"/>
  <c r="Q419" i="40"/>
  <c r="P419" i="40"/>
  <c r="O419" i="40"/>
  <c r="N419" i="40"/>
  <c r="M419" i="40"/>
  <c r="L419" i="40"/>
  <c r="K419" i="40"/>
  <c r="J419" i="40"/>
  <c r="I419" i="40"/>
  <c r="H419" i="40"/>
  <c r="G419" i="40"/>
  <c r="F419" i="40"/>
  <c r="E419" i="40"/>
  <c r="D419" i="40"/>
  <c r="C419" i="40"/>
  <c r="B419" i="40"/>
  <c r="Z418" i="40"/>
  <c r="Y418" i="40"/>
  <c r="X418" i="40"/>
  <c r="W418" i="40"/>
  <c r="V418" i="40"/>
  <c r="U418" i="40"/>
  <c r="T418" i="40"/>
  <c r="S418" i="40"/>
  <c r="R418" i="40"/>
  <c r="Q418" i="40"/>
  <c r="P418" i="40"/>
  <c r="O418" i="40"/>
  <c r="N418" i="40"/>
  <c r="M418" i="40"/>
  <c r="L418" i="40"/>
  <c r="K418" i="40"/>
  <c r="J418" i="40"/>
  <c r="I418" i="40"/>
  <c r="H418" i="40"/>
  <c r="G418" i="40"/>
  <c r="F418" i="40"/>
  <c r="E418" i="40"/>
  <c r="D418" i="40"/>
  <c r="C418" i="40"/>
  <c r="B418" i="40"/>
  <c r="Z417" i="40"/>
  <c r="Y417" i="40"/>
  <c r="X417" i="40"/>
  <c r="W417" i="40"/>
  <c r="V417" i="40"/>
  <c r="U417" i="40"/>
  <c r="T417" i="40"/>
  <c r="S417" i="40"/>
  <c r="R417" i="40"/>
  <c r="Q417" i="40"/>
  <c r="P417" i="40"/>
  <c r="O417" i="40"/>
  <c r="N417" i="40"/>
  <c r="M417" i="40"/>
  <c r="L417" i="40"/>
  <c r="K417" i="40"/>
  <c r="J417" i="40"/>
  <c r="I417" i="40"/>
  <c r="H417" i="40"/>
  <c r="G417" i="40"/>
  <c r="F417" i="40"/>
  <c r="E417" i="40"/>
  <c r="D417" i="40"/>
  <c r="C417" i="40"/>
  <c r="B417" i="40"/>
  <c r="Z416" i="40"/>
  <c r="Y416" i="40"/>
  <c r="X416" i="40"/>
  <c r="W416" i="40"/>
  <c r="V416" i="40"/>
  <c r="U416" i="40"/>
  <c r="T416" i="40"/>
  <c r="S416" i="40"/>
  <c r="R416" i="40"/>
  <c r="Q416" i="40"/>
  <c r="P416" i="40"/>
  <c r="O416" i="40"/>
  <c r="N416" i="40"/>
  <c r="M416" i="40"/>
  <c r="L416" i="40"/>
  <c r="K416" i="40"/>
  <c r="J416" i="40"/>
  <c r="I416" i="40"/>
  <c r="H416" i="40"/>
  <c r="G416" i="40"/>
  <c r="F416" i="40"/>
  <c r="E416" i="40"/>
  <c r="D416" i="40"/>
  <c r="C416" i="40"/>
  <c r="B416" i="40"/>
  <c r="Z415" i="40"/>
  <c r="Y415" i="40"/>
  <c r="X415" i="40"/>
  <c r="W415" i="40"/>
  <c r="V415" i="40"/>
  <c r="U415" i="40"/>
  <c r="T415" i="40"/>
  <c r="S415" i="40"/>
  <c r="R415" i="40"/>
  <c r="Q415" i="40"/>
  <c r="P415" i="40"/>
  <c r="O415" i="40"/>
  <c r="N415" i="40"/>
  <c r="M415" i="40"/>
  <c r="L415" i="40"/>
  <c r="K415" i="40"/>
  <c r="J415" i="40"/>
  <c r="I415" i="40"/>
  <c r="H415" i="40"/>
  <c r="G415" i="40"/>
  <c r="F415" i="40"/>
  <c r="E415" i="40"/>
  <c r="D415" i="40"/>
  <c r="C415" i="40"/>
  <c r="B415" i="40"/>
  <c r="Z414" i="40"/>
  <c r="Y414" i="40"/>
  <c r="X414" i="40"/>
  <c r="W414" i="40"/>
  <c r="V414" i="40"/>
  <c r="U414" i="40"/>
  <c r="T414" i="40"/>
  <c r="S414" i="40"/>
  <c r="R414" i="40"/>
  <c r="Q414" i="40"/>
  <c r="P414" i="40"/>
  <c r="O414" i="40"/>
  <c r="N414" i="40"/>
  <c r="M414" i="40"/>
  <c r="L414" i="40"/>
  <c r="K414" i="40"/>
  <c r="J414" i="40"/>
  <c r="I414" i="40"/>
  <c r="H414" i="40"/>
  <c r="G414" i="40"/>
  <c r="F414" i="40"/>
  <c r="E414" i="40"/>
  <c r="D414" i="40"/>
  <c r="C414" i="40"/>
  <c r="B414" i="40"/>
  <c r="Z413" i="40"/>
  <c r="Y413" i="40"/>
  <c r="X413" i="40"/>
  <c r="W413" i="40"/>
  <c r="V413" i="40"/>
  <c r="U413" i="40"/>
  <c r="T413" i="40"/>
  <c r="S413" i="40"/>
  <c r="R413" i="40"/>
  <c r="Q413" i="40"/>
  <c r="P413" i="40"/>
  <c r="O413" i="40"/>
  <c r="N413" i="40"/>
  <c r="M413" i="40"/>
  <c r="L413" i="40"/>
  <c r="K413" i="40"/>
  <c r="J413" i="40"/>
  <c r="I413" i="40"/>
  <c r="H413" i="40"/>
  <c r="G413" i="40"/>
  <c r="F413" i="40"/>
  <c r="E413" i="40"/>
  <c r="D413" i="40"/>
  <c r="C413" i="40"/>
  <c r="B413" i="40"/>
  <c r="Z412" i="40"/>
  <c r="Y412" i="40"/>
  <c r="X412" i="40"/>
  <c r="W412" i="40"/>
  <c r="V412" i="40"/>
  <c r="U412" i="40"/>
  <c r="T412" i="40"/>
  <c r="S412" i="40"/>
  <c r="R412" i="40"/>
  <c r="Q412" i="40"/>
  <c r="P412" i="40"/>
  <c r="O412" i="40"/>
  <c r="N412" i="40"/>
  <c r="M412" i="40"/>
  <c r="L412" i="40"/>
  <c r="K412" i="40"/>
  <c r="J412" i="40"/>
  <c r="I412" i="40"/>
  <c r="H412" i="40"/>
  <c r="G412" i="40"/>
  <c r="F412" i="40"/>
  <c r="E412" i="40"/>
  <c r="D412" i="40"/>
  <c r="C412" i="40"/>
  <c r="B412" i="40"/>
  <c r="Z411" i="40"/>
  <c r="Y411" i="40"/>
  <c r="X411" i="40"/>
  <c r="W411" i="40"/>
  <c r="V411" i="40"/>
  <c r="U411" i="40"/>
  <c r="T411" i="40"/>
  <c r="S411" i="40"/>
  <c r="R411" i="40"/>
  <c r="Q411" i="40"/>
  <c r="P411" i="40"/>
  <c r="O411" i="40"/>
  <c r="N411" i="40"/>
  <c r="M411" i="40"/>
  <c r="L411" i="40"/>
  <c r="K411" i="40"/>
  <c r="J411" i="40"/>
  <c r="I411" i="40"/>
  <c r="H411" i="40"/>
  <c r="G411" i="40"/>
  <c r="F411" i="40"/>
  <c r="E411" i="40"/>
  <c r="D411" i="40"/>
  <c r="C411" i="40"/>
  <c r="B411" i="40"/>
  <c r="Z410" i="40"/>
  <c r="Y410" i="40"/>
  <c r="X410" i="40"/>
  <c r="W410" i="40"/>
  <c r="V410" i="40"/>
  <c r="U410" i="40"/>
  <c r="T410" i="40"/>
  <c r="S410" i="40"/>
  <c r="R410" i="40"/>
  <c r="Q410" i="40"/>
  <c r="P410" i="40"/>
  <c r="O410" i="40"/>
  <c r="N410" i="40"/>
  <c r="M410" i="40"/>
  <c r="L410" i="40"/>
  <c r="K410" i="40"/>
  <c r="J410" i="40"/>
  <c r="I410" i="40"/>
  <c r="H410" i="40"/>
  <c r="G410" i="40"/>
  <c r="F410" i="40"/>
  <c r="E410" i="40"/>
  <c r="D410" i="40"/>
  <c r="C410" i="40"/>
  <c r="B410" i="40"/>
  <c r="Z409" i="40"/>
  <c r="Y409" i="40"/>
  <c r="X409" i="40"/>
  <c r="W409" i="40"/>
  <c r="V409" i="40"/>
  <c r="U409" i="40"/>
  <c r="T409" i="40"/>
  <c r="S409" i="40"/>
  <c r="R409" i="40"/>
  <c r="Q409" i="40"/>
  <c r="P409" i="40"/>
  <c r="O409" i="40"/>
  <c r="N409" i="40"/>
  <c r="M409" i="40"/>
  <c r="L409" i="40"/>
  <c r="K409" i="40"/>
  <c r="J409" i="40"/>
  <c r="I409" i="40"/>
  <c r="H409" i="40"/>
  <c r="G409" i="40"/>
  <c r="F409" i="40"/>
  <c r="E409" i="40"/>
  <c r="D409" i="40"/>
  <c r="C409" i="40"/>
  <c r="B409" i="40"/>
  <c r="Z408" i="40"/>
  <c r="Y408" i="40"/>
  <c r="X408" i="40"/>
  <c r="W408" i="40"/>
  <c r="V408" i="40"/>
  <c r="U408" i="40"/>
  <c r="T408" i="40"/>
  <c r="S408" i="40"/>
  <c r="R408" i="40"/>
  <c r="Q408" i="40"/>
  <c r="P408" i="40"/>
  <c r="O408" i="40"/>
  <c r="N408" i="40"/>
  <c r="M408" i="40"/>
  <c r="L408" i="40"/>
  <c r="K408" i="40"/>
  <c r="J408" i="40"/>
  <c r="I408" i="40"/>
  <c r="H408" i="40"/>
  <c r="G408" i="40"/>
  <c r="F408" i="40"/>
  <c r="E408" i="40"/>
  <c r="D408" i="40"/>
  <c r="C408" i="40"/>
  <c r="B408" i="40"/>
  <c r="Z407" i="40"/>
  <c r="Y407" i="40"/>
  <c r="X407" i="40"/>
  <c r="W407" i="40"/>
  <c r="V407" i="40"/>
  <c r="U407" i="40"/>
  <c r="T407" i="40"/>
  <c r="S407" i="40"/>
  <c r="R407" i="40"/>
  <c r="Q407" i="40"/>
  <c r="P407" i="40"/>
  <c r="O407" i="40"/>
  <c r="N407" i="40"/>
  <c r="M407" i="40"/>
  <c r="L407" i="40"/>
  <c r="K407" i="40"/>
  <c r="J407" i="40"/>
  <c r="I407" i="40"/>
  <c r="H407" i="40"/>
  <c r="G407" i="40"/>
  <c r="F407" i="40"/>
  <c r="E407" i="40"/>
  <c r="D407" i="40"/>
  <c r="C407" i="40"/>
  <c r="B407" i="40"/>
  <c r="Z406" i="40"/>
  <c r="Y406" i="40"/>
  <c r="X406" i="40"/>
  <c r="W406" i="40"/>
  <c r="V406" i="40"/>
  <c r="U406" i="40"/>
  <c r="T406" i="40"/>
  <c r="S406" i="40"/>
  <c r="R406" i="40"/>
  <c r="Q406" i="40"/>
  <c r="P406" i="40"/>
  <c r="O406" i="40"/>
  <c r="N406" i="40"/>
  <c r="M406" i="40"/>
  <c r="L406" i="40"/>
  <c r="K406" i="40"/>
  <c r="J406" i="40"/>
  <c r="I406" i="40"/>
  <c r="H406" i="40"/>
  <c r="G406" i="40"/>
  <c r="F406" i="40"/>
  <c r="E406" i="40"/>
  <c r="D406" i="40"/>
  <c r="C406" i="40"/>
  <c r="B406" i="40"/>
  <c r="Z405" i="40"/>
  <c r="Y405" i="40"/>
  <c r="X405" i="40"/>
  <c r="W405" i="40"/>
  <c r="V405" i="40"/>
  <c r="U405" i="40"/>
  <c r="T405" i="40"/>
  <c r="S405" i="40"/>
  <c r="R405" i="40"/>
  <c r="Q405" i="40"/>
  <c r="P405" i="40"/>
  <c r="O405" i="40"/>
  <c r="N405" i="40"/>
  <c r="M405" i="40"/>
  <c r="L405" i="40"/>
  <c r="K405" i="40"/>
  <c r="J405" i="40"/>
  <c r="I405" i="40"/>
  <c r="H405" i="40"/>
  <c r="G405" i="40"/>
  <c r="F405" i="40"/>
  <c r="E405" i="40"/>
  <c r="D405" i="40"/>
  <c r="C405" i="40"/>
  <c r="B405" i="40"/>
  <c r="Z404" i="40"/>
  <c r="Y404" i="40"/>
  <c r="X404" i="40"/>
  <c r="W404" i="40"/>
  <c r="V404" i="40"/>
  <c r="U404" i="40"/>
  <c r="T404" i="40"/>
  <c r="S404" i="40"/>
  <c r="R404" i="40"/>
  <c r="Q404" i="40"/>
  <c r="P404" i="40"/>
  <c r="O404" i="40"/>
  <c r="N404" i="40"/>
  <c r="M404" i="40"/>
  <c r="L404" i="40"/>
  <c r="K404" i="40"/>
  <c r="J404" i="40"/>
  <c r="I404" i="40"/>
  <c r="H404" i="40"/>
  <c r="G404" i="40"/>
  <c r="F404" i="40"/>
  <c r="E404" i="40"/>
  <c r="D404" i="40"/>
  <c r="C404" i="40"/>
  <c r="B404" i="40"/>
  <c r="Z403" i="40"/>
  <c r="Y403" i="40"/>
  <c r="X403" i="40"/>
  <c r="W403" i="40"/>
  <c r="V403" i="40"/>
  <c r="U403" i="40"/>
  <c r="T403" i="40"/>
  <c r="S403" i="40"/>
  <c r="R403" i="40"/>
  <c r="Q403" i="40"/>
  <c r="P403" i="40"/>
  <c r="O403" i="40"/>
  <c r="N403" i="40"/>
  <c r="M403" i="40"/>
  <c r="L403" i="40"/>
  <c r="K403" i="40"/>
  <c r="J403" i="40"/>
  <c r="I403" i="40"/>
  <c r="H403" i="40"/>
  <c r="G403" i="40"/>
  <c r="F403" i="40"/>
  <c r="E403" i="40"/>
  <c r="D403" i="40"/>
  <c r="C403" i="40"/>
  <c r="B403" i="40"/>
  <c r="Z402" i="40"/>
  <c r="Y402" i="40"/>
  <c r="X402" i="40"/>
  <c r="W402" i="40"/>
  <c r="V402" i="40"/>
  <c r="U402" i="40"/>
  <c r="T402" i="40"/>
  <c r="S402" i="40"/>
  <c r="R402" i="40"/>
  <c r="Q402" i="40"/>
  <c r="P402" i="40"/>
  <c r="O402" i="40"/>
  <c r="N402" i="40"/>
  <c r="M402" i="40"/>
  <c r="L402" i="40"/>
  <c r="K402" i="40"/>
  <c r="J402" i="40"/>
  <c r="I402" i="40"/>
  <c r="H402" i="40"/>
  <c r="G402" i="40"/>
  <c r="F402" i="40"/>
  <c r="E402" i="40"/>
  <c r="D402" i="40"/>
  <c r="C402" i="40"/>
  <c r="B402" i="40"/>
  <c r="Z401" i="40"/>
  <c r="Y401" i="40"/>
  <c r="X401" i="40"/>
  <c r="W401" i="40"/>
  <c r="V401" i="40"/>
  <c r="U401" i="40"/>
  <c r="T401" i="40"/>
  <c r="S401" i="40"/>
  <c r="R401" i="40"/>
  <c r="Q401" i="40"/>
  <c r="P401" i="40"/>
  <c r="O401" i="40"/>
  <c r="N401" i="40"/>
  <c r="M401" i="40"/>
  <c r="L401" i="40"/>
  <c r="K401" i="40"/>
  <c r="J401" i="40"/>
  <c r="I401" i="40"/>
  <c r="H401" i="40"/>
  <c r="G401" i="40"/>
  <c r="F401" i="40"/>
  <c r="E401" i="40"/>
  <c r="D401" i="40"/>
  <c r="C401" i="40"/>
  <c r="B401" i="40"/>
  <c r="Z400" i="40"/>
  <c r="Y400" i="40"/>
  <c r="X400" i="40"/>
  <c r="W400" i="40"/>
  <c r="V400" i="40"/>
  <c r="U400" i="40"/>
  <c r="T400" i="40"/>
  <c r="S400" i="40"/>
  <c r="R400" i="40"/>
  <c r="Q400" i="40"/>
  <c r="P400" i="40"/>
  <c r="O400" i="40"/>
  <c r="N400" i="40"/>
  <c r="M400" i="40"/>
  <c r="L400" i="40"/>
  <c r="K400" i="40"/>
  <c r="J400" i="40"/>
  <c r="I400" i="40"/>
  <c r="H400" i="40"/>
  <c r="G400" i="40"/>
  <c r="F400" i="40"/>
  <c r="E400" i="40"/>
  <c r="D400" i="40"/>
  <c r="C400" i="40"/>
  <c r="B400" i="40"/>
  <c r="Z399" i="40"/>
  <c r="Y399" i="40"/>
  <c r="X399" i="40"/>
  <c r="W399" i="40"/>
  <c r="V399" i="40"/>
  <c r="U399" i="40"/>
  <c r="T399" i="40"/>
  <c r="S399" i="40"/>
  <c r="R399" i="40"/>
  <c r="Q399" i="40"/>
  <c r="P399" i="40"/>
  <c r="O399" i="40"/>
  <c r="N399" i="40"/>
  <c r="M399" i="40"/>
  <c r="L399" i="40"/>
  <c r="K399" i="40"/>
  <c r="J399" i="40"/>
  <c r="I399" i="40"/>
  <c r="H399" i="40"/>
  <c r="G399" i="40"/>
  <c r="F399" i="40"/>
  <c r="E399" i="40"/>
  <c r="D399" i="40"/>
  <c r="C399" i="40"/>
  <c r="B399" i="40"/>
  <c r="Z398" i="40"/>
  <c r="Y398" i="40"/>
  <c r="X398" i="40"/>
  <c r="W398" i="40"/>
  <c r="V398" i="40"/>
  <c r="U398" i="40"/>
  <c r="T398" i="40"/>
  <c r="S398" i="40"/>
  <c r="R398" i="40"/>
  <c r="Q398" i="40"/>
  <c r="P398" i="40"/>
  <c r="O398" i="40"/>
  <c r="N398" i="40"/>
  <c r="M398" i="40"/>
  <c r="L398" i="40"/>
  <c r="K398" i="40"/>
  <c r="J398" i="40"/>
  <c r="I398" i="40"/>
  <c r="H398" i="40"/>
  <c r="G398" i="40"/>
  <c r="F398" i="40"/>
  <c r="E398" i="40"/>
  <c r="D398" i="40"/>
  <c r="C398" i="40"/>
  <c r="B398" i="40"/>
  <c r="Z397" i="40"/>
  <c r="Y397" i="40"/>
  <c r="X397" i="40"/>
  <c r="W397" i="40"/>
  <c r="V397" i="40"/>
  <c r="U397" i="40"/>
  <c r="T397" i="40"/>
  <c r="S397" i="40"/>
  <c r="R397" i="40"/>
  <c r="Q397" i="40"/>
  <c r="P397" i="40"/>
  <c r="O397" i="40"/>
  <c r="N397" i="40"/>
  <c r="M397" i="40"/>
  <c r="L397" i="40"/>
  <c r="K397" i="40"/>
  <c r="J397" i="40"/>
  <c r="I397" i="40"/>
  <c r="H397" i="40"/>
  <c r="G397" i="40"/>
  <c r="F397" i="40"/>
  <c r="E397" i="40"/>
  <c r="D397" i="40"/>
  <c r="C397" i="40"/>
  <c r="B397" i="40"/>
  <c r="Z396" i="40"/>
  <c r="Y396" i="40"/>
  <c r="X396" i="40"/>
  <c r="W396" i="40"/>
  <c r="V396" i="40"/>
  <c r="U396" i="40"/>
  <c r="T396" i="40"/>
  <c r="S396" i="40"/>
  <c r="R396" i="40"/>
  <c r="Q396" i="40"/>
  <c r="P396" i="40"/>
  <c r="O396" i="40"/>
  <c r="N396" i="40"/>
  <c r="M396" i="40"/>
  <c r="L396" i="40"/>
  <c r="K396" i="40"/>
  <c r="J396" i="40"/>
  <c r="I396" i="40"/>
  <c r="H396" i="40"/>
  <c r="G396" i="40"/>
  <c r="F396" i="40"/>
  <c r="E396" i="40"/>
  <c r="D396" i="40"/>
  <c r="C396" i="40"/>
  <c r="B396" i="40"/>
  <c r="Z395" i="40"/>
  <c r="Y395" i="40"/>
  <c r="X395" i="40"/>
  <c r="W395" i="40"/>
  <c r="V395" i="40"/>
  <c r="U395" i="40"/>
  <c r="T395" i="40"/>
  <c r="S395" i="40"/>
  <c r="R395" i="40"/>
  <c r="Q395" i="40"/>
  <c r="P395" i="40"/>
  <c r="O395" i="40"/>
  <c r="N395" i="40"/>
  <c r="M395" i="40"/>
  <c r="L395" i="40"/>
  <c r="K395" i="40"/>
  <c r="J395" i="40"/>
  <c r="I395" i="40"/>
  <c r="H395" i="40"/>
  <c r="G395" i="40"/>
  <c r="F395" i="40"/>
  <c r="E395" i="40"/>
  <c r="D395" i="40"/>
  <c r="C395" i="40"/>
  <c r="B395" i="40"/>
  <c r="Z394" i="40"/>
  <c r="Y394" i="40"/>
  <c r="X394" i="40"/>
  <c r="W394" i="40"/>
  <c r="V394" i="40"/>
  <c r="U394" i="40"/>
  <c r="T394" i="40"/>
  <c r="S394" i="40"/>
  <c r="R394" i="40"/>
  <c r="Q394" i="40"/>
  <c r="P394" i="40"/>
  <c r="O394" i="40"/>
  <c r="N394" i="40"/>
  <c r="M394" i="40"/>
  <c r="L394" i="40"/>
  <c r="K394" i="40"/>
  <c r="J394" i="40"/>
  <c r="I394" i="40"/>
  <c r="H394" i="40"/>
  <c r="G394" i="40"/>
  <c r="F394" i="40"/>
  <c r="E394" i="40"/>
  <c r="D394" i="40"/>
  <c r="C394" i="40"/>
  <c r="B394" i="40"/>
  <c r="Z393" i="40"/>
  <c r="Y393" i="40"/>
  <c r="X393" i="40"/>
  <c r="W393" i="40"/>
  <c r="V393" i="40"/>
  <c r="U393" i="40"/>
  <c r="T393" i="40"/>
  <c r="S393" i="40"/>
  <c r="R393" i="40"/>
  <c r="Q393" i="40"/>
  <c r="P393" i="40"/>
  <c r="O393" i="40"/>
  <c r="N393" i="40"/>
  <c r="M393" i="40"/>
  <c r="L393" i="40"/>
  <c r="K393" i="40"/>
  <c r="J393" i="40"/>
  <c r="I393" i="40"/>
  <c r="H393" i="40"/>
  <c r="G393" i="40"/>
  <c r="F393" i="40"/>
  <c r="E393" i="40"/>
  <c r="D393" i="40"/>
  <c r="C393" i="40"/>
  <c r="B393" i="40"/>
  <c r="Z392" i="40"/>
  <c r="Y392" i="40"/>
  <c r="X392" i="40"/>
  <c r="W392" i="40"/>
  <c r="V392" i="40"/>
  <c r="U392" i="40"/>
  <c r="T392" i="40"/>
  <c r="S392" i="40"/>
  <c r="R392" i="40"/>
  <c r="Q392" i="40"/>
  <c r="P392" i="40"/>
  <c r="O392" i="40"/>
  <c r="N392" i="40"/>
  <c r="M392" i="40"/>
  <c r="L392" i="40"/>
  <c r="K392" i="40"/>
  <c r="J392" i="40"/>
  <c r="I392" i="40"/>
  <c r="H392" i="40"/>
  <c r="G392" i="40"/>
  <c r="F392" i="40"/>
  <c r="E392" i="40"/>
  <c r="D392" i="40"/>
  <c r="C392" i="40"/>
  <c r="B392" i="40"/>
  <c r="Z391" i="40"/>
  <c r="Y391" i="40"/>
  <c r="X391" i="40"/>
  <c r="W391" i="40"/>
  <c r="V391" i="40"/>
  <c r="U391" i="40"/>
  <c r="T391" i="40"/>
  <c r="S391" i="40"/>
  <c r="R391" i="40"/>
  <c r="Q391" i="40"/>
  <c r="P391" i="40"/>
  <c r="O391" i="40"/>
  <c r="N391" i="40"/>
  <c r="M391" i="40"/>
  <c r="L391" i="40"/>
  <c r="K391" i="40"/>
  <c r="J391" i="40"/>
  <c r="I391" i="40"/>
  <c r="H391" i="40"/>
  <c r="G391" i="40"/>
  <c r="F391" i="40"/>
  <c r="E391" i="40"/>
  <c r="D391" i="40"/>
  <c r="C391" i="40"/>
  <c r="B391" i="40"/>
  <c r="Z390" i="40"/>
  <c r="Y390" i="40"/>
  <c r="X390" i="40"/>
  <c r="W390" i="40"/>
  <c r="V390" i="40"/>
  <c r="U390" i="40"/>
  <c r="T390" i="40"/>
  <c r="S390" i="40"/>
  <c r="R390" i="40"/>
  <c r="Q390" i="40"/>
  <c r="P390" i="40"/>
  <c r="O390" i="40"/>
  <c r="N390" i="40"/>
  <c r="M390" i="40"/>
  <c r="L390" i="40"/>
  <c r="K390" i="40"/>
  <c r="J390" i="40"/>
  <c r="I390" i="40"/>
  <c r="H390" i="40"/>
  <c r="G390" i="40"/>
  <c r="F390" i="40"/>
  <c r="E390" i="40"/>
  <c r="D390" i="40"/>
  <c r="C390" i="40"/>
  <c r="B390" i="40"/>
  <c r="Z389" i="40"/>
  <c r="Y389" i="40"/>
  <c r="X389" i="40"/>
  <c r="W389" i="40"/>
  <c r="V389" i="40"/>
  <c r="U389" i="40"/>
  <c r="T389" i="40"/>
  <c r="S389" i="40"/>
  <c r="R389" i="40"/>
  <c r="Q389" i="40"/>
  <c r="P389" i="40"/>
  <c r="O389" i="40"/>
  <c r="N389" i="40"/>
  <c r="M389" i="40"/>
  <c r="L389" i="40"/>
  <c r="K389" i="40"/>
  <c r="J389" i="40"/>
  <c r="I389" i="40"/>
  <c r="H389" i="40"/>
  <c r="G389" i="40"/>
  <c r="F389" i="40"/>
  <c r="E389" i="40"/>
  <c r="D389" i="40"/>
  <c r="C389" i="40"/>
  <c r="B389" i="40"/>
  <c r="Z388" i="40"/>
  <c r="Y388" i="40"/>
  <c r="X388" i="40"/>
  <c r="W388" i="40"/>
  <c r="V388" i="40"/>
  <c r="U388" i="40"/>
  <c r="T388" i="40"/>
  <c r="S388" i="40"/>
  <c r="R388" i="40"/>
  <c r="Q388" i="40"/>
  <c r="P388" i="40"/>
  <c r="O388" i="40"/>
  <c r="N388" i="40"/>
  <c r="M388" i="40"/>
  <c r="L388" i="40"/>
  <c r="K388" i="40"/>
  <c r="J388" i="40"/>
  <c r="I388" i="40"/>
  <c r="H388" i="40"/>
  <c r="G388" i="40"/>
  <c r="F388" i="40"/>
  <c r="E388" i="40"/>
  <c r="D388" i="40"/>
  <c r="C388" i="40"/>
  <c r="B388" i="40"/>
  <c r="Z387" i="40"/>
  <c r="Y387" i="40"/>
  <c r="X387" i="40"/>
  <c r="W387" i="40"/>
  <c r="V387" i="40"/>
  <c r="U387" i="40"/>
  <c r="T387" i="40"/>
  <c r="S387" i="40"/>
  <c r="R387" i="40"/>
  <c r="Q387" i="40"/>
  <c r="P387" i="40"/>
  <c r="O387" i="40"/>
  <c r="N387" i="40"/>
  <c r="M387" i="40"/>
  <c r="L387" i="40"/>
  <c r="K387" i="40"/>
  <c r="J387" i="40"/>
  <c r="I387" i="40"/>
  <c r="H387" i="40"/>
  <c r="G387" i="40"/>
  <c r="F387" i="40"/>
  <c r="E387" i="40"/>
  <c r="D387" i="40"/>
  <c r="C387" i="40"/>
  <c r="B387" i="40"/>
  <c r="Z386" i="40"/>
  <c r="Y386" i="40"/>
  <c r="X386" i="40"/>
  <c r="W386" i="40"/>
  <c r="V386" i="40"/>
  <c r="U386" i="40"/>
  <c r="T386" i="40"/>
  <c r="S386" i="40"/>
  <c r="R386" i="40"/>
  <c r="Q386" i="40"/>
  <c r="P386" i="40"/>
  <c r="O386" i="40"/>
  <c r="N386" i="40"/>
  <c r="M386" i="40"/>
  <c r="L386" i="40"/>
  <c r="K386" i="40"/>
  <c r="J386" i="40"/>
  <c r="I386" i="40"/>
  <c r="H386" i="40"/>
  <c r="G386" i="40"/>
  <c r="F386" i="40"/>
  <c r="E386" i="40"/>
  <c r="D386" i="40"/>
  <c r="C386" i="40"/>
  <c r="B386" i="40"/>
  <c r="Z385" i="40"/>
  <c r="Y385" i="40"/>
  <c r="X385" i="40"/>
  <c r="W385" i="40"/>
  <c r="V385" i="40"/>
  <c r="U385" i="40"/>
  <c r="T385" i="40"/>
  <c r="S385" i="40"/>
  <c r="R385" i="40"/>
  <c r="Q385" i="40"/>
  <c r="P385" i="40"/>
  <c r="O385" i="40"/>
  <c r="N385" i="40"/>
  <c r="M385" i="40"/>
  <c r="L385" i="40"/>
  <c r="K385" i="40"/>
  <c r="J385" i="40"/>
  <c r="I385" i="40"/>
  <c r="H385" i="40"/>
  <c r="G385" i="40"/>
  <c r="F385" i="40"/>
  <c r="E385" i="40"/>
  <c r="D385" i="40"/>
  <c r="C385" i="40"/>
  <c r="B385" i="40"/>
  <c r="Z384" i="40"/>
  <c r="Y384" i="40"/>
  <c r="X384" i="40"/>
  <c r="W384" i="40"/>
  <c r="V384" i="40"/>
  <c r="U384" i="40"/>
  <c r="T384" i="40"/>
  <c r="S384" i="40"/>
  <c r="R384" i="40"/>
  <c r="Q384" i="40"/>
  <c r="P384" i="40"/>
  <c r="O384" i="40"/>
  <c r="N384" i="40"/>
  <c r="M384" i="40"/>
  <c r="L384" i="40"/>
  <c r="K384" i="40"/>
  <c r="J384" i="40"/>
  <c r="I384" i="40"/>
  <c r="H384" i="40"/>
  <c r="G384" i="40"/>
  <c r="F384" i="40"/>
  <c r="E384" i="40"/>
  <c r="D384" i="40"/>
  <c r="C384" i="40"/>
  <c r="B384" i="40"/>
  <c r="Z383" i="40"/>
  <c r="Y383" i="40"/>
  <c r="X383" i="40"/>
  <c r="W383" i="40"/>
  <c r="V383" i="40"/>
  <c r="U383" i="40"/>
  <c r="T383" i="40"/>
  <c r="S383" i="40"/>
  <c r="R383" i="40"/>
  <c r="Q383" i="40"/>
  <c r="P383" i="40"/>
  <c r="O383" i="40"/>
  <c r="N383" i="40"/>
  <c r="M383" i="40"/>
  <c r="L383" i="40"/>
  <c r="K383" i="40"/>
  <c r="J383" i="40"/>
  <c r="I383" i="40"/>
  <c r="H383" i="40"/>
  <c r="G383" i="40"/>
  <c r="F383" i="40"/>
  <c r="E383" i="40"/>
  <c r="D383" i="40"/>
  <c r="C383" i="40"/>
  <c r="B383" i="40"/>
  <c r="Z382" i="40"/>
  <c r="Y382" i="40"/>
  <c r="X382" i="40"/>
  <c r="W382" i="40"/>
  <c r="V382" i="40"/>
  <c r="U382" i="40"/>
  <c r="T382" i="40"/>
  <c r="S382" i="40"/>
  <c r="R382" i="40"/>
  <c r="Q382" i="40"/>
  <c r="P382" i="40"/>
  <c r="O382" i="40"/>
  <c r="N382" i="40"/>
  <c r="M382" i="40"/>
  <c r="L382" i="40"/>
  <c r="K382" i="40"/>
  <c r="J382" i="40"/>
  <c r="I382" i="40"/>
  <c r="H382" i="40"/>
  <c r="G382" i="40"/>
  <c r="F382" i="40"/>
  <c r="E382" i="40"/>
  <c r="D382" i="40"/>
  <c r="C382" i="40"/>
  <c r="B382" i="40"/>
  <c r="Z381" i="40"/>
  <c r="Y381" i="40"/>
  <c r="X381" i="40"/>
  <c r="W381" i="40"/>
  <c r="V381" i="40"/>
  <c r="U381" i="40"/>
  <c r="T381" i="40"/>
  <c r="S381" i="40"/>
  <c r="R381" i="40"/>
  <c r="Q381" i="40"/>
  <c r="P381" i="40"/>
  <c r="O381" i="40"/>
  <c r="N381" i="40"/>
  <c r="M381" i="40"/>
  <c r="L381" i="40"/>
  <c r="K381" i="40"/>
  <c r="J381" i="40"/>
  <c r="I381" i="40"/>
  <c r="H381" i="40"/>
  <c r="G381" i="40"/>
  <c r="F381" i="40"/>
  <c r="E381" i="40"/>
  <c r="D381" i="40"/>
  <c r="C381" i="40"/>
  <c r="B381" i="40"/>
  <c r="Z380" i="40"/>
  <c r="Y380" i="40"/>
  <c r="X380" i="40"/>
  <c r="W380" i="40"/>
  <c r="V380" i="40"/>
  <c r="U380" i="40"/>
  <c r="T380" i="40"/>
  <c r="S380" i="40"/>
  <c r="R380" i="40"/>
  <c r="Q380" i="40"/>
  <c r="P380" i="40"/>
  <c r="O380" i="40"/>
  <c r="N380" i="40"/>
  <c r="M380" i="40"/>
  <c r="L380" i="40"/>
  <c r="K380" i="40"/>
  <c r="J380" i="40"/>
  <c r="I380" i="40"/>
  <c r="H380" i="40"/>
  <c r="G380" i="40"/>
  <c r="F380" i="40"/>
  <c r="E380" i="40"/>
  <c r="D380" i="40"/>
  <c r="C380" i="40"/>
  <c r="B380" i="40"/>
  <c r="Z379" i="40"/>
  <c r="Y379" i="40"/>
  <c r="X379" i="40"/>
  <c r="W379" i="40"/>
  <c r="V379" i="40"/>
  <c r="U379" i="40"/>
  <c r="T379" i="40"/>
  <c r="S379" i="40"/>
  <c r="R379" i="40"/>
  <c r="Q379" i="40"/>
  <c r="P379" i="40"/>
  <c r="O379" i="40"/>
  <c r="N379" i="40"/>
  <c r="M379" i="40"/>
  <c r="L379" i="40"/>
  <c r="K379" i="40"/>
  <c r="J379" i="40"/>
  <c r="I379" i="40"/>
  <c r="H379" i="40"/>
  <c r="G379" i="40"/>
  <c r="F379" i="40"/>
  <c r="E379" i="40"/>
  <c r="D379" i="40"/>
  <c r="C379" i="40"/>
  <c r="B379" i="40"/>
  <c r="Z378" i="40"/>
  <c r="Y378" i="40"/>
  <c r="X378" i="40"/>
  <c r="W378" i="40"/>
  <c r="V378" i="40"/>
  <c r="U378" i="40"/>
  <c r="T378" i="40"/>
  <c r="S378" i="40"/>
  <c r="R378" i="40"/>
  <c r="Q378" i="40"/>
  <c r="P378" i="40"/>
  <c r="O378" i="40"/>
  <c r="N378" i="40"/>
  <c r="M378" i="40"/>
  <c r="L378" i="40"/>
  <c r="K378" i="40"/>
  <c r="J378" i="40"/>
  <c r="I378" i="40"/>
  <c r="H378" i="40"/>
  <c r="G378" i="40"/>
  <c r="F378" i="40"/>
  <c r="E378" i="40"/>
  <c r="D378" i="40"/>
  <c r="C378" i="40"/>
  <c r="B378" i="40"/>
  <c r="Z377" i="40"/>
  <c r="Y377" i="40"/>
  <c r="X377" i="40"/>
  <c r="W377" i="40"/>
  <c r="V377" i="40"/>
  <c r="U377" i="40"/>
  <c r="T377" i="40"/>
  <c r="S377" i="40"/>
  <c r="R377" i="40"/>
  <c r="Q377" i="40"/>
  <c r="P377" i="40"/>
  <c r="O377" i="40"/>
  <c r="N377" i="40"/>
  <c r="M377" i="40"/>
  <c r="L377" i="40"/>
  <c r="K377" i="40"/>
  <c r="J377" i="40"/>
  <c r="I377" i="40"/>
  <c r="H377" i="40"/>
  <c r="G377" i="40"/>
  <c r="F377" i="40"/>
  <c r="E377" i="40"/>
  <c r="D377" i="40"/>
  <c r="C377" i="40"/>
  <c r="B377" i="40"/>
  <c r="Z376" i="40"/>
  <c r="Y376" i="40"/>
  <c r="X376" i="40"/>
  <c r="W376" i="40"/>
  <c r="V376" i="40"/>
  <c r="U376" i="40"/>
  <c r="T376" i="40"/>
  <c r="S376" i="40"/>
  <c r="R376" i="40"/>
  <c r="Q376" i="40"/>
  <c r="P376" i="40"/>
  <c r="O376" i="40"/>
  <c r="N376" i="40"/>
  <c r="M376" i="40"/>
  <c r="L376" i="40"/>
  <c r="K376" i="40"/>
  <c r="J376" i="40"/>
  <c r="I376" i="40"/>
  <c r="H376" i="40"/>
  <c r="G376" i="40"/>
  <c r="F376" i="40"/>
  <c r="E376" i="40"/>
  <c r="D376" i="40"/>
  <c r="C376" i="40"/>
  <c r="B376" i="40"/>
  <c r="Z375" i="40"/>
  <c r="Y375" i="40"/>
  <c r="X375" i="40"/>
  <c r="W375" i="40"/>
  <c r="V375" i="40"/>
  <c r="U375" i="40"/>
  <c r="T375" i="40"/>
  <c r="S375" i="40"/>
  <c r="R375" i="40"/>
  <c r="Q375" i="40"/>
  <c r="P375" i="40"/>
  <c r="O375" i="40"/>
  <c r="N375" i="40"/>
  <c r="M375" i="40"/>
  <c r="L375" i="40"/>
  <c r="K375" i="40"/>
  <c r="J375" i="40"/>
  <c r="I375" i="40"/>
  <c r="H375" i="40"/>
  <c r="G375" i="40"/>
  <c r="F375" i="40"/>
  <c r="E375" i="40"/>
  <c r="D375" i="40"/>
  <c r="C375" i="40"/>
  <c r="B375" i="40"/>
  <c r="Z374" i="40"/>
  <c r="Y374" i="40"/>
  <c r="X374" i="40"/>
  <c r="W374" i="40"/>
  <c r="V374" i="40"/>
  <c r="U374" i="40"/>
  <c r="T374" i="40"/>
  <c r="S374" i="40"/>
  <c r="R374" i="40"/>
  <c r="Q374" i="40"/>
  <c r="P374" i="40"/>
  <c r="O374" i="40"/>
  <c r="N374" i="40"/>
  <c r="M374" i="40"/>
  <c r="L374" i="40"/>
  <c r="K374" i="40"/>
  <c r="J374" i="40"/>
  <c r="I374" i="40"/>
  <c r="H374" i="40"/>
  <c r="G374" i="40"/>
  <c r="F374" i="40"/>
  <c r="E374" i="40"/>
  <c r="D374" i="40"/>
  <c r="C374" i="40"/>
  <c r="B374" i="40"/>
  <c r="Z373" i="40"/>
  <c r="Y373" i="40"/>
  <c r="X373" i="40"/>
  <c r="W373" i="40"/>
  <c r="V373" i="40"/>
  <c r="U373" i="40"/>
  <c r="T373" i="40"/>
  <c r="S373" i="40"/>
  <c r="R373" i="40"/>
  <c r="Q373" i="40"/>
  <c r="P373" i="40"/>
  <c r="O373" i="40"/>
  <c r="N373" i="40"/>
  <c r="M373" i="40"/>
  <c r="L373" i="40"/>
  <c r="K373" i="40"/>
  <c r="J373" i="40"/>
  <c r="I373" i="40"/>
  <c r="H373" i="40"/>
  <c r="G373" i="40"/>
  <c r="F373" i="40"/>
  <c r="E373" i="40"/>
  <c r="D373" i="40"/>
  <c r="C373" i="40"/>
  <c r="B373" i="40"/>
  <c r="Z372" i="40"/>
  <c r="Y372" i="40"/>
  <c r="X372" i="40"/>
  <c r="W372" i="40"/>
  <c r="V372" i="40"/>
  <c r="U372" i="40"/>
  <c r="T372" i="40"/>
  <c r="S372" i="40"/>
  <c r="R372" i="40"/>
  <c r="Q372" i="40"/>
  <c r="P372" i="40"/>
  <c r="O372" i="40"/>
  <c r="N372" i="40"/>
  <c r="M372" i="40"/>
  <c r="L372" i="40"/>
  <c r="K372" i="40"/>
  <c r="J372" i="40"/>
  <c r="I372" i="40"/>
  <c r="H372" i="40"/>
  <c r="G372" i="40"/>
  <c r="F372" i="40"/>
  <c r="E372" i="40"/>
  <c r="D372" i="40"/>
  <c r="C372" i="40"/>
  <c r="B372" i="40"/>
  <c r="Z371" i="40"/>
  <c r="Y371" i="40"/>
  <c r="X371" i="40"/>
  <c r="W371" i="40"/>
  <c r="V371" i="40"/>
  <c r="U371" i="40"/>
  <c r="T371" i="40"/>
  <c r="S371" i="40"/>
  <c r="R371" i="40"/>
  <c r="Q371" i="40"/>
  <c r="P371" i="40"/>
  <c r="O371" i="40"/>
  <c r="N371" i="40"/>
  <c r="M371" i="40"/>
  <c r="L371" i="40"/>
  <c r="K371" i="40"/>
  <c r="J371" i="40"/>
  <c r="I371" i="40"/>
  <c r="H371" i="40"/>
  <c r="G371" i="40"/>
  <c r="F371" i="40"/>
  <c r="E371" i="40"/>
  <c r="D371" i="40"/>
  <c r="C371" i="40"/>
  <c r="B371" i="40"/>
  <c r="Z370" i="40"/>
  <c r="Y370" i="40"/>
  <c r="X370" i="40"/>
  <c r="W370" i="40"/>
  <c r="V370" i="40"/>
  <c r="U370" i="40"/>
  <c r="T370" i="40"/>
  <c r="S370" i="40"/>
  <c r="R370" i="40"/>
  <c r="Q370" i="40"/>
  <c r="P370" i="40"/>
  <c r="O370" i="40"/>
  <c r="N370" i="40"/>
  <c r="M370" i="40"/>
  <c r="L370" i="40"/>
  <c r="K370" i="40"/>
  <c r="J370" i="40"/>
  <c r="I370" i="40"/>
  <c r="H370" i="40"/>
  <c r="G370" i="40"/>
  <c r="F370" i="40"/>
  <c r="E370" i="40"/>
  <c r="D370" i="40"/>
  <c r="C370" i="40"/>
  <c r="B370" i="40"/>
  <c r="Z369" i="40"/>
  <c r="Y369" i="40"/>
  <c r="X369" i="40"/>
  <c r="W369" i="40"/>
  <c r="V369" i="40"/>
  <c r="U369" i="40"/>
  <c r="T369" i="40"/>
  <c r="S369" i="40"/>
  <c r="R369" i="40"/>
  <c r="Q369" i="40"/>
  <c r="P369" i="40"/>
  <c r="O369" i="40"/>
  <c r="N369" i="40"/>
  <c r="M369" i="40"/>
  <c r="L369" i="40"/>
  <c r="K369" i="40"/>
  <c r="J369" i="40"/>
  <c r="I369" i="40"/>
  <c r="H369" i="40"/>
  <c r="G369" i="40"/>
  <c r="F369" i="40"/>
  <c r="E369" i="40"/>
  <c r="D369" i="40"/>
  <c r="C369" i="40"/>
  <c r="B369" i="40"/>
  <c r="Z368" i="40"/>
  <c r="Y368" i="40"/>
  <c r="X368" i="40"/>
  <c r="W368" i="40"/>
  <c r="V368" i="40"/>
  <c r="U368" i="40"/>
  <c r="T368" i="40"/>
  <c r="S368" i="40"/>
  <c r="R368" i="40"/>
  <c r="Q368" i="40"/>
  <c r="P368" i="40"/>
  <c r="O368" i="40"/>
  <c r="N368" i="40"/>
  <c r="M368" i="40"/>
  <c r="L368" i="40"/>
  <c r="K368" i="40"/>
  <c r="J368" i="40"/>
  <c r="I368" i="40"/>
  <c r="H368" i="40"/>
  <c r="G368" i="40"/>
  <c r="F368" i="40"/>
  <c r="E368" i="40"/>
  <c r="D368" i="40"/>
  <c r="C368" i="40"/>
  <c r="B368" i="40"/>
  <c r="Z367" i="40"/>
  <c r="Y367" i="40"/>
  <c r="X367" i="40"/>
  <c r="W367" i="40"/>
  <c r="V367" i="40"/>
  <c r="U367" i="40"/>
  <c r="T367" i="40"/>
  <c r="S367" i="40"/>
  <c r="R367" i="40"/>
  <c r="Q367" i="40"/>
  <c r="P367" i="40"/>
  <c r="O367" i="40"/>
  <c r="N367" i="40"/>
  <c r="M367" i="40"/>
  <c r="L367" i="40"/>
  <c r="K367" i="40"/>
  <c r="J367" i="40"/>
  <c r="I367" i="40"/>
  <c r="H367" i="40"/>
  <c r="G367" i="40"/>
  <c r="F367" i="40"/>
  <c r="E367" i="40"/>
  <c r="D367" i="40"/>
  <c r="C367" i="40"/>
  <c r="B367" i="40"/>
  <c r="Z366" i="40"/>
  <c r="Y366" i="40"/>
  <c r="X366" i="40"/>
  <c r="W366" i="40"/>
  <c r="V366" i="40"/>
  <c r="U366" i="40"/>
  <c r="T366" i="40"/>
  <c r="S366" i="40"/>
  <c r="R366" i="40"/>
  <c r="Q366" i="40"/>
  <c r="P366" i="40"/>
  <c r="O366" i="40"/>
  <c r="N366" i="40"/>
  <c r="M366" i="40"/>
  <c r="L366" i="40"/>
  <c r="K366" i="40"/>
  <c r="J366" i="40"/>
  <c r="I366" i="40"/>
  <c r="H366" i="40"/>
  <c r="G366" i="40"/>
  <c r="F366" i="40"/>
  <c r="E366" i="40"/>
  <c r="D366" i="40"/>
  <c r="C366" i="40"/>
  <c r="B366" i="40"/>
  <c r="Z365" i="40"/>
  <c r="Y365" i="40"/>
  <c r="X365" i="40"/>
  <c r="W365" i="40"/>
  <c r="V365" i="40"/>
  <c r="U365" i="40"/>
  <c r="T365" i="40"/>
  <c r="S365" i="40"/>
  <c r="R365" i="40"/>
  <c r="Q365" i="40"/>
  <c r="P365" i="40"/>
  <c r="O365" i="40"/>
  <c r="N365" i="40"/>
  <c r="M365" i="40"/>
  <c r="L365" i="40"/>
  <c r="K365" i="40"/>
  <c r="J365" i="40"/>
  <c r="I365" i="40"/>
  <c r="H365" i="40"/>
  <c r="G365" i="40"/>
  <c r="F365" i="40"/>
  <c r="E365" i="40"/>
  <c r="D365" i="40"/>
  <c r="C365" i="40"/>
  <c r="B365" i="40"/>
  <c r="Z364" i="40"/>
  <c r="Y364" i="40"/>
  <c r="X364" i="40"/>
  <c r="W364" i="40"/>
  <c r="V364" i="40"/>
  <c r="U364" i="40"/>
  <c r="T364" i="40"/>
  <c r="S364" i="40"/>
  <c r="R364" i="40"/>
  <c r="Q364" i="40"/>
  <c r="P364" i="40"/>
  <c r="O364" i="40"/>
  <c r="N364" i="40"/>
  <c r="M364" i="40"/>
  <c r="L364" i="40"/>
  <c r="K364" i="40"/>
  <c r="J364" i="40"/>
  <c r="I364" i="40"/>
  <c r="H364" i="40"/>
  <c r="G364" i="40"/>
  <c r="F364" i="40"/>
  <c r="E364" i="40"/>
  <c r="D364" i="40"/>
  <c r="C364" i="40"/>
  <c r="B364" i="40"/>
  <c r="Z363" i="40"/>
  <c r="Y363" i="40"/>
  <c r="X363" i="40"/>
  <c r="W363" i="40"/>
  <c r="V363" i="40"/>
  <c r="U363" i="40"/>
  <c r="T363" i="40"/>
  <c r="S363" i="40"/>
  <c r="R363" i="40"/>
  <c r="Q363" i="40"/>
  <c r="P363" i="40"/>
  <c r="O363" i="40"/>
  <c r="N363" i="40"/>
  <c r="M363" i="40"/>
  <c r="L363" i="40"/>
  <c r="K363" i="40"/>
  <c r="J363" i="40"/>
  <c r="I363" i="40"/>
  <c r="H363" i="40"/>
  <c r="G363" i="40"/>
  <c r="F363" i="40"/>
  <c r="E363" i="40"/>
  <c r="D363" i="40"/>
  <c r="C363" i="40"/>
  <c r="B363" i="40"/>
  <c r="Z362" i="40"/>
  <c r="Y362" i="40"/>
  <c r="X362" i="40"/>
  <c r="W362" i="40"/>
  <c r="V362" i="40"/>
  <c r="U362" i="40"/>
  <c r="T362" i="40"/>
  <c r="S362" i="40"/>
  <c r="R362" i="40"/>
  <c r="Q362" i="40"/>
  <c r="P362" i="40"/>
  <c r="O362" i="40"/>
  <c r="N362" i="40"/>
  <c r="M362" i="40"/>
  <c r="L362" i="40"/>
  <c r="K362" i="40"/>
  <c r="J362" i="40"/>
  <c r="I362" i="40"/>
  <c r="H362" i="40"/>
  <c r="G362" i="40"/>
  <c r="F362" i="40"/>
  <c r="E362" i="40"/>
  <c r="D362" i="40"/>
  <c r="C362" i="40"/>
  <c r="B362" i="40"/>
  <c r="Z361" i="40"/>
  <c r="Y361" i="40"/>
  <c r="X361" i="40"/>
  <c r="W361" i="40"/>
  <c r="V361" i="40"/>
  <c r="U361" i="40"/>
  <c r="T361" i="40"/>
  <c r="S361" i="40"/>
  <c r="R361" i="40"/>
  <c r="Q361" i="40"/>
  <c r="P361" i="40"/>
  <c r="O361" i="40"/>
  <c r="N361" i="40"/>
  <c r="M361" i="40"/>
  <c r="L361" i="40"/>
  <c r="K361" i="40"/>
  <c r="J361" i="40"/>
  <c r="I361" i="40"/>
  <c r="H361" i="40"/>
  <c r="G361" i="40"/>
  <c r="F361" i="40"/>
  <c r="E361" i="40"/>
  <c r="D361" i="40"/>
  <c r="C361" i="40"/>
  <c r="B361" i="40"/>
  <c r="Z360" i="40"/>
  <c r="Y360" i="40"/>
  <c r="X360" i="40"/>
  <c r="W360" i="40"/>
  <c r="V360" i="40"/>
  <c r="U360" i="40"/>
  <c r="T360" i="40"/>
  <c r="S360" i="40"/>
  <c r="R360" i="40"/>
  <c r="Q360" i="40"/>
  <c r="P360" i="40"/>
  <c r="O360" i="40"/>
  <c r="N360" i="40"/>
  <c r="M360" i="40"/>
  <c r="L360" i="40"/>
  <c r="K360" i="40"/>
  <c r="J360" i="40"/>
  <c r="I360" i="40"/>
  <c r="H360" i="40"/>
  <c r="G360" i="40"/>
  <c r="F360" i="40"/>
  <c r="E360" i="40"/>
  <c r="D360" i="40"/>
  <c r="C360" i="40"/>
  <c r="B360" i="40"/>
  <c r="Z359" i="40"/>
  <c r="Y359" i="40"/>
  <c r="X359" i="40"/>
  <c r="W359" i="40"/>
  <c r="V359" i="40"/>
  <c r="U359" i="40"/>
  <c r="T359" i="40"/>
  <c r="S359" i="40"/>
  <c r="R359" i="40"/>
  <c r="Q359" i="40"/>
  <c r="P359" i="40"/>
  <c r="O359" i="40"/>
  <c r="N359" i="40"/>
  <c r="M359" i="40"/>
  <c r="L359" i="40"/>
  <c r="K359" i="40"/>
  <c r="J359" i="40"/>
  <c r="I359" i="40"/>
  <c r="H359" i="40"/>
  <c r="G359" i="40"/>
  <c r="F359" i="40"/>
  <c r="E359" i="40"/>
  <c r="D359" i="40"/>
  <c r="C359" i="40"/>
  <c r="B359" i="40"/>
  <c r="Z358" i="40"/>
  <c r="Y358" i="40"/>
  <c r="X358" i="40"/>
  <c r="W358" i="40"/>
  <c r="V358" i="40"/>
  <c r="U358" i="40"/>
  <c r="T358" i="40"/>
  <c r="S358" i="40"/>
  <c r="R358" i="40"/>
  <c r="Q358" i="40"/>
  <c r="P358" i="40"/>
  <c r="O358" i="40"/>
  <c r="N358" i="40"/>
  <c r="M358" i="40"/>
  <c r="L358" i="40"/>
  <c r="K358" i="40"/>
  <c r="J358" i="40"/>
  <c r="I358" i="40"/>
  <c r="H358" i="40"/>
  <c r="G358" i="40"/>
  <c r="F358" i="40"/>
  <c r="E358" i="40"/>
  <c r="D358" i="40"/>
  <c r="C358" i="40"/>
  <c r="B358" i="40"/>
  <c r="Z357" i="40"/>
  <c r="Y357" i="40"/>
  <c r="X357" i="40"/>
  <c r="W357" i="40"/>
  <c r="V357" i="40"/>
  <c r="U357" i="40"/>
  <c r="T357" i="40"/>
  <c r="S357" i="40"/>
  <c r="R357" i="40"/>
  <c r="Q357" i="40"/>
  <c r="P357" i="40"/>
  <c r="O357" i="40"/>
  <c r="N357" i="40"/>
  <c r="M357" i="40"/>
  <c r="L357" i="40"/>
  <c r="K357" i="40"/>
  <c r="J357" i="40"/>
  <c r="I357" i="40"/>
  <c r="H357" i="40"/>
  <c r="G357" i="40"/>
  <c r="F357" i="40"/>
  <c r="E357" i="40"/>
  <c r="D357" i="40"/>
  <c r="C357" i="40"/>
  <c r="B357" i="40"/>
  <c r="Z356" i="40"/>
  <c r="Y356" i="40"/>
  <c r="X356" i="40"/>
  <c r="W356" i="40"/>
  <c r="V356" i="40"/>
  <c r="U356" i="40"/>
  <c r="T356" i="40"/>
  <c r="S356" i="40"/>
  <c r="R356" i="40"/>
  <c r="Q356" i="40"/>
  <c r="P356" i="40"/>
  <c r="O356" i="40"/>
  <c r="N356" i="40"/>
  <c r="M356" i="40"/>
  <c r="L356" i="40"/>
  <c r="K356" i="40"/>
  <c r="J356" i="40"/>
  <c r="I356" i="40"/>
  <c r="H356" i="40"/>
  <c r="G356" i="40"/>
  <c r="F356" i="40"/>
  <c r="E356" i="40"/>
  <c r="D356" i="40"/>
  <c r="C356" i="40"/>
  <c r="B356" i="40"/>
  <c r="Z355" i="40"/>
  <c r="Y355" i="40"/>
  <c r="X355" i="40"/>
  <c r="W355" i="40"/>
  <c r="V355" i="40"/>
  <c r="U355" i="40"/>
  <c r="T355" i="40"/>
  <c r="S355" i="40"/>
  <c r="R355" i="40"/>
  <c r="Q355" i="40"/>
  <c r="P355" i="40"/>
  <c r="O355" i="40"/>
  <c r="N355" i="40"/>
  <c r="M355" i="40"/>
  <c r="L355" i="40"/>
  <c r="K355" i="40"/>
  <c r="J355" i="40"/>
  <c r="I355" i="40"/>
  <c r="H355" i="40"/>
  <c r="G355" i="40"/>
  <c r="F355" i="40"/>
  <c r="E355" i="40"/>
  <c r="D355" i="40"/>
  <c r="C355" i="40"/>
  <c r="B355" i="40"/>
  <c r="Z354" i="40"/>
  <c r="Y354" i="40"/>
  <c r="X354" i="40"/>
  <c r="W354" i="40"/>
  <c r="V354" i="40"/>
  <c r="U354" i="40"/>
  <c r="T354" i="40"/>
  <c r="S354" i="40"/>
  <c r="R354" i="40"/>
  <c r="Q354" i="40"/>
  <c r="P354" i="40"/>
  <c r="O354" i="40"/>
  <c r="N354" i="40"/>
  <c r="M354" i="40"/>
  <c r="L354" i="40"/>
  <c r="K354" i="40"/>
  <c r="J354" i="40"/>
  <c r="I354" i="40"/>
  <c r="H354" i="40"/>
  <c r="G354" i="40"/>
  <c r="F354" i="40"/>
  <c r="E354" i="40"/>
  <c r="D354" i="40"/>
  <c r="C354" i="40"/>
  <c r="B354" i="40"/>
  <c r="Z353" i="40"/>
  <c r="Y353" i="40"/>
  <c r="X353" i="40"/>
  <c r="W353" i="40"/>
  <c r="V353" i="40"/>
  <c r="U353" i="40"/>
  <c r="T353" i="40"/>
  <c r="S353" i="40"/>
  <c r="R353" i="40"/>
  <c r="Q353" i="40"/>
  <c r="P353" i="40"/>
  <c r="O353" i="40"/>
  <c r="N353" i="40"/>
  <c r="M353" i="40"/>
  <c r="L353" i="40"/>
  <c r="K353" i="40"/>
  <c r="J353" i="40"/>
  <c r="I353" i="40"/>
  <c r="H353" i="40"/>
  <c r="G353" i="40"/>
  <c r="F353" i="40"/>
  <c r="E353" i="40"/>
  <c r="D353" i="40"/>
  <c r="C353" i="40"/>
  <c r="B353" i="40"/>
  <c r="Z352" i="40"/>
  <c r="Y352" i="40"/>
  <c r="X352" i="40"/>
  <c r="W352" i="40"/>
  <c r="V352" i="40"/>
  <c r="U352" i="40"/>
  <c r="T352" i="40"/>
  <c r="S352" i="40"/>
  <c r="R352" i="40"/>
  <c r="Q352" i="40"/>
  <c r="P352" i="40"/>
  <c r="O352" i="40"/>
  <c r="N352" i="40"/>
  <c r="M352" i="40"/>
  <c r="L352" i="40"/>
  <c r="K352" i="40"/>
  <c r="J352" i="40"/>
  <c r="I352" i="40"/>
  <c r="H352" i="40"/>
  <c r="G352" i="40"/>
  <c r="F352" i="40"/>
  <c r="E352" i="40"/>
  <c r="D352" i="40"/>
  <c r="C352" i="40"/>
  <c r="B352" i="40"/>
  <c r="Z351" i="40"/>
  <c r="Y351" i="40"/>
  <c r="X351" i="40"/>
  <c r="W351" i="40"/>
  <c r="V351" i="40"/>
  <c r="U351" i="40"/>
  <c r="T351" i="40"/>
  <c r="S351" i="40"/>
  <c r="R351" i="40"/>
  <c r="Q351" i="40"/>
  <c r="P351" i="40"/>
  <c r="O351" i="40"/>
  <c r="N351" i="40"/>
  <c r="M351" i="40"/>
  <c r="L351" i="40"/>
  <c r="K351" i="40"/>
  <c r="J351" i="40"/>
  <c r="I351" i="40"/>
  <c r="H351" i="40"/>
  <c r="G351" i="40"/>
  <c r="F351" i="40"/>
  <c r="E351" i="40"/>
  <c r="D351" i="40"/>
  <c r="C351" i="40"/>
  <c r="B351" i="40"/>
  <c r="Z350" i="40"/>
  <c r="Y350" i="40"/>
  <c r="X350" i="40"/>
  <c r="W350" i="40"/>
  <c r="V350" i="40"/>
  <c r="U350" i="40"/>
  <c r="T350" i="40"/>
  <c r="S350" i="40"/>
  <c r="R350" i="40"/>
  <c r="Q350" i="40"/>
  <c r="P350" i="40"/>
  <c r="O350" i="40"/>
  <c r="N350" i="40"/>
  <c r="M350" i="40"/>
  <c r="L350" i="40"/>
  <c r="K350" i="40"/>
  <c r="J350" i="40"/>
  <c r="I350" i="40"/>
  <c r="H350" i="40"/>
  <c r="G350" i="40"/>
  <c r="F350" i="40"/>
  <c r="E350" i="40"/>
  <c r="D350" i="40"/>
  <c r="C350" i="40"/>
  <c r="B350" i="40"/>
  <c r="Z349" i="40"/>
  <c r="Y349" i="40"/>
  <c r="X349" i="40"/>
  <c r="W349" i="40"/>
  <c r="V349" i="40"/>
  <c r="U349" i="40"/>
  <c r="T349" i="40"/>
  <c r="S349" i="40"/>
  <c r="R349" i="40"/>
  <c r="Q349" i="40"/>
  <c r="P349" i="40"/>
  <c r="O349" i="40"/>
  <c r="N349" i="40"/>
  <c r="M349" i="40"/>
  <c r="L349" i="40"/>
  <c r="K349" i="40"/>
  <c r="J349" i="40"/>
  <c r="I349" i="40"/>
  <c r="H349" i="40"/>
  <c r="G349" i="40"/>
  <c r="F349" i="40"/>
  <c r="E349" i="40"/>
  <c r="D349" i="40"/>
  <c r="C349" i="40"/>
  <c r="B349" i="40"/>
  <c r="Z348" i="40"/>
  <c r="Y348" i="40"/>
  <c r="X348" i="40"/>
  <c r="W348" i="40"/>
  <c r="V348" i="40"/>
  <c r="U348" i="40"/>
  <c r="T348" i="40"/>
  <c r="S348" i="40"/>
  <c r="R348" i="40"/>
  <c r="Q348" i="40"/>
  <c r="P348" i="40"/>
  <c r="O348" i="40"/>
  <c r="N348" i="40"/>
  <c r="M348" i="40"/>
  <c r="L348" i="40"/>
  <c r="K348" i="40"/>
  <c r="J348" i="40"/>
  <c r="I348" i="40"/>
  <c r="H348" i="40"/>
  <c r="G348" i="40"/>
  <c r="F348" i="40"/>
  <c r="E348" i="40"/>
  <c r="D348" i="40"/>
  <c r="C348" i="40"/>
  <c r="B348" i="40"/>
  <c r="Z347" i="40"/>
  <c r="Y347" i="40"/>
  <c r="X347" i="40"/>
  <c r="W347" i="40"/>
  <c r="V347" i="40"/>
  <c r="U347" i="40"/>
  <c r="T347" i="40"/>
  <c r="S347" i="40"/>
  <c r="R347" i="40"/>
  <c r="Q347" i="40"/>
  <c r="P347" i="40"/>
  <c r="O347" i="40"/>
  <c r="N347" i="40"/>
  <c r="M347" i="40"/>
  <c r="L347" i="40"/>
  <c r="K347" i="40"/>
  <c r="J347" i="40"/>
  <c r="I347" i="40"/>
  <c r="H347" i="40"/>
  <c r="G347" i="40"/>
  <c r="F347" i="40"/>
  <c r="E347" i="40"/>
  <c r="D347" i="40"/>
  <c r="C347" i="40"/>
  <c r="B347" i="40"/>
  <c r="Z346" i="40"/>
  <c r="Y346" i="40"/>
  <c r="X346" i="40"/>
  <c r="W346" i="40"/>
  <c r="V346" i="40"/>
  <c r="U346" i="40"/>
  <c r="T346" i="40"/>
  <c r="S346" i="40"/>
  <c r="R346" i="40"/>
  <c r="Q346" i="40"/>
  <c r="P346" i="40"/>
  <c r="O346" i="40"/>
  <c r="N346" i="40"/>
  <c r="M346" i="40"/>
  <c r="L346" i="40"/>
  <c r="K346" i="40"/>
  <c r="J346" i="40"/>
  <c r="I346" i="40"/>
  <c r="H346" i="40"/>
  <c r="G346" i="40"/>
  <c r="F346" i="40"/>
  <c r="E346" i="40"/>
  <c r="D346" i="40"/>
  <c r="C346" i="40"/>
  <c r="B346" i="40"/>
  <c r="Z345" i="40"/>
  <c r="Y345" i="40"/>
  <c r="X345" i="40"/>
  <c r="W345" i="40"/>
  <c r="V345" i="40"/>
  <c r="U345" i="40"/>
  <c r="T345" i="40"/>
  <c r="S345" i="40"/>
  <c r="R345" i="40"/>
  <c r="Q345" i="40"/>
  <c r="P345" i="40"/>
  <c r="O345" i="40"/>
  <c r="N345" i="40"/>
  <c r="M345" i="40"/>
  <c r="L345" i="40"/>
  <c r="K345" i="40"/>
  <c r="J345" i="40"/>
  <c r="I345" i="40"/>
  <c r="H345" i="40"/>
  <c r="G345" i="40"/>
  <c r="F345" i="40"/>
  <c r="E345" i="40"/>
  <c r="D345" i="40"/>
  <c r="C345" i="40"/>
  <c r="B345" i="40"/>
  <c r="Z344" i="40"/>
  <c r="Y344" i="40"/>
  <c r="X344" i="40"/>
  <c r="W344" i="40"/>
  <c r="V344" i="40"/>
  <c r="U344" i="40"/>
  <c r="T344" i="40"/>
  <c r="S344" i="40"/>
  <c r="R344" i="40"/>
  <c r="Q344" i="40"/>
  <c r="P344" i="40"/>
  <c r="O344" i="40"/>
  <c r="N344" i="40"/>
  <c r="M344" i="40"/>
  <c r="L344" i="40"/>
  <c r="K344" i="40"/>
  <c r="J344" i="40"/>
  <c r="I344" i="40"/>
  <c r="H344" i="40"/>
  <c r="G344" i="40"/>
  <c r="F344" i="40"/>
  <c r="E344" i="40"/>
  <c r="D344" i="40"/>
  <c r="C344" i="40"/>
  <c r="B344" i="40"/>
  <c r="Z343" i="40"/>
  <c r="Y343" i="40"/>
  <c r="X343" i="40"/>
  <c r="W343" i="40"/>
  <c r="V343" i="40"/>
  <c r="U343" i="40"/>
  <c r="T343" i="40"/>
  <c r="S343" i="40"/>
  <c r="R343" i="40"/>
  <c r="Q343" i="40"/>
  <c r="P343" i="40"/>
  <c r="O343" i="40"/>
  <c r="N343" i="40"/>
  <c r="M343" i="40"/>
  <c r="L343" i="40"/>
  <c r="K343" i="40"/>
  <c r="J343" i="40"/>
  <c r="I343" i="40"/>
  <c r="H343" i="40"/>
  <c r="G343" i="40"/>
  <c r="F343" i="40"/>
  <c r="E343" i="40"/>
  <c r="D343" i="40"/>
  <c r="C343" i="40"/>
  <c r="B343" i="40"/>
  <c r="Z342" i="40"/>
  <c r="Y342" i="40"/>
  <c r="X342" i="40"/>
  <c r="W342" i="40"/>
  <c r="V342" i="40"/>
  <c r="U342" i="40"/>
  <c r="T342" i="40"/>
  <c r="S342" i="40"/>
  <c r="R342" i="40"/>
  <c r="Q342" i="40"/>
  <c r="P342" i="40"/>
  <c r="O342" i="40"/>
  <c r="N342" i="40"/>
  <c r="M342" i="40"/>
  <c r="L342" i="40"/>
  <c r="K342" i="40"/>
  <c r="J342" i="40"/>
  <c r="I342" i="40"/>
  <c r="H342" i="40"/>
  <c r="G342" i="40"/>
  <c r="F342" i="40"/>
  <c r="E342" i="40"/>
  <c r="D342" i="40"/>
  <c r="C342" i="40"/>
  <c r="B342" i="40"/>
  <c r="Z341" i="40"/>
  <c r="Y341" i="40"/>
  <c r="X341" i="40"/>
  <c r="W341" i="40"/>
  <c r="V341" i="40"/>
  <c r="U341" i="40"/>
  <c r="T341" i="40"/>
  <c r="S341" i="40"/>
  <c r="R341" i="40"/>
  <c r="Q341" i="40"/>
  <c r="P341" i="40"/>
  <c r="O341" i="40"/>
  <c r="N341" i="40"/>
  <c r="M341" i="40"/>
  <c r="L341" i="40"/>
  <c r="K341" i="40"/>
  <c r="J341" i="40"/>
  <c r="I341" i="40"/>
  <c r="H341" i="40"/>
  <c r="G341" i="40"/>
  <c r="F341" i="40"/>
  <c r="E341" i="40"/>
  <c r="D341" i="40"/>
  <c r="C341" i="40"/>
  <c r="B341" i="40"/>
  <c r="Z340" i="40"/>
  <c r="Y340" i="40"/>
  <c r="X340" i="40"/>
  <c r="W340" i="40"/>
  <c r="V340" i="40"/>
  <c r="U340" i="40"/>
  <c r="T340" i="40"/>
  <c r="S340" i="40"/>
  <c r="R340" i="40"/>
  <c r="Q340" i="40"/>
  <c r="P340" i="40"/>
  <c r="O340" i="40"/>
  <c r="N340" i="40"/>
  <c r="M340" i="40"/>
  <c r="L340" i="40"/>
  <c r="K340" i="40"/>
  <c r="J340" i="40"/>
  <c r="I340" i="40"/>
  <c r="H340" i="40"/>
  <c r="G340" i="40"/>
  <c r="F340" i="40"/>
  <c r="E340" i="40"/>
  <c r="D340" i="40"/>
  <c r="C340" i="40"/>
  <c r="B340" i="40"/>
  <c r="Z339" i="40"/>
  <c r="Y339" i="40"/>
  <c r="X339" i="40"/>
  <c r="W339" i="40"/>
  <c r="V339" i="40"/>
  <c r="U339" i="40"/>
  <c r="T339" i="40"/>
  <c r="S339" i="40"/>
  <c r="R339" i="40"/>
  <c r="Q339" i="40"/>
  <c r="P339" i="40"/>
  <c r="O339" i="40"/>
  <c r="N339" i="40"/>
  <c r="M339" i="40"/>
  <c r="L339" i="40"/>
  <c r="K339" i="40"/>
  <c r="J339" i="40"/>
  <c r="I339" i="40"/>
  <c r="H339" i="40"/>
  <c r="G339" i="40"/>
  <c r="F339" i="40"/>
  <c r="E339" i="40"/>
  <c r="D339" i="40"/>
  <c r="C339" i="40"/>
  <c r="B339" i="40"/>
  <c r="Z338" i="40"/>
  <c r="Y338" i="40"/>
  <c r="X338" i="40"/>
  <c r="W338" i="40"/>
  <c r="V338" i="40"/>
  <c r="U338" i="40"/>
  <c r="T338" i="40"/>
  <c r="S338" i="40"/>
  <c r="R338" i="40"/>
  <c r="Q338" i="40"/>
  <c r="P338" i="40"/>
  <c r="O338" i="40"/>
  <c r="N338" i="40"/>
  <c r="M338" i="40"/>
  <c r="L338" i="40"/>
  <c r="K338" i="40"/>
  <c r="J338" i="40"/>
  <c r="I338" i="40"/>
  <c r="H338" i="40"/>
  <c r="G338" i="40"/>
  <c r="F338" i="40"/>
  <c r="E338" i="40"/>
  <c r="D338" i="40"/>
  <c r="C338" i="40"/>
  <c r="B338" i="40"/>
  <c r="Z337" i="40"/>
  <c r="Y337" i="40"/>
  <c r="X337" i="40"/>
  <c r="W337" i="40"/>
  <c r="V337" i="40"/>
  <c r="U337" i="40"/>
  <c r="T337" i="40"/>
  <c r="S337" i="40"/>
  <c r="R337" i="40"/>
  <c r="Q337" i="40"/>
  <c r="P337" i="40"/>
  <c r="O337" i="40"/>
  <c r="N337" i="40"/>
  <c r="M337" i="40"/>
  <c r="L337" i="40"/>
  <c r="K337" i="40"/>
  <c r="J337" i="40"/>
  <c r="I337" i="40"/>
  <c r="H337" i="40"/>
  <c r="G337" i="40"/>
  <c r="F337" i="40"/>
  <c r="E337" i="40"/>
  <c r="D337" i="40"/>
  <c r="C337" i="40"/>
  <c r="B337" i="40"/>
  <c r="Z336" i="40"/>
  <c r="Y336" i="40"/>
  <c r="X336" i="40"/>
  <c r="W336" i="40"/>
  <c r="V336" i="40"/>
  <c r="U336" i="40"/>
  <c r="T336" i="40"/>
  <c r="S336" i="40"/>
  <c r="R336" i="40"/>
  <c r="Q336" i="40"/>
  <c r="P336" i="40"/>
  <c r="O336" i="40"/>
  <c r="N336" i="40"/>
  <c r="M336" i="40"/>
  <c r="L336" i="40"/>
  <c r="K336" i="40"/>
  <c r="J336" i="40"/>
  <c r="I336" i="40"/>
  <c r="H336" i="40"/>
  <c r="G336" i="40"/>
  <c r="F336" i="40"/>
  <c r="E336" i="40"/>
  <c r="D336" i="40"/>
  <c r="C336" i="40"/>
  <c r="B336" i="40"/>
  <c r="Z335" i="40"/>
  <c r="Y335" i="40"/>
  <c r="X335" i="40"/>
  <c r="W335" i="40"/>
  <c r="V335" i="40"/>
  <c r="U335" i="40"/>
  <c r="T335" i="40"/>
  <c r="S335" i="40"/>
  <c r="R335" i="40"/>
  <c r="Q335" i="40"/>
  <c r="P335" i="40"/>
  <c r="O335" i="40"/>
  <c r="N335" i="40"/>
  <c r="M335" i="40"/>
  <c r="L335" i="40"/>
  <c r="K335" i="40"/>
  <c r="J335" i="40"/>
  <c r="I335" i="40"/>
  <c r="H335" i="40"/>
  <c r="G335" i="40"/>
  <c r="F335" i="40"/>
  <c r="E335" i="40"/>
  <c r="D335" i="40"/>
  <c r="C335" i="40"/>
  <c r="B335" i="40"/>
  <c r="Z334" i="40"/>
  <c r="Y334" i="40"/>
  <c r="X334" i="40"/>
  <c r="W334" i="40"/>
  <c r="V334" i="40"/>
  <c r="U334" i="40"/>
  <c r="T334" i="40"/>
  <c r="S334" i="40"/>
  <c r="R334" i="40"/>
  <c r="Q334" i="40"/>
  <c r="P334" i="40"/>
  <c r="O334" i="40"/>
  <c r="N334" i="40"/>
  <c r="M334" i="40"/>
  <c r="L334" i="40"/>
  <c r="K334" i="40"/>
  <c r="J334" i="40"/>
  <c r="I334" i="40"/>
  <c r="H334" i="40"/>
  <c r="G334" i="40"/>
  <c r="F334" i="40"/>
  <c r="E334" i="40"/>
  <c r="D334" i="40"/>
  <c r="C334" i="40"/>
  <c r="B334" i="40"/>
  <c r="Z333" i="40"/>
  <c r="Y333" i="40"/>
  <c r="X333" i="40"/>
  <c r="W333" i="40"/>
  <c r="V333" i="40"/>
  <c r="U333" i="40"/>
  <c r="T333" i="40"/>
  <c r="S333" i="40"/>
  <c r="R333" i="40"/>
  <c r="Q333" i="40"/>
  <c r="P333" i="40"/>
  <c r="O333" i="40"/>
  <c r="N333" i="40"/>
  <c r="M333" i="40"/>
  <c r="L333" i="40"/>
  <c r="K333" i="40"/>
  <c r="J333" i="40"/>
  <c r="I333" i="40"/>
  <c r="H333" i="40"/>
  <c r="G333" i="40"/>
  <c r="F333" i="40"/>
  <c r="E333" i="40"/>
  <c r="D333" i="40"/>
  <c r="C333" i="40"/>
  <c r="B333" i="40"/>
  <c r="Z332" i="40"/>
  <c r="Y332" i="40"/>
  <c r="X332" i="40"/>
  <c r="W332" i="40"/>
  <c r="V332" i="40"/>
  <c r="U332" i="40"/>
  <c r="T332" i="40"/>
  <c r="S332" i="40"/>
  <c r="R332" i="40"/>
  <c r="Q332" i="40"/>
  <c r="P332" i="40"/>
  <c r="O332" i="40"/>
  <c r="N332" i="40"/>
  <c r="M332" i="40"/>
  <c r="L332" i="40"/>
  <c r="K332" i="40"/>
  <c r="J332" i="40"/>
  <c r="I332" i="40"/>
  <c r="H332" i="40"/>
  <c r="G332" i="40"/>
  <c r="F332" i="40"/>
  <c r="E332" i="40"/>
  <c r="D332" i="40"/>
  <c r="C332" i="40"/>
  <c r="B332" i="40"/>
  <c r="Z331" i="40"/>
  <c r="Y331" i="40"/>
  <c r="X331" i="40"/>
  <c r="W331" i="40"/>
  <c r="V331" i="40"/>
  <c r="U331" i="40"/>
  <c r="T331" i="40"/>
  <c r="S331" i="40"/>
  <c r="R331" i="40"/>
  <c r="Q331" i="40"/>
  <c r="P331" i="40"/>
  <c r="O331" i="40"/>
  <c r="N331" i="40"/>
  <c r="M331" i="40"/>
  <c r="L331" i="40"/>
  <c r="K331" i="40"/>
  <c r="J331" i="40"/>
  <c r="I331" i="40"/>
  <c r="H331" i="40"/>
  <c r="G331" i="40"/>
  <c r="F331" i="40"/>
  <c r="E331" i="40"/>
  <c r="D331" i="40"/>
  <c r="C331" i="40"/>
  <c r="B331" i="40"/>
  <c r="Z330" i="40"/>
  <c r="Y330" i="40"/>
  <c r="X330" i="40"/>
  <c r="W330" i="40"/>
  <c r="V330" i="40"/>
  <c r="U330" i="40"/>
  <c r="T330" i="40"/>
  <c r="S330" i="40"/>
  <c r="R330" i="40"/>
  <c r="Q330" i="40"/>
  <c r="P330" i="40"/>
  <c r="O330" i="40"/>
  <c r="N330" i="40"/>
  <c r="M330" i="40"/>
  <c r="L330" i="40"/>
  <c r="K330" i="40"/>
  <c r="J330" i="40"/>
  <c r="I330" i="40"/>
  <c r="H330" i="40"/>
  <c r="G330" i="40"/>
  <c r="F330" i="40"/>
  <c r="E330" i="40"/>
  <c r="D330" i="40"/>
  <c r="C330" i="40"/>
  <c r="B330" i="40"/>
  <c r="Z329" i="40"/>
  <c r="Y329" i="40"/>
  <c r="X329" i="40"/>
  <c r="W329" i="40"/>
  <c r="V329" i="40"/>
  <c r="U329" i="40"/>
  <c r="T329" i="40"/>
  <c r="S329" i="40"/>
  <c r="R329" i="40"/>
  <c r="Q329" i="40"/>
  <c r="P329" i="40"/>
  <c r="O329" i="40"/>
  <c r="N329" i="40"/>
  <c r="M329" i="40"/>
  <c r="L329" i="40"/>
  <c r="K329" i="40"/>
  <c r="J329" i="40"/>
  <c r="I329" i="40"/>
  <c r="H329" i="40"/>
  <c r="G329" i="40"/>
  <c r="F329" i="40"/>
  <c r="E329" i="40"/>
  <c r="D329" i="40"/>
  <c r="C329" i="40"/>
  <c r="B329" i="40"/>
  <c r="Z328" i="40"/>
  <c r="Y328" i="40"/>
  <c r="X328" i="40"/>
  <c r="W328" i="40"/>
  <c r="V328" i="40"/>
  <c r="U328" i="40"/>
  <c r="T328" i="40"/>
  <c r="S328" i="40"/>
  <c r="R328" i="40"/>
  <c r="Q328" i="40"/>
  <c r="P328" i="40"/>
  <c r="O328" i="40"/>
  <c r="N328" i="40"/>
  <c r="M328" i="40"/>
  <c r="L328" i="40"/>
  <c r="K328" i="40"/>
  <c r="J328" i="40"/>
  <c r="I328" i="40"/>
  <c r="H328" i="40"/>
  <c r="G328" i="40"/>
  <c r="F328" i="40"/>
  <c r="E328" i="40"/>
  <c r="D328" i="40"/>
  <c r="C328" i="40"/>
  <c r="B328" i="40"/>
  <c r="Z327" i="40"/>
  <c r="Y327" i="40"/>
  <c r="X327" i="40"/>
  <c r="W327" i="40"/>
  <c r="V327" i="40"/>
  <c r="U327" i="40"/>
  <c r="T327" i="40"/>
  <c r="S327" i="40"/>
  <c r="R327" i="40"/>
  <c r="Q327" i="40"/>
  <c r="P327" i="40"/>
  <c r="O327" i="40"/>
  <c r="N327" i="40"/>
  <c r="M327" i="40"/>
  <c r="L327" i="40"/>
  <c r="K327" i="40"/>
  <c r="J327" i="40"/>
  <c r="I327" i="40"/>
  <c r="H327" i="40"/>
  <c r="G327" i="40"/>
  <c r="F327" i="40"/>
  <c r="E327" i="40"/>
  <c r="D327" i="40"/>
  <c r="C327" i="40"/>
  <c r="B327" i="40"/>
  <c r="Z326" i="40"/>
  <c r="Y326" i="40"/>
  <c r="X326" i="40"/>
  <c r="W326" i="40"/>
  <c r="V326" i="40"/>
  <c r="U326" i="40"/>
  <c r="T326" i="40"/>
  <c r="S326" i="40"/>
  <c r="R326" i="40"/>
  <c r="Q326" i="40"/>
  <c r="P326" i="40"/>
  <c r="O326" i="40"/>
  <c r="N326" i="40"/>
  <c r="M326" i="40"/>
  <c r="L326" i="40"/>
  <c r="K326" i="40"/>
  <c r="J326" i="40"/>
  <c r="I326" i="40"/>
  <c r="H326" i="40"/>
  <c r="G326" i="40"/>
  <c r="F326" i="40"/>
  <c r="E326" i="40"/>
  <c r="D326" i="40"/>
  <c r="C326" i="40"/>
  <c r="B326" i="40"/>
  <c r="Z325" i="40"/>
  <c r="Y325" i="40"/>
  <c r="X325" i="40"/>
  <c r="W325" i="40"/>
  <c r="V325" i="40"/>
  <c r="U325" i="40"/>
  <c r="T325" i="40"/>
  <c r="S325" i="40"/>
  <c r="R325" i="40"/>
  <c r="Q325" i="40"/>
  <c r="P325" i="40"/>
  <c r="O325" i="40"/>
  <c r="N325" i="40"/>
  <c r="M325" i="40"/>
  <c r="L325" i="40"/>
  <c r="K325" i="40"/>
  <c r="J325" i="40"/>
  <c r="I325" i="40"/>
  <c r="H325" i="40"/>
  <c r="G325" i="40"/>
  <c r="F325" i="40"/>
  <c r="E325" i="40"/>
  <c r="D325" i="40"/>
  <c r="C325" i="40"/>
  <c r="B325" i="40"/>
  <c r="Z324" i="40"/>
  <c r="Y324" i="40"/>
  <c r="X324" i="40"/>
  <c r="W324" i="40"/>
  <c r="V324" i="40"/>
  <c r="U324" i="40"/>
  <c r="T324" i="40"/>
  <c r="S324" i="40"/>
  <c r="R324" i="40"/>
  <c r="Q324" i="40"/>
  <c r="P324" i="40"/>
  <c r="O324" i="40"/>
  <c r="N324" i="40"/>
  <c r="M324" i="40"/>
  <c r="L324" i="40"/>
  <c r="K324" i="40"/>
  <c r="J324" i="40"/>
  <c r="I324" i="40"/>
  <c r="H324" i="40"/>
  <c r="G324" i="40"/>
  <c r="F324" i="40"/>
  <c r="E324" i="40"/>
  <c r="D324" i="40"/>
  <c r="C324" i="40"/>
  <c r="B324" i="40"/>
  <c r="Z323" i="40"/>
  <c r="Y323" i="40"/>
  <c r="X323" i="40"/>
  <c r="W323" i="40"/>
  <c r="V323" i="40"/>
  <c r="U323" i="40"/>
  <c r="T323" i="40"/>
  <c r="S323" i="40"/>
  <c r="R323" i="40"/>
  <c r="Q323" i="40"/>
  <c r="P323" i="40"/>
  <c r="O323" i="40"/>
  <c r="N323" i="40"/>
  <c r="M323" i="40"/>
  <c r="L323" i="40"/>
  <c r="K323" i="40"/>
  <c r="J323" i="40"/>
  <c r="I323" i="40"/>
  <c r="H323" i="40"/>
  <c r="G323" i="40"/>
  <c r="F323" i="40"/>
  <c r="E323" i="40"/>
  <c r="D323" i="40"/>
  <c r="C323" i="40"/>
  <c r="B323" i="40"/>
  <c r="Z322" i="40"/>
  <c r="Y322" i="40"/>
  <c r="X322" i="40"/>
  <c r="W322" i="40"/>
  <c r="V322" i="40"/>
  <c r="U322" i="40"/>
  <c r="T322" i="40"/>
  <c r="S322" i="40"/>
  <c r="R322" i="40"/>
  <c r="Q322" i="40"/>
  <c r="P322" i="40"/>
  <c r="O322" i="40"/>
  <c r="N322" i="40"/>
  <c r="M322" i="40"/>
  <c r="L322" i="40"/>
  <c r="K322" i="40"/>
  <c r="J322" i="40"/>
  <c r="I322" i="40"/>
  <c r="H322" i="40"/>
  <c r="G322" i="40"/>
  <c r="F322" i="40"/>
  <c r="E322" i="40"/>
  <c r="D322" i="40"/>
  <c r="C322" i="40"/>
  <c r="B322" i="40"/>
  <c r="Z321" i="40"/>
  <c r="Y321" i="40"/>
  <c r="X321" i="40"/>
  <c r="W321" i="40"/>
  <c r="V321" i="40"/>
  <c r="U321" i="40"/>
  <c r="T321" i="40"/>
  <c r="S321" i="40"/>
  <c r="R321" i="40"/>
  <c r="Q321" i="40"/>
  <c r="P321" i="40"/>
  <c r="O321" i="40"/>
  <c r="N321" i="40"/>
  <c r="M321" i="40"/>
  <c r="L321" i="40"/>
  <c r="K321" i="40"/>
  <c r="J321" i="40"/>
  <c r="I321" i="40"/>
  <c r="H321" i="40"/>
  <c r="G321" i="40"/>
  <c r="F321" i="40"/>
  <c r="E321" i="40"/>
  <c r="D321" i="40"/>
  <c r="C321" i="40"/>
  <c r="B321" i="40"/>
  <c r="Z320" i="40"/>
  <c r="Y320" i="40"/>
  <c r="X320" i="40"/>
  <c r="W320" i="40"/>
  <c r="V320" i="40"/>
  <c r="U320" i="40"/>
  <c r="T320" i="40"/>
  <c r="S320" i="40"/>
  <c r="R320" i="40"/>
  <c r="Q320" i="40"/>
  <c r="P320" i="40"/>
  <c r="O320" i="40"/>
  <c r="N320" i="40"/>
  <c r="M320" i="40"/>
  <c r="L320" i="40"/>
  <c r="K320" i="40"/>
  <c r="J320" i="40"/>
  <c r="I320" i="40"/>
  <c r="H320" i="40"/>
  <c r="G320" i="40"/>
  <c r="F320" i="40"/>
  <c r="E320" i="40"/>
  <c r="D320" i="40"/>
  <c r="C320" i="40"/>
  <c r="B320" i="40"/>
  <c r="Z319" i="40"/>
  <c r="Y319" i="40"/>
  <c r="X319" i="40"/>
  <c r="W319" i="40"/>
  <c r="V319" i="40"/>
  <c r="U319" i="40"/>
  <c r="T319" i="40"/>
  <c r="S319" i="40"/>
  <c r="R319" i="40"/>
  <c r="Q319" i="40"/>
  <c r="P319" i="40"/>
  <c r="O319" i="40"/>
  <c r="N319" i="40"/>
  <c r="M319" i="40"/>
  <c r="L319" i="40"/>
  <c r="K319" i="40"/>
  <c r="J319" i="40"/>
  <c r="I319" i="40"/>
  <c r="H319" i="40"/>
  <c r="G319" i="40"/>
  <c r="F319" i="40"/>
  <c r="E319" i="40"/>
  <c r="D319" i="40"/>
  <c r="C319" i="40"/>
  <c r="B319" i="40"/>
  <c r="Z318" i="40"/>
  <c r="Y318" i="40"/>
  <c r="X318" i="40"/>
  <c r="W318" i="40"/>
  <c r="V318" i="40"/>
  <c r="U318" i="40"/>
  <c r="T318" i="40"/>
  <c r="S318" i="40"/>
  <c r="R318" i="40"/>
  <c r="Q318" i="40"/>
  <c r="P318" i="40"/>
  <c r="O318" i="40"/>
  <c r="N318" i="40"/>
  <c r="M318" i="40"/>
  <c r="L318" i="40"/>
  <c r="K318" i="40"/>
  <c r="J318" i="40"/>
  <c r="I318" i="40"/>
  <c r="H318" i="40"/>
  <c r="G318" i="40"/>
  <c r="F318" i="40"/>
  <c r="E318" i="40"/>
  <c r="D318" i="40"/>
  <c r="C318" i="40"/>
  <c r="B318" i="40"/>
  <c r="Z317" i="40"/>
  <c r="Y317" i="40"/>
  <c r="X317" i="40"/>
  <c r="W317" i="40"/>
  <c r="V317" i="40"/>
  <c r="U317" i="40"/>
  <c r="T317" i="40"/>
  <c r="S317" i="40"/>
  <c r="R317" i="40"/>
  <c r="Q317" i="40"/>
  <c r="P317" i="40"/>
  <c r="O317" i="40"/>
  <c r="N317" i="40"/>
  <c r="M317" i="40"/>
  <c r="L317" i="40"/>
  <c r="K317" i="40"/>
  <c r="J317" i="40"/>
  <c r="I317" i="40"/>
  <c r="H317" i="40"/>
  <c r="G317" i="40"/>
  <c r="F317" i="40"/>
  <c r="E317" i="40"/>
  <c r="D317" i="40"/>
  <c r="C317" i="40"/>
  <c r="B317" i="40"/>
  <c r="Z316" i="40"/>
  <c r="Y316" i="40"/>
  <c r="X316" i="40"/>
  <c r="W316" i="40"/>
  <c r="V316" i="40"/>
  <c r="U316" i="40"/>
  <c r="T316" i="40"/>
  <c r="S316" i="40"/>
  <c r="R316" i="40"/>
  <c r="Q316" i="40"/>
  <c r="P316" i="40"/>
  <c r="O316" i="40"/>
  <c r="N316" i="40"/>
  <c r="M316" i="40"/>
  <c r="L316" i="40"/>
  <c r="K316" i="40"/>
  <c r="J316" i="40"/>
  <c r="I316" i="40"/>
  <c r="H316" i="40"/>
  <c r="G316" i="40"/>
  <c r="F316" i="40"/>
  <c r="E316" i="40"/>
  <c r="D316" i="40"/>
  <c r="C316" i="40"/>
  <c r="B316" i="40"/>
  <c r="Z315" i="40"/>
  <c r="Y315" i="40"/>
  <c r="X315" i="40"/>
  <c r="W315" i="40"/>
  <c r="V315" i="40"/>
  <c r="U315" i="40"/>
  <c r="T315" i="40"/>
  <c r="S315" i="40"/>
  <c r="R315" i="40"/>
  <c r="Q315" i="40"/>
  <c r="P315" i="40"/>
  <c r="O315" i="40"/>
  <c r="N315" i="40"/>
  <c r="M315" i="40"/>
  <c r="L315" i="40"/>
  <c r="K315" i="40"/>
  <c r="J315" i="40"/>
  <c r="I315" i="40"/>
  <c r="H315" i="40"/>
  <c r="G315" i="40"/>
  <c r="F315" i="40"/>
  <c r="E315" i="40"/>
  <c r="D315" i="40"/>
  <c r="C315" i="40"/>
  <c r="B315" i="40"/>
  <c r="Z314" i="40"/>
  <c r="Y314" i="40"/>
  <c r="X314" i="40"/>
  <c r="W314" i="40"/>
  <c r="V314" i="40"/>
  <c r="U314" i="40"/>
  <c r="T314" i="40"/>
  <c r="S314" i="40"/>
  <c r="R314" i="40"/>
  <c r="Q314" i="40"/>
  <c r="P314" i="40"/>
  <c r="O314" i="40"/>
  <c r="N314" i="40"/>
  <c r="M314" i="40"/>
  <c r="L314" i="40"/>
  <c r="K314" i="40"/>
  <c r="J314" i="40"/>
  <c r="I314" i="40"/>
  <c r="H314" i="40"/>
  <c r="G314" i="40"/>
  <c r="F314" i="40"/>
  <c r="E314" i="40"/>
  <c r="D314" i="40"/>
  <c r="C314" i="40"/>
  <c r="B314" i="40"/>
  <c r="Z313" i="40"/>
  <c r="Y313" i="40"/>
  <c r="X313" i="40"/>
  <c r="W313" i="40"/>
  <c r="V313" i="40"/>
  <c r="U313" i="40"/>
  <c r="T313" i="40"/>
  <c r="S313" i="40"/>
  <c r="R313" i="40"/>
  <c r="Q313" i="40"/>
  <c r="P313" i="40"/>
  <c r="O313" i="40"/>
  <c r="N313" i="40"/>
  <c r="M313" i="40"/>
  <c r="L313" i="40"/>
  <c r="K313" i="40"/>
  <c r="J313" i="40"/>
  <c r="I313" i="40"/>
  <c r="H313" i="40"/>
  <c r="G313" i="40"/>
  <c r="F313" i="40"/>
  <c r="E313" i="40"/>
  <c r="D313" i="40"/>
  <c r="C313" i="40"/>
  <c r="B313" i="40"/>
  <c r="Z312" i="40"/>
  <c r="Y312" i="40"/>
  <c r="X312" i="40"/>
  <c r="W312" i="40"/>
  <c r="V312" i="40"/>
  <c r="U312" i="40"/>
  <c r="T312" i="40"/>
  <c r="S312" i="40"/>
  <c r="R312" i="40"/>
  <c r="Q312" i="40"/>
  <c r="P312" i="40"/>
  <c r="O312" i="40"/>
  <c r="N312" i="40"/>
  <c r="M312" i="40"/>
  <c r="L312" i="40"/>
  <c r="K312" i="40"/>
  <c r="J312" i="40"/>
  <c r="I312" i="40"/>
  <c r="H312" i="40"/>
  <c r="G312" i="40"/>
  <c r="F312" i="40"/>
  <c r="E312" i="40"/>
  <c r="D312" i="40"/>
  <c r="C312" i="40"/>
  <c r="B312" i="40"/>
  <c r="Z311" i="40"/>
  <c r="Y311" i="40"/>
  <c r="X311" i="40"/>
  <c r="W311" i="40"/>
  <c r="V311" i="40"/>
  <c r="U311" i="40"/>
  <c r="T311" i="40"/>
  <c r="S311" i="40"/>
  <c r="R311" i="40"/>
  <c r="Q311" i="40"/>
  <c r="P311" i="40"/>
  <c r="O311" i="40"/>
  <c r="N311" i="40"/>
  <c r="M311" i="40"/>
  <c r="L311" i="40"/>
  <c r="K311" i="40"/>
  <c r="J311" i="40"/>
  <c r="I311" i="40"/>
  <c r="H311" i="40"/>
  <c r="G311" i="40"/>
  <c r="F311" i="40"/>
  <c r="E311" i="40"/>
  <c r="D311" i="40"/>
  <c r="C311" i="40"/>
  <c r="B311" i="40"/>
  <c r="Z310" i="40"/>
  <c r="Y310" i="40"/>
  <c r="X310" i="40"/>
  <c r="W310" i="40"/>
  <c r="V310" i="40"/>
  <c r="U310" i="40"/>
  <c r="T310" i="40"/>
  <c r="S310" i="40"/>
  <c r="R310" i="40"/>
  <c r="Q310" i="40"/>
  <c r="P310" i="40"/>
  <c r="O310" i="40"/>
  <c r="N310" i="40"/>
  <c r="M310" i="40"/>
  <c r="L310" i="40"/>
  <c r="K310" i="40"/>
  <c r="J310" i="40"/>
  <c r="I310" i="40"/>
  <c r="H310" i="40"/>
  <c r="G310" i="40"/>
  <c r="F310" i="40"/>
  <c r="E310" i="40"/>
  <c r="D310" i="40"/>
  <c r="C310" i="40"/>
  <c r="B310" i="40"/>
  <c r="Z309" i="40"/>
  <c r="Y309" i="40"/>
  <c r="X309" i="40"/>
  <c r="W309" i="40"/>
  <c r="V309" i="40"/>
  <c r="U309" i="40"/>
  <c r="T309" i="40"/>
  <c r="S309" i="40"/>
  <c r="R309" i="40"/>
  <c r="Q309" i="40"/>
  <c r="P309" i="40"/>
  <c r="O309" i="40"/>
  <c r="N309" i="40"/>
  <c r="M309" i="40"/>
  <c r="L309" i="40"/>
  <c r="K309" i="40"/>
  <c r="J309" i="40"/>
  <c r="I309" i="40"/>
  <c r="H309" i="40"/>
  <c r="G309" i="40"/>
  <c r="F309" i="40"/>
  <c r="E309" i="40"/>
  <c r="D309" i="40"/>
  <c r="C309" i="40"/>
  <c r="B309" i="40"/>
  <c r="Z308" i="40"/>
  <c r="Y308" i="40"/>
  <c r="X308" i="40"/>
  <c r="W308" i="40"/>
  <c r="V308" i="40"/>
  <c r="U308" i="40"/>
  <c r="T308" i="40"/>
  <c r="S308" i="40"/>
  <c r="R308" i="40"/>
  <c r="Q308" i="40"/>
  <c r="P308" i="40"/>
  <c r="O308" i="40"/>
  <c r="N308" i="40"/>
  <c r="M308" i="40"/>
  <c r="L308" i="40"/>
  <c r="K308" i="40"/>
  <c r="J308" i="40"/>
  <c r="I308" i="40"/>
  <c r="H308" i="40"/>
  <c r="G308" i="40"/>
  <c r="F308" i="40"/>
  <c r="E308" i="40"/>
  <c r="D308" i="40"/>
  <c r="C308" i="40"/>
  <c r="B308" i="40"/>
  <c r="Z307" i="40"/>
  <c r="Y307" i="40"/>
  <c r="X307" i="40"/>
  <c r="W307" i="40"/>
  <c r="V307" i="40"/>
  <c r="U307" i="40"/>
  <c r="T307" i="40"/>
  <c r="S307" i="40"/>
  <c r="R307" i="40"/>
  <c r="Q307" i="40"/>
  <c r="P307" i="40"/>
  <c r="O307" i="40"/>
  <c r="N307" i="40"/>
  <c r="M307" i="40"/>
  <c r="L307" i="40"/>
  <c r="K307" i="40"/>
  <c r="J307" i="40"/>
  <c r="I307" i="40"/>
  <c r="H307" i="40"/>
  <c r="G307" i="40"/>
  <c r="F307" i="40"/>
  <c r="E307" i="40"/>
  <c r="D307" i="40"/>
  <c r="C307" i="40"/>
  <c r="B307" i="40"/>
  <c r="Z306" i="40"/>
  <c r="Y306" i="40"/>
  <c r="X306" i="40"/>
  <c r="W306" i="40"/>
  <c r="V306" i="40"/>
  <c r="U306" i="40"/>
  <c r="T306" i="40"/>
  <c r="S306" i="40"/>
  <c r="R306" i="40"/>
  <c r="Q306" i="40"/>
  <c r="P306" i="40"/>
  <c r="O306" i="40"/>
  <c r="N306" i="40"/>
  <c r="M306" i="40"/>
  <c r="L306" i="40"/>
  <c r="K306" i="40"/>
  <c r="J306" i="40"/>
  <c r="I306" i="40"/>
  <c r="H306" i="40"/>
  <c r="G306" i="40"/>
  <c r="F306" i="40"/>
  <c r="E306" i="40"/>
  <c r="D306" i="40"/>
  <c r="C306" i="40"/>
  <c r="B306" i="40"/>
  <c r="Z305" i="40"/>
  <c r="Y305" i="40"/>
  <c r="X305" i="40"/>
  <c r="W305" i="40"/>
  <c r="V305" i="40"/>
  <c r="U305" i="40"/>
  <c r="T305" i="40"/>
  <c r="S305" i="40"/>
  <c r="R305" i="40"/>
  <c r="Q305" i="40"/>
  <c r="P305" i="40"/>
  <c r="O305" i="40"/>
  <c r="N305" i="40"/>
  <c r="M305" i="40"/>
  <c r="L305" i="40"/>
  <c r="K305" i="40"/>
  <c r="J305" i="40"/>
  <c r="I305" i="40"/>
  <c r="H305" i="40"/>
  <c r="G305" i="40"/>
  <c r="F305" i="40"/>
  <c r="E305" i="40"/>
  <c r="D305" i="40"/>
  <c r="C305" i="40"/>
  <c r="B305" i="40"/>
  <c r="Z304" i="40"/>
  <c r="Y304" i="40"/>
  <c r="X304" i="40"/>
  <c r="W304" i="40"/>
  <c r="V304" i="40"/>
  <c r="U304" i="40"/>
  <c r="T304" i="40"/>
  <c r="S304" i="40"/>
  <c r="R304" i="40"/>
  <c r="Q304" i="40"/>
  <c r="P304" i="40"/>
  <c r="O304" i="40"/>
  <c r="N304" i="40"/>
  <c r="M304" i="40"/>
  <c r="L304" i="40"/>
  <c r="K304" i="40"/>
  <c r="J304" i="40"/>
  <c r="I304" i="40"/>
  <c r="H304" i="40"/>
  <c r="G304" i="40"/>
  <c r="F304" i="40"/>
  <c r="E304" i="40"/>
  <c r="D304" i="40"/>
  <c r="C304" i="40"/>
  <c r="B304" i="40"/>
  <c r="Z303" i="40"/>
  <c r="Y303" i="40"/>
  <c r="X303" i="40"/>
  <c r="W303" i="40"/>
  <c r="V303" i="40"/>
  <c r="U303" i="40"/>
  <c r="T303" i="40"/>
  <c r="S303" i="40"/>
  <c r="R303" i="40"/>
  <c r="Q303" i="40"/>
  <c r="P303" i="40"/>
  <c r="O303" i="40"/>
  <c r="N303" i="40"/>
  <c r="M303" i="40"/>
  <c r="L303" i="40"/>
  <c r="K303" i="40"/>
  <c r="J303" i="40"/>
  <c r="I303" i="40"/>
  <c r="H303" i="40"/>
  <c r="G303" i="40"/>
  <c r="F303" i="40"/>
  <c r="E303" i="40"/>
  <c r="D303" i="40"/>
  <c r="C303" i="40"/>
  <c r="B303" i="40"/>
  <c r="Z302" i="40"/>
  <c r="Y302" i="40"/>
  <c r="X302" i="40"/>
  <c r="W302" i="40"/>
  <c r="V302" i="40"/>
  <c r="U302" i="40"/>
  <c r="T302" i="40"/>
  <c r="S302" i="40"/>
  <c r="R302" i="40"/>
  <c r="Q302" i="40"/>
  <c r="P302" i="40"/>
  <c r="O302" i="40"/>
  <c r="N302" i="40"/>
  <c r="M302" i="40"/>
  <c r="L302" i="40"/>
  <c r="K302" i="40"/>
  <c r="J302" i="40"/>
  <c r="I302" i="40"/>
  <c r="H302" i="40"/>
  <c r="G302" i="40"/>
  <c r="F302" i="40"/>
  <c r="E302" i="40"/>
  <c r="D302" i="40"/>
  <c r="C302" i="40"/>
  <c r="B302" i="40"/>
  <c r="Z301" i="40"/>
  <c r="Y301" i="40"/>
  <c r="X301" i="40"/>
  <c r="W301" i="40"/>
  <c r="V301" i="40"/>
  <c r="U301" i="40"/>
  <c r="T301" i="40"/>
  <c r="S301" i="40"/>
  <c r="R301" i="40"/>
  <c r="Q301" i="40"/>
  <c r="P301" i="40"/>
  <c r="O301" i="40"/>
  <c r="N301" i="40"/>
  <c r="M301" i="40"/>
  <c r="L301" i="40"/>
  <c r="K301" i="40"/>
  <c r="J301" i="40"/>
  <c r="I301" i="40"/>
  <c r="H301" i="40"/>
  <c r="G301" i="40"/>
  <c r="F301" i="40"/>
  <c r="E301" i="40"/>
  <c r="D301" i="40"/>
  <c r="C301" i="40"/>
  <c r="B301" i="40"/>
  <c r="Z300" i="40"/>
  <c r="Y300" i="40"/>
  <c r="X300" i="40"/>
  <c r="W300" i="40"/>
  <c r="V300" i="40"/>
  <c r="U300" i="40"/>
  <c r="T300" i="40"/>
  <c r="S300" i="40"/>
  <c r="R300" i="40"/>
  <c r="Q300" i="40"/>
  <c r="P300" i="40"/>
  <c r="O300" i="40"/>
  <c r="N300" i="40"/>
  <c r="M300" i="40"/>
  <c r="L300" i="40"/>
  <c r="K300" i="40"/>
  <c r="J300" i="40"/>
  <c r="I300" i="40"/>
  <c r="H300" i="40"/>
  <c r="G300" i="40"/>
  <c r="F300" i="40"/>
  <c r="E300" i="40"/>
  <c r="D300" i="40"/>
  <c r="C300" i="40"/>
  <c r="B300" i="40"/>
  <c r="Z299" i="40"/>
  <c r="Y299" i="40"/>
  <c r="X299" i="40"/>
  <c r="W299" i="40"/>
  <c r="V299" i="40"/>
  <c r="U299" i="40"/>
  <c r="T299" i="40"/>
  <c r="S299" i="40"/>
  <c r="R299" i="40"/>
  <c r="Q299" i="40"/>
  <c r="P299" i="40"/>
  <c r="O299" i="40"/>
  <c r="N299" i="40"/>
  <c r="M299" i="40"/>
  <c r="L299" i="40"/>
  <c r="K299" i="40"/>
  <c r="J299" i="40"/>
  <c r="I299" i="40"/>
  <c r="H299" i="40"/>
  <c r="G299" i="40"/>
  <c r="F299" i="40"/>
  <c r="E299" i="40"/>
  <c r="D299" i="40"/>
  <c r="C299" i="40"/>
  <c r="B299" i="40"/>
  <c r="Z298" i="40"/>
  <c r="Y298" i="40"/>
  <c r="X298" i="40"/>
  <c r="W298" i="40"/>
  <c r="V298" i="40"/>
  <c r="U298" i="40"/>
  <c r="T298" i="40"/>
  <c r="S298" i="40"/>
  <c r="R298" i="40"/>
  <c r="Q298" i="40"/>
  <c r="P298" i="40"/>
  <c r="O298" i="40"/>
  <c r="N298" i="40"/>
  <c r="M298" i="40"/>
  <c r="L298" i="40"/>
  <c r="K298" i="40"/>
  <c r="J298" i="40"/>
  <c r="I298" i="40"/>
  <c r="H298" i="40"/>
  <c r="G298" i="40"/>
  <c r="F298" i="40"/>
  <c r="E298" i="40"/>
  <c r="D298" i="40"/>
  <c r="C298" i="40"/>
  <c r="B298" i="40"/>
  <c r="Z297" i="40"/>
  <c r="Y297" i="40"/>
  <c r="X297" i="40"/>
  <c r="W297" i="40"/>
  <c r="V297" i="40"/>
  <c r="U297" i="40"/>
  <c r="T297" i="40"/>
  <c r="S297" i="40"/>
  <c r="R297" i="40"/>
  <c r="Q297" i="40"/>
  <c r="P297" i="40"/>
  <c r="O297" i="40"/>
  <c r="N297" i="40"/>
  <c r="M297" i="40"/>
  <c r="L297" i="40"/>
  <c r="K297" i="40"/>
  <c r="J297" i="40"/>
  <c r="I297" i="40"/>
  <c r="H297" i="40"/>
  <c r="G297" i="40"/>
  <c r="F297" i="40"/>
  <c r="E297" i="40"/>
  <c r="D297" i="40"/>
  <c r="C297" i="40"/>
  <c r="B297" i="40"/>
  <c r="Z296" i="40"/>
  <c r="Y296" i="40"/>
  <c r="X296" i="40"/>
  <c r="W296" i="40"/>
  <c r="V296" i="40"/>
  <c r="U296" i="40"/>
  <c r="T296" i="40"/>
  <c r="S296" i="40"/>
  <c r="R296" i="40"/>
  <c r="Q296" i="40"/>
  <c r="P296" i="40"/>
  <c r="O296" i="40"/>
  <c r="N296" i="40"/>
  <c r="M296" i="40"/>
  <c r="L296" i="40"/>
  <c r="K296" i="40"/>
  <c r="J296" i="40"/>
  <c r="I296" i="40"/>
  <c r="H296" i="40"/>
  <c r="G296" i="40"/>
  <c r="F296" i="40"/>
  <c r="E296" i="40"/>
  <c r="D296" i="40"/>
  <c r="C296" i="40"/>
  <c r="B296" i="40"/>
  <c r="Z295" i="40"/>
  <c r="Y295" i="40"/>
  <c r="X295" i="40"/>
  <c r="W295" i="40"/>
  <c r="V295" i="40"/>
  <c r="U295" i="40"/>
  <c r="T295" i="40"/>
  <c r="S295" i="40"/>
  <c r="R295" i="40"/>
  <c r="Q295" i="40"/>
  <c r="P295" i="40"/>
  <c r="O295" i="40"/>
  <c r="N295" i="40"/>
  <c r="M295" i="40"/>
  <c r="L295" i="40"/>
  <c r="K295" i="40"/>
  <c r="J295" i="40"/>
  <c r="I295" i="40"/>
  <c r="H295" i="40"/>
  <c r="G295" i="40"/>
  <c r="F295" i="40"/>
  <c r="E295" i="40"/>
  <c r="D295" i="40"/>
  <c r="C295" i="40"/>
  <c r="B295" i="40"/>
  <c r="Z294" i="40"/>
  <c r="Y294" i="40"/>
  <c r="X294" i="40"/>
  <c r="W294" i="40"/>
  <c r="V294" i="40"/>
  <c r="U294" i="40"/>
  <c r="T294" i="40"/>
  <c r="S294" i="40"/>
  <c r="R294" i="40"/>
  <c r="Q294" i="40"/>
  <c r="P294" i="40"/>
  <c r="O294" i="40"/>
  <c r="N294" i="40"/>
  <c r="M294" i="40"/>
  <c r="L294" i="40"/>
  <c r="K294" i="40"/>
  <c r="J294" i="40"/>
  <c r="I294" i="40"/>
  <c r="H294" i="40"/>
  <c r="G294" i="40"/>
  <c r="F294" i="40"/>
  <c r="E294" i="40"/>
  <c r="D294" i="40"/>
  <c r="C294" i="40"/>
  <c r="B294" i="40"/>
  <c r="Z293" i="40"/>
  <c r="Y293" i="40"/>
  <c r="X293" i="40"/>
  <c r="W293" i="40"/>
  <c r="V293" i="40"/>
  <c r="U293" i="40"/>
  <c r="T293" i="40"/>
  <c r="S293" i="40"/>
  <c r="R293" i="40"/>
  <c r="Q293" i="40"/>
  <c r="P293" i="40"/>
  <c r="O293" i="40"/>
  <c r="N293" i="40"/>
  <c r="M293" i="40"/>
  <c r="L293" i="40"/>
  <c r="K293" i="40"/>
  <c r="J293" i="40"/>
  <c r="I293" i="40"/>
  <c r="H293" i="40"/>
  <c r="G293" i="40"/>
  <c r="F293" i="40"/>
  <c r="E293" i="40"/>
  <c r="D293" i="40"/>
  <c r="C293" i="40"/>
  <c r="B293" i="40"/>
  <c r="Z292" i="40"/>
  <c r="Y292" i="40"/>
  <c r="X292" i="40"/>
  <c r="W292" i="40"/>
  <c r="V292" i="40"/>
  <c r="U292" i="40"/>
  <c r="T292" i="40"/>
  <c r="S292" i="40"/>
  <c r="R292" i="40"/>
  <c r="Q292" i="40"/>
  <c r="P292" i="40"/>
  <c r="O292" i="40"/>
  <c r="N292" i="40"/>
  <c r="M292" i="40"/>
  <c r="L292" i="40"/>
  <c r="K292" i="40"/>
  <c r="J292" i="40"/>
  <c r="I292" i="40"/>
  <c r="H292" i="40"/>
  <c r="G292" i="40"/>
  <c r="F292" i="40"/>
  <c r="E292" i="40"/>
  <c r="D292" i="40"/>
  <c r="C292" i="40"/>
  <c r="B292" i="40"/>
  <c r="Z291" i="40"/>
  <c r="Y291" i="40"/>
  <c r="X291" i="40"/>
  <c r="W291" i="40"/>
  <c r="V291" i="40"/>
  <c r="U291" i="40"/>
  <c r="T291" i="40"/>
  <c r="S291" i="40"/>
  <c r="R291" i="40"/>
  <c r="Q291" i="40"/>
  <c r="P291" i="40"/>
  <c r="O291" i="40"/>
  <c r="N291" i="40"/>
  <c r="M291" i="40"/>
  <c r="L291" i="40"/>
  <c r="K291" i="40"/>
  <c r="J291" i="40"/>
  <c r="I291" i="40"/>
  <c r="H291" i="40"/>
  <c r="G291" i="40"/>
  <c r="F291" i="40"/>
  <c r="E291" i="40"/>
  <c r="D291" i="40"/>
  <c r="C291" i="40"/>
  <c r="B291" i="40"/>
  <c r="Z290" i="40"/>
  <c r="Y290" i="40"/>
  <c r="X290" i="40"/>
  <c r="W290" i="40"/>
  <c r="V290" i="40"/>
  <c r="U290" i="40"/>
  <c r="T290" i="40"/>
  <c r="S290" i="40"/>
  <c r="R290" i="40"/>
  <c r="Q290" i="40"/>
  <c r="P290" i="40"/>
  <c r="O290" i="40"/>
  <c r="N290" i="40"/>
  <c r="M290" i="40"/>
  <c r="L290" i="40"/>
  <c r="K290" i="40"/>
  <c r="J290" i="40"/>
  <c r="I290" i="40"/>
  <c r="H290" i="40"/>
  <c r="G290" i="40"/>
  <c r="F290" i="40"/>
  <c r="E290" i="40"/>
  <c r="D290" i="40"/>
  <c r="C290" i="40"/>
  <c r="B290" i="40"/>
  <c r="Z289" i="40"/>
  <c r="Y289" i="40"/>
  <c r="X289" i="40"/>
  <c r="W289" i="40"/>
  <c r="V289" i="40"/>
  <c r="U289" i="40"/>
  <c r="T289" i="40"/>
  <c r="S289" i="40"/>
  <c r="R289" i="40"/>
  <c r="Q289" i="40"/>
  <c r="P289" i="40"/>
  <c r="O289" i="40"/>
  <c r="N289" i="40"/>
  <c r="M289" i="40"/>
  <c r="L289" i="40"/>
  <c r="K289" i="40"/>
  <c r="J289" i="40"/>
  <c r="I289" i="40"/>
  <c r="H289" i="40"/>
  <c r="G289" i="40"/>
  <c r="F289" i="40"/>
  <c r="E289" i="40"/>
  <c r="D289" i="40"/>
  <c r="C289" i="40"/>
  <c r="B289" i="40"/>
  <c r="Z288" i="40"/>
  <c r="Y288" i="40"/>
  <c r="X288" i="40"/>
  <c r="W288" i="40"/>
  <c r="V288" i="40"/>
  <c r="U288" i="40"/>
  <c r="T288" i="40"/>
  <c r="S288" i="40"/>
  <c r="R288" i="40"/>
  <c r="Q288" i="40"/>
  <c r="P288" i="40"/>
  <c r="O288" i="40"/>
  <c r="N288" i="40"/>
  <c r="M288" i="40"/>
  <c r="L288" i="40"/>
  <c r="K288" i="40"/>
  <c r="J288" i="40"/>
  <c r="I288" i="40"/>
  <c r="H288" i="40"/>
  <c r="G288" i="40"/>
  <c r="F288" i="40"/>
  <c r="E288" i="40"/>
  <c r="D288" i="40"/>
  <c r="C288" i="40"/>
  <c r="B288" i="40"/>
  <c r="Z287" i="40"/>
  <c r="Y287" i="40"/>
  <c r="X287" i="40"/>
  <c r="W287" i="40"/>
  <c r="V287" i="40"/>
  <c r="U287" i="40"/>
  <c r="T287" i="40"/>
  <c r="S287" i="40"/>
  <c r="R287" i="40"/>
  <c r="Q287" i="40"/>
  <c r="P287" i="40"/>
  <c r="O287" i="40"/>
  <c r="N287" i="40"/>
  <c r="M287" i="40"/>
  <c r="L287" i="40"/>
  <c r="K287" i="40"/>
  <c r="J287" i="40"/>
  <c r="I287" i="40"/>
  <c r="H287" i="40"/>
  <c r="G287" i="40"/>
  <c r="F287" i="40"/>
  <c r="E287" i="40"/>
  <c r="D287" i="40"/>
  <c r="C287" i="40"/>
  <c r="B287" i="40"/>
  <c r="Z286" i="40"/>
  <c r="Y286" i="40"/>
  <c r="X286" i="40"/>
  <c r="W286" i="40"/>
  <c r="V286" i="40"/>
  <c r="U286" i="40"/>
  <c r="T286" i="40"/>
  <c r="S286" i="40"/>
  <c r="R286" i="40"/>
  <c r="Q286" i="40"/>
  <c r="P286" i="40"/>
  <c r="O286" i="40"/>
  <c r="N286" i="40"/>
  <c r="M286" i="40"/>
  <c r="L286" i="40"/>
  <c r="K286" i="40"/>
  <c r="J286" i="40"/>
  <c r="I286" i="40"/>
  <c r="H286" i="40"/>
  <c r="G286" i="40"/>
  <c r="F286" i="40"/>
  <c r="E286" i="40"/>
  <c r="D286" i="40"/>
  <c r="C286" i="40"/>
  <c r="B286" i="40"/>
  <c r="Z285" i="40"/>
  <c r="Y285" i="40"/>
  <c r="X285" i="40"/>
  <c r="W285" i="40"/>
  <c r="V285" i="40"/>
  <c r="U285" i="40"/>
  <c r="T285" i="40"/>
  <c r="S285" i="40"/>
  <c r="R285" i="40"/>
  <c r="Q285" i="40"/>
  <c r="P285" i="40"/>
  <c r="O285" i="40"/>
  <c r="N285" i="40"/>
  <c r="M285" i="40"/>
  <c r="L285" i="40"/>
  <c r="K285" i="40"/>
  <c r="J285" i="40"/>
  <c r="I285" i="40"/>
  <c r="H285" i="40"/>
  <c r="G285" i="40"/>
  <c r="F285" i="40"/>
  <c r="E285" i="40"/>
  <c r="D285" i="40"/>
  <c r="C285" i="40"/>
  <c r="B285" i="40"/>
  <c r="Z284" i="40"/>
  <c r="Y284" i="40"/>
  <c r="X284" i="40"/>
  <c r="W284" i="40"/>
  <c r="V284" i="40"/>
  <c r="U284" i="40"/>
  <c r="T284" i="40"/>
  <c r="S284" i="40"/>
  <c r="R284" i="40"/>
  <c r="Q284" i="40"/>
  <c r="P284" i="40"/>
  <c r="O284" i="40"/>
  <c r="N284" i="40"/>
  <c r="M284" i="40"/>
  <c r="L284" i="40"/>
  <c r="K284" i="40"/>
  <c r="J284" i="40"/>
  <c r="I284" i="40"/>
  <c r="H284" i="40"/>
  <c r="G284" i="40"/>
  <c r="F284" i="40"/>
  <c r="E284" i="40"/>
  <c r="D284" i="40"/>
  <c r="C284" i="40"/>
  <c r="B284" i="40"/>
  <c r="Z283" i="40"/>
  <c r="Y283" i="40"/>
  <c r="X283" i="40"/>
  <c r="W283" i="40"/>
  <c r="V283" i="40"/>
  <c r="U283" i="40"/>
  <c r="T283" i="40"/>
  <c r="S283" i="40"/>
  <c r="R283" i="40"/>
  <c r="Q283" i="40"/>
  <c r="P283" i="40"/>
  <c r="O283" i="40"/>
  <c r="N283" i="40"/>
  <c r="M283" i="40"/>
  <c r="L283" i="40"/>
  <c r="K283" i="40"/>
  <c r="J283" i="40"/>
  <c r="I283" i="40"/>
  <c r="H283" i="40"/>
  <c r="G283" i="40"/>
  <c r="F283" i="40"/>
  <c r="E283" i="40"/>
  <c r="D283" i="40"/>
  <c r="C283" i="40"/>
  <c r="B283" i="40"/>
  <c r="Z282" i="40"/>
  <c r="Y282" i="40"/>
  <c r="X282" i="40"/>
  <c r="W282" i="40"/>
  <c r="V282" i="40"/>
  <c r="U282" i="40"/>
  <c r="T282" i="40"/>
  <c r="S282" i="40"/>
  <c r="R282" i="40"/>
  <c r="Q282" i="40"/>
  <c r="P282" i="40"/>
  <c r="O282" i="40"/>
  <c r="N282" i="40"/>
  <c r="M282" i="40"/>
  <c r="L282" i="40"/>
  <c r="K282" i="40"/>
  <c r="J282" i="40"/>
  <c r="I282" i="40"/>
  <c r="H282" i="40"/>
  <c r="G282" i="40"/>
  <c r="F282" i="40"/>
  <c r="E282" i="40"/>
  <c r="D282" i="40"/>
  <c r="C282" i="40"/>
  <c r="B282" i="40"/>
  <c r="Z281" i="40"/>
  <c r="Y281" i="40"/>
  <c r="X281" i="40"/>
  <c r="W281" i="40"/>
  <c r="V281" i="40"/>
  <c r="U281" i="40"/>
  <c r="T281" i="40"/>
  <c r="S281" i="40"/>
  <c r="R281" i="40"/>
  <c r="Q281" i="40"/>
  <c r="P281" i="40"/>
  <c r="O281" i="40"/>
  <c r="N281" i="40"/>
  <c r="M281" i="40"/>
  <c r="L281" i="40"/>
  <c r="K281" i="40"/>
  <c r="J281" i="40"/>
  <c r="I281" i="40"/>
  <c r="H281" i="40"/>
  <c r="G281" i="40"/>
  <c r="F281" i="40"/>
  <c r="E281" i="40"/>
  <c r="D281" i="40"/>
  <c r="C281" i="40"/>
  <c r="B281" i="40"/>
  <c r="Z280" i="40"/>
  <c r="Y280" i="40"/>
  <c r="X280" i="40"/>
  <c r="W280" i="40"/>
  <c r="V280" i="40"/>
  <c r="U280" i="40"/>
  <c r="T280" i="40"/>
  <c r="S280" i="40"/>
  <c r="R280" i="40"/>
  <c r="Q280" i="40"/>
  <c r="P280" i="40"/>
  <c r="O280" i="40"/>
  <c r="N280" i="40"/>
  <c r="M280" i="40"/>
  <c r="L280" i="40"/>
  <c r="K280" i="40"/>
  <c r="J280" i="40"/>
  <c r="I280" i="40"/>
  <c r="H280" i="40"/>
  <c r="G280" i="40"/>
  <c r="F280" i="40"/>
  <c r="E280" i="40"/>
  <c r="D280" i="40"/>
  <c r="C280" i="40"/>
  <c r="B280" i="40"/>
  <c r="Z279" i="40"/>
  <c r="Y279" i="40"/>
  <c r="X279" i="40"/>
  <c r="W279" i="40"/>
  <c r="V279" i="40"/>
  <c r="U279" i="40"/>
  <c r="T279" i="40"/>
  <c r="S279" i="40"/>
  <c r="R279" i="40"/>
  <c r="Q279" i="40"/>
  <c r="P279" i="40"/>
  <c r="O279" i="40"/>
  <c r="N279" i="40"/>
  <c r="M279" i="40"/>
  <c r="L279" i="40"/>
  <c r="K279" i="40"/>
  <c r="J279" i="40"/>
  <c r="I279" i="40"/>
  <c r="H279" i="40"/>
  <c r="G279" i="40"/>
  <c r="F279" i="40"/>
  <c r="E279" i="40"/>
  <c r="D279" i="40"/>
  <c r="C279" i="40"/>
  <c r="B279" i="40"/>
  <c r="Z278" i="40"/>
  <c r="Y278" i="40"/>
  <c r="X278" i="40"/>
  <c r="W278" i="40"/>
  <c r="V278" i="40"/>
  <c r="U278" i="40"/>
  <c r="T278" i="40"/>
  <c r="S278" i="40"/>
  <c r="R278" i="40"/>
  <c r="Q278" i="40"/>
  <c r="P278" i="40"/>
  <c r="O278" i="40"/>
  <c r="N278" i="40"/>
  <c r="M278" i="40"/>
  <c r="L278" i="40"/>
  <c r="K278" i="40"/>
  <c r="J278" i="40"/>
  <c r="I278" i="40"/>
  <c r="H278" i="40"/>
  <c r="G278" i="40"/>
  <c r="F278" i="40"/>
  <c r="E278" i="40"/>
  <c r="D278" i="40"/>
  <c r="C278" i="40"/>
  <c r="B278" i="40"/>
  <c r="Z277" i="40"/>
  <c r="Y277" i="40"/>
  <c r="X277" i="40"/>
  <c r="W277" i="40"/>
  <c r="V277" i="40"/>
  <c r="U277" i="40"/>
  <c r="T277" i="40"/>
  <c r="S277" i="40"/>
  <c r="R277" i="40"/>
  <c r="Q277" i="40"/>
  <c r="P277" i="40"/>
  <c r="O277" i="40"/>
  <c r="N277" i="40"/>
  <c r="M277" i="40"/>
  <c r="L277" i="40"/>
  <c r="K277" i="40"/>
  <c r="J277" i="40"/>
  <c r="I277" i="40"/>
  <c r="H277" i="40"/>
  <c r="G277" i="40"/>
  <c r="F277" i="40"/>
  <c r="E277" i="40"/>
  <c r="D277" i="40"/>
  <c r="C277" i="40"/>
  <c r="B277" i="40"/>
  <c r="Z276" i="40"/>
  <c r="Y276" i="40"/>
  <c r="X276" i="40"/>
  <c r="W276" i="40"/>
  <c r="V276" i="40"/>
  <c r="U276" i="40"/>
  <c r="T276" i="40"/>
  <c r="S276" i="40"/>
  <c r="R276" i="40"/>
  <c r="Q276" i="40"/>
  <c r="P276" i="40"/>
  <c r="O276" i="40"/>
  <c r="N276" i="40"/>
  <c r="M276" i="40"/>
  <c r="L276" i="40"/>
  <c r="K276" i="40"/>
  <c r="J276" i="40"/>
  <c r="I276" i="40"/>
  <c r="H276" i="40"/>
  <c r="G276" i="40"/>
  <c r="F276" i="40"/>
  <c r="E276" i="40"/>
  <c r="D276" i="40"/>
  <c r="C276" i="40"/>
  <c r="B276" i="40"/>
  <c r="Z275" i="40"/>
  <c r="Y275" i="40"/>
  <c r="X275" i="40"/>
  <c r="W275" i="40"/>
  <c r="V275" i="40"/>
  <c r="U275" i="40"/>
  <c r="T275" i="40"/>
  <c r="S275" i="40"/>
  <c r="R275" i="40"/>
  <c r="Q275" i="40"/>
  <c r="P275" i="40"/>
  <c r="O275" i="40"/>
  <c r="N275" i="40"/>
  <c r="M275" i="40"/>
  <c r="L275" i="40"/>
  <c r="K275" i="40"/>
  <c r="J275" i="40"/>
  <c r="I275" i="40"/>
  <c r="H275" i="40"/>
  <c r="G275" i="40"/>
  <c r="F275" i="40"/>
  <c r="E275" i="40"/>
  <c r="D275" i="40"/>
  <c r="C275" i="40"/>
  <c r="B275" i="40"/>
  <c r="Z274" i="40"/>
  <c r="Y274" i="40"/>
  <c r="X274" i="40"/>
  <c r="W274" i="40"/>
  <c r="V274" i="40"/>
  <c r="U274" i="40"/>
  <c r="T274" i="40"/>
  <c r="S274" i="40"/>
  <c r="R274" i="40"/>
  <c r="Q274" i="40"/>
  <c r="P274" i="40"/>
  <c r="O274" i="40"/>
  <c r="N274" i="40"/>
  <c r="M274" i="40"/>
  <c r="L274" i="40"/>
  <c r="K274" i="40"/>
  <c r="J274" i="40"/>
  <c r="I274" i="40"/>
  <c r="H274" i="40"/>
  <c r="G274" i="40"/>
  <c r="F274" i="40"/>
  <c r="E274" i="40"/>
  <c r="D274" i="40"/>
  <c r="C274" i="40"/>
  <c r="B274" i="40"/>
  <c r="Z273" i="40"/>
  <c r="Y273" i="40"/>
  <c r="X273" i="40"/>
  <c r="W273" i="40"/>
  <c r="V273" i="40"/>
  <c r="U273" i="40"/>
  <c r="T273" i="40"/>
  <c r="S273" i="40"/>
  <c r="R273" i="40"/>
  <c r="Q273" i="40"/>
  <c r="P273" i="40"/>
  <c r="O273" i="40"/>
  <c r="N273" i="40"/>
  <c r="M273" i="40"/>
  <c r="L273" i="40"/>
  <c r="K273" i="40"/>
  <c r="J273" i="40"/>
  <c r="I273" i="40"/>
  <c r="H273" i="40"/>
  <c r="G273" i="40"/>
  <c r="F273" i="40"/>
  <c r="E273" i="40"/>
  <c r="D273" i="40"/>
  <c r="C273" i="40"/>
  <c r="B273" i="40"/>
  <c r="Z272" i="40"/>
  <c r="Y272" i="40"/>
  <c r="X272" i="40"/>
  <c r="W272" i="40"/>
  <c r="V272" i="40"/>
  <c r="U272" i="40"/>
  <c r="T272" i="40"/>
  <c r="S272" i="40"/>
  <c r="R272" i="40"/>
  <c r="Q272" i="40"/>
  <c r="P272" i="40"/>
  <c r="O272" i="40"/>
  <c r="N272" i="40"/>
  <c r="M272" i="40"/>
  <c r="L272" i="40"/>
  <c r="K272" i="40"/>
  <c r="J272" i="40"/>
  <c r="I272" i="40"/>
  <c r="H272" i="40"/>
  <c r="G272" i="40"/>
  <c r="F272" i="40"/>
  <c r="E272" i="40"/>
  <c r="D272" i="40"/>
  <c r="C272" i="40"/>
  <c r="B272" i="40"/>
  <c r="Z271" i="40"/>
  <c r="Y271" i="40"/>
  <c r="X271" i="40"/>
  <c r="W271" i="40"/>
  <c r="V271" i="40"/>
  <c r="U271" i="40"/>
  <c r="T271" i="40"/>
  <c r="S271" i="40"/>
  <c r="R271" i="40"/>
  <c r="Q271" i="40"/>
  <c r="P271" i="40"/>
  <c r="O271" i="40"/>
  <c r="N271" i="40"/>
  <c r="M271" i="40"/>
  <c r="L271" i="40"/>
  <c r="K271" i="40"/>
  <c r="J271" i="40"/>
  <c r="I271" i="40"/>
  <c r="H271" i="40"/>
  <c r="G271" i="40"/>
  <c r="F271" i="40"/>
  <c r="E271" i="40"/>
  <c r="D271" i="40"/>
  <c r="C271" i="40"/>
  <c r="B271" i="40"/>
  <c r="Z270" i="40"/>
  <c r="Y270" i="40"/>
  <c r="X270" i="40"/>
  <c r="W270" i="40"/>
  <c r="V270" i="40"/>
  <c r="U270" i="40"/>
  <c r="T270" i="40"/>
  <c r="S270" i="40"/>
  <c r="R270" i="40"/>
  <c r="Q270" i="40"/>
  <c r="P270" i="40"/>
  <c r="O270" i="40"/>
  <c r="N270" i="40"/>
  <c r="M270" i="40"/>
  <c r="L270" i="40"/>
  <c r="K270" i="40"/>
  <c r="J270" i="40"/>
  <c r="I270" i="40"/>
  <c r="H270" i="40"/>
  <c r="G270" i="40"/>
  <c r="F270" i="40"/>
  <c r="E270" i="40"/>
  <c r="D270" i="40"/>
  <c r="C270" i="40"/>
  <c r="B270" i="40"/>
  <c r="Z269" i="40"/>
  <c r="Y269" i="40"/>
  <c r="X269" i="40"/>
  <c r="W269" i="40"/>
  <c r="V269" i="40"/>
  <c r="U269" i="40"/>
  <c r="T269" i="40"/>
  <c r="S269" i="40"/>
  <c r="R269" i="40"/>
  <c r="Q269" i="40"/>
  <c r="P269" i="40"/>
  <c r="O269" i="40"/>
  <c r="N269" i="40"/>
  <c r="M269" i="40"/>
  <c r="L269" i="40"/>
  <c r="K269" i="40"/>
  <c r="J269" i="40"/>
  <c r="I269" i="40"/>
  <c r="H269" i="40"/>
  <c r="G269" i="40"/>
  <c r="F269" i="40"/>
  <c r="E269" i="40"/>
  <c r="D269" i="40"/>
  <c r="C269" i="40"/>
  <c r="B269" i="40"/>
  <c r="Z268" i="40"/>
  <c r="Y268" i="40"/>
  <c r="X268" i="40"/>
  <c r="W268" i="40"/>
  <c r="V268" i="40"/>
  <c r="U268" i="40"/>
  <c r="T268" i="40"/>
  <c r="S268" i="40"/>
  <c r="R268" i="40"/>
  <c r="Q268" i="40"/>
  <c r="P268" i="40"/>
  <c r="O268" i="40"/>
  <c r="N268" i="40"/>
  <c r="M268" i="40"/>
  <c r="L268" i="40"/>
  <c r="K268" i="40"/>
  <c r="J268" i="40"/>
  <c r="I268" i="40"/>
  <c r="H268" i="40"/>
  <c r="G268" i="40"/>
  <c r="F268" i="40"/>
  <c r="E268" i="40"/>
  <c r="D268" i="40"/>
  <c r="C268" i="40"/>
  <c r="B268" i="40"/>
  <c r="Z267" i="40"/>
  <c r="Y267" i="40"/>
  <c r="X267" i="40"/>
  <c r="W267" i="40"/>
  <c r="V267" i="40"/>
  <c r="U267" i="40"/>
  <c r="T267" i="40"/>
  <c r="S267" i="40"/>
  <c r="R267" i="40"/>
  <c r="Q267" i="40"/>
  <c r="P267" i="40"/>
  <c r="O267" i="40"/>
  <c r="N267" i="40"/>
  <c r="M267" i="40"/>
  <c r="L267" i="40"/>
  <c r="K267" i="40"/>
  <c r="J267" i="40"/>
  <c r="I267" i="40"/>
  <c r="H267" i="40"/>
  <c r="G267" i="40"/>
  <c r="F267" i="40"/>
  <c r="E267" i="40"/>
  <c r="D267" i="40"/>
  <c r="C267" i="40"/>
  <c r="B267" i="40"/>
  <c r="Z266" i="40"/>
  <c r="Y266" i="40"/>
  <c r="X266" i="40"/>
  <c r="W266" i="40"/>
  <c r="V266" i="40"/>
  <c r="U266" i="40"/>
  <c r="T266" i="40"/>
  <c r="S266" i="40"/>
  <c r="R266" i="40"/>
  <c r="Q266" i="40"/>
  <c r="P266" i="40"/>
  <c r="O266" i="40"/>
  <c r="N266" i="40"/>
  <c r="M266" i="40"/>
  <c r="L266" i="40"/>
  <c r="K266" i="40"/>
  <c r="J266" i="40"/>
  <c r="I266" i="40"/>
  <c r="H266" i="40"/>
  <c r="G266" i="40"/>
  <c r="F266" i="40"/>
  <c r="E266" i="40"/>
  <c r="D266" i="40"/>
  <c r="C266" i="40"/>
  <c r="B266" i="40"/>
  <c r="Z265" i="40"/>
  <c r="Y265" i="40"/>
  <c r="X265" i="40"/>
  <c r="W265" i="40"/>
  <c r="V265" i="40"/>
  <c r="U265" i="40"/>
  <c r="T265" i="40"/>
  <c r="S265" i="40"/>
  <c r="R265" i="40"/>
  <c r="Q265" i="40"/>
  <c r="P265" i="40"/>
  <c r="O265" i="40"/>
  <c r="N265" i="40"/>
  <c r="M265" i="40"/>
  <c r="L265" i="40"/>
  <c r="K265" i="40"/>
  <c r="J265" i="40"/>
  <c r="I265" i="40"/>
  <c r="H265" i="40"/>
  <c r="G265" i="40"/>
  <c r="F265" i="40"/>
  <c r="E265" i="40"/>
  <c r="D265" i="40"/>
  <c r="C265" i="40"/>
  <c r="B265" i="40"/>
  <c r="Z264" i="40"/>
  <c r="Y264" i="40"/>
  <c r="X264" i="40"/>
  <c r="W264" i="40"/>
  <c r="V264" i="40"/>
  <c r="U264" i="40"/>
  <c r="T264" i="40"/>
  <c r="S264" i="40"/>
  <c r="R264" i="40"/>
  <c r="Q264" i="40"/>
  <c r="P264" i="40"/>
  <c r="O264" i="40"/>
  <c r="N264" i="40"/>
  <c r="M264" i="40"/>
  <c r="L264" i="40"/>
  <c r="K264" i="40"/>
  <c r="J264" i="40"/>
  <c r="I264" i="40"/>
  <c r="H264" i="40"/>
  <c r="G264" i="40"/>
  <c r="F264" i="40"/>
  <c r="E264" i="40"/>
  <c r="D264" i="40"/>
  <c r="C264" i="40"/>
  <c r="B264" i="40"/>
  <c r="Z263" i="40"/>
  <c r="Y263" i="40"/>
  <c r="X263" i="40"/>
  <c r="W263" i="40"/>
  <c r="V263" i="40"/>
  <c r="U263" i="40"/>
  <c r="T263" i="40"/>
  <c r="S263" i="40"/>
  <c r="R263" i="40"/>
  <c r="Q263" i="40"/>
  <c r="P263" i="40"/>
  <c r="O263" i="40"/>
  <c r="N263" i="40"/>
  <c r="M263" i="40"/>
  <c r="L263" i="40"/>
  <c r="K263" i="40"/>
  <c r="J263" i="40"/>
  <c r="I263" i="40"/>
  <c r="H263" i="40"/>
  <c r="G263" i="40"/>
  <c r="F263" i="40"/>
  <c r="E263" i="40"/>
  <c r="D263" i="40"/>
  <c r="C263" i="40"/>
  <c r="B263" i="40"/>
  <c r="Z262" i="40"/>
  <c r="Y262" i="40"/>
  <c r="X262" i="40"/>
  <c r="W262" i="40"/>
  <c r="V262" i="40"/>
  <c r="U262" i="40"/>
  <c r="T262" i="40"/>
  <c r="S262" i="40"/>
  <c r="R262" i="40"/>
  <c r="Q262" i="40"/>
  <c r="P262" i="40"/>
  <c r="O262" i="40"/>
  <c r="N262" i="40"/>
  <c r="M262" i="40"/>
  <c r="L262" i="40"/>
  <c r="K262" i="40"/>
  <c r="J262" i="40"/>
  <c r="I262" i="40"/>
  <c r="H262" i="40"/>
  <c r="G262" i="40"/>
  <c r="F262" i="40"/>
  <c r="E262" i="40"/>
  <c r="D262" i="40"/>
  <c r="C262" i="40"/>
  <c r="B262" i="40"/>
  <c r="Z261" i="40"/>
  <c r="Y261" i="40"/>
  <c r="X261" i="40"/>
  <c r="W261" i="40"/>
  <c r="V261" i="40"/>
  <c r="U261" i="40"/>
  <c r="T261" i="40"/>
  <c r="S261" i="40"/>
  <c r="R261" i="40"/>
  <c r="Q261" i="40"/>
  <c r="P261" i="40"/>
  <c r="O261" i="40"/>
  <c r="N261" i="40"/>
  <c r="M261" i="40"/>
  <c r="L261" i="40"/>
  <c r="K261" i="40"/>
  <c r="J261" i="40"/>
  <c r="I261" i="40"/>
  <c r="H261" i="40"/>
  <c r="G261" i="40"/>
  <c r="F261" i="40"/>
  <c r="E261" i="40"/>
  <c r="D261" i="40"/>
  <c r="C261" i="40"/>
  <c r="B261" i="40"/>
  <c r="Z260" i="40"/>
  <c r="Y260" i="40"/>
  <c r="X260" i="40"/>
  <c r="W260" i="40"/>
  <c r="V260" i="40"/>
  <c r="U260" i="40"/>
  <c r="T260" i="40"/>
  <c r="S260" i="40"/>
  <c r="R260" i="40"/>
  <c r="Q260" i="40"/>
  <c r="P260" i="40"/>
  <c r="O260" i="40"/>
  <c r="N260" i="40"/>
  <c r="M260" i="40"/>
  <c r="L260" i="40"/>
  <c r="K260" i="40"/>
  <c r="J260" i="40"/>
  <c r="I260" i="40"/>
  <c r="H260" i="40"/>
  <c r="G260" i="40"/>
  <c r="F260" i="40"/>
  <c r="E260" i="40"/>
  <c r="D260" i="40"/>
  <c r="C260" i="40"/>
  <c r="B260" i="40"/>
  <c r="Z259" i="40"/>
  <c r="Y259" i="40"/>
  <c r="X259" i="40"/>
  <c r="W259" i="40"/>
  <c r="V259" i="40"/>
  <c r="U259" i="40"/>
  <c r="T259" i="40"/>
  <c r="S259" i="40"/>
  <c r="R259" i="40"/>
  <c r="Q259" i="40"/>
  <c r="P259" i="40"/>
  <c r="O259" i="40"/>
  <c r="N259" i="40"/>
  <c r="M259" i="40"/>
  <c r="L259" i="40"/>
  <c r="K259" i="40"/>
  <c r="J259" i="40"/>
  <c r="I259" i="40"/>
  <c r="H259" i="40"/>
  <c r="G259" i="40"/>
  <c r="F259" i="40"/>
  <c r="E259" i="40"/>
  <c r="D259" i="40"/>
  <c r="C259" i="40"/>
  <c r="B259" i="40"/>
  <c r="Z258" i="40"/>
  <c r="Y258" i="40"/>
  <c r="X258" i="40"/>
  <c r="W258" i="40"/>
  <c r="V258" i="40"/>
  <c r="U258" i="40"/>
  <c r="T258" i="40"/>
  <c r="S258" i="40"/>
  <c r="R258" i="40"/>
  <c r="Q258" i="40"/>
  <c r="P258" i="40"/>
  <c r="O258" i="40"/>
  <c r="N258" i="40"/>
  <c r="M258" i="40"/>
  <c r="L258" i="40"/>
  <c r="K258" i="40"/>
  <c r="J258" i="40"/>
  <c r="I258" i="40"/>
  <c r="H258" i="40"/>
  <c r="G258" i="40"/>
  <c r="F258" i="40"/>
  <c r="E258" i="40"/>
  <c r="D258" i="40"/>
  <c r="C258" i="40"/>
  <c r="B258" i="40"/>
  <c r="Z257" i="40"/>
  <c r="Y257" i="40"/>
  <c r="X257" i="40"/>
  <c r="W257" i="40"/>
  <c r="V257" i="40"/>
  <c r="U257" i="40"/>
  <c r="T257" i="40"/>
  <c r="S257" i="40"/>
  <c r="R257" i="40"/>
  <c r="Q257" i="40"/>
  <c r="P257" i="40"/>
  <c r="O257" i="40"/>
  <c r="N257" i="40"/>
  <c r="M257" i="40"/>
  <c r="L257" i="40"/>
  <c r="K257" i="40"/>
  <c r="J257" i="40"/>
  <c r="I257" i="40"/>
  <c r="H257" i="40"/>
  <c r="G257" i="40"/>
  <c r="F257" i="40"/>
  <c r="E257" i="40"/>
  <c r="D257" i="40"/>
  <c r="C257" i="40"/>
  <c r="B257" i="40"/>
  <c r="Z256" i="40"/>
  <c r="Y256" i="40"/>
  <c r="X256" i="40"/>
  <c r="W256" i="40"/>
  <c r="V256" i="40"/>
  <c r="U256" i="40"/>
  <c r="T256" i="40"/>
  <c r="S256" i="40"/>
  <c r="R256" i="40"/>
  <c r="Q256" i="40"/>
  <c r="P256" i="40"/>
  <c r="O256" i="40"/>
  <c r="N256" i="40"/>
  <c r="M256" i="40"/>
  <c r="L256" i="40"/>
  <c r="K256" i="40"/>
  <c r="J256" i="40"/>
  <c r="I256" i="40"/>
  <c r="H256" i="40"/>
  <c r="G256" i="40"/>
  <c r="F256" i="40"/>
  <c r="E256" i="40"/>
  <c r="D256" i="40"/>
  <c r="C256" i="40"/>
  <c r="B256" i="40"/>
  <c r="Z255" i="40"/>
  <c r="Y255" i="40"/>
  <c r="X255" i="40"/>
  <c r="W255" i="40"/>
  <c r="V255" i="40"/>
  <c r="U255" i="40"/>
  <c r="T255" i="40"/>
  <c r="S255" i="40"/>
  <c r="R255" i="40"/>
  <c r="Q255" i="40"/>
  <c r="P255" i="40"/>
  <c r="O255" i="40"/>
  <c r="N255" i="40"/>
  <c r="M255" i="40"/>
  <c r="L255" i="40"/>
  <c r="K255" i="40"/>
  <c r="J255" i="40"/>
  <c r="I255" i="40"/>
  <c r="H255" i="40"/>
  <c r="G255" i="40"/>
  <c r="F255" i="40"/>
  <c r="E255" i="40"/>
  <c r="D255" i="40"/>
  <c r="C255" i="40"/>
  <c r="B255" i="40"/>
  <c r="Z254" i="40"/>
  <c r="Y254" i="40"/>
  <c r="X254" i="40"/>
  <c r="W254" i="40"/>
  <c r="V254" i="40"/>
  <c r="U254" i="40"/>
  <c r="T254" i="40"/>
  <c r="S254" i="40"/>
  <c r="R254" i="40"/>
  <c r="Q254" i="40"/>
  <c r="P254" i="40"/>
  <c r="O254" i="40"/>
  <c r="N254" i="40"/>
  <c r="M254" i="40"/>
  <c r="L254" i="40"/>
  <c r="K254" i="40"/>
  <c r="J254" i="40"/>
  <c r="I254" i="40"/>
  <c r="H254" i="40"/>
  <c r="G254" i="40"/>
  <c r="F254" i="40"/>
  <c r="E254" i="40"/>
  <c r="D254" i="40"/>
  <c r="C254" i="40"/>
  <c r="B254" i="40"/>
  <c r="Z253" i="40"/>
  <c r="Y253" i="40"/>
  <c r="X253" i="40"/>
  <c r="W253" i="40"/>
  <c r="V253" i="40"/>
  <c r="U253" i="40"/>
  <c r="T253" i="40"/>
  <c r="S253" i="40"/>
  <c r="R253" i="40"/>
  <c r="Q253" i="40"/>
  <c r="P253" i="40"/>
  <c r="O253" i="40"/>
  <c r="N253" i="40"/>
  <c r="M253" i="40"/>
  <c r="L253" i="40"/>
  <c r="K253" i="40"/>
  <c r="J253" i="40"/>
  <c r="I253" i="40"/>
  <c r="H253" i="40"/>
  <c r="G253" i="40"/>
  <c r="F253" i="40"/>
  <c r="E253" i="40"/>
  <c r="D253" i="40"/>
  <c r="C253" i="40"/>
  <c r="B253" i="40"/>
  <c r="Z252" i="40"/>
  <c r="Y252" i="40"/>
  <c r="X252" i="40"/>
  <c r="W252" i="40"/>
  <c r="V252" i="40"/>
  <c r="U252" i="40"/>
  <c r="T252" i="40"/>
  <c r="S252" i="40"/>
  <c r="R252" i="40"/>
  <c r="Q252" i="40"/>
  <c r="P252" i="40"/>
  <c r="O252" i="40"/>
  <c r="N252" i="40"/>
  <c r="M252" i="40"/>
  <c r="L252" i="40"/>
  <c r="K252" i="40"/>
  <c r="J252" i="40"/>
  <c r="I252" i="40"/>
  <c r="H252" i="40"/>
  <c r="G252" i="40"/>
  <c r="F252" i="40"/>
  <c r="E252" i="40"/>
  <c r="D252" i="40"/>
  <c r="C252" i="40"/>
  <c r="B252" i="40"/>
  <c r="Z251" i="40"/>
  <c r="Y251" i="40"/>
  <c r="X251" i="40"/>
  <c r="W251" i="40"/>
  <c r="V251" i="40"/>
  <c r="U251" i="40"/>
  <c r="T251" i="40"/>
  <c r="S251" i="40"/>
  <c r="R251" i="40"/>
  <c r="Q251" i="40"/>
  <c r="P251" i="40"/>
  <c r="O251" i="40"/>
  <c r="N251" i="40"/>
  <c r="M251" i="40"/>
  <c r="L251" i="40"/>
  <c r="K251" i="40"/>
  <c r="J251" i="40"/>
  <c r="I251" i="40"/>
  <c r="H251" i="40"/>
  <c r="G251" i="40"/>
  <c r="F251" i="40"/>
  <c r="E251" i="40"/>
  <c r="D251" i="40"/>
  <c r="C251" i="40"/>
  <c r="B251" i="40"/>
  <c r="Z250" i="40"/>
  <c r="Y250" i="40"/>
  <c r="X250" i="40"/>
  <c r="W250" i="40"/>
  <c r="V250" i="40"/>
  <c r="U250" i="40"/>
  <c r="T250" i="40"/>
  <c r="S250" i="40"/>
  <c r="R250" i="40"/>
  <c r="Q250" i="40"/>
  <c r="P250" i="40"/>
  <c r="O250" i="40"/>
  <c r="N250" i="40"/>
  <c r="M250" i="40"/>
  <c r="L250" i="40"/>
  <c r="K250" i="40"/>
  <c r="J250" i="40"/>
  <c r="I250" i="40"/>
  <c r="H250" i="40"/>
  <c r="G250" i="40"/>
  <c r="F250" i="40"/>
  <c r="E250" i="40"/>
  <c r="D250" i="40"/>
  <c r="C250" i="40"/>
  <c r="B250" i="40"/>
  <c r="Z249" i="40"/>
  <c r="Y249" i="40"/>
  <c r="X249" i="40"/>
  <c r="W249" i="40"/>
  <c r="V249" i="40"/>
  <c r="U249" i="40"/>
  <c r="T249" i="40"/>
  <c r="S249" i="40"/>
  <c r="R249" i="40"/>
  <c r="Q249" i="40"/>
  <c r="P249" i="40"/>
  <c r="O249" i="40"/>
  <c r="N249" i="40"/>
  <c r="M249" i="40"/>
  <c r="L249" i="40"/>
  <c r="K249" i="40"/>
  <c r="J249" i="40"/>
  <c r="I249" i="40"/>
  <c r="H249" i="40"/>
  <c r="G249" i="40"/>
  <c r="F249" i="40"/>
  <c r="E249" i="40"/>
  <c r="D249" i="40"/>
  <c r="C249" i="40"/>
  <c r="B249" i="40"/>
  <c r="Z248" i="40"/>
  <c r="Y248" i="40"/>
  <c r="X248" i="40"/>
  <c r="W248" i="40"/>
  <c r="V248" i="40"/>
  <c r="U248" i="40"/>
  <c r="T248" i="40"/>
  <c r="S248" i="40"/>
  <c r="R248" i="40"/>
  <c r="Q248" i="40"/>
  <c r="P248" i="40"/>
  <c r="O248" i="40"/>
  <c r="N248" i="40"/>
  <c r="M248" i="40"/>
  <c r="L248" i="40"/>
  <c r="K248" i="40"/>
  <c r="J248" i="40"/>
  <c r="I248" i="40"/>
  <c r="H248" i="40"/>
  <c r="G248" i="40"/>
  <c r="F248" i="40"/>
  <c r="E248" i="40"/>
  <c r="D248" i="40"/>
  <c r="C248" i="40"/>
  <c r="B248" i="40"/>
  <c r="Z247" i="40"/>
  <c r="Y247" i="40"/>
  <c r="X247" i="40"/>
  <c r="W247" i="40"/>
  <c r="V247" i="40"/>
  <c r="U247" i="40"/>
  <c r="T247" i="40"/>
  <c r="S247" i="40"/>
  <c r="R247" i="40"/>
  <c r="Q247" i="40"/>
  <c r="P247" i="40"/>
  <c r="O247" i="40"/>
  <c r="N247" i="40"/>
  <c r="M247" i="40"/>
  <c r="L247" i="40"/>
  <c r="K247" i="40"/>
  <c r="J247" i="40"/>
  <c r="I247" i="40"/>
  <c r="H247" i="40"/>
  <c r="G247" i="40"/>
  <c r="F247" i="40"/>
  <c r="E247" i="40"/>
  <c r="D247" i="40"/>
  <c r="C247" i="40"/>
  <c r="B247" i="40"/>
  <c r="Z246" i="40"/>
  <c r="Y246" i="40"/>
  <c r="X246" i="40"/>
  <c r="W246" i="40"/>
  <c r="V246" i="40"/>
  <c r="U246" i="40"/>
  <c r="T246" i="40"/>
  <c r="S246" i="40"/>
  <c r="R246" i="40"/>
  <c r="Q246" i="40"/>
  <c r="P246" i="40"/>
  <c r="O246" i="40"/>
  <c r="N246" i="40"/>
  <c r="M246" i="40"/>
  <c r="L246" i="40"/>
  <c r="K246" i="40"/>
  <c r="J246" i="40"/>
  <c r="I246" i="40"/>
  <c r="H246" i="40"/>
  <c r="G246" i="40"/>
  <c r="F246" i="40"/>
  <c r="E246" i="40"/>
  <c r="D246" i="40"/>
  <c r="C246" i="40"/>
  <c r="B246" i="40"/>
  <c r="Z245" i="40"/>
  <c r="Y245" i="40"/>
  <c r="X245" i="40"/>
  <c r="W245" i="40"/>
  <c r="V245" i="40"/>
  <c r="U245" i="40"/>
  <c r="T245" i="40"/>
  <c r="S245" i="40"/>
  <c r="R245" i="40"/>
  <c r="Q245" i="40"/>
  <c r="P245" i="40"/>
  <c r="O245" i="40"/>
  <c r="N245" i="40"/>
  <c r="M245" i="40"/>
  <c r="L245" i="40"/>
  <c r="K245" i="40"/>
  <c r="J245" i="40"/>
  <c r="I245" i="40"/>
  <c r="H245" i="40"/>
  <c r="G245" i="40"/>
  <c r="F245" i="40"/>
  <c r="E245" i="40"/>
  <c r="D245" i="40"/>
  <c r="C245" i="40"/>
  <c r="B245" i="40"/>
  <c r="Z244" i="40"/>
  <c r="Y244" i="40"/>
  <c r="X244" i="40"/>
  <c r="W244" i="40"/>
  <c r="V244" i="40"/>
  <c r="U244" i="40"/>
  <c r="T244" i="40"/>
  <c r="S244" i="40"/>
  <c r="R244" i="40"/>
  <c r="Q244" i="40"/>
  <c r="P244" i="40"/>
  <c r="O244" i="40"/>
  <c r="N244" i="40"/>
  <c r="M244" i="40"/>
  <c r="L244" i="40"/>
  <c r="K244" i="40"/>
  <c r="J244" i="40"/>
  <c r="I244" i="40"/>
  <c r="H244" i="40"/>
  <c r="G244" i="40"/>
  <c r="F244" i="40"/>
  <c r="E244" i="40"/>
  <c r="D244" i="40"/>
  <c r="C244" i="40"/>
  <c r="B244" i="40"/>
  <c r="Z243" i="40"/>
  <c r="Y243" i="40"/>
  <c r="X243" i="40"/>
  <c r="W243" i="40"/>
  <c r="V243" i="40"/>
  <c r="U243" i="40"/>
  <c r="T243" i="40"/>
  <c r="S243" i="40"/>
  <c r="R243" i="40"/>
  <c r="Q243" i="40"/>
  <c r="P243" i="40"/>
  <c r="O243" i="40"/>
  <c r="N243" i="40"/>
  <c r="M243" i="40"/>
  <c r="L243" i="40"/>
  <c r="K243" i="40"/>
  <c r="J243" i="40"/>
  <c r="I243" i="40"/>
  <c r="H243" i="40"/>
  <c r="G243" i="40"/>
  <c r="F243" i="40"/>
  <c r="E243" i="40"/>
  <c r="D243" i="40"/>
  <c r="C243" i="40"/>
  <c r="B243" i="40"/>
  <c r="Z242" i="40"/>
  <c r="Y242" i="40"/>
  <c r="X242" i="40"/>
  <c r="W242" i="40"/>
  <c r="V242" i="40"/>
  <c r="U242" i="40"/>
  <c r="T242" i="40"/>
  <c r="S242" i="40"/>
  <c r="R242" i="40"/>
  <c r="Q242" i="40"/>
  <c r="P242" i="40"/>
  <c r="O242" i="40"/>
  <c r="N242" i="40"/>
  <c r="M242" i="40"/>
  <c r="L242" i="40"/>
  <c r="K242" i="40"/>
  <c r="J242" i="40"/>
  <c r="I242" i="40"/>
  <c r="H242" i="40"/>
  <c r="G242" i="40"/>
  <c r="F242" i="40"/>
  <c r="E242" i="40"/>
  <c r="D242" i="40"/>
  <c r="C242" i="40"/>
  <c r="B242" i="40"/>
  <c r="Z241" i="40"/>
  <c r="Y241" i="40"/>
  <c r="X241" i="40"/>
  <c r="W241" i="40"/>
  <c r="V241" i="40"/>
  <c r="U241" i="40"/>
  <c r="T241" i="40"/>
  <c r="S241" i="40"/>
  <c r="R241" i="40"/>
  <c r="Q241" i="40"/>
  <c r="P241" i="40"/>
  <c r="O241" i="40"/>
  <c r="N241" i="40"/>
  <c r="M241" i="40"/>
  <c r="L241" i="40"/>
  <c r="K241" i="40"/>
  <c r="J241" i="40"/>
  <c r="I241" i="40"/>
  <c r="H241" i="40"/>
  <c r="G241" i="40"/>
  <c r="F241" i="40"/>
  <c r="E241" i="40"/>
  <c r="D241" i="40"/>
  <c r="C241" i="40"/>
  <c r="B241" i="40"/>
  <c r="Z240" i="40"/>
  <c r="Y240" i="40"/>
  <c r="X240" i="40"/>
  <c r="W240" i="40"/>
  <c r="V240" i="40"/>
  <c r="U240" i="40"/>
  <c r="T240" i="40"/>
  <c r="S240" i="40"/>
  <c r="R240" i="40"/>
  <c r="Q240" i="40"/>
  <c r="P240" i="40"/>
  <c r="O240" i="40"/>
  <c r="N240" i="40"/>
  <c r="M240" i="40"/>
  <c r="L240" i="40"/>
  <c r="K240" i="40"/>
  <c r="J240" i="40"/>
  <c r="I240" i="40"/>
  <c r="H240" i="40"/>
  <c r="G240" i="40"/>
  <c r="F240" i="40"/>
  <c r="E240" i="40"/>
  <c r="D240" i="40"/>
  <c r="C240" i="40"/>
  <c r="B240" i="40"/>
  <c r="Z239" i="40"/>
  <c r="Y239" i="40"/>
  <c r="X239" i="40"/>
  <c r="W239" i="40"/>
  <c r="V239" i="40"/>
  <c r="U239" i="40"/>
  <c r="T239" i="40"/>
  <c r="S239" i="40"/>
  <c r="R239" i="40"/>
  <c r="Q239" i="40"/>
  <c r="P239" i="40"/>
  <c r="O239" i="40"/>
  <c r="N239" i="40"/>
  <c r="M239" i="40"/>
  <c r="L239" i="40"/>
  <c r="K239" i="40"/>
  <c r="J239" i="40"/>
  <c r="I239" i="40"/>
  <c r="H239" i="40"/>
  <c r="G239" i="40"/>
  <c r="F239" i="40"/>
  <c r="E239" i="40"/>
  <c r="D239" i="40"/>
  <c r="C239" i="40"/>
  <c r="B239" i="40"/>
  <c r="Z238" i="40"/>
  <c r="Y238" i="40"/>
  <c r="X238" i="40"/>
  <c r="W238" i="40"/>
  <c r="V238" i="40"/>
  <c r="U238" i="40"/>
  <c r="T238" i="40"/>
  <c r="S238" i="40"/>
  <c r="R238" i="40"/>
  <c r="Q238" i="40"/>
  <c r="P238" i="40"/>
  <c r="O238" i="40"/>
  <c r="N238" i="40"/>
  <c r="M238" i="40"/>
  <c r="L238" i="40"/>
  <c r="K238" i="40"/>
  <c r="J238" i="40"/>
  <c r="I238" i="40"/>
  <c r="H238" i="40"/>
  <c r="G238" i="40"/>
  <c r="F238" i="40"/>
  <c r="E238" i="40"/>
  <c r="D238" i="40"/>
  <c r="C238" i="40"/>
  <c r="B238" i="40"/>
  <c r="Z237" i="40"/>
  <c r="Y237" i="40"/>
  <c r="X237" i="40"/>
  <c r="W237" i="40"/>
  <c r="V237" i="40"/>
  <c r="U237" i="40"/>
  <c r="T237" i="40"/>
  <c r="S237" i="40"/>
  <c r="R237" i="40"/>
  <c r="Q237" i="40"/>
  <c r="P237" i="40"/>
  <c r="O237" i="40"/>
  <c r="N237" i="40"/>
  <c r="M237" i="40"/>
  <c r="L237" i="40"/>
  <c r="K237" i="40"/>
  <c r="J237" i="40"/>
  <c r="I237" i="40"/>
  <c r="H237" i="40"/>
  <c r="G237" i="40"/>
  <c r="F237" i="40"/>
  <c r="E237" i="40"/>
  <c r="D237" i="40"/>
  <c r="C237" i="40"/>
  <c r="B237" i="40"/>
  <c r="Z236" i="40"/>
  <c r="Y236" i="40"/>
  <c r="X236" i="40"/>
  <c r="W236" i="40"/>
  <c r="V236" i="40"/>
  <c r="U236" i="40"/>
  <c r="T236" i="40"/>
  <c r="S236" i="40"/>
  <c r="R236" i="40"/>
  <c r="Q236" i="40"/>
  <c r="P236" i="40"/>
  <c r="O236" i="40"/>
  <c r="N236" i="40"/>
  <c r="M236" i="40"/>
  <c r="L236" i="40"/>
  <c r="K236" i="40"/>
  <c r="J236" i="40"/>
  <c r="I236" i="40"/>
  <c r="H236" i="40"/>
  <c r="G236" i="40"/>
  <c r="F236" i="40"/>
  <c r="E236" i="40"/>
  <c r="D236" i="40"/>
  <c r="C236" i="40"/>
  <c r="B236" i="40"/>
  <c r="Z235" i="40"/>
  <c r="Y235" i="40"/>
  <c r="X235" i="40"/>
  <c r="W235" i="40"/>
  <c r="V235" i="40"/>
  <c r="U235" i="40"/>
  <c r="T235" i="40"/>
  <c r="S235" i="40"/>
  <c r="R235" i="40"/>
  <c r="Q235" i="40"/>
  <c r="P235" i="40"/>
  <c r="O235" i="40"/>
  <c r="N235" i="40"/>
  <c r="M235" i="40"/>
  <c r="L235" i="40"/>
  <c r="K235" i="40"/>
  <c r="J235" i="40"/>
  <c r="I235" i="40"/>
  <c r="H235" i="40"/>
  <c r="G235" i="40"/>
  <c r="F235" i="40"/>
  <c r="E235" i="40"/>
  <c r="D235" i="40"/>
  <c r="C235" i="40"/>
  <c r="B235" i="40"/>
  <c r="Z234" i="40"/>
  <c r="Y234" i="40"/>
  <c r="X234" i="40"/>
  <c r="W234" i="40"/>
  <c r="V234" i="40"/>
  <c r="U234" i="40"/>
  <c r="T234" i="40"/>
  <c r="S234" i="40"/>
  <c r="R234" i="40"/>
  <c r="Q234" i="40"/>
  <c r="P234" i="40"/>
  <c r="O234" i="40"/>
  <c r="N234" i="40"/>
  <c r="M234" i="40"/>
  <c r="L234" i="40"/>
  <c r="K234" i="40"/>
  <c r="J234" i="40"/>
  <c r="I234" i="40"/>
  <c r="H234" i="40"/>
  <c r="G234" i="40"/>
  <c r="F234" i="40"/>
  <c r="E234" i="40"/>
  <c r="D234" i="40"/>
  <c r="C234" i="40"/>
  <c r="B234" i="40"/>
  <c r="Z233" i="40"/>
  <c r="Y233" i="40"/>
  <c r="X233" i="40"/>
  <c r="W233" i="40"/>
  <c r="V233" i="40"/>
  <c r="U233" i="40"/>
  <c r="T233" i="40"/>
  <c r="S233" i="40"/>
  <c r="R233" i="40"/>
  <c r="Q233" i="40"/>
  <c r="P233" i="40"/>
  <c r="O233" i="40"/>
  <c r="N233" i="40"/>
  <c r="M233" i="40"/>
  <c r="L233" i="40"/>
  <c r="K233" i="40"/>
  <c r="J233" i="40"/>
  <c r="I233" i="40"/>
  <c r="H233" i="40"/>
  <c r="G233" i="40"/>
  <c r="F233" i="40"/>
  <c r="E233" i="40"/>
  <c r="D233" i="40"/>
  <c r="C233" i="40"/>
  <c r="B233" i="40"/>
  <c r="Z232" i="40"/>
  <c r="Y232" i="40"/>
  <c r="X232" i="40"/>
  <c r="W232" i="40"/>
  <c r="V232" i="40"/>
  <c r="U232" i="40"/>
  <c r="T232" i="40"/>
  <c r="S232" i="40"/>
  <c r="R232" i="40"/>
  <c r="Q232" i="40"/>
  <c r="P232" i="40"/>
  <c r="O232" i="40"/>
  <c r="N232" i="40"/>
  <c r="M232" i="40"/>
  <c r="L232" i="40"/>
  <c r="K232" i="40"/>
  <c r="J232" i="40"/>
  <c r="I232" i="40"/>
  <c r="H232" i="40"/>
  <c r="G232" i="40"/>
  <c r="F232" i="40"/>
  <c r="E232" i="40"/>
  <c r="D232" i="40"/>
  <c r="C232" i="40"/>
  <c r="B232" i="40"/>
  <c r="Z231" i="40"/>
  <c r="Y231" i="40"/>
  <c r="X231" i="40"/>
  <c r="W231" i="40"/>
  <c r="V231" i="40"/>
  <c r="U231" i="40"/>
  <c r="T231" i="40"/>
  <c r="S231" i="40"/>
  <c r="R231" i="40"/>
  <c r="Q231" i="40"/>
  <c r="P231" i="40"/>
  <c r="O231" i="40"/>
  <c r="N231" i="40"/>
  <c r="M231" i="40"/>
  <c r="L231" i="40"/>
  <c r="K231" i="40"/>
  <c r="J231" i="40"/>
  <c r="I231" i="40"/>
  <c r="H231" i="40"/>
  <c r="G231" i="40"/>
  <c r="F231" i="40"/>
  <c r="E231" i="40"/>
  <c r="D231" i="40"/>
  <c r="C231" i="40"/>
  <c r="B231" i="40"/>
  <c r="Z230" i="40"/>
  <c r="Y230" i="40"/>
  <c r="X230" i="40"/>
  <c r="W230" i="40"/>
  <c r="V230" i="40"/>
  <c r="U230" i="40"/>
  <c r="T230" i="40"/>
  <c r="S230" i="40"/>
  <c r="R230" i="40"/>
  <c r="Q230" i="40"/>
  <c r="P230" i="40"/>
  <c r="O230" i="40"/>
  <c r="N230" i="40"/>
  <c r="M230" i="40"/>
  <c r="L230" i="40"/>
  <c r="K230" i="40"/>
  <c r="J230" i="40"/>
  <c r="I230" i="40"/>
  <c r="H230" i="40"/>
  <c r="G230" i="40"/>
  <c r="F230" i="40"/>
  <c r="E230" i="40"/>
  <c r="D230" i="40"/>
  <c r="C230" i="40"/>
  <c r="B230" i="40"/>
  <c r="Z229" i="40"/>
  <c r="Y229" i="40"/>
  <c r="X229" i="40"/>
  <c r="W229" i="40"/>
  <c r="V229" i="40"/>
  <c r="U229" i="40"/>
  <c r="T229" i="40"/>
  <c r="S229" i="40"/>
  <c r="R229" i="40"/>
  <c r="Q229" i="40"/>
  <c r="P229" i="40"/>
  <c r="O229" i="40"/>
  <c r="N229" i="40"/>
  <c r="M229" i="40"/>
  <c r="L229" i="40"/>
  <c r="K229" i="40"/>
  <c r="J229" i="40"/>
  <c r="I229" i="40"/>
  <c r="H229" i="40"/>
  <c r="G229" i="40"/>
  <c r="F229" i="40"/>
  <c r="E229" i="40"/>
  <c r="D229" i="40"/>
  <c r="C229" i="40"/>
  <c r="B229" i="40"/>
  <c r="Z228" i="40"/>
  <c r="Y228" i="40"/>
  <c r="X228" i="40"/>
  <c r="W228" i="40"/>
  <c r="V228" i="40"/>
  <c r="U228" i="40"/>
  <c r="T228" i="40"/>
  <c r="S228" i="40"/>
  <c r="R228" i="40"/>
  <c r="Q228" i="40"/>
  <c r="P228" i="40"/>
  <c r="O228" i="40"/>
  <c r="N228" i="40"/>
  <c r="M228" i="40"/>
  <c r="L228" i="40"/>
  <c r="K228" i="40"/>
  <c r="J228" i="40"/>
  <c r="I228" i="40"/>
  <c r="H228" i="40"/>
  <c r="G228" i="40"/>
  <c r="F228" i="40"/>
  <c r="E228" i="40"/>
  <c r="D228" i="40"/>
  <c r="C228" i="40"/>
  <c r="B228" i="40"/>
  <c r="Z227" i="40"/>
  <c r="Y227" i="40"/>
  <c r="X227" i="40"/>
  <c r="W227" i="40"/>
  <c r="V227" i="40"/>
  <c r="U227" i="40"/>
  <c r="T227" i="40"/>
  <c r="S227" i="40"/>
  <c r="R227" i="40"/>
  <c r="Q227" i="40"/>
  <c r="P227" i="40"/>
  <c r="O227" i="40"/>
  <c r="N227" i="40"/>
  <c r="M227" i="40"/>
  <c r="L227" i="40"/>
  <c r="K227" i="40"/>
  <c r="J227" i="40"/>
  <c r="I227" i="40"/>
  <c r="H227" i="40"/>
  <c r="G227" i="40"/>
  <c r="F227" i="40"/>
  <c r="E227" i="40"/>
  <c r="D227" i="40"/>
  <c r="C227" i="40"/>
  <c r="B227" i="40"/>
  <c r="Z226" i="40"/>
  <c r="Y226" i="40"/>
  <c r="X226" i="40"/>
  <c r="W226" i="40"/>
  <c r="V226" i="40"/>
  <c r="U226" i="40"/>
  <c r="T226" i="40"/>
  <c r="S226" i="40"/>
  <c r="R226" i="40"/>
  <c r="Q226" i="40"/>
  <c r="P226" i="40"/>
  <c r="O226" i="40"/>
  <c r="N226" i="40"/>
  <c r="M226" i="40"/>
  <c r="L226" i="40"/>
  <c r="K226" i="40"/>
  <c r="J226" i="40"/>
  <c r="I226" i="40"/>
  <c r="H226" i="40"/>
  <c r="G226" i="40"/>
  <c r="F226" i="40"/>
  <c r="E226" i="40"/>
  <c r="D226" i="40"/>
  <c r="C226" i="40"/>
  <c r="B226" i="40"/>
  <c r="Z225" i="40"/>
  <c r="Y225" i="40"/>
  <c r="X225" i="40"/>
  <c r="W225" i="40"/>
  <c r="V225" i="40"/>
  <c r="U225" i="40"/>
  <c r="T225" i="40"/>
  <c r="S225" i="40"/>
  <c r="R225" i="40"/>
  <c r="Q225" i="40"/>
  <c r="P225" i="40"/>
  <c r="O225" i="40"/>
  <c r="N225" i="40"/>
  <c r="M225" i="40"/>
  <c r="L225" i="40"/>
  <c r="K225" i="40"/>
  <c r="J225" i="40"/>
  <c r="I225" i="40"/>
  <c r="H225" i="40"/>
  <c r="G225" i="40"/>
  <c r="F225" i="40"/>
  <c r="E225" i="40"/>
  <c r="D225" i="40"/>
  <c r="C225" i="40"/>
  <c r="B225" i="40"/>
  <c r="Z224" i="40"/>
  <c r="Y224" i="40"/>
  <c r="X224" i="40"/>
  <c r="W224" i="40"/>
  <c r="V224" i="40"/>
  <c r="U224" i="40"/>
  <c r="T224" i="40"/>
  <c r="S224" i="40"/>
  <c r="R224" i="40"/>
  <c r="Q224" i="40"/>
  <c r="P224" i="40"/>
  <c r="O224" i="40"/>
  <c r="N224" i="40"/>
  <c r="M224" i="40"/>
  <c r="L224" i="40"/>
  <c r="K224" i="40"/>
  <c r="J224" i="40"/>
  <c r="I224" i="40"/>
  <c r="H224" i="40"/>
  <c r="G224" i="40"/>
  <c r="F224" i="40"/>
  <c r="E224" i="40"/>
  <c r="D224" i="40"/>
  <c r="C224" i="40"/>
  <c r="B224" i="40"/>
  <c r="Z223" i="40"/>
  <c r="Y223" i="40"/>
  <c r="X223" i="40"/>
  <c r="W223" i="40"/>
  <c r="V223" i="40"/>
  <c r="U223" i="40"/>
  <c r="T223" i="40"/>
  <c r="S223" i="40"/>
  <c r="R223" i="40"/>
  <c r="Q223" i="40"/>
  <c r="P223" i="40"/>
  <c r="O223" i="40"/>
  <c r="N223" i="40"/>
  <c r="M223" i="40"/>
  <c r="L223" i="40"/>
  <c r="K223" i="40"/>
  <c r="J223" i="40"/>
  <c r="I223" i="40"/>
  <c r="H223" i="40"/>
  <c r="G223" i="40"/>
  <c r="F223" i="40"/>
  <c r="E223" i="40"/>
  <c r="D223" i="40"/>
  <c r="C223" i="40"/>
  <c r="B223" i="40"/>
  <c r="Z222" i="40"/>
  <c r="Y222" i="40"/>
  <c r="X222" i="40"/>
  <c r="W222" i="40"/>
  <c r="V222" i="40"/>
  <c r="U222" i="40"/>
  <c r="T222" i="40"/>
  <c r="S222" i="40"/>
  <c r="R222" i="40"/>
  <c r="Q222" i="40"/>
  <c r="P222" i="40"/>
  <c r="O222" i="40"/>
  <c r="N222" i="40"/>
  <c r="M222" i="40"/>
  <c r="L222" i="40"/>
  <c r="K222" i="40"/>
  <c r="J222" i="40"/>
  <c r="I222" i="40"/>
  <c r="H222" i="40"/>
  <c r="G222" i="40"/>
  <c r="F222" i="40"/>
  <c r="E222" i="40"/>
  <c r="D222" i="40"/>
  <c r="C222" i="40"/>
  <c r="B222" i="40"/>
  <c r="Z221" i="40"/>
  <c r="Y221" i="40"/>
  <c r="X221" i="40"/>
  <c r="W221" i="40"/>
  <c r="V221" i="40"/>
  <c r="U221" i="40"/>
  <c r="T221" i="40"/>
  <c r="S221" i="40"/>
  <c r="R221" i="40"/>
  <c r="Q221" i="40"/>
  <c r="P221" i="40"/>
  <c r="O221" i="40"/>
  <c r="N221" i="40"/>
  <c r="M221" i="40"/>
  <c r="L221" i="40"/>
  <c r="K221" i="40"/>
  <c r="J221" i="40"/>
  <c r="I221" i="40"/>
  <c r="H221" i="40"/>
  <c r="G221" i="40"/>
  <c r="F221" i="40"/>
  <c r="E221" i="40"/>
  <c r="D221" i="40"/>
  <c r="C221" i="40"/>
  <c r="B221" i="40"/>
  <c r="Z220" i="40"/>
  <c r="Y220" i="40"/>
  <c r="X220" i="40"/>
  <c r="W220" i="40"/>
  <c r="V220" i="40"/>
  <c r="U220" i="40"/>
  <c r="T220" i="40"/>
  <c r="S220" i="40"/>
  <c r="R220" i="40"/>
  <c r="Q220" i="40"/>
  <c r="P220" i="40"/>
  <c r="O220" i="40"/>
  <c r="N220" i="40"/>
  <c r="M220" i="40"/>
  <c r="L220" i="40"/>
  <c r="K220" i="40"/>
  <c r="J220" i="40"/>
  <c r="I220" i="40"/>
  <c r="H220" i="40"/>
  <c r="G220" i="40"/>
  <c r="F220" i="40"/>
  <c r="E220" i="40"/>
  <c r="D220" i="40"/>
  <c r="C220" i="40"/>
  <c r="B220" i="40"/>
  <c r="Z219" i="40"/>
  <c r="Y219" i="40"/>
  <c r="X219" i="40"/>
  <c r="W219" i="40"/>
  <c r="V219" i="40"/>
  <c r="U219" i="40"/>
  <c r="T219" i="40"/>
  <c r="S219" i="40"/>
  <c r="R219" i="40"/>
  <c r="Q219" i="40"/>
  <c r="P219" i="40"/>
  <c r="O219" i="40"/>
  <c r="N219" i="40"/>
  <c r="M219" i="40"/>
  <c r="L219" i="40"/>
  <c r="K219" i="40"/>
  <c r="J219" i="40"/>
  <c r="I219" i="40"/>
  <c r="H219" i="40"/>
  <c r="G219" i="40"/>
  <c r="F219" i="40"/>
  <c r="E219" i="40"/>
  <c r="D219" i="40"/>
  <c r="C219" i="40"/>
  <c r="B219" i="40"/>
  <c r="Z218" i="40"/>
  <c r="Y218" i="40"/>
  <c r="X218" i="40"/>
  <c r="W218" i="40"/>
  <c r="V218" i="40"/>
  <c r="U218" i="40"/>
  <c r="T218" i="40"/>
  <c r="S218" i="40"/>
  <c r="R218" i="40"/>
  <c r="Q218" i="40"/>
  <c r="P218" i="40"/>
  <c r="O218" i="40"/>
  <c r="N218" i="40"/>
  <c r="M218" i="40"/>
  <c r="L218" i="40"/>
  <c r="K218" i="40"/>
  <c r="J218" i="40"/>
  <c r="I218" i="40"/>
  <c r="H218" i="40"/>
  <c r="G218" i="40"/>
  <c r="F218" i="40"/>
  <c r="E218" i="40"/>
  <c r="D218" i="40"/>
  <c r="C218" i="40"/>
  <c r="B218" i="40"/>
  <c r="Z217" i="40"/>
  <c r="Y217" i="40"/>
  <c r="X217" i="40"/>
  <c r="W217" i="40"/>
  <c r="V217" i="40"/>
  <c r="U217" i="40"/>
  <c r="T217" i="40"/>
  <c r="S217" i="40"/>
  <c r="R217" i="40"/>
  <c r="Q217" i="40"/>
  <c r="P217" i="40"/>
  <c r="O217" i="40"/>
  <c r="N217" i="40"/>
  <c r="M217" i="40"/>
  <c r="L217" i="40"/>
  <c r="K217" i="40"/>
  <c r="J217" i="40"/>
  <c r="I217" i="40"/>
  <c r="H217" i="40"/>
  <c r="G217" i="40"/>
  <c r="F217" i="40"/>
  <c r="E217" i="40"/>
  <c r="D217" i="40"/>
  <c r="C217" i="40"/>
  <c r="B217" i="40"/>
  <c r="Z216" i="40"/>
  <c r="Y216" i="40"/>
  <c r="X216" i="40"/>
  <c r="W216" i="40"/>
  <c r="V216" i="40"/>
  <c r="U216" i="40"/>
  <c r="T216" i="40"/>
  <c r="S216" i="40"/>
  <c r="R216" i="40"/>
  <c r="Q216" i="40"/>
  <c r="P216" i="40"/>
  <c r="O216" i="40"/>
  <c r="N216" i="40"/>
  <c r="M216" i="40"/>
  <c r="L216" i="40"/>
  <c r="K216" i="40"/>
  <c r="J216" i="40"/>
  <c r="I216" i="40"/>
  <c r="H216" i="40"/>
  <c r="G216" i="40"/>
  <c r="F216" i="40"/>
  <c r="E216" i="40"/>
  <c r="D216" i="40"/>
  <c r="C216" i="40"/>
  <c r="B216" i="40"/>
  <c r="Z215" i="40"/>
  <c r="Y215" i="40"/>
  <c r="X215" i="40"/>
  <c r="W215" i="40"/>
  <c r="V215" i="40"/>
  <c r="U215" i="40"/>
  <c r="T215" i="40"/>
  <c r="S215" i="40"/>
  <c r="R215" i="40"/>
  <c r="Q215" i="40"/>
  <c r="P215" i="40"/>
  <c r="O215" i="40"/>
  <c r="N215" i="40"/>
  <c r="M215" i="40"/>
  <c r="L215" i="40"/>
  <c r="K215" i="40"/>
  <c r="J215" i="40"/>
  <c r="I215" i="40"/>
  <c r="H215" i="40"/>
  <c r="G215" i="40"/>
  <c r="F215" i="40"/>
  <c r="E215" i="40"/>
  <c r="D215" i="40"/>
  <c r="C215" i="40"/>
  <c r="B215" i="40"/>
  <c r="Z214" i="40"/>
  <c r="Y214" i="40"/>
  <c r="X214" i="40"/>
  <c r="W214" i="40"/>
  <c r="V214" i="40"/>
  <c r="U214" i="40"/>
  <c r="T214" i="40"/>
  <c r="S214" i="40"/>
  <c r="R214" i="40"/>
  <c r="Q214" i="40"/>
  <c r="P214" i="40"/>
  <c r="O214" i="40"/>
  <c r="N214" i="40"/>
  <c r="M214" i="40"/>
  <c r="L214" i="40"/>
  <c r="K214" i="40"/>
  <c r="J214" i="40"/>
  <c r="I214" i="40"/>
  <c r="H214" i="40"/>
  <c r="G214" i="40"/>
  <c r="F214" i="40"/>
  <c r="E214" i="40"/>
  <c r="D214" i="40"/>
  <c r="C214" i="40"/>
  <c r="B214" i="40"/>
  <c r="Z213" i="40"/>
  <c r="Y213" i="40"/>
  <c r="X213" i="40"/>
  <c r="W213" i="40"/>
  <c r="V213" i="40"/>
  <c r="U213" i="40"/>
  <c r="T213" i="40"/>
  <c r="S213" i="40"/>
  <c r="R213" i="40"/>
  <c r="Q213" i="40"/>
  <c r="P213" i="40"/>
  <c r="O213" i="40"/>
  <c r="N213" i="40"/>
  <c r="M213" i="40"/>
  <c r="L213" i="40"/>
  <c r="K213" i="40"/>
  <c r="J213" i="40"/>
  <c r="I213" i="40"/>
  <c r="H213" i="40"/>
  <c r="G213" i="40"/>
  <c r="F213" i="40"/>
  <c r="E213" i="40"/>
  <c r="D213" i="40"/>
  <c r="C213" i="40"/>
  <c r="B213" i="40"/>
  <c r="Z212" i="40"/>
  <c r="Y212" i="40"/>
  <c r="X212" i="40"/>
  <c r="W212" i="40"/>
  <c r="V212" i="40"/>
  <c r="U212" i="40"/>
  <c r="T212" i="40"/>
  <c r="S212" i="40"/>
  <c r="R212" i="40"/>
  <c r="Q212" i="40"/>
  <c r="P212" i="40"/>
  <c r="O212" i="40"/>
  <c r="N212" i="40"/>
  <c r="M212" i="40"/>
  <c r="L212" i="40"/>
  <c r="K212" i="40"/>
  <c r="J212" i="40"/>
  <c r="I212" i="40"/>
  <c r="H212" i="40"/>
  <c r="G212" i="40"/>
  <c r="F212" i="40"/>
  <c r="E212" i="40"/>
  <c r="D212" i="40"/>
  <c r="C212" i="40"/>
  <c r="B212" i="40"/>
  <c r="Z211" i="40"/>
  <c r="Y211" i="40"/>
  <c r="X211" i="40"/>
  <c r="W211" i="40"/>
  <c r="V211" i="40"/>
  <c r="U211" i="40"/>
  <c r="T211" i="40"/>
  <c r="S211" i="40"/>
  <c r="R211" i="40"/>
  <c r="Q211" i="40"/>
  <c r="P211" i="40"/>
  <c r="O211" i="40"/>
  <c r="N211" i="40"/>
  <c r="M211" i="40"/>
  <c r="L211" i="40"/>
  <c r="K211" i="40"/>
  <c r="J211" i="40"/>
  <c r="I211" i="40"/>
  <c r="H211" i="40"/>
  <c r="G211" i="40"/>
  <c r="F211" i="40"/>
  <c r="E211" i="40"/>
  <c r="D211" i="40"/>
  <c r="C211" i="40"/>
  <c r="B211" i="40"/>
  <c r="Z210" i="40"/>
  <c r="Y210" i="40"/>
  <c r="X210" i="40"/>
  <c r="W210" i="40"/>
  <c r="V210" i="40"/>
  <c r="U210" i="40"/>
  <c r="T210" i="40"/>
  <c r="S210" i="40"/>
  <c r="R210" i="40"/>
  <c r="Q210" i="40"/>
  <c r="P210" i="40"/>
  <c r="O210" i="40"/>
  <c r="N210" i="40"/>
  <c r="M210" i="40"/>
  <c r="L210" i="40"/>
  <c r="K210" i="40"/>
  <c r="J210" i="40"/>
  <c r="I210" i="40"/>
  <c r="H210" i="40"/>
  <c r="G210" i="40"/>
  <c r="F210" i="40"/>
  <c r="E210" i="40"/>
  <c r="D210" i="40"/>
  <c r="C210" i="40"/>
  <c r="B210" i="40"/>
  <c r="Z209" i="40"/>
  <c r="Y209" i="40"/>
  <c r="X209" i="40"/>
  <c r="W209" i="40"/>
  <c r="V209" i="40"/>
  <c r="U209" i="40"/>
  <c r="T209" i="40"/>
  <c r="S209" i="40"/>
  <c r="R209" i="40"/>
  <c r="Q209" i="40"/>
  <c r="P209" i="40"/>
  <c r="O209" i="40"/>
  <c r="N209" i="40"/>
  <c r="M209" i="40"/>
  <c r="L209" i="40"/>
  <c r="K209" i="40"/>
  <c r="J209" i="40"/>
  <c r="I209" i="40"/>
  <c r="H209" i="40"/>
  <c r="G209" i="40"/>
  <c r="F209" i="40"/>
  <c r="E209" i="40"/>
  <c r="D209" i="40"/>
  <c r="C209" i="40"/>
  <c r="B209" i="40"/>
  <c r="Z208" i="40"/>
  <c r="Y208" i="40"/>
  <c r="X208" i="40"/>
  <c r="W208" i="40"/>
  <c r="V208" i="40"/>
  <c r="U208" i="40"/>
  <c r="T208" i="40"/>
  <c r="S208" i="40"/>
  <c r="R208" i="40"/>
  <c r="Q208" i="40"/>
  <c r="P208" i="40"/>
  <c r="O208" i="40"/>
  <c r="N208" i="40"/>
  <c r="M208" i="40"/>
  <c r="L208" i="40"/>
  <c r="K208" i="40"/>
  <c r="J208" i="40"/>
  <c r="I208" i="40"/>
  <c r="H208" i="40"/>
  <c r="G208" i="40"/>
  <c r="F208" i="40"/>
  <c r="E208" i="40"/>
  <c r="D208" i="40"/>
  <c r="C208" i="40"/>
  <c r="B208" i="40"/>
  <c r="Z207" i="40"/>
  <c r="Y207" i="40"/>
  <c r="X207" i="40"/>
  <c r="W207" i="40"/>
  <c r="V207" i="40"/>
  <c r="U207" i="40"/>
  <c r="T207" i="40"/>
  <c r="S207" i="40"/>
  <c r="R207" i="40"/>
  <c r="Q207" i="40"/>
  <c r="P207" i="40"/>
  <c r="O207" i="40"/>
  <c r="N207" i="40"/>
  <c r="M207" i="40"/>
  <c r="L207" i="40"/>
  <c r="K207" i="40"/>
  <c r="J207" i="40"/>
  <c r="I207" i="40"/>
  <c r="H207" i="40"/>
  <c r="G207" i="40"/>
  <c r="F207" i="40"/>
  <c r="E207" i="40"/>
  <c r="D207" i="40"/>
  <c r="C207" i="40"/>
  <c r="B207" i="40"/>
  <c r="Z206" i="40"/>
  <c r="Y206" i="40"/>
  <c r="X206" i="40"/>
  <c r="W206" i="40"/>
  <c r="V206" i="40"/>
  <c r="U206" i="40"/>
  <c r="T206" i="40"/>
  <c r="S206" i="40"/>
  <c r="R206" i="40"/>
  <c r="Q206" i="40"/>
  <c r="P206" i="40"/>
  <c r="O206" i="40"/>
  <c r="N206" i="40"/>
  <c r="M206" i="40"/>
  <c r="L206" i="40"/>
  <c r="K206" i="40"/>
  <c r="J206" i="40"/>
  <c r="I206" i="40"/>
  <c r="H206" i="40"/>
  <c r="G206" i="40"/>
  <c r="F206" i="40"/>
  <c r="E206" i="40"/>
  <c r="D206" i="40"/>
  <c r="C206" i="40"/>
  <c r="B206" i="40"/>
  <c r="Z205" i="40"/>
  <c r="Y205" i="40"/>
  <c r="X205" i="40"/>
  <c r="W205" i="40"/>
  <c r="V205" i="40"/>
  <c r="U205" i="40"/>
  <c r="T205" i="40"/>
  <c r="S205" i="40"/>
  <c r="R205" i="40"/>
  <c r="Q205" i="40"/>
  <c r="P205" i="40"/>
  <c r="O205" i="40"/>
  <c r="N205" i="40"/>
  <c r="M205" i="40"/>
  <c r="L205" i="40"/>
  <c r="K205" i="40"/>
  <c r="J205" i="40"/>
  <c r="I205" i="40"/>
  <c r="H205" i="40"/>
  <c r="G205" i="40"/>
  <c r="F205" i="40"/>
  <c r="E205" i="40"/>
  <c r="D205" i="40"/>
  <c r="C205" i="40"/>
  <c r="B205" i="40"/>
  <c r="Z204" i="40"/>
  <c r="Y204" i="40"/>
  <c r="X204" i="40"/>
  <c r="W204" i="40"/>
  <c r="V204" i="40"/>
  <c r="U204" i="40"/>
  <c r="T204" i="40"/>
  <c r="S204" i="40"/>
  <c r="R204" i="40"/>
  <c r="Q204" i="40"/>
  <c r="P204" i="40"/>
  <c r="O204" i="40"/>
  <c r="N204" i="40"/>
  <c r="M204" i="40"/>
  <c r="L204" i="40"/>
  <c r="K204" i="40"/>
  <c r="J204" i="40"/>
  <c r="I204" i="40"/>
  <c r="H204" i="40"/>
  <c r="G204" i="40"/>
  <c r="F204" i="40"/>
  <c r="E204" i="40"/>
  <c r="D204" i="40"/>
  <c r="C204" i="40"/>
  <c r="B204" i="40"/>
  <c r="Z203" i="40"/>
  <c r="Y203" i="40"/>
  <c r="X203" i="40"/>
  <c r="W203" i="40"/>
  <c r="V203" i="40"/>
  <c r="U203" i="40"/>
  <c r="T203" i="40"/>
  <c r="S203" i="40"/>
  <c r="R203" i="40"/>
  <c r="Q203" i="40"/>
  <c r="P203" i="40"/>
  <c r="O203" i="40"/>
  <c r="N203" i="40"/>
  <c r="M203" i="40"/>
  <c r="L203" i="40"/>
  <c r="K203" i="40"/>
  <c r="J203" i="40"/>
  <c r="I203" i="40"/>
  <c r="H203" i="40"/>
  <c r="G203" i="40"/>
  <c r="F203" i="40"/>
  <c r="E203" i="40"/>
  <c r="D203" i="40"/>
  <c r="C203" i="40"/>
  <c r="B203" i="40"/>
  <c r="Z202" i="40"/>
  <c r="Y202" i="40"/>
  <c r="X202" i="40"/>
  <c r="W202" i="40"/>
  <c r="V202" i="40"/>
  <c r="U202" i="40"/>
  <c r="T202" i="40"/>
  <c r="S202" i="40"/>
  <c r="R202" i="40"/>
  <c r="Q202" i="40"/>
  <c r="P202" i="40"/>
  <c r="O202" i="40"/>
  <c r="N202" i="40"/>
  <c r="M202" i="40"/>
  <c r="L202" i="40"/>
  <c r="K202" i="40"/>
  <c r="J202" i="40"/>
  <c r="I202" i="40"/>
  <c r="H202" i="40"/>
  <c r="G202" i="40"/>
  <c r="F202" i="40"/>
  <c r="E202" i="40"/>
  <c r="D202" i="40"/>
  <c r="C202" i="40"/>
  <c r="B202" i="40"/>
  <c r="Z201" i="40"/>
  <c r="Y201" i="40"/>
  <c r="X201" i="40"/>
  <c r="W201" i="40"/>
  <c r="V201" i="40"/>
  <c r="U201" i="40"/>
  <c r="T201" i="40"/>
  <c r="S201" i="40"/>
  <c r="R201" i="40"/>
  <c r="Q201" i="40"/>
  <c r="P201" i="40"/>
  <c r="O201" i="40"/>
  <c r="N201" i="40"/>
  <c r="M201" i="40"/>
  <c r="L201" i="40"/>
  <c r="K201" i="40"/>
  <c r="J201" i="40"/>
  <c r="I201" i="40"/>
  <c r="H201" i="40"/>
  <c r="G201" i="40"/>
  <c r="F201" i="40"/>
  <c r="E201" i="40"/>
  <c r="D201" i="40"/>
  <c r="C201" i="40"/>
  <c r="B201" i="40"/>
  <c r="Z200" i="40"/>
  <c r="Y200" i="40"/>
  <c r="X200" i="40"/>
  <c r="W200" i="40"/>
  <c r="V200" i="40"/>
  <c r="U200" i="40"/>
  <c r="T200" i="40"/>
  <c r="S200" i="40"/>
  <c r="R200" i="40"/>
  <c r="Q200" i="40"/>
  <c r="P200" i="40"/>
  <c r="O200" i="40"/>
  <c r="N200" i="40"/>
  <c r="M200" i="40"/>
  <c r="L200" i="40"/>
  <c r="K200" i="40"/>
  <c r="J200" i="40"/>
  <c r="I200" i="40"/>
  <c r="H200" i="40"/>
  <c r="G200" i="40"/>
  <c r="F200" i="40"/>
  <c r="E200" i="40"/>
  <c r="D200" i="40"/>
  <c r="C200" i="40"/>
  <c r="B200" i="40"/>
  <c r="Z199" i="40"/>
  <c r="Y199" i="40"/>
  <c r="X199" i="40"/>
  <c r="W199" i="40"/>
  <c r="V199" i="40"/>
  <c r="U199" i="40"/>
  <c r="T199" i="40"/>
  <c r="S199" i="40"/>
  <c r="R199" i="40"/>
  <c r="Q199" i="40"/>
  <c r="P199" i="40"/>
  <c r="O199" i="40"/>
  <c r="N199" i="40"/>
  <c r="M199" i="40"/>
  <c r="L199" i="40"/>
  <c r="K199" i="40"/>
  <c r="J199" i="40"/>
  <c r="I199" i="40"/>
  <c r="H199" i="40"/>
  <c r="G199" i="40"/>
  <c r="F199" i="40"/>
  <c r="E199" i="40"/>
  <c r="D199" i="40"/>
  <c r="C199" i="40"/>
  <c r="B199" i="40"/>
  <c r="Z198" i="40"/>
  <c r="Y198" i="40"/>
  <c r="X198" i="40"/>
  <c r="W198" i="40"/>
  <c r="V198" i="40"/>
  <c r="U198" i="40"/>
  <c r="T198" i="40"/>
  <c r="S198" i="40"/>
  <c r="R198" i="40"/>
  <c r="Q198" i="40"/>
  <c r="P198" i="40"/>
  <c r="O198" i="40"/>
  <c r="N198" i="40"/>
  <c r="M198" i="40"/>
  <c r="L198" i="40"/>
  <c r="K198" i="40"/>
  <c r="J198" i="40"/>
  <c r="I198" i="40"/>
  <c r="H198" i="40"/>
  <c r="G198" i="40"/>
  <c r="F198" i="40"/>
  <c r="E198" i="40"/>
  <c r="D198" i="40"/>
  <c r="C198" i="40"/>
  <c r="B198" i="40"/>
  <c r="Z197" i="40"/>
  <c r="Y197" i="40"/>
  <c r="X197" i="40"/>
  <c r="W197" i="40"/>
  <c r="V197" i="40"/>
  <c r="U197" i="40"/>
  <c r="T197" i="40"/>
  <c r="S197" i="40"/>
  <c r="R197" i="40"/>
  <c r="Q197" i="40"/>
  <c r="P197" i="40"/>
  <c r="O197" i="40"/>
  <c r="N197" i="40"/>
  <c r="M197" i="40"/>
  <c r="L197" i="40"/>
  <c r="K197" i="40"/>
  <c r="J197" i="40"/>
  <c r="I197" i="40"/>
  <c r="H197" i="40"/>
  <c r="G197" i="40"/>
  <c r="F197" i="40"/>
  <c r="E197" i="40"/>
  <c r="D197" i="40"/>
  <c r="C197" i="40"/>
  <c r="B197" i="40"/>
  <c r="Z196" i="40"/>
  <c r="Y196" i="40"/>
  <c r="X196" i="40"/>
  <c r="W196" i="40"/>
  <c r="V196" i="40"/>
  <c r="U196" i="40"/>
  <c r="T196" i="40"/>
  <c r="S196" i="40"/>
  <c r="R196" i="40"/>
  <c r="Q196" i="40"/>
  <c r="P196" i="40"/>
  <c r="O196" i="40"/>
  <c r="N196" i="40"/>
  <c r="M196" i="40"/>
  <c r="L196" i="40"/>
  <c r="K196" i="40"/>
  <c r="J196" i="40"/>
  <c r="I196" i="40"/>
  <c r="H196" i="40"/>
  <c r="G196" i="40"/>
  <c r="F196" i="40"/>
  <c r="E196" i="40"/>
  <c r="D196" i="40"/>
  <c r="C196" i="40"/>
  <c r="B196" i="40"/>
  <c r="Z195" i="40"/>
  <c r="Y195" i="40"/>
  <c r="X195" i="40"/>
  <c r="W195" i="40"/>
  <c r="V195" i="40"/>
  <c r="U195" i="40"/>
  <c r="T195" i="40"/>
  <c r="S195" i="40"/>
  <c r="R195" i="40"/>
  <c r="Q195" i="40"/>
  <c r="P195" i="40"/>
  <c r="O195" i="40"/>
  <c r="N195" i="40"/>
  <c r="M195" i="40"/>
  <c r="L195" i="40"/>
  <c r="K195" i="40"/>
  <c r="J195" i="40"/>
  <c r="I195" i="40"/>
  <c r="H195" i="40"/>
  <c r="G195" i="40"/>
  <c r="F195" i="40"/>
  <c r="E195" i="40"/>
  <c r="D195" i="40"/>
  <c r="C195" i="40"/>
  <c r="B195" i="40"/>
  <c r="Z194" i="40"/>
  <c r="Y194" i="40"/>
  <c r="X194" i="40"/>
  <c r="W194" i="40"/>
  <c r="V194" i="40"/>
  <c r="U194" i="40"/>
  <c r="T194" i="40"/>
  <c r="S194" i="40"/>
  <c r="R194" i="40"/>
  <c r="Q194" i="40"/>
  <c r="P194" i="40"/>
  <c r="O194" i="40"/>
  <c r="N194" i="40"/>
  <c r="M194" i="40"/>
  <c r="L194" i="40"/>
  <c r="K194" i="40"/>
  <c r="J194" i="40"/>
  <c r="I194" i="40"/>
  <c r="H194" i="40"/>
  <c r="G194" i="40"/>
  <c r="F194" i="40"/>
  <c r="E194" i="40"/>
  <c r="D194" i="40"/>
  <c r="C194" i="40"/>
  <c r="B194" i="40"/>
  <c r="Z193" i="40"/>
  <c r="Y193" i="40"/>
  <c r="X193" i="40"/>
  <c r="W193" i="40"/>
  <c r="V193" i="40"/>
  <c r="U193" i="40"/>
  <c r="T193" i="40"/>
  <c r="S193" i="40"/>
  <c r="R193" i="40"/>
  <c r="Q193" i="40"/>
  <c r="P193" i="40"/>
  <c r="O193" i="40"/>
  <c r="N193" i="40"/>
  <c r="M193" i="40"/>
  <c r="L193" i="40"/>
  <c r="K193" i="40"/>
  <c r="J193" i="40"/>
  <c r="I193" i="40"/>
  <c r="H193" i="40"/>
  <c r="G193" i="40"/>
  <c r="F193" i="40"/>
  <c r="E193" i="40"/>
  <c r="D193" i="40"/>
  <c r="C193" i="40"/>
  <c r="B193" i="40"/>
  <c r="Z192" i="40"/>
  <c r="Y192" i="40"/>
  <c r="X192" i="40"/>
  <c r="W192" i="40"/>
  <c r="V192" i="40"/>
  <c r="U192" i="40"/>
  <c r="T192" i="40"/>
  <c r="S192" i="40"/>
  <c r="R192" i="40"/>
  <c r="Q192" i="40"/>
  <c r="P192" i="40"/>
  <c r="O192" i="40"/>
  <c r="N192" i="40"/>
  <c r="M192" i="40"/>
  <c r="L192" i="40"/>
  <c r="K192" i="40"/>
  <c r="J192" i="40"/>
  <c r="I192" i="40"/>
  <c r="H192" i="40"/>
  <c r="G192" i="40"/>
  <c r="F192" i="40"/>
  <c r="E192" i="40"/>
  <c r="D192" i="40"/>
  <c r="C192" i="40"/>
  <c r="B192" i="40"/>
  <c r="Z191" i="40"/>
  <c r="Y191" i="40"/>
  <c r="X191" i="40"/>
  <c r="W191" i="40"/>
  <c r="V191" i="40"/>
  <c r="U191" i="40"/>
  <c r="T191" i="40"/>
  <c r="S191" i="40"/>
  <c r="R191" i="40"/>
  <c r="Q191" i="40"/>
  <c r="P191" i="40"/>
  <c r="O191" i="40"/>
  <c r="N191" i="40"/>
  <c r="M191" i="40"/>
  <c r="L191" i="40"/>
  <c r="K191" i="40"/>
  <c r="J191" i="40"/>
  <c r="I191" i="40"/>
  <c r="H191" i="40"/>
  <c r="G191" i="40"/>
  <c r="F191" i="40"/>
  <c r="E191" i="40"/>
  <c r="D191" i="40"/>
  <c r="C191" i="40"/>
  <c r="B191" i="40"/>
  <c r="Z190" i="40"/>
  <c r="Y190" i="40"/>
  <c r="X190" i="40"/>
  <c r="W190" i="40"/>
  <c r="V190" i="40"/>
  <c r="U190" i="40"/>
  <c r="T190" i="40"/>
  <c r="S190" i="40"/>
  <c r="R190" i="40"/>
  <c r="Q190" i="40"/>
  <c r="P190" i="40"/>
  <c r="O190" i="40"/>
  <c r="N190" i="40"/>
  <c r="M190" i="40"/>
  <c r="L190" i="40"/>
  <c r="K190" i="40"/>
  <c r="J190" i="40"/>
  <c r="I190" i="40"/>
  <c r="H190" i="40"/>
  <c r="G190" i="40"/>
  <c r="F190" i="40"/>
  <c r="E190" i="40"/>
  <c r="D190" i="40"/>
  <c r="C190" i="40"/>
  <c r="B190" i="40"/>
  <c r="Z189" i="40"/>
  <c r="Y189" i="40"/>
  <c r="X189" i="40"/>
  <c r="W189" i="40"/>
  <c r="V189" i="40"/>
  <c r="U189" i="40"/>
  <c r="T189" i="40"/>
  <c r="S189" i="40"/>
  <c r="R189" i="40"/>
  <c r="Q189" i="40"/>
  <c r="P189" i="40"/>
  <c r="O189" i="40"/>
  <c r="N189" i="40"/>
  <c r="M189" i="40"/>
  <c r="L189" i="40"/>
  <c r="K189" i="40"/>
  <c r="J189" i="40"/>
  <c r="I189" i="40"/>
  <c r="H189" i="40"/>
  <c r="G189" i="40"/>
  <c r="F189" i="40"/>
  <c r="E189" i="40"/>
  <c r="D189" i="40"/>
  <c r="C189" i="40"/>
  <c r="B189" i="40"/>
  <c r="Z188" i="40"/>
  <c r="Y188" i="40"/>
  <c r="X188" i="40"/>
  <c r="W188" i="40"/>
  <c r="V188" i="40"/>
  <c r="U188" i="40"/>
  <c r="T188" i="40"/>
  <c r="S188" i="40"/>
  <c r="R188" i="40"/>
  <c r="Q188" i="40"/>
  <c r="P188" i="40"/>
  <c r="O188" i="40"/>
  <c r="N188" i="40"/>
  <c r="M188" i="40"/>
  <c r="L188" i="40"/>
  <c r="K188" i="40"/>
  <c r="J188" i="40"/>
  <c r="I188" i="40"/>
  <c r="H188" i="40"/>
  <c r="G188" i="40"/>
  <c r="F188" i="40"/>
  <c r="E188" i="40"/>
  <c r="D188" i="40"/>
  <c r="C188" i="40"/>
  <c r="B188" i="40"/>
  <c r="Z187" i="40"/>
  <c r="Y187" i="40"/>
  <c r="X187" i="40"/>
  <c r="W187" i="40"/>
  <c r="V187" i="40"/>
  <c r="U187" i="40"/>
  <c r="T187" i="40"/>
  <c r="S187" i="40"/>
  <c r="R187" i="40"/>
  <c r="Q187" i="40"/>
  <c r="P187" i="40"/>
  <c r="O187" i="40"/>
  <c r="N187" i="40"/>
  <c r="M187" i="40"/>
  <c r="L187" i="40"/>
  <c r="K187" i="40"/>
  <c r="J187" i="40"/>
  <c r="I187" i="40"/>
  <c r="H187" i="40"/>
  <c r="G187" i="40"/>
  <c r="F187" i="40"/>
  <c r="E187" i="40"/>
  <c r="D187" i="40"/>
  <c r="C187" i="40"/>
  <c r="B187" i="40"/>
  <c r="Z186" i="40"/>
  <c r="Y186" i="40"/>
  <c r="X186" i="40"/>
  <c r="W186" i="40"/>
  <c r="V186" i="40"/>
  <c r="U186" i="40"/>
  <c r="T186" i="40"/>
  <c r="S186" i="40"/>
  <c r="R186" i="40"/>
  <c r="Q186" i="40"/>
  <c r="P186" i="40"/>
  <c r="O186" i="40"/>
  <c r="N186" i="40"/>
  <c r="M186" i="40"/>
  <c r="L186" i="40"/>
  <c r="K186" i="40"/>
  <c r="J186" i="40"/>
  <c r="I186" i="40"/>
  <c r="H186" i="40"/>
  <c r="G186" i="40"/>
  <c r="F186" i="40"/>
  <c r="E186" i="40"/>
  <c r="D186" i="40"/>
  <c r="C186" i="40"/>
  <c r="B186" i="40"/>
  <c r="Z185" i="40"/>
  <c r="Y185" i="40"/>
  <c r="X185" i="40"/>
  <c r="W185" i="40"/>
  <c r="V185" i="40"/>
  <c r="U185" i="40"/>
  <c r="T185" i="40"/>
  <c r="S185" i="40"/>
  <c r="R185" i="40"/>
  <c r="Q185" i="40"/>
  <c r="P185" i="40"/>
  <c r="O185" i="40"/>
  <c r="N185" i="40"/>
  <c r="M185" i="40"/>
  <c r="L185" i="40"/>
  <c r="K185" i="40"/>
  <c r="J185" i="40"/>
  <c r="I185" i="40"/>
  <c r="H185" i="40"/>
  <c r="G185" i="40"/>
  <c r="F185" i="40"/>
  <c r="E185" i="40"/>
  <c r="D185" i="40"/>
  <c r="C185" i="40"/>
  <c r="B185" i="40"/>
  <c r="Z184" i="40"/>
  <c r="Y184" i="40"/>
  <c r="X184" i="40"/>
  <c r="W184" i="40"/>
  <c r="V184" i="40"/>
  <c r="U184" i="40"/>
  <c r="T184" i="40"/>
  <c r="S184" i="40"/>
  <c r="R184" i="40"/>
  <c r="Q184" i="40"/>
  <c r="P184" i="40"/>
  <c r="O184" i="40"/>
  <c r="N184" i="40"/>
  <c r="M184" i="40"/>
  <c r="L184" i="40"/>
  <c r="K184" i="40"/>
  <c r="J184" i="40"/>
  <c r="I184" i="40"/>
  <c r="H184" i="40"/>
  <c r="G184" i="40"/>
  <c r="F184" i="40"/>
  <c r="E184" i="40"/>
  <c r="D184" i="40"/>
  <c r="C184" i="40"/>
  <c r="B184" i="40"/>
  <c r="Z183" i="40"/>
  <c r="Y183" i="40"/>
  <c r="X183" i="40"/>
  <c r="W183" i="40"/>
  <c r="V183" i="40"/>
  <c r="U183" i="40"/>
  <c r="T183" i="40"/>
  <c r="S183" i="40"/>
  <c r="R183" i="40"/>
  <c r="Q183" i="40"/>
  <c r="P183" i="40"/>
  <c r="O183" i="40"/>
  <c r="N183" i="40"/>
  <c r="M183" i="40"/>
  <c r="L183" i="40"/>
  <c r="K183" i="40"/>
  <c r="J183" i="40"/>
  <c r="I183" i="40"/>
  <c r="H183" i="40"/>
  <c r="G183" i="40"/>
  <c r="F183" i="40"/>
  <c r="E183" i="40"/>
  <c r="D183" i="40"/>
  <c r="C183" i="40"/>
  <c r="B183" i="40"/>
  <c r="Z182" i="40"/>
  <c r="Y182" i="40"/>
  <c r="X182" i="40"/>
  <c r="W182" i="40"/>
  <c r="V182" i="40"/>
  <c r="U182" i="40"/>
  <c r="T182" i="40"/>
  <c r="S182" i="40"/>
  <c r="R182" i="40"/>
  <c r="Q182" i="40"/>
  <c r="P182" i="40"/>
  <c r="O182" i="40"/>
  <c r="N182" i="40"/>
  <c r="M182" i="40"/>
  <c r="L182" i="40"/>
  <c r="K182" i="40"/>
  <c r="J182" i="40"/>
  <c r="I182" i="40"/>
  <c r="H182" i="40"/>
  <c r="G182" i="40"/>
  <c r="F182" i="40"/>
  <c r="E182" i="40"/>
  <c r="D182" i="40"/>
  <c r="C182" i="40"/>
  <c r="B182" i="40"/>
  <c r="Z181" i="40"/>
  <c r="Y181" i="40"/>
  <c r="X181" i="40"/>
  <c r="W181" i="40"/>
  <c r="V181" i="40"/>
  <c r="U181" i="40"/>
  <c r="T181" i="40"/>
  <c r="S181" i="40"/>
  <c r="R181" i="40"/>
  <c r="Q181" i="40"/>
  <c r="P181" i="40"/>
  <c r="O181" i="40"/>
  <c r="N181" i="40"/>
  <c r="M181" i="40"/>
  <c r="L181" i="40"/>
  <c r="K181" i="40"/>
  <c r="J181" i="40"/>
  <c r="I181" i="40"/>
  <c r="H181" i="40"/>
  <c r="G181" i="40"/>
  <c r="F181" i="40"/>
  <c r="E181" i="40"/>
  <c r="D181" i="40"/>
  <c r="C181" i="40"/>
  <c r="B181" i="40"/>
  <c r="Z180" i="40"/>
  <c r="Y180" i="40"/>
  <c r="X180" i="40"/>
  <c r="W180" i="40"/>
  <c r="V180" i="40"/>
  <c r="U180" i="40"/>
  <c r="T180" i="40"/>
  <c r="S180" i="40"/>
  <c r="R180" i="40"/>
  <c r="Q180" i="40"/>
  <c r="P180" i="40"/>
  <c r="O180" i="40"/>
  <c r="N180" i="40"/>
  <c r="M180" i="40"/>
  <c r="L180" i="40"/>
  <c r="K180" i="40"/>
  <c r="J180" i="40"/>
  <c r="I180" i="40"/>
  <c r="H180" i="40"/>
  <c r="G180" i="40"/>
  <c r="F180" i="40"/>
  <c r="E180" i="40"/>
  <c r="D180" i="40"/>
  <c r="C180" i="40"/>
  <c r="B180" i="40"/>
  <c r="Z179" i="40"/>
  <c r="Y179" i="40"/>
  <c r="X179" i="40"/>
  <c r="W179" i="40"/>
  <c r="V179" i="40"/>
  <c r="U179" i="40"/>
  <c r="T179" i="40"/>
  <c r="S179" i="40"/>
  <c r="R179" i="40"/>
  <c r="Q179" i="40"/>
  <c r="P179" i="40"/>
  <c r="O179" i="40"/>
  <c r="N179" i="40"/>
  <c r="M179" i="40"/>
  <c r="L179" i="40"/>
  <c r="K179" i="40"/>
  <c r="J179" i="40"/>
  <c r="I179" i="40"/>
  <c r="H179" i="40"/>
  <c r="G179" i="40"/>
  <c r="F179" i="40"/>
  <c r="E179" i="40"/>
  <c r="D179" i="40"/>
  <c r="C179" i="40"/>
  <c r="B179" i="40"/>
  <c r="Z178" i="40"/>
  <c r="Y178" i="40"/>
  <c r="X178" i="40"/>
  <c r="W178" i="40"/>
  <c r="V178" i="40"/>
  <c r="U178" i="40"/>
  <c r="T178" i="40"/>
  <c r="S178" i="40"/>
  <c r="R178" i="40"/>
  <c r="Q178" i="40"/>
  <c r="P178" i="40"/>
  <c r="O178" i="40"/>
  <c r="N178" i="40"/>
  <c r="M178" i="40"/>
  <c r="L178" i="40"/>
  <c r="K178" i="40"/>
  <c r="J178" i="40"/>
  <c r="I178" i="40"/>
  <c r="H178" i="40"/>
  <c r="G178" i="40"/>
  <c r="F178" i="40"/>
  <c r="E178" i="40"/>
  <c r="D178" i="40"/>
  <c r="C178" i="40"/>
  <c r="B178" i="40"/>
  <c r="Z177" i="40"/>
  <c r="Y177" i="40"/>
  <c r="X177" i="40"/>
  <c r="W177" i="40"/>
  <c r="V177" i="40"/>
  <c r="U177" i="40"/>
  <c r="T177" i="40"/>
  <c r="S177" i="40"/>
  <c r="R177" i="40"/>
  <c r="Q177" i="40"/>
  <c r="P177" i="40"/>
  <c r="O177" i="40"/>
  <c r="N177" i="40"/>
  <c r="M177" i="40"/>
  <c r="L177" i="40"/>
  <c r="K177" i="40"/>
  <c r="J177" i="40"/>
  <c r="I177" i="40"/>
  <c r="H177" i="40"/>
  <c r="G177" i="40"/>
  <c r="F177" i="40"/>
  <c r="E177" i="40"/>
  <c r="D177" i="40"/>
  <c r="C177" i="40"/>
  <c r="B177" i="40"/>
  <c r="Z176" i="40"/>
  <c r="Y176" i="40"/>
  <c r="X176" i="40"/>
  <c r="W176" i="40"/>
  <c r="V176" i="40"/>
  <c r="U176" i="40"/>
  <c r="T176" i="40"/>
  <c r="S176" i="40"/>
  <c r="R176" i="40"/>
  <c r="Q176" i="40"/>
  <c r="P176" i="40"/>
  <c r="O176" i="40"/>
  <c r="N176" i="40"/>
  <c r="M176" i="40"/>
  <c r="L176" i="40"/>
  <c r="K176" i="40"/>
  <c r="J176" i="40"/>
  <c r="I176" i="40"/>
  <c r="H176" i="40"/>
  <c r="G176" i="40"/>
  <c r="F176" i="40"/>
  <c r="E176" i="40"/>
  <c r="D176" i="40"/>
  <c r="C176" i="40"/>
  <c r="B176" i="40"/>
  <c r="Z175" i="40"/>
  <c r="Y175" i="40"/>
  <c r="X175" i="40"/>
  <c r="W175" i="40"/>
  <c r="V175" i="40"/>
  <c r="U175" i="40"/>
  <c r="T175" i="40"/>
  <c r="S175" i="40"/>
  <c r="R175" i="40"/>
  <c r="Q175" i="40"/>
  <c r="P175" i="40"/>
  <c r="O175" i="40"/>
  <c r="N175" i="40"/>
  <c r="M175" i="40"/>
  <c r="L175" i="40"/>
  <c r="K175" i="40"/>
  <c r="J175" i="40"/>
  <c r="I175" i="40"/>
  <c r="H175" i="40"/>
  <c r="G175" i="40"/>
  <c r="F175" i="40"/>
  <c r="E175" i="40"/>
  <c r="D175" i="40"/>
  <c r="C175" i="40"/>
  <c r="B175" i="40"/>
  <c r="Z174" i="40"/>
  <c r="Y174" i="40"/>
  <c r="X174" i="40"/>
  <c r="W174" i="40"/>
  <c r="V174" i="40"/>
  <c r="U174" i="40"/>
  <c r="T174" i="40"/>
  <c r="S174" i="40"/>
  <c r="R174" i="40"/>
  <c r="Q174" i="40"/>
  <c r="P174" i="40"/>
  <c r="O174" i="40"/>
  <c r="N174" i="40"/>
  <c r="M174" i="40"/>
  <c r="L174" i="40"/>
  <c r="K174" i="40"/>
  <c r="J174" i="40"/>
  <c r="I174" i="40"/>
  <c r="H174" i="40"/>
  <c r="G174" i="40"/>
  <c r="F174" i="40"/>
  <c r="E174" i="40"/>
  <c r="D174" i="40"/>
  <c r="C174" i="40"/>
  <c r="B174" i="40"/>
  <c r="Z173" i="40"/>
  <c r="Y173" i="40"/>
  <c r="X173" i="40"/>
  <c r="W173" i="40"/>
  <c r="V173" i="40"/>
  <c r="U173" i="40"/>
  <c r="T173" i="40"/>
  <c r="S173" i="40"/>
  <c r="R173" i="40"/>
  <c r="Q173" i="40"/>
  <c r="P173" i="40"/>
  <c r="O173" i="40"/>
  <c r="N173" i="40"/>
  <c r="M173" i="40"/>
  <c r="L173" i="40"/>
  <c r="K173" i="40"/>
  <c r="J173" i="40"/>
  <c r="I173" i="40"/>
  <c r="H173" i="40"/>
  <c r="G173" i="40"/>
  <c r="F173" i="40"/>
  <c r="E173" i="40"/>
  <c r="D173" i="40"/>
  <c r="C173" i="40"/>
  <c r="B173" i="40"/>
  <c r="Z172" i="40"/>
  <c r="Y172" i="40"/>
  <c r="X172" i="40"/>
  <c r="W172" i="40"/>
  <c r="V172" i="40"/>
  <c r="U172" i="40"/>
  <c r="T172" i="40"/>
  <c r="S172" i="40"/>
  <c r="R172" i="40"/>
  <c r="Q172" i="40"/>
  <c r="P172" i="40"/>
  <c r="O172" i="40"/>
  <c r="N172" i="40"/>
  <c r="M172" i="40"/>
  <c r="L172" i="40"/>
  <c r="K172" i="40"/>
  <c r="J172" i="40"/>
  <c r="I172" i="40"/>
  <c r="H172" i="40"/>
  <c r="G172" i="40"/>
  <c r="F172" i="40"/>
  <c r="E172" i="40"/>
  <c r="D172" i="40"/>
  <c r="C172" i="40"/>
  <c r="B172" i="40"/>
  <c r="Z171" i="40"/>
  <c r="Y171" i="40"/>
  <c r="X171" i="40"/>
  <c r="W171" i="40"/>
  <c r="V171" i="40"/>
  <c r="U171" i="40"/>
  <c r="T171" i="40"/>
  <c r="S171" i="40"/>
  <c r="R171" i="40"/>
  <c r="Q171" i="40"/>
  <c r="P171" i="40"/>
  <c r="O171" i="40"/>
  <c r="N171" i="40"/>
  <c r="M171" i="40"/>
  <c r="L171" i="40"/>
  <c r="K171" i="40"/>
  <c r="J171" i="40"/>
  <c r="I171" i="40"/>
  <c r="H171" i="40"/>
  <c r="G171" i="40"/>
  <c r="F171" i="40"/>
  <c r="E171" i="40"/>
  <c r="D171" i="40"/>
  <c r="C171" i="40"/>
  <c r="B171" i="40"/>
  <c r="Z170" i="40"/>
  <c r="Y170" i="40"/>
  <c r="X170" i="40"/>
  <c r="W170" i="40"/>
  <c r="V170" i="40"/>
  <c r="U170" i="40"/>
  <c r="T170" i="40"/>
  <c r="S170" i="40"/>
  <c r="R170" i="40"/>
  <c r="Q170" i="40"/>
  <c r="P170" i="40"/>
  <c r="O170" i="40"/>
  <c r="N170" i="40"/>
  <c r="M170" i="40"/>
  <c r="L170" i="40"/>
  <c r="K170" i="40"/>
  <c r="J170" i="40"/>
  <c r="I170" i="40"/>
  <c r="H170" i="40"/>
  <c r="G170" i="40"/>
  <c r="F170" i="40"/>
  <c r="E170" i="40"/>
  <c r="D170" i="40"/>
  <c r="C170" i="40"/>
  <c r="B170" i="40"/>
  <c r="Z169" i="40"/>
  <c r="Y169" i="40"/>
  <c r="X169" i="40"/>
  <c r="W169" i="40"/>
  <c r="V169" i="40"/>
  <c r="U169" i="40"/>
  <c r="T169" i="40"/>
  <c r="S169" i="40"/>
  <c r="R169" i="40"/>
  <c r="Q169" i="40"/>
  <c r="P169" i="40"/>
  <c r="O169" i="40"/>
  <c r="N169" i="40"/>
  <c r="M169" i="40"/>
  <c r="L169" i="40"/>
  <c r="K169" i="40"/>
  <c r="J169" i="40"/>
  <c r="I169" i="40"/>
  <c r="H169" i="40"/>
  <c r="G169" i="40"/>
  <c r="F169" i="40"/>
  <c r="E169" i="40"/>
  <c r="D169" i="40"/>
  <c r="C169" i="40"/>
  <c r="B169" i="40"/>
  <c r="Z168" i="40"/>
  <c r="Y168" i="40"/>
  <c r="X168" i="40"/>
  <c r="W168" i="40"/>
  <c r="V168" i="40"/>
  <c r="U168" i="40"/>
  <c r="T168" i="40"/>
  <c r="S168" i="40"/>
  <c r="R168" i="40"/>
  <c r="Q168" i="40"/>
  <c r="P168" i="40"/>
  <c r="O168" i="40"/>
  <c r="N168" i="40"/>
  <c r="M168" i="40"/>
  <c r="L168" i="40"/>
  <c r="K168" i="40"/>
  <c r="J168" i="40"/>
  <c r="I168" i="40"/>
  <c r="H168" i="40"/>
  <c r="G168" i="40"/>
  <c r="F168" i="40"/>
  <c r="E168" i="40"/>
  <c r="D168" i="40"/>
  <c r="C168" i="40"/>
  <c r="B168" i="40"/>
  <c r="Z167" i="40"/>
  <c r="Y167" i="40"/>
  <c r="X167" i="40"/>
  <c r="W167" i="40"/>
  <c r="V167" i="40"/>
  <c r="U167" i="40"/>
  <c r="T167" i="40"/>
  <c r="S167" i="40"/>
  <c r="R167" i="40"/>
  <c r="Q167" i="40"/>
  <c r="P167" i="40"/>
  <c r="O167" i="40"/>
  <c r="N167" i="40"/>
  <c r="M167" i="40"/>
  <c r="L167" i="40"/>
  <c r="K167" i="40"/>
  <c r="J167" i="40"/>
  <c r="I167" i="40"/>
  <c r="H167" i="40"/>
  <c r="G167" i="40"/>
  <c r="F167" i="40"/>
  <c r="E167" i="40"/>
  <c r="D167" i="40"/>
  <c r="C167" i="40"/>
  <c r="B167" i="40"/>
  <c r="Z166" i="40"/>
  <c r="Y166" i="40"/>
  <c r="X166" i="40"/>
  <c r="W166" i="40"/>
  <c r="V166" i="40"/>
  <c r="U166" i="40"/>
  <c r="T166" i="40"/>
  <c r="S166" i="40"/>
  <c r="R166" i="40"/>
  <c r="Q166" i="40"/>
  <c r="P166" i="40"/>
  <c r="O166" i="40"/>
  <c r="N166" i="40"/>
  <c r="M166" i="40"/>
  <c r="L166" i="40"/>
  <c r="K166" i="40"/>
  <c r="J166" i="40"/>
  <c r="I166" i="40"/>
  <c r="H166" i="40"/>
  <c r="G166" i="40"/>
  <c r="F166" i="40"/>
  <c r="E166" i="40"/>
  <c r="D166" i="40"/>
  <c r="C166" i="40"/>
  <c r="B166" i="40"/>
  <c r="Z165" i="40"/>
  <c r="Y165" i="40"/>
  <c r="X165" i="40"/>
  <c r="W165" i="40"/>
  <c r="V165" i="40"/>
  <c r="U165" i="40"/>
  <c r="T165" i="40"/>
  <c r="S165" i="40"/>
  <c r="R165" i="40"/>
  <c r="Q165" i="40"/>
  <c r="P165" i="40"/>
  <c r="O165" i="40"/>
  <c r="N165" i="40"/>
  <c r="M165" i="40"/>
  <c r="L165" i="40"/>
  <c r="K165" i="40"/>
  <c r="J165" i="40"/>
  <c r="I165" i="40"/>
  <c r="H165" i="40"/>
  <c r="G165" i="40"/>
  <c r="F165" i="40"/>
  <c r="E165" i="40"/>
  <c r="D165" i="40"/>
  <c r="C165" i="40"/>
  <c r="B165" i="40"/>
  <c r="Z164" i="40"/>
  <c r="Y164" i="40"/>
  <c r="X164" i="40"/>
  <c r="W164" i="40"/>
  <c r="V164" i="40"/>
  <c r="U164" i="40"/>
  <c r="T164" i="40"/>
  <c r="S164" i="40"/>
  <c r="R164" i="40"/>
  <c r="Q164" i="40"/>
  <c r="P164" i="40"/>
  <c r="O164" i="40"/>
  <c r="N164" i="40"/>
  <c r="M164" i="40"/>
  <c r="L164" i="40"/>
  <c r="K164" i="40"/>
  <c r="J164" i="40"/>
  <c r="I164" i="40"/>
  <c r="H164" i="40"/>
  <c r="G164" i="40"/>
  <c r="F164" i="40"/>
  <c r="E164" i="40"/>
  <c r="D164" i="40"/>
  <c r="C164" i="40"/>
  <c r="B164" i="40"/>
  <c r="Z163" i="40"/>
  <c r="Y163" i="40"/>
  <c r="X163" i="40"/>
  <c r="W163" i="40"/>
  <c r="V163" i="40"/>
  <c r="U163" i="40"/>
  <c r="T163" i="40"/>
  <c r="S163" i="40"/>
  <c r="R163" i="40"/>
  <c r="Q163" i="40"/>
  <c r="P163" i="40"/>
  <c r="O163" i="40"/>
  <c r="N163" i="40"/>
  <c r="M163" i="40"/>
  <c r="L163" i="40"/>
  <c r="K163" i="40"/>
  <c r="J163" i="40"/>
  <c r="I163" i="40"/>
  <c r="H163" i="40"/>
  <c r="G163" i="40"/>
  <c r="F163" i="40"/>
  <c r="E163" i="40"/>
  <c r="D163" i="40"/>
  <c r="C163" i="40"/>
  <c r="B163" i="40"/>
  <c r="Z162" i="40"/>
  <c r="Y162" i="40"/>
  <c r="X162" i="40"/>
  <c r="W162" i="40"/>
  <c r="V162" i="40"/>
  <c r="U162" i="40"/>
  <c r="T162" i="40"/>
  <c r="S162" i="40"/>
  <c r="R162" i="40"/>
  <c r="Q162" i="40"/>
  <c r="P162" i="40"/>
  <c r="O162" i="40"/>
  <c r="N162" i="40"/>
  <c r="M162" i="40"/>
  <c r="L162" i="40"/>
  <c r="K162" i="40"/>
  <c r="J162" i="40"/>
  <c r="I162" i="40"/>
  <c r="H162" i="40"/>
  <c r="G162" i="40"/>
  <c r="F162" i="40"/>
  <c r="E162" i="40"/>
  <c r="D162" i="40"/>
  <c r="C162" i="40"/>
  <c r="B162" i="40"/>
  <c r="Z161" i="40"/>
  <c r="Y161" i="40"/>
  <c r="X161" i="40"/>
  <c r="W161" i="40"/>
  <c r="V161" i="40"/>
  <c r="U161" i="40"/>
  <c r="T161" i="40"/>
  <c r="S161" i="40"/>
  <c r="R161" i="40"/>
  <c r="Q161" i="40"/>
  <c r="P161" i="40"/>
  <c r="O161" i="40"/>
  <c r="N161" i="40"/>
  <c r="M161" i="40"/>
  <c r="L161" i="40"/>
  <c r="K161" i="40"/>
  <c r="J161" i="40"/>
  <c r="I161" i="40"/>
  <c r="H161" i="40"/>
  <c r="G161" i="40"/>
  <c r="F161" i="40"/>
  <c r="E161" i="40"/>
  <c r="D161" i="40"/>
  <c r="C161" i="40"/>
  <c r="B161" i="40"/>
  <c r="Z160" i="40"/>
  <c r="Y160" i="40"/>
  <c r="X160" i="40"/>
  <c r="W160" i="40"/>
  <c r="V160" i="40"/>
  <c r="U160" i="40"/>
  <c r="T160" i="40"/>
  <c r="S160" i="40"/>
  <c r="R160" i="40"/>
  <c r="Q160" i="40"/>
  <c r="P160" i="40"/>
  <c r="O160" i="40"/>
  <c r="N160" i="40"/>
  <c r="M160" i="40"/>
  <c r="L160" i="40"/>
  <c r="K160" i="40"/>
  <c r="J160" i="40"/>
  <c r="I160" i="40"/>
  <c r="H160" i="40"/>
  <c r="G160" i="40"/>
  <c r="F160" i="40"/>
  <c r="E160" i="40"/>
  <c r="D160" i="40"/>
  <c r="C160" i="40"/>
  <c r="B160" i="40"/>
  <c r="Z159" i="40"/>
  <c r="Y159" i="40"/>
  <c r="X159" i="40"/>
  <c r="W159" i="40"/>
  <c r="V159" i="40"/>
  <c r="U159" i="40"/>
  <c r="T159" i="40"/>
  <c r="S159" i="40"/>
  <c r="R159" i="40"/>
  <c r="Q159" i="40"/>
  <c r="P159" i="40"/>
  <c r="O159" i="40"/>
  <c r="N159" i="40"/>
  <c r="M159" i="40"/>
  <c r="L159" i="40"/>
  <c r="K159" i="40"/>
  <c r="J159" i="40"/>
  <c r="I159" i="40"/>
  <c r="H159" i="40"/>
  <c r="G159" i="40"/>
  <c r="F159" i="40"/>
  <c r="E159" i="40"/>
  <c r="D159" i="40"/>
  <c r="C159" i="40"/>
  <c r="B159" i="40"/>
  <c r="Z158" i="40"/>
  <c r="Y158" i="40"/>
  <c r="X158" i="40"/>
  <c r="W158" i="40"/>
  <c r="V158" i="40"/>
  <c r="U158" i="40"/>
  <c r="T158" i="40"/>
  <c r="S158" i="40"/>
  <c r="R158" i="40"/>
  <c r="Q158" i="40"/>
  <c r="P158" i="40"/>
  <c r="O158" i="40"/>
  <c r="N158" i="40"/>
  <c r="M158" i="40"/>
  <c r="L158" i="40"/>
  <c r="K158" i="40"/>
  <c r="J158" i="40"/>
  <c r="I158" i="40"/>
  <c r="H158" i="40"/>
  <c r="G158" i="40"/>
  <c r="F158" i="40"/>
  <c r="E158" i="40"/>
  <c r="D158" i="40"/>
  <c r="C158" i="40"/>
  <c r="B158" i="40"/>
  <c r="Z157" i="40"/>
  <c r="Y157" i="40"/>
  <c r="X157" i="40"/>
  <c r="W157" i="40"/>
  <c r="V157" i="40"/>
  <c r="U157" i="40"/>
  <c r="T157" i="40"/>
  <c r="S157" i="40"/>
  <c r="R157" i="40"/>
  <c r="Q157" i="40"/>
  <c r="P157" i="40"/>
  <c r="O157" i="40"/>
  <c r="N157" i="40"/>
  <c r="M157" i="40"/>
  <c r="L157" i="40"/>
  <c r="K157" i="40"/>
  <c r="J157" i="40"/>
  <c r="I157" i="40"/>
  <c r="H157" i="40"/>
  <c r="G157" i="40"/>
  <c r="F157" i="40"/>
  <c r="E157" i="40"/>
  <c r="D157" i="40"/>
  <c r="C157" i="40"/>
  <c r="B157" i="40"/>
  <c r="Z156" i="40"/>
  <c r="Y156" i="40"/>
  <c r="X156" i="40"/>
  <c r="W156" i="40"/>
  <c r="V156" i="40"/>
  <c r="U156" i="40"/>
  <c r="T156" i="40"/>
  <c r="S156" i="40"/>
  <c r="R156" i="40"/>
  <c r="Q156" i="40"/>
  <c r="P156" i="40"/>
  <c r="O156" i="40"/>
  <c r="N156" i="40"/>
  <c r="M156" i="40"/>
  <c r="L156" i="40"/>
  <c r="K156" i="40"/>
  <c r="J156" i="40"/>
  <c r="I156" i="40"/>
  <c r="H156" i="40"/>
  <c r="G156" i="40"/>
  <c r="F156" i="40"/>
  <c r="E156" i="40"/>
  <c r="D156" i="40"/>
  <c r="C156" i="40"/>
  <c r="B156" i="40"/>
  <c r="Z155" i="40"/>
  <c r="Y155" i="40"/>
  <c r="X155" i="40"/>
  <c r="W155" i="40"/>
  <c r="V155" i="40"/>
  <c r="U155" i="40"/>
  <c r="T155" i="40"/>
  <c r="S155" i="40"/>
  <c r="R155" i="40"/>
  <c r="Q155" i="40"/>
  <c r="P155" i="40"/>
  <c r="O155" i="40"/>
  <c r="N155" i="40"/>
  <c r="M155" i="40"/>
  <c r="L155" i="40"/>
  <c r="K155" i="40"/>
  <c r="J155" i="40"/>
  <c r="I155" i="40"/>
  <c r="H155" i="40"/>
  <c r="G155" i="40"/>
  <c r="F155" i="40"/>
  <c r="E155" i="40"/>
  <c r="D155" i="40"/>
  <c r="C155" i="40"/>
  <c r="B155" i="40"/>
  <c r="Z154" i="40"/>
  <c r="Y154" i="40"/>
  <c r="X154" i="40"/>
  <c r="W154" i="40"/>
  <c r="V154" i="40"/>
  <c r="U154" i="40"/>
  <c r="T154" i="40"/>
  <c r="S154" i="40"/>
  <c r="R154" i="40"/>
  <c r="Q154" i="40"/>
  <c r="P154" i="40"/>
  <c r="O154" i="40"/>
  <c r="N154" i="40"/>
  <c r="M154" i="40"/>
  <c r="L154" i="40"/>
  <c r="K154" i="40"/>
  <c r="J154" i="40"/>
  <c r="I154" i="40"/>
  <c r="H154" i="40"/>
  <c r="G154" i="40"/>
  <c r="F154" i="40"/>
  <c r="E154" i="40"/>
  <c r="D154" i="40"/>
  <c r="C154" i="40"/>
  <c r="B154" i="40"/>
  <c r="Z153" i="40"/>
  <c r="Y153" i="40"/>
  <c r="X153" i="40"/>
  <c r="W153" i="40"/>
  <c r="V153" i="40"/>
  <c r="U153" i="40"/>
  <c r="T153" i="40"/>
  <c r="S153" i="40"/>
  <c r="R153" i="40"/>
  <c r="Q153" i="40"/>
  <c r="P153" i="40"/>
  <c r="O153" i="40"/>
  <c r="N153" i="40"/>
  <c r="M153" i="40"/>
  <c r="L153" i="40"/>
  <c r="K153" i="40"/>
  <c r="J153" i="40"/>
  <c r="I153" i="40"/>
  <c r="H153" i="40"/>
  <c r="G153" i="40"/>
  <c r="F153" i="40"/>
  <c r="E153" i="40"/>
  <c r="D153" i="40"/>
  <c r="C153" i="40"/>
  <c r="B153" i="40"/>
  <c r="Z152" i="40"/>
  <c r="Y152" i="40"/>
  <c r="X152" i="40"/>
  <c r="W152" i="40"/>
  <c r="V152" i="40"/>
  <c r="U152" i="40"/>
  <c r="T152" i="40"/>
  <c r="S152" i="40"/>
  <c r="R152" i="40"/>
  <c r="Q152" i="40"/>
  <c r="P152" i="40"/>
  <c r="O152" i="40"/>
  <c r="N152" i="40"/>
  <c r="M152" i="40"/>
  <c r="L152" i="40"/>
  <c r="K152" i="40"/>
  <c r="J152" i="40"/>
  <c r="I152" i="40"/>
  <c r="H152" i="40"/>
  <c r="G152" i="40"/>
  <c r="F152" i="40"/>
  <c r="E152" i="40"/>
  <c r="D152" i="40"/>
  <c r="C152" i="40"/>
  <c r="B152" i="40"/>
  <c r="Z151" i="40"/>
  <c r="Y151" i="40"/>
  <c r="X151" i="40"/>
  <c r="W151" i="40"/>
  <c r="V151" i="40"/>
  <c r="U151" i="40"/>
  <c r="T151" i="40"/>
  <c r="S151" i="40"/>
  <c r="R151" i="40"/>
  <c r="Q151" i="40"/>
  <c r="P151" i="40"/>
  <c r="O151" i="40"/>
  <c r="N151" i="40"/>
  <c r="M151" i="40"/>
  <c r="L151" i="40"/>
  <c r="K151" i="40"/>
  <c r="J151" i="40"/>
  <c r="I151" i="40"/>
  <c r="H151" i="40"/>
  <c r="G151" i="40"/>
  <c r="F151" i="40"/>
  <c r="E151" i="40"/>
  <c r="D151" i="40"/>
  <c r="C151" i="40"/>
  <c r="B151" i="40"/>
  <c r="Z150" i="40"/>
  <c r="Y150" i="40"/>
  <c r="X150" i="40"/>
  <c r="W150" i="40"/>
  <c r="V150" i="40"/>
  <c r="U150" i="40"/>
  <c r="T150" i="40"/>
  <c r="S150" i="40"/>
  <c r="R150" i="40"/>
  <c r="Q150" i="40"/>
  <c r="P150" i="40"/>
  <c r="O150" i="40"/>
  <c r="N150" i="40"/>
  <c r="M150" i="40"/>
  <c r="L150" i="40"/>
  <c r="K150" i="40"/>
  <c r="J150" i="40"/>
  <c r="I150" i="40"/>
  <c r="H150" i="40"/>
  <c r="G150" i="40"/>
  <c r="F150" i="40"/>
  <c r="E150" i="40"/>
  <c r="D150" i="40"/>
  <c r="C150" i="40"/>
  <c r="B150" i="40"/>
  <c r="Z149" i="40"/>
  <c r="Y149" i="40"/>
  <c r="X149" i="40"/>
  <c r="W149" i="40"/>
  <c r="V149" i="40"/>
  <c r="U149" i="40"/>
  <c r="T149" i="40"/>
  <c r="S149" i="40"/>
  <c r="R149" i="40"/>
  <c r="Q149" i="40"/>
  <c r="P149" i="40"/>
  <c r="O149" i="40"/>
  <c r="N149" i="40"/>
  <c r="M149" i="40"/>
  <c r="L149" i="40"/>
  <c r="K149" i="40"/>
  <c r="J149" i="40"/>
  <c r="I149" i="40"/>
  <c r="H149" i="40"/>
  <c r="G149" i="40"/>
  <c r="F149" i="40"/>
  <c r="E149" i="40"/>
  <c r="D149" i="40"/>
  <c r="C149" i="40"/>
  <c r="B149" i="40"/>
  <c r="Z148" i="40"/>
  <c r="Y148" i="40"/>
  <c r="X148" i="40"/>
  <c r="W148" i="40"/>
  <c r="V148" i="40"/>
  <c r="U148" i="40"/>
  <c r="T148" i="40"/>
  <c r="S148" i="40"/>
  <c r="R148" i="40"/>
  <c r="Q148" i="40"/>
  <c r="P148" i="40"/>
  <c r="O148" i="40"/>
  <c r="N148" i="40"/>
  <c r="M148" i="40"/>
  <c r="L148" i="40"/>
  <c r="K148" i="40"/>
  <c r="J148" i="40"/>
  <c r="I148" i="40"/>
  <c r="H148" i="40"/>
  <c r="G148" i="40"/>
  <c r="F148" i="40"/>
  <c r="E148" i="40"/>
  <c r="D148" i="40"/>
  <c r="C148" i="40"/>
  <c r="B148" i="40"/>
  <c r="Z147" i="40"/>
  <c r="Y147" i="40"/>
  <c r="X147" i="40"/>
  <c r="W147" i="40"/>
  <c r="V147" i="40"/>
  <c r="U147" i="40"/>
  <c r="T147" i="40"/>
  <c r="S147" i="40"/>
  <c r="R147" i="40"/>
  <c r="Q147" i="40"/>
  <c r="P147" i="40"/>
  <c r="O147" i="40"/>
  <c r="N147" i="40"/>
  <c r="M147" i="40"/>
  <c r="L147" i="40"/>
  <c r="K147" i="40"/>
  <c r="J147" i="40"/>
  <c r="I147" i="40"/>
  <c r="H147" i="40"/>
  <c r="G147" i="40"/>
  <c r="F147" i="40"/>
  <c r="E147" i="40"/>
  <c r="D147" i="40"/>
  <c r="C147" i="40"/>
  <c r="B147" i="40"/>
  <c r="Z146" i="40"/>
  <c r="Y146" i="40"/>
  <c r="X146" i="40"/>
  <c r="W146" i="40"/>
  <c r="V146" i="40"/>
  <c r="U146" i="40"/>
  <c r="T146" i="40"/>
  <c r="S146" i="40"/>
  <c r="R146" i="40"/>
  <c r="Q146" i="40"/>
  <c r="P146" i="40"/>
  <c r="O146" i="40"/>
  <c r="N146" i="40"/>
  <c r="M146" i="40"/>
  <c r="L146" i="40"/>
  <c r="K146" i="40"/>
  <c r="J146" i="40"/>
  <c r="I146" i="40"/>
  <c r="H146" i="40"/>
  <c r="G146" i="40"/>
  <c r="F146" i="40"/>
  <c r="E146" i="40"/>
  <c r="D146" i="40"/>
  <c r="C146" i="40"/>
  <c r="B146" i="40"/>
  <c r="Z145" i="40"/>
  <c r="Y145" i="40"/>
  <c r="X145" i="40"/>
  <c r="W145" i="40"/>
  <c r="V145" i="40"/>
  <c r="U145" i="40"/>
  <c r="T145" i="40"/>
  <c r="S145" i="40"/>
  <c r="R145" i="40"/>
  <c r="Q145" i="40"/>
  <c r="P145" i="40"/>
  <c r="O145" i="40"/>
  <c r="N145" i="40"/>
  <c r="M145" i="40"/>
  <c r="L145" i="40"/>
  <c r="K145" i="40"/>
  <c r="J145" i="40"/>
  <c r="I145" i="40"/>
  <c r="H145" i="40"/>
  <c r="G145" i="40"/>
  <c r="F145" i="40"/>
  <c r="E145" i="40"/>
  <c r="D145" i="40"/>
  <c r="C145" i="40"/>
  <c r="B145" i="40"/>
  <c r="Z144" i="40"/>
  <c r="Y144" i="40"/>
  <c r="X144" i="40"/>
  <c r="W144" i="40"/>
  <c r="V144" i="40"/>
  <c r="U144" i="40"/>
  <c r="T144" i="40"/>
  <c r="S144" i="40"/>
  <c r="R144" i="40"/>
  <c r="Q144" i="40"/>
  <c r="P144" i="40"/>
  <c r="O144" i="40"/>
  <c r="N144" i="40"/>
  <c r="M144" i="40"/>
  <c r="L144" i="40"/>
  <c r="K144" i="40"/>
  <c r="J144" i="40"/>
  <c r="I144" i="40"/>
  <c r="H144" i="40"/>
  <c r="G144" i="40"/>
  <c r="F144" i="40"/>
  <c r="E144" i="40"/>
  <c r="D144" i="40"/>
  <c r="C144" i="40"/>
  <c r="B144" i="40"/>
  <c r="Z143" i="40"/>
  <c r="Y143" i="40"/>
  <c r="X143" i="40"/>
  <c r="W143" i="40"/>
  <c r="V143" i="40"/>
  <c r="U143" i="40"/>
  <c r="T143" i="40"/>
  <c r="S143" i="40"/>
  <c r="R143" i="40"/>
  <c r="Q143" i="40"/>
  <c r="P143" i="40"/>
  <c r="O143" i="40"/>
  <c r="N143" i="40"/>
  <c r="M143" i="40"/>
  <c r="L143" i="40"/>
  <c r="K143" i="40"/>
  <c r="J143" i="40"/>
  <c r="I143" i="40"/>
  <c r="H143" i="40"/>
  <c r="G143" i="40"/>
  <c r="F143" i="40"/>
  <c r="E143" i="40"/>
  <c r="D143" i="40"/>
  <c r="C143" i="40"/>
  <c r="B143" i="40"/>
  <c r="Z142" i="40"/>
  <c r="Y142" i="40"/>
  <c r="X142" i="40"/>
  <c r="W142" i="40"/>
  <c r="V142" i="40"/>
  <c r="U142" i="40"/>
  <c r="T142" i="40"/>
  <c r="S142" i="40"/>
  <c r="R142" i="40"/>
  <c r="Q142" i="40"/>
  <c r="P142" i="40"/>
  <c r="O142" i="40"/>
  <c r="N142" i="40"/>
  <c r="M142" i="40"/>
  <c r="L142" i="40"/>
  <c r="K142" i="40"/>
  <c r="J142" i="40"/>
  <c r="I142" i="40"/>
  <c r="H142" i="40"/>
  <c r="G142" i="40"/>
  <c r="F142" i="40"/>
  <c r="E142" i="40"/>
  <c r="D142" i="40"/>
  <c r="C142" i="40"/>
  <c r="B142" i="40"/>
  <c r="Z141" i="40"/>
  <c r="Y141" i="40"/>
  <c r="X141" i="40"/>
  <c r="W141" i="40"/>
  <c r="V141" i="40"/>
  <c r="U141" i="40"/>
  <c r="T141" i="40"/>
  <c r="S141" i="40"/>
  <c r="R141" i="40"/>
  <c r="Q141" i="40"/>
  <c r="P141" i="40"/>
  <c r="O141" i="40"/>
  <c r="N141" i="40"/>
  <c r="M141" i="40"/>
  <c r="L141" i="40"/>
  <c r="K141" i="40"/>
  <c r="J141" i="40"/>
  <c r="I141" i="40"/>
  <c r="H141" i="40"/>
  <c r="G141" i="40"/>
  <c r="F141" i="40"/>
  <c r="E141" i="40"/>
  <c r="D141" i="40"/>
  <c r="C141" i="40"/>
  <c r="B141" i="40"/>
  <c r="Z140" i="40"/>
  <c r="Y140" i="40"/>
  <c r="X140" i="40"/>
  <c r="W140" i="40"/>
  <c r="V140" i="40"/>
  <c r="U140" i="40"/>
  <c r="T140" i="40"/>
  <c r="S140" i="40"/>
  <c r="R140" i="40"/>
  <c r="Q140" i="40"/>
  <c r="P140" i="40"/>
  <c r="O140" i="40"/>
  <c r="N140" i="40"/>
  <c r="M140" i="40"/>
  <c r="L140" i="40"/>
  <c r="K140" i="40"/>
  <c r="J140" i="40"/>
  <c r="I140" i="40"/>
  <c r="H140" i="40"/>
  <c r="G140" i="40"/>
  <c r="F140" i="40"/>
  <c r="E140" i="40"/>
  <c r="D140" i="40"/>
  <c r="C140" i="40"/>
  <c r="B140" i="40"/>
  <c r="Z139" i="40"/>
  <c r="Y139" i="40"/>
  <c r="X139" i="40"/>
  <c r="W139" i="40"/>
  <c r="V139" i="40"/>
  <c r="U139" i="40"/>
  <c r="T139" i="40"/>
  <c r="S139" i="40"/>
  <c r="R139" i="40"/>
  <c r="Q139" i="40"/>
  <c r="P139" i="40"/>
  <c r="O139" i="40"/>
  <c r="N139" i="40"/>
  <c r="M139" i="40"/>
  <c r="L139" i="40"/>
  <c r="K139" i="40"/>
  <c r="J139" i="40"/>
  <c r="I139" i="40"/>
  <c r="H139" i="40"/>
  <c r="G139" i="40"/>
  <c r="F139" i="40"/>
  <c r="E139" i="40"/>
  <c r="D139" i="40"/>
  <c r="C139" i="40"/>
  <c r="B139" i="40"/>
  <c r="Z138" i="40"/>
  <c r="Y138" i="40"/>
  <c r="X138" i="40"/>
  <c r="W138" i="40"/>
  <c r="V138" i="40"/>
  <c r="U138" i="40"/>
  <c r="T138" i="40"/>
  <c r="S138" i="40"/>
  <c r="R138" i="40"/>
  <c r="Q138" i="40"/>
  <c r="P138" i="40"/>
  <c r="O138" i="40"/>
  <c r="N138" i="40"/>
  <c r="M138" i="40"/>
  <c r="L138" i="40"/>
  <c r="K138" i="40"/>
  <c r="J138" i="40"/>
  <c r="I138" i="40"/>
  <c r="H138" i="40"/>
  <c r="G138" i="40"/>
  <c r="F138" i="40"/>
  <c r="E138" i="40"/>
  <c r="D138" i="40"/>
  <c r="C138" i="40"/>
  <c r="B138" i="40"/>
  <c r="Z137" i="40"/>
  <c r="Y137" i="40"/>
  <c r="X137" i="40"/>
  <c r="W137" i="40"/>
  <c r="V137" i="40"/>
  <c r="U137" i="40"/>
  <c r="T137" i="40"/>
  <c r="S137" i="40"/>
  <c r="R137" i="40"/>
  <c r="Q137" i="40"/>
  <c r="P137" i="40"/>
  <c r="O137" i="40"/>
  <c r="N137" i="40"/>
  <c r="M137" i="40"/>
  <c r="L137" i="40"/>
  <c r="K137" i="40"/>
  <c r="J137" i="40"/>
  <c r="I137" i="40"/>
  <c r="H137" i="40"/>
  <c r="G137" i="40"/>
  <c r="F137" i="40"/>
  <c r="E137" i="40"/>
  <c r="D137" i="40"/>
  <c r="C137" i="40"/>
  <c r="B137" i="40"/>
  <c r="Z136" i="40"/>
  <c r="Y136" i="40"/>
  <c r="X136" i="40"/>
  <c r="W136" i="40"/>
  <c r="V136" i="40"/>
  <c r="U136" i="40"/>
  <c r="T136" i="40"/>
  <c r="S136" i="40"/>
  <c r="R136" i="40"/>
  <c r="Q136" i="40"/>
  <c r="P136" i="40"/>
  <c r="O136" i="40"/>
  <c r="N136" i="40"/>
  <c r="M136" i="40"/>
  <c r="L136" i="40"/>
  <c r="K136" i="40"/>
  <c r="J136" i="40"/>
  <c r="I136" i="40"/>
  <c r="H136" i="40"/>
  <c r="G136" i="40"/>
  <c r="F136" i="40"/>
  <c r="E136" i="40"/>
  <c r="D136" i="40"/>
  <c r="C136" i="40"/>
  <c r="B136" i="40"/>
  <c r="Z135" i="40"/>
  <c r="Y135" i="40"/>
  <c r="X135" i="40"/>
  <c r="W135" i="40"/>
  <c r="V135" i="40"/>
  <c r="U135" i="40"/>
  <c r="T135" i="40"/>
  <c r="S135" i="40"/>
  <c r="R135" i="40"/>
  <c r="Q135" i="40"/>
  <c r="P135" i="40"/>
  <c r="O135" i="40"/>
  <c r="N135" i="40"/>
  <c r="M135" i="40"/>
  <c r="L135" i="40"/>
  <c r="K135" i="40"/>
  <c r="J135" i="40"/>
  <c r="I135" i="40"/>
  <c r="H135" i="40"/>
  <c r="G135" i="40"/>
  <c r="F135" i="40"/>
  <c r="E135" i="40"/>
  <c r="D135" i="40"/>
  <c r="C135" i="40"/>
  <c r="B135" i="40"/>
  <c r="Z134" i="40"/>
  <c r="Y134" i="40"/>
  <c r="X134" i="40"/>
  <c r="W134" i="40"/>
  <c r="V134" i="40"/>
  <c r="U134" i="40"/>
  <c r="T134" i="40"/>
  <c r="S134" i="40"/>
  <c r="R134" i="40"/>
  <c r="Q134" i="40"/>
  <c r="P134" i="40"/>
  <c r="O134" i="40"/>
  <c r="N134" i="40"/>
  <c r="M134" i="40"/>
  <c r="L134" i="40"/>
  <c r="K134" i="40"/>
  <c r="J134" i="40"/>
  <c r="I134" i="40"/>
  <c r="H134" i="40"/>
  <c r="G134" i="40"/>
  <c r="F134" i="40"/>
  <c r="E134" i="40"/>
  <c r="D134" i="40"/>
  <c r="C134" i="40"/>
  <c r="B134" i="40"/>
  <c r="Z133" i="40"/>
  <c r="Y133" i="40"/>
  <c r="X133" i="40"/>
  <c r="W133" i="40"/>
  <c r="V133" i="40"/>
  <c r="U133" i="40"/>
  <c r="T133" i="40"/>
  <c r="S133" i="40"/>
  <c r="R133" i="40"/>
  <c r="Q133" i="40"/>
  <c r="P133" i="40"/>
  <c r="O133" i="40"/>
  <c r="N133" i="40"/>
  <c r="M133" i="40"/>
  <c r="L133" i="40"/>
  <c r="K133" i="40"/>
  <c r="J133" i="40"/>
  <c r="I133" i="40"/>
  <c r="H133" i="40"/>
  <c r="G133" i="40"/>
  <c r="F133" i="40"/>
  <c r="E133" i="40"/>
  <c r="D133" i="40"/>
  <c r="C133" i="40"/>
  <c r="B133" i="40"/>
  <c r="Z132" i="40"/>
  <c r="Y132" i="40"/>
  <c r="X132" i="40"/>
  <c r="W132" i="40"/>
  <c r="V132" i="40"/>
  <c r="U132" i="40"/>
  <c r="T132" i="40"/>
  <c r="S132" i="40"/>
  <c r="R132" i="40"/>
  <c r="Q132" i="40"/>
  <c r="P132" i="40"/>
  <c r="O132" i="40"/>
  <c r="N132" i="40"/>
  <c r="M132" i="40"/>
  <c r="L132" i="40"/>
  <c r="K132" i="40"/>
  <c r="J132" i="40"/>
  <c r="I132" i="40"/>
  <c r="H132" i="40"/>
  <c r="G132" i="40"/>
  <c r="F132" i="40"/>
  <c r="E132" i="40"/>
  <c r="D132" i="40"/>
  <c r="C132" i="40"/>
  <c r="B132" i="40"/>
  <c r="Z131" i="40"/>
  <c r="Y131" i="40"/>
  <c r="X131" i="40"/>
  <c r="W131" i="40"/>
  <c r="V131" i="40"/>
  <c r="U131" i="40"/>
  <c r="T131" i="40"/>
  <c r="S131" i="40"/>
  <c r="R131" i="40"/>
  <c r="Q131" i="40"/>
  <c r="P131" i="40"/>
  <c r="O131" i="40"/>
  <c r="N131" i="40"/>
  <c r="M131" i="40"/>
  <c r="L131" i="40"/>
  <c r="K131" i="40"/>
  <c r="J131" i="40"/>
  <c r="I131" i="40"/>
  <c r="H131" i="40"/>
  <c r="G131" i="40"/>
  <c r="F131" i="40"/>
  <c r="E131" i="40"/>
  <c r="D131" i="40"/>
  <c r="C131" i="40"/>
  <c r="B131" i="40"/>
  <c r="Z130" i="40"/>
  <c r="Y130" i="40"/>
  <c r="X130" i="40"/>
  <c r="W130" i="40"/>
  <c r="V130" i="40"/>
  <c r="U130" i="40"/>
  <c r="T130" i="40"/>
  <c r="S130" i="40"/>
  <c r="R130" i="40"/>
  <c r="Q130" i="40"/>
  <c r="P130" i="40"/>
  <c r="O130" i="40"/>
  <c r="N130" i="40"/>
  <c r="M130" i="40"/>
  <c r="L130" i="40"/>
  <c r="K130" i="40"/>
  <c r="J130" i="40"/>
  <c r="I130" i="40"/>
  <c r="H130" i="40"/>
  <c r="G130" i="40"/>
  <c r="F130" i="40"/>
  <c r="E130" i="40"/>
  <c r="D130" i="40"/>
  <c r="C130" i="40"/>
  <c r="B130" i="40"/>
  <c r="Z129" i="40"/>
  <c r="Y129" i="40"/>
  <c r="X129" i="40"/>
  <c r="W129" i="40"/>
  <c r="V129" i="40"/>
  <c r="U129" i="40"/>
  <c r="T129" i="40"/>
  <c r="S129" i="40"/>
  <c r="R129" i="40"/>
  <c r="Q129" i="40"/>
  <c r="P129" i="40"/>
  <c r="O129" i="40"/>
  <c r="N129" i="40"/>
  <c r="M129" i="40"/>
  <c r="L129" i="40"/>
  <c r="K129" i="40"/>
  <c r="J129" i="40"/>
  <c r="I129" i="40"/>
  <c r="H129" i="40"/>
  <c r="G129" i="40"/>
  <c r="F129" i="40"/>
  <c r="E129" i="40"/>
  <c r="D129" i="40"/>
  <c r="C129" i="40"/>
  <c r="B129" i="40"/>
  <c r="Z128" i="40"/>
  <c r="Y128" i="40"/>
  <c r="X128" i="40"/>
  <c r="W128" i="40"/>
  <c r="V128" i="40"/>
  <c r="U128" i="40"/>
  <c r="T128" i="40"/>
  <c r="S128" i="40"/>
  <c r="R128" i="40"/>
  <c r="Q128" i="40"/>
  <c r="P128" i="40"/>
  <c r="O128" i="40"/>
  <c r="N128" i="40"/>
  <c r="M128" i="40"/>
  <c r="L128" i="40"/>
  <c r="K128" i="40"/>
  <c r="J128" i="40"/>
  <c r="I128" i="40"/>
  <c r="H128" i="40"/>
  <c r="G128" i="40"/>
  <c r="F128" i="40"/>
  <c r="E128" i="40"/>
  <c r="D128" i="40"/>
  <c r="C128" i="40"/>
  <c r="B128" i="40"/>
  <c r="Z127" i="40"/>
  <c r="Y127" i="40"/>
  <c r="X127" i="40"/>
  <c r="W127" i="40"/>
  <c r="V127" i="40"/>
  <c r="U127" i="40"/>
  <c r="T127" i="40"/>
  <c r="S127" i="40"/>
  <c r="R127" i="40"/>
  <c r="Q127" i="40"/>
  <c r="P127" i="40"/>
  <c r="O127" i="40"/>
  <c r="N127" i="40"/>
  <c r="M127" i="40"/>
  <c r="L127" i="40"/>
  <c r="K127" i="40"/>
  <c r="J127" i="40"/>
  <c r="I127" i="40"/>
  <c r="H127" i="40"/>
  <c r="G127" i="40"/>
  <c r="F127" i="40"/>
  <c r="E127" i="40"/>
  <c r="D127" i="40"/>
  <c r="C127" i="40"/>
  <c r="B127" i="40"/>
  <c r="Z126" i="40"/>
  <c r="Y126" i="40"/>
  <c r="X126" i="40"/>
  <c r="W126" i="40"/>
  <c r="V126" i="40"/>
  <c r="U126" i="40"/>
  <c r="T126" i="40"/>
  <c r="S126" i="40"/>
  <c r="R126" i="40"/>
  <c r="Q126" i="40"/>
  <c r="P126" i="40"/>
  <c r="O126" i="40"/>
  <c r="N126" i="40"/>
  <c r="M126" i="40"/>
  <c r="L126" i="40"/>
  <c r="K126" i="40"/>
  <c r="J126" i="40"/>
  <c r="I126" i="40"/>
  <c r="H126" i="40"/>
  <c r="G126" i="40"/>
  <c r="F126" i="40"/>
  <c r="E126" i="40"/>
  <c r="D126" i="40"/>
  <c r="C126" i="40"/>
  <c r="B126" i="40"/>
  <c r="Z125" i="40"/>
  <c r="Y125" i="40"/>
  <c r="X125" i="40"/>
  <c r="W125" i="40"/>
  <c r="V125" i="40"/>
  <c r="U125" i="40"/>
  <c r="T125" i="40"/>
  <c r="S125" i="40"/>
  <c r="R125" i="40"/>
  <c r="Q125" i="40"/>
  <c r="P125" i="40"/>
  <c r="O125" i="40"/>
  <c r="N125" i="40"/>
  <c r="M125" i="40"/>
  <c r="L125" i="40"/>
  <c r="K125" i="40"/>
  <c r="J125" i="40"/>
  <c r="I125" i="40"/>
  <c r="H125" i="40"/>
  <c r="G125" i="40"/>
  <c r="F125" i="40"/>
  <c r="E125" i="40"/>
  <c r="D125" i="40"/>
  <c r="C125" i="40"/>
  <c r="B125" i="40"/>
  <c r="Z124" i="40"/>
  <c r="Y124" i="40"/>
  <c r="X124" i="40"/>
  <c r="W124" i="40"/>
  <c r="V124" i="40"/>
  <c r="U124" i="40"/>
  <c r="T124" i="40"/>
  <c r="S124" i="40"/>
  <c r="R124" i="40"/>
  <c r="Q124" i="40"/>
  <c r="P124" i="40"/>
  <c r="O124" i="40"/>
  <c r="N124" i="40"/>
  <c r="M124" i="40"/>
  <c r="L124" i="40"/>
  <c r="K124" i="40"/>
  <c r="J124" i="40"/>
  <c r="I124" i="40"/>
  <c r="H124" i="40"/>
  <c r="G124" i="40"/>
  <c r="F124" i="40"/>
  <c r="E124" i="40"/>
  <c r="D124" i="40"/>
  <c r="C124" i="40"/>
  <c r="B124" i="40"/>
  <c r="Z123" i="40"/>
  <c r="Y123" i="40"/>
  <c r="X123" i="40"/>
  <c r="W123" i="40"/>
  <c r="V123" i="40"/>
  <c r="U123" i="40"/>
  <c r="T123" i="40"/>
  <c r="S123" i="40"/>
  <c r="R123" i="40"/>
  <c r="Q123" i="40"/>
  <c r="P123" i="40"/>
  <c r="O123" i="40"/>
  <c r="N123" i="40"/>
  <c r="M123" i="40"/>
  <c r="L123" i="40"/>
  <c r="K123" i="40"/>
  <c r="J123" i="40"/>
  <c r="I123" i="40"/>
  <c r="H123" i="40"/>
  <c r="G123" i="40"/>
  <c r="F123" i="40"/>
  <c r="E123" i="40"/>
  <c r="D123" i="40"/>
  <c r="C123" i="40"/>
  <c r="B123" i="40"/>
  <c r="Z122" i="40"/>
  <c r="Y122" i="40"/>
  <c r="X122" i="40"/>
  <c r="W122" i="40"/>
  <c r="V122" i="40"/>
  <c r="U122" i="40"/>
  <c r="T122" i="40"/>
  <c r="S122" i="40"/>
  <c r="R122" i="40"/>
  <c r="Q122" i="40"/>
  <c r="P122" i="40"/>
  <c r="O122" i="40"/>
  <c r="N122" i="40"/>
  <c r="M122" i="40"/>
  <c r="L122" i="40"/>
  <c r="K122" i="40"/>
  <c r="J122" i="40"/>
  <c r="I122" i="40"/>
  <c r="H122" i="40"/>
  <c r="G122" i="40"/>
  <c r="F122" i="40"/>
  <c r="E122" i="40"/>
  <c r="D122" i="40"/>
  <c r="C122" i="40"/>
  <c r="B122" i="40"/>
  <c r="Z121" i="40"/>
  <c r="Y121" i="40"/>
  <c r="X121" i="40"/>
  <c r="W121" i="40"/>
  <c r="V121" i="40"/>
  <c r="U121" i="40"/>
  <c r="T121" i="40"/>
  <c r="S121" i="40"/>
  <c r="R121" i="40"/>
  <c r="Q121" i="40"/>
  <c r="P121" i="40"/>
  <c r="O121" i="40"/>
  <c r="N121" i="40"/>
  <c r="M121" i="40"/>
  <c r="L121" i="40"/>
  <c r="K121" i="40"/>
  <c r="J121" i="40"/>
  <c r="I121" i="40"/>
  <c r="H121" i="40"/>
  <c r="G121" i="40"/>
  <c r="F121" i="40"/>
  <c r="E121" i="40"/>
  <c r="D121" i="40"/>
  <c r="C121" i="40"/>
  <c r="B121" i="40"/>
  <c r="Z120" i="40"/>
  <c r="Y120" i="40"/>
  <c r="X120" i="40"/>
  <c r="W120" i="40"/>
  <c r="V120" i="40"/>
  <c r="U120" i="40"/>
  <c r="T120" i="40"/>
  <c r="S120" i="40"/>
  <c r="R120" i="40"/>
  <c r="Q120" i="40"/>
  <c r="P120" i="40"/>
  <c r="O120" i="40"/>
  <c r="N120" i="40"/>
  <c r="M120" i="40"/>
  <c r="L120" i="40"/>
  <c r="K120" i="40"/>
  <c r="J120" i="40"/>
  <c r="I120" i="40"/>
  <c r="H120" i="40"/>
  <c r="G120" i="40"/>
  <c r="F120" i="40"/>
  <c r="E120" i="40"/>
  <c r="D120" i="40"/>
  <c r="C120" i="40"/>
  <c r="B120" i="40"/>
  <c r="Z119" i="40"/>
  <c r="Y119" i="40"/>
  <c r="X119" i="40"/>
  <c r="W119" i="40"/>
  <c r="V119" i="40"/>
  <c r="U119" i="40"/>
  <c r="T119" i="40"/>
  <c r="S119" i="40"/>
  <c r="R119" i="40"/>
  <c r="Q119" i="40"/>
  <c r="P119" i="40"/>
  <c r="O119" i="40"/>
  <c r="N119" i="40"/>
  <c r="M119" i="40"/>
  <c r="L119" i="40"/>
  <c r="K119" i="40"/>
  <c r="J119" i="40"/>
  <c r="I119" i="40"/>
  <c r="H119" i="40"/>
  <c r="G119" i="40"/>
  <c r="F119" i="40"/>
  <c r="E119" i="40"/>
  <c r="D119" i="40"/>
  <c r="C119" i="40"/>
  <c r="B119" i="40"/>
  <c r="Z118" i="40"/>
  <c r="Y118" i="40"/>
  <c r="X118" i="40"/>
  <c r="W118" i="40"/>
  <c r="V118" i="40"/>
  <c r="U118" i="40"/>
  <c r="T118" i="40"/>
  <c r="S118" i="40"/>
  <c r="R118" i="40"/>
  <c r="Q118" i="40"/>
  <c r="P118" i="40"/>
  <c r="O118" i="40"/>
  <c r="N118" i="40"/>
  <c r="M118" i="40"/>
  <c r="L118" i="40"/>
  <c r="K118" i="40"/>
  <c r="J118" i="40"/>
  <c r="I118" i="40"/>
  <c r="H118" i="40"/>
  <c r="G118" i="40"/>
  <c r="F118" i="40"/>
  <c r="E118" i="40"/>
  <c r="D118" i="40"/>
  <c r="C118" i="40"/>
  <c r="B118" i="40"/>
  <c r="Z117" i="40"/>
  <c r="Y117" i="40"/>
  <c r="X117" i="40"/>
  <c r="W117" i="40"/>
  <c r="V117" i="40"/>
  <c r="U117" i="40"/>
  <c r="T117" i="40"/>
  <c r="S117" i="40"/>
  <c r="R117" i="40"/>
  <c r="Q117" i="40"/>
  <c r="P117" i="40"/>
  <c r="O117" i="40"/>
  <c r="N117" i="40"/>
  <c r="M117" i="40"/>
  <c r="L117" i="40"/>
  <c r="K117" i="40"/>
  <c r="J117" i="40"/>
  <c r="I117" i="40"/>
  <c r="H117" i="40"/>
  <c r="G117" i="40"/>
  <c r="F117" i="40"/>
  <c r="E117" i="40"/>
  <c r="D117" i="40"/>
  <c r="C117" i="40"/>
  <c r="B117" i="40"/>
  <c r="Z116" i="40"/>
  <c r="Y116" i="40"/>
  <c r="X116" i="40"/>
  <c r="W116" i="40"/>
  <c r="V116" i="40"/>
  <c r="U116" i="40"/>
  <c r="T116" i="40"/>
  <c r="S116" i="40"/>
  <c r="R116" i="40"/>
  <c r="Q116" i="40"/>
  <c r="P116" i="40"/>
  <c r="O116" i="40"/>
  <c r="N116" i="40"/>
  <c r="M116" i="40"/>
  <c r="L116" i="40"/>
  <c r="K116" i="40"/>
  <c r="J116" i="40"/>
  <c r="I116" i="40"/>
  <c r="H116" i="40"/>
  <c r="G116" i="40"/>
  <c r="F116" i="40"/>
  <c r="E116" i="40"/>
  <c r="D116" i="40"/>
  <c r="C116" i="40"/>
  <c r="B116" i="40"/>
  <c r="Z115" i="40"/>
  <c r="Y115" i="40"/>
  <c r="X115" i="40"/>
  <c r="W115" i="40"/>
  <c r="V115" i="40"/>
  <c r="U115" i="40"/>
  <c r="T115" i="40"/>
  <c r="S115" i="40"/>
  <c r="R115" i="40"/>
  <c r="Q115" i="40"/>
  <c r="P115" i="40"/>
  <c r="O115" i="40"/>
  <c r="N115" i="40"/>
  <c r="M115" i="40"/>
  <c r="L115" i="40"/>
  <c r="K115" i="40"/>
  <c r="J115" i="40"/>
  <c r="I115" i="40"/>
  <c r="H115" i="40"/>
  <c r="G115" i="40"/>
  <c r="F115" i="40"/>
  <c r="E115" i="40"/>
  <c r="D115" i="40"/>
  <c r="C115" i="40"/>
  <c r="B115" i="40"/>
  <c r="Z114" i="40"/>
  <c r="Y114" i="40"/>
  <c r="X114" i="40"/>
  <c r="W114" i="40"/>
  <c r="V114" i="40"/>
  <c r="U114" i="40"/>
  <c r="T114" i="40"/>
  <c r="S114" i="40"/>
  <c r="R114" i="40"/>
  <c r="Q114" i="40"/>
  <c r="P114" i="40"/>
  <c r="O114" i="40"/>
  <c r="N114" i="40"/>
  <c r="M114" i="40"/>
  <c r="L114" i="40"/>
  <c r="K114" i="40"/>
  <c r="J114" i="40"/>
  <c r="I114" i="40"/>
  <c r="H114" i="40"/>
  <c r="G114" i="40"/>
  <c r="F114" i="40"/>
  <c r="E114" i="40"/>
  <c r="D114" i="40"/>
  <c r="C114" i="40"/>
  <c r="B114" i="40"/>
  <c r="Z113" i="40"/>
  <c r="Y113" i="40"/>
  <c r="X113" i="40"/>
  <c r="W113" i="40"/>
  <c r="V113" i="40"/>
  <c r="U113" i="40"/>
  <c r="T113" i="40"/>
  <c r="S113" i="40"/>
  <c r="R113" i="40"/>
  <c r="Q113" i="40"/>
  <c r="P113" i="40"/>
  <c r="O113" i="40"/>
  <c r="N113" i="40"/>
  <c r="M113" i="40"/>
  <c r="L113" i="40"/>
  <c r="K113" i="40"/>
  <c r="J113" i="40"/>
  <c r="I113" i="40"/>
  <c r="H113" i="40"/>
  <c r="G113" i="40"/>
  <c r="F113" i="40"/>
  <c r="E113" i="40"/>
  <c r="D113" i="40"/>
  <c r="C113" i="40"/>
  <c r="B113" i="40"/>
  <c r="Z112" i="40"/>
  <c r="Y112" i="40"/>
  <c r="X112" i="40"/>
  <c r="W112" i="40"/>
  <c r="V112" i="40"/>
  <c r="U112" i="40"/>
  <c r="T112" i="40"/>
  <c r="S112" i="40"/>
  <c r="R112" i="40"/>
  <c r="Q112" i="40"/>
  <c r="P112" i="40"/>
  <c r="O112" i="40"/>
  <c r="N112" i="40"/>
  <c r="M112" i="40"/>
  <c r="L112" i="40"/>
  <c r="K112" i="40"/>
  <c r="J112" i="40"/>
  <c r="I112" i="40"/>
  <c r="H112" i="40"/>
  <c r="G112" i="40"/>
  <c r="F112" i="40"/>
  <c r="E112" i="40"/>
  <c r="D112" i="40"/>
  <c r="C112" i="40"/>
  <c r="B112" i="40"/>
  <c r="Z111" i="40"/>
  <c r="Y111" i="40"/>
  <c r="X111" i="40"/>
  <c r="W111" i="40"/>
  <c r="V111" i="40"/>
  <c r="U111" i="40"/>
  <c r="T111" i="40"/>
  <c r="S111" i="40"/>
  <c r="R111" i="40"/>
  <c r="Q111" i="40"/>
  <c r="P111" i="40"/>
  <c r="O111" i="40"/>
  <c r="N111" i="40"/>
  <c r="M111" i="40"/>
  <c r="L111" i="40"/>
  <c r="K111" i="40"/>
  <c r="J111" i="40"/>
  <c r="I111" i="40"/>
  <c r="H111" i="40"/>
  <c r="G111" i="40"/>
  <c r="F111" i="40"/>
  <c r="E111" i="40"/>
  <c r="D111" i="40"/>
  <c r="C111" i="40"/>
  <c r="B111" i="40"/>
  <c r="Z110" i="40"/>
  <c r="Y110" i="40"/>
  <c r="X110" i="40"/>
  <c r="W110" i="40"/>
  <c r="V110" i="40"/>
  <c r="U110" i="40"/>
  <c r="T110" i="40"/>
  <c r="S110" i="40"/>
  <c r="R110" i="40"/>
  <c r="Q110" i="40"/>
  <c r="P110" i="40"/>
  <c r="O110" i="40"/>
  <c r="N110" i="40"/>
  <c r="M110" i="40"/>
  <c r="L110" i="40"/>
  <c r="K110" i="40"/>
  <c r="J110" i="40"/>
  <c r="I110" i="40"/>
  <c r="H110" i="40"/>
  <c r="G110" i="40"/>
  <c r="F110" i="40"/>
  <c r="E110" i="40"/>
  <c r="D110" i="40"/>
  <c r="C110" i="40"/>
  <c r="B110" i="40"/>
  <c r="Z109" i="40"/>
  <c r="Y109" i="40"/>
  <c r="X109" i="40"/>
  <c r="W109" i="40"/>
  <c r="V109" i="40"/>
  <c r="U109" i="40"/>
  <c r="T109" i="40"/>
  <c r="S109" i="40"/>
  <c r="R109" i="40"/>
  <c r="Q109" i="40"/>
  <c r="P109" i="40"/>
  <c r="O109" i="40"/>
  <c r="N109" i="40"/>
  <c r="M109" i="40"/>
  <c r="L109" i="40"/>
  <c r="K109" i="40"/>
  <c r="J109" i="40"/>
  <c r="I109" i="40"/>
  <c r="H109" i="40"/>
  <c r="G109" i="40"/>
  <c r="F109" i="40"/>
  <c r="E109" i="40"/>
  <c r="D109" i="40"/>
  <c r="C109" i="40"/>
  <c r="B109" i="40"/>
  <c r="Z108" i="40"/>
  <c r="Y108" i="40"/>
  <c r="X108" i="40"/>
  <c r="W108" i="40"/>
  <c r="V108" i="40"/>
  <c r="U108" i="40"/>
  <c r="T108" i="40"/>
  <c r="S108" i="40"/>
  <c r="R108" i="40"/>
  <c r="Q108" i="40"/>
  <c r="P108" i="40"/>
  <c r="O108" i="40"/>
  <c r="N108" i="40"/>
  <c r="M108" i="40"/>
  <c r="L108" i="40"/>
  <c r="K108" i="40"/>
  <c r="J108" i="40"/>
  <c r="I108" i="40"/>
  <c r="H108" i="40"/>
  <c r="G108" i="40"/>
  <c r="F108" i="40"/>
  <c r="E108" i="40"/>
  <c r="D108" i="40"/>
  <c r="C108" i="40"/>
  <c r="B108" i="40"/>
  <c r="Z107" i="40"/>
  <c r="Y107" i="40"/>
  <c r="X107" i="40"/>
  <c r="W107" i="40"/>
  <c r="V107" i="40"/>
  <c r="U107" i="40"/>
  <c r="T107" i="40"/>
  <c r="S107" i="40"/>
  <c r="R107" i="40"/>
  <c r="Q107" i="40"/>
  <c r="P107" i="40"/>
  <c r="O107" i="40"/>
  <c r="N107" i="40"/>
  <c r="M107" i="40"/>
  <c r="L107" i="40"/>
  <c r="K107" i="40"/>
  <c r="J107" i="40"/>
  <c r="I107" i="40"/>
  <c r="H107" i="40"/>
  <c r="G107" i="40"/>
  <c r="F107" i="40"/>
  <c r="E107" i="40"/>
  <c r="D107" i="40"/>
  <c r="C107" i="40"/>
  <c r="B107" i="40"/>
  <c r="Z106" i="40"/>
  <c r="Y106" i="40"/>
  <c r="X106" i="40"/>
  <c r="W106" i="40"/>
  <c r="V106" i="40"/>
  <c r="U106" i="40"/>
  <c r="T106" i="40"/>
  <c r="S106" i="40"/>
  <c r="R106" i="40"/>
  <c r="Q106" i="40"/>
  <c r="P106" i="40"/>
  <c r="O106" i="40"/>
  <c r="N106" i="40"/>
  <c r="M106" i="40"/>
  <c r="L106" i="40"/>
  <c r="K106" i="40"/>
  <c r="J106" i="40"/>
  <c r="I106" i="40"/>
  <c r="H106" i="40"/>
  <c r="G106" i="40"/>
  <c r="F106" i="40"/>
  <c r="E106" i="40"/>
  <c r="D106" i="40"/>
  <c r="C106" i="40"/>
  <c r="B106" i="40"/>
  <c r="Z105" i="40"/>
  <c r="Y105" i="40"/>
  <c r="X105" i="40"/>
  <c r="W105" i="40"/>
  <c r="V105" i="40"/>
  <c r="U105" i="40"/>
  <c r="T105" i="40"/>
  <c r="S105" i="40"/>
  <c r="R105" i="40"/>
  <c r="Q105" i="40"/>
  <c r="P105" i="40"/>
  <c r="O105" i="40"/>
  <c r="N105" i="40"/>
  <c r="M105" i="40"/>
  <c r="L105" i="40"/>
  <c r="K105" i="40"/>
  <c r="J105" i="40"/>
  <c r="I105" i="40"/>
  <c r="H105" i="40"/>
  <c r="G105" i="40"/>
  <c r="F105" i="40"/>
  <c r="E105" i="40"/>
  <c r="D105" i="40"/>
  <c r="C105" i="40"/>
  <c r="B105" i="40"/>
  <c r="Z104" i="40"/>
  <c r="Y104" i="40"/>
  <c r="X104" i="40"/>
  <c r="W104" i="40"/>
  <c r="V104" i="40"/>
  <c r="U104" i="40"/>
  <c r="T104" i="40"/>
  <c r="S104" i="40"/>
  <c r="R104" i="40"/>
  <c r="Q104" i="40"/>
  <c r="P104" i="40"/>
  <c r="O104" i="40"/>
  <c r="N104" i="40"/>
  <c r="M104" i="40"/>
  <c r="L104" i="40"/>
  <c r="K104" i="40"/>
  <c r="J104" i="40"/>
  <c r="I104" i="40"/>
  <c r="H104" i="40"/>
  <c r="G104" i="40"/>
  <c r="F104" i="40"/>
  <c r="E104" i="40"/>
  <c r="D104" i="40"/>
  <c r="C104" i="40"/>
  <c r="B104" i="40"/>
  <c r="Z103" i="40"/>
  <c r="Y103" i="40"/>
  <c r="X103" i="40"/>
  <c r="W103" i="40"/>
  <c r="V103" i="40"/>
  <c r="U103" i="40"/>
  <c r="T103" i="40"/>
  <c r="S103" i="40"/>
  <c r="R103" i="40"/>
  <c r="Q103" i="40"/>
  <c r="P103" i="40"/>
  <c r="O103" i="40"/>
  <c r="N103" i="40"/>
  <c r="M103" i="40"/>
  <c r="L103" i="40"/>
  <c r="K103" i="40"/>
  <c r="J103" i="40"/>
  <c r="I103" i="40"/>
  <c r="H103" i="40"/>
  <c r="G103" i="40"/>
  <c r="F103" i="40"/>
  <c r="E103" i="40"/>
  <c r="D103" i="40"/>
  <c r="C103" i="40"/>
  <c r="B103" i="40"/>
  <c r="Z102" i="40"/>
  <c r="Y102" i="40"/>
  <c r="X102" i="40"/>
  <c r="W102" i="40"/>
  <c r="V102" i="40"/>
  <c r="U102" i="40"/>
  <c r="T102" i="40"/>
  <c r="S102" i="40"/>
  <c r="R102" i="40"/>
  <c r="Q102" i="40"/>
  <c r="P102" i="40"/>
  <c r="O102" i="40"/>
  <c r="N102" i="40"/>
  <c r="M102" i="40"/>
  <c r="L102" i="40"/>
  <c r="K102" i="40"/>
  <c r="J102" i="40"/>
  <c r="I102" i="40"/>
  <c r="H102" i="40"/>
  <c r="G102" i="40"/>
  <c r="F102" i="40"/>
  <c r="E102" i="40"/>
  <c r="D102" i="40"/>
  <c r="C102" i="40"/>
  <c r="B102" i="40"/>
  <c r="Z101" i="40"/>
  <c r="Y101" i="40"/>
  <c r="X101" i="40"/>
  <c r="W101" i="40"/>
  <c r="V101" i="40"/>
  <c r="U101" i="40"/>
  <c r="T101" i="40"/>
  <c r="S101" i="40"/>
  <c r="R101" i="40"/>
  <c r="Q101" i="40"/>
  <c r="P101" i="40"/>
  <c r="O101" i="40"/>
  <c r="N101" i="40"/>
  <c r="M101" i="40"/>
  <c r="L101" i="40"/>
  <c r="K101" i="40"/>
  <c r="J101" i="40"/>
  <c r="I101" i="40"/>
  <c r="H101" i="40"/>
  <c r="G101" i="40"/>
  <c r="F101" i="40"/>
  <c r="E101" i="40"/>
  <c r="D101" i="40"/>
  <c r="C101" i="40"/>
  <c r="B101" i="40"/>
  <c r="Z100" i="40"/>
  <c r="Y100" i="40"/>
  <c r="X100" i="40"/>
  <c r="W100" i="40"/>
  <c r="V100" i="40"/>
  <c r="U100" i="40"/>
  <c r="T100" i="40"/>
  <c r="S100" i="40"/>
  <c r="R100" i="40"/>
  <c r="Q100" i="40"/>
  <c r="P100" i="40"/>
  <c r="O100" i="40"/>
  <c r="N100" i="40"/>
  <c r="M100" i="40"/>
  <c r="L100" i="40"/>
  <c r="K100" i="40"/>
  <c r="J100" i="40"/>
  <c r="I100" i="40"/>
  <c r="H100" i="40"/>
  <c r="G100" i="40"/>
  <c r="F100" i="40"/>
  <c r="E100" i="40"/>
  <c r="D100" i="40"/>
  <c r="C100" i="40"/>
  <c r="B100" i="40"/>
  <c r="Z99" i="40"/>
  <c r="Y99" i="40"/>
  <c r="X99" i="40"/>
  <c r="W99" i="40"/>
  <c r="V99" i="40"/>
  <c r="U99" i="40"/>
  <c r="T99" i="40"/>
  <c r="S99" i="40"/>
  <c r="R99" i="40"/>
  <c r="Q99" i="40"/>
  <c r="P99" i="40"/>
  <c r="O99" i="40"/>
  <c r="N99" i="40"/>
  <c r="M99" i="40"/>
  <c r="L99" i="40"/>
  <c r="K99" i="40"/>
  <c r="J99" i="40"/>
  <c r="I99" i="40"/>
  <c r="H99" i="40"/>
  <c r="G99" i="40"/>
  <c r="F99" i="40"/>
  <c r="E99" i="40"/>
  <c r="D99" i="40"/>
  <c r="C99" i="40"/>
  <c r="B99" i="40"/>
  <c r="Z98" i="40"/>
  <c r="Y98" i="40"/>
  <c r="X98" i="40"/>
  <c r="W98" i="40"/>
  <c r="V98" i="40"/>
  <c r="U98" i="40"/>
  <c r="T98" i="40"/>
  <c r="S98" i="40"/>
  <c r="R98" i="40"/>
  <c r="Q98" i="40"/>
  <c r="P98" i="40"/>
  <c r="O98" i="40"/>
  <c r="N98" i="40"/>
  <c r="M98" i="40"/>
  <c r="L98" i="40"/>
  <c r="K98" i="40"/>
  <c r="J98" i="40"/>
  <c r="I98" i="40"/>
  <c r="H98" i="40"/>
  <c r="G98" i="40"/>
  <c r="F98" i="40"/>
  <c r="E98" i="40"/>
  <c r="D98" i="40"/>
  <c r="C98" i="40"/>
  <c r="B98" i="40"/>
  <c r="Z97" i="40"/>
  <c r="Y97" i="40"/>
  <c r="X97" i="40"/>
  <c r="W97" i="40"/>
  <c r="V97" i="40"/>
  <c r="U97" i="40"/>
  <c r="T97" i="40"/>
  <c r="S97" i="40"/>
  <c r="R97" i="40"/>
  <c r="Q97" i="40"/>
  <c r="P97" i="40"/>
  <c r="O97" i="40"/>
  <c r="N97" i="40"/>
  <c r="M97" i="40"/>
  <c r="L97" i="40"/>
  <c r="K97" i="40"/>
  <c r="J97" i="40"/>
  <c r="I97" i="40"/>
  <c r="H97" i="40"/>
  <c r="G97" i="40"/>
  <c r="F97" i="40"/>
  <c r="E97" i="40"/>
  <c r="D97" i="40"/>
  <c r="C97" i="40"/>
  <c r="B97" i="40"/>
  <c r="Z96" i="40"/>
  <c r="Y96" i="40"/>
  <c r="X96" i="40"/>
  <c r="W96" i="40"/>
  <c r="V96" i="40"/>
  <c r="U96" i="40"/>
  <c r="T96" i="40"/>
  <c r="S96" i="40"/>
  <c r="R96" i="40"/>
  <c r="Q96" i="40"/>
  <c r="P96" i="40"/>
  <c r="O96" i="40"/>
  <c r="N96" i="40"/>
  <c r="M96" i="40"/>
  <c r="L96" i="40"/>
  <c r="K96" i="40"/>
  <c r="J96" i="40"/>
  <c r="I96" i="40"/>
  <c r="H96" i="40"/>
  <c r="G96" i="40"/>
  <c r="F96" i="40"/>
  <c r="E96" i="40"/>
  <c r="D96" i="40"/>
  <c r="C96" i="40"/>
  <c r="B96" i="40"/>
  <c r="Z95" i="40"/>
  <c r="Y95" i="40"/>
  <c r="X95" i="40"/>
  <c r="W95" i="40"/>
  <c r="V95" i="40"/>
  <c r="U95" i="40"/>
  <c r="T95" i="40"/>
  <c r="S95" i="40"/>
  <c r="R95" i="40"/>
  <c r="Q95" i="40"/>
  <c r="P95" i="40"/>
  <c r="O95" i="40"/>
  <c r="N95" i="40"/>
  <c r="M95" i="40"/>
  <c r="L95" i="40"/>
  <c r="K95" i="40"/>
  <c r="J95" i="40"/>
  <c r="I95" i="40"/>
  <c r="H95" i="40"/>
  <c r="G95" i="40"/>
  <c r="F95" i="40"/>
  <c r="E95" i="40"/>
  <c r="D95" i="40"/>
  <c r="C95" i="40"/>
  <c r="B95" i="40"/>
  <c r="Z94" i="40"/>
  <c r="Y94" i="40"/>
  <c r="X94" i="40"/>
  <c r="W94" i="40"/>
  <c r="V94" i="40"/>
  <c r="U94" i="40"/>
  <c r="T94" i="40"/>
  <c r="S94" i="40"/>
  <c r="R94" i="40"/>
  <c r="Q94" i="40"/>
  <c r="P94" i="40"/>
  <c r="O94" i="40"/>
  <c r="N94" i="40"/>
  <c r="M94" i="40"/>
  <c r="L94" i="40"/>
  <c r="K94" i="40"/>
  <c r="J94" i="40"/>
  <c r="I94" i="40"/>
  <c r="H94" i="40"/>
  <c r="G94" i="40"/>
  <c r="F94" i="40"/>
  <c r="E94" i="40"/>
  <c r="D94" i="40"/>
  <c r="C94" i="40"/>
  <c r="B94" i="40"/>
  <c r="Z93" i="40"/>
  <c r="Y93" i="40"/>
  <c r="X93" i="40"/>
  <c r="W93" i="40"/>
  <c r="V93" i="40"/>
  <c r="U93" i="40"/>
  <c r="T93" i="40"/>
  <c r="S93" i="40"/>
  <c r="R93" i="40"/>
  <c r="Q93" i="40"/>
  <c r="P93" i="40"/>
  <c r="O93" i="40"/>
  <c r="N93" i="40"/>
  <c r="M93" i="40"/>
  <c r="L93" i="40"/>
  <c r="K93" i="40"/>
  <c r="J93" i="40"/>
  <c r="I93" i="40"/>
  <c r="H93" i="40"/>
  <c r="G93" i="40"/>
  <c r="F93" i="40"/>
  <c r="E93" i="40"/>
  <c r="D93" i="40"/>
  <c r="C93" i="40"/>
  <c r="B93" i="40"/>
  <c r="Z92" i="40"/>
  <c r="Y92" i="40"/>
  <c r="X92" i="40"/>
  <c r="W92" i="40"/>
  <c r="V92" i="40"/>
  <c r="U92" i="40"/>
  <c r="T92" i="40"/>
  <c r="S92" i="40"/>
  <c r="R92" i="40"/>
  <c r="Q92" i="40"/>
  <c r="P92" i="40"/>
  <c r="O92" i="40"/>
  <c r="N92" i="40"/>
  <c r="M92" i="40"/>
  <c r="L92" i="40"/>
  <c r="K92" i="40"/>
  <c r="J92" i="40"/>
  <c r="I92" i="40"/>
  <c r="H92" i="40"/>
  <c r="G92" i="40"/>
  <c r="F92" i="40"/>
  <c r="E92" i="40"/>
  <c r="D92" i="40"/>
  <c r="C92" i="40"/>
  <c r="B92" i="40"/>
  <c r="Z91" i="40"/>
  <c r="Y91" i="40"/>
  <c r="X91" i="40"/>
  <c r="W91" i="40"/>
  <c r="V91" i="40"/>
  <c r="U91" i="40"/>
  <c r="T91" i="40"/>
  <c r="S91" i="40"/>
  <c r="R91" i="40"/>
  <c r="Q91" i="40"/>
  <c r="P91" i="40"/>
  <c r="O91" i="40"/>
  <c r="N91" i="40"/>
  <c r="M91" i="40"/>
  <c r="L91" i="40"/>
  <c r="K91" i="40"/>
  <c r="J91" i="40"/>
  <c r="I91" i="40"/>
  <c r="H91" i="40"/>
  <c r="G91" i="40"/>
  <c r="F91" i="40"/>
  <c r="E91" i="40"/>
  <c r="D91" i="40"/>
  <c r="C91" i="40"/>
  <c r="B91" i="40"/>
  <c r="Z90" i="40"/>
  <c r="Y90" i="40"/>
  <c r="X90" i="40"/>
  <c r="W90" i="40"/>
  <c r="V90" i="40"/>
  <c r="U90" i="40"/>
  <c r="T90" i="40"/>
  <c r="S90" i="40"/>
  <c r="R90" i="40"/>
  <c r="Q90" i="40"/>
  <c r="P90" i="40"/>
  <c r="O90" i="40"/>
  <c r="N90" i="40"/>
  <c r="M90" i="40"/>
  <c r="L90" i="40"/>
  <c r="K90" i="40"/>
  <c r="J90" i="40"/>
  <c r="I90" i="40"/>
  <c r="H90" i="40"/>
  <c r="G90" i="40"/>
  <c r="F90" i="40"/>
  <c r="E90" i="40"/>
  <c r="D90" i="40"/>
  <c r="C90" i="40"/>
  <c r="B90" i="40"/>
  <c r="Z89" i="40"/>
  <c r="Y89" i="40"/>
  <c r="X89" i="40"/>
  <c r="W89" i="40"/>
  <c r="V89" i="40"/>
  <c r="U89" i="40"/>
  <c r="T89" i="40"/>
  <c r="S89" i="40"/>
  <c r="R89" i="40"/>
  <c r="Q89" i="40"/>
  <c r="P89" i="40"/>
  <c r="O89" i="40"/>
  <c r="N89" i="40"/>
  <c r="M89" i="40"/>
  <c r="L89" i="40"/>
  <c r="K89" i="40"/>
  <c r="J89" i="40"/>
  <c r="I89" i="40"/>
  <c r="H89" i="40"/>
  <c r="G89" i="40"/>
  <c r="F89" i="40"/>
  <c r="E89" i="40"/>
  <c r="D89" i="40"/>
  <c r="C89" i="40"/>
  <c r="B89" i="40"/>
  <c r="Z88" i="40"/>
  <c r="Y88" i="40"/>
  <c r="X88" i="40"/>
  <c r="W88" i="40"/>
  <c r="V88" i="40"/>
  <c r="U88" i="40"/>
  <c r="T88" i="40"/>
  <c r="S88" i="40"/>
  <c r="R88" i="40"/>
  <c r="Q88" i="40"/>
  <c r="P88" i="40"/>
  <c r="O88" i="40"/>
  <c r="N88" i="40"/>
  <c r="M88" i="40"/>
  <c r="L88" i="40"/>
  <c r="K88" i="40"/>
  <c r="J88" i="40"/>
  <c r="I88" i="40"/>
  <c r="H88" i="40"/>
  <c r="G88" i="40"/>
  <c r="F88" i="40"/>
  <c r="E88" i="40"/>
  <c r="D88" i="40"/>
  <c r="C88" i="40"/>
  <c r="B88" i="40"/>
  <c r="Z87" i="40"/>
  <c r="Y87" i="40"/>
  <c r="X87" i="40"/>
  <c r="W87" i="40"/>
  <c r="V87" i="40"/>
  <c r="U87" i="40"/>
  <c r="T87" i="40"/>
  <c r="S87" i="40"/>
  <c r="R87" i="40"/>
  <c r="Q87" i="40"/>
  <c r="P87" i="40"/>
  <c r="O87" i="40"/>
  <c r="N87" i="40"/>
  <c r="M87" i="40"/>
  <c r="L87" i="40"/>
  <c r="K87" i="40"/>
  <c r="J87" i="40"/>
  <c r="I87" i="40"/>
  <c r="H87" i="40"/>
  <c r="G87" i="40"/>
  <c r="F87" i="40"/>
  <c r="E87" i="40"/>
  <c r="D87" i="40"/>
  <c r="C87" i="40"/>
  <c r="B87" i="40"/>
  <c r="Z86" i="40"/>
  <c r="Y86" i="40"/>
  <c r="X86" i="40"/>
  <c r="W86" i="40"/>
  <c r="V86" i="40"/>
  <c r="U86" i="40"/>
  <c r="T86" i="40"/>
  <c r="S86" i="40"/>
  <c r="R86" i="40"/>
  <c r="Q86" i="40"/>
  <c r="P86" i="40"/>
  <c r="O86" i="40"/>
  <c r="N86" i="40"/>
  <c r="M86" i="40"/>
  <c r="L86" i="40"/>
  <c r="K86" i="40"/>
  <c r="J86" i="40"/>
  <c r="I86" i="40"/>
  <c r="H86" i="40"/>
  <c r="G86" i="40"/>
  <c r="F86" i="40"/>
  <c r="E86" i="40"/>
  <c r="D86" i="40"/>
  <c r="C86" i="40"/>
  <c r="B86" i="40"/>
  <c r="Z85" i="40"/>
  <c r="Y85" i="40"/>
  <c r="X85" i="40"/>
  <c r="W85" i="40"/>
  <c r="V85" i="40"/>
  <c r="U85" i="40"/>
  <c r="T85" i="40"/>
  <c r="S85" i="40"/>
  <c r="R85" i="40"/>
  <c r="Q85" i="40"/>
  <c r="P85" i="40"/>
  <c r="O85" i="40"/>
  <c r="N85" i="40"/>
  <c r="M85" i="40"/>
  <c r="L85" i="40"/>
  <c r="K85" i="40"/>
  <c r="J85" i="40"/>
  <c r="I85" i="40"/>
  <c r="H85" i="40"/>
  <c r="G85" i="40"/>
  <c r="F85" i="40"/>
  <c r="E85" i="40"/>
  <c r="D85" i="40"/>
  <c r="C85" i="40"/>
  <c r="B85" i="40"/>
  <c r="Z84" i="40"/>
  <c r="Y84" i="40"/>
  <c r="X84" i="40"/>
  <c r="W84" i="40"/>
  <c r="V84" i="40"/>
  <c r="U84" i="40"/>
  <c r="T84" i="40"/>
  <c r="S84" i="40"/>
  <c r="R84" i="40"/>
  <c r="Q84" i="40"/>
  <c r="P84" i="40"/>
  <c r="O84" i="40"/>
  <c r="N84" i="40"/>
  <c r="M84" i="40"/>
  <c r="L84" i="40"/>
  <c r="K84" i="40"/>
  <c r="J84" i="40"/>
  <c r="I84" i="40"/>
  <c r="H84" i="40"/>
  <c r="G84" i="40"/>
  <c r="F84" i="40"/>
  <c r="E84" i="40"/>
  <c r="D84" i="40"/>
  <c r="C84" i="40"/>
  <c r="B84" i="40"/>
  <c r="Z83" i="40"/>
  <c r="Y83" i="40"/>
  <c r="X83" i="40"/>
  <c r="W83" i="40"/>
  <c r="V83" i="40"/>
  <c r="U83" i="40"/>
  <c r="T83" i="40"/>
  <c r="S83" i="40"/>
  <c r="R83" i="40"/>
  <c r="Q83" i="40"/>
  <c r="P83" i="40"/>
  <c r="O83" i="40"/>
  <c r="N83" i="40"/>
  <c r="M83" i="40"/>
  <c r="L83" i="40"/>
  <c r="K83" i="40"/>
  <c r="J83" i="40"/>
  <c r="I83" i="40"/>
  <c r="H83" i="40"/>
  <c r="G83" i="40"/>
  <c r="F83" i="40"/>
  <c r="E83" i="40"/>
  <c r="D83" i="40"/>
  <c r="C83" i="40"/>
  <c r="B83" i="40"/>
  <c r="Z82" i="40"/>
  <c r="Y82" i="40"/>
  <c r="X82" i="40"/>
  <c r="W82" i="40"/>
  <c r="V82" i="40"/>
  <c r="U82" i="40"/>
  <c r="T82" i="40"/>
  <c r="S82" i="40"/>
  <c r="R82" i="40"/>
  <c r="Q82" i="40"/>
  <c r="P82" i="40"/>
  <c r="O82" i="40"/>
  <c r="N82" i="40"/>
  <c r="M82" i="40"/>
  <c r="L82" i="40"/>
  <c r="K82" i="40"/>
  <c r="J82" i="40"/>
  <c r="I82" i="40"/>
  <c r="H82" i="40"/>
  <c r="G82" i="40"/>
  <c r="F82" i="40"/>
  <c r="E82" i="40"/>
  <c r="D82" i="40"/>
  <c r="C82" i="40"/>
  <c r="B82" i="40"/>
  <c r="Z81" i="40"/>
  <c r="Y81" i="40"/>
  <c r="X81" i="40"/>
  <c r="W81" i="40"/>
  <c r="V81" i="40"/>
  <c r="U81" i="40"/>
  <c r="T81" i="40"/>
  <c r="S81" i="40"/>
  <c r="R81" i="40"/>
  <c r="Q81" i="40"/>
  <c r="P81" i="40"/>
  <c r="O81" i="40"/>
  <c r="N81" i="40"/>
  <c r="M81" i="40"/>
  <c r="L81" i="40"/>
  <c r="K81" i="40"/>
  <c r="J81" i="40"/>
  <c r="I81" i="40"/>
  <c r="H81" i="40"/>
  <c r="G81" i="40"/>
  <c r="F81" i="40"/>
  <c r="E81" i="40"/>
  <c r="D81" i="40"/>
  <c r="C81" i="40"/>
  <c r="B81" i="40"/>
  <c r="Z80" i="40"/>
  <c r="Y80" i="40"/>
  <c r="X80" i="40"/>
  <c r="W80" i="40"/>
  <c r="V80" i="40"/>
  <c r="U80" i="40"/>
  <c r="T80" i="40"/>
  <c r="S80" i="40"/>
  <c r="R80" i="40"/>
  <c r="Q80" i="40"/>
  <c r="P80" i="40"/>
  <c r="O80" i="40"/>
  <c r="N80" i="40"/>
  <c r="M80" i="40"/>
  <c r="L80" i="40"/>
  <c r="K80" i="40"/>
  <c r="J80" i="40"/>
  <c r="I80" i="40"/>
  <c r="H80" i="40"/>
  <c r="G80" i="40"/>
  <c r="F80" i="40"/>
  <c r="E80" i="40"/>
  <c r="D80" i="40"/>
  <c r="C80" i="40"/>
  <c r="B80" i="40"/>
  <c r="Z79" i="40"/>
  <c r="Y79" i="40"/>
  <c r="X79" i="40"/>
  <c r="W79" i="40"/>
  <c r="V79" i="40"/>
  <c r="U79" i="40"/>
  <c r="T79" i="40"/>
  <c r="S79" i="40"/>
  <c r="R79" i="40"/>
  <c r="Q79" i="40"/>
  <c r="P79" i="40"/>
  <c r="O79" i="40"/>
  <c r="N79" i="40"/>
  <c r="M79" i="40"/>
  <c r="L79" i="40"/>
  <c r="K79" i="40"/>
  <c r="J79" i="40"/>
  <c r="I79" i="40"/>
  <c r="H79" i="40"/>
  <c r="G79" i="40"/>
  <c r="F79" i="40"/>
  <c r="E79" i="40"/>
  <c r="D79" i="40"/>
  <c r="C79" i="40"/>
  <c r="B79" i="40"/>
  <c r="Z78" i="40"/>
  <c r="Y78" i="40"/>
  <c r="X78" i="40"/>
  <c r="W78" i="40"/>
  <c r="V78" i="40"/>
  <c r="U78" i="40"/>
  <c r="T78" i="40"/>
  <c r="S78" i="40"/>
  <c r="R78" i="40"/>
  <c r="Q78" i="40"/>
  <c r="P78" i="40"/>
  <c r="O78" i="40"/>
  <c r="N78" i="40"/>
  <c r="M78" i="40"/>
  <c r="L78" i="40"/>
  <c r="K78" i="40"/>
  <c r="J78" i="40"/>
  <c r="I78" i="40"/>
  <c r="H78" i="40"/>
  <c r="G78" i="40"/>
  <c r="F78" i="40"/>
  <c r="E78" i="40"/>
  <c r="D78" i="40"/>
  <c r="C78" i="40"/>
  <c r="B78" i="40"/>
  <c r="Z77" i="40"/>
  <c r="Y77" i="40"/>
  <c r="X77" i="40"/>
  <c r="W77" i="40"/>
  <c r="V77" i="40"/>
  <c r="U77" i="40"/>
  <c r="T77" i="40"/>
  <c r="S77" i="40"/>
  <c r="R77" i="40"/>
  <c r="Q77" i="40"/>
  <c r="P77" i="40"/>
  <c r="O77" i="40"/>
  <c r="N77" i="40"/>
  <c r="M77" i="40"/>
  <c r="L77" i="40"/>
  <c r="K77" i="40"/>
  <c r="J77" i="40"/>
  <c r="I77" i="40"/>
  <c r="H77" i="40"/>
  <c r="G77" i="40"/>
  <c r="F77" i="40"/>
  <c r="E77" i="40"/>
  <c r="D77" i="40"/>
  <c r="C77" i="40"/>
  <c r="B77" i="40"/>
  <c r="Z76" i="40"/>
  <c r="Y76" i="40"/>
  <c r="X76" i="40"/>
  <c r="W76" i="40"/>
  <c r="V76" i="40"/>
  <c r="U76" i="40"/>
  <c r="T76" i="40"/>
  <c r="S76" i="40"/>
  <c r="R76" i="40"/>
  <c r="Q76" i="40"/>
  <c r="P76" i="40"/>
  <c r="O76" i="40"/>
  <c r="N76" i="40"/>
  <c r="M76" i="40"/>
  <c r="L76" i="40"/>
  <c r="K76" i="40"/>
  <c r="J76" i="40"/>
  <c r="I76" i="40"/>
  <c r="H76" i="40"/>
  <c r="G76" i="40"/>
  <c r="F76" i="40"/>
  <c r="E76" i="40"/>
  <c r="D76" i="40"/>
  <c r="C76" i="40"/>
  <c r="B76" i="40"/>
  <c r="Z75" i="40"/>
  <c r="Y75" i="40"/>
  <c r="X75" i="40"/>
  <c r="W75" i="40"/>
  <c r="V75" i="40"/>
  <c r="U75" i="40"/>
  <c r="T75" i="40"/>
  <c r="S75" i="40"/>
  <c r="R75" i="40"/>
  <c r="Q75" i="40"/>
  <c r="P75" i="40"/>
  <c r="O75" i="40"/>
  <c r="N75" i="40"/>
  <c r="M75" i="40"/>
  <c r="L75" i="40"/>
  <c r="K75" i="40"/>
  <c r="J75" i="40"/>
  <c r="I75" i="40"/>
  <c r="H75" i="40"/>
  <c r="G75" i="40"/>
  <c r="F75" i="40"/>
  <c r="E75" i="40"/>
  <c r="D75" i="40"/>
  <c r="C75" i="40"/>
  <c r="B75" i="40"/>
  <c r="Z74" i="40"/>
  <c r="Y74" i="40"/>
  <c r="X74" i="40"/>
  <c r="W74" i="40"/>
  <c r="V74" i="40"/>
  <c r="U74" i="40"/>
  <c r="T74" i="40"/>
  <c r="S74" i="40"/>
  <c r="R74" i="40"/>
  <c r="Q74" i="40"/>
  <c r="P74" i="40"/>
  <c r="O74" i="40"/>
  <c r="N74" i="40"/>
  <c r="M74" i="40"/>
  <c r="L74" i="40"/>
  <c r="K74" i="40"/>
  <c r="J74" i="40"/>
  <c r="I74" i="40"/>
  <c r="H74" i="40"/>
  <c r="G74" i="40"/>
  <c r="F74" i="40"/>
  <c r="E74" i="40"/>
  <c r="D74" i="40"/>
  <c r="C74" i="40"/>
  <c r="B74" i="40"/>
  <c r="Z73" i="40"/>
  <c r="Y73" i="40"/>
  <c r="X73" i="40"/>
  <c r="W73" i="40"/>
  <c r="V73" i="40"/>
  <c r="U73" i="40"/>
  <c r="T73" i="40"/>
  <c r="S73" i="40"/>
  <c r="R73" i="40"/>
  <c r="Q73" i="40"/>
  <c r="P73" i="40"/>
  <c r="O73" i="40"/>
  <c r="N73" i="40"/>
  <c r="M73" i="40"/>
  <c r="L73" i="40"/>
  <c r="K73" i="40"/>
  <c r="J73" i="40"/>
  <c r="I73" i="40"/>
  <c r="H73" i="40"/>
  <c r="G73" i="40"/>
  <c r="F73" i="40"/>
  <c r="E73" i="40"/>
  <c r="D73" i="40"/>
  <c r="C73" i="40"/>
  <c r="B73" i="40"/>
  <c r="Z72" i="40"/>
  <c r="Y72" i="40"/>
  <c r="X72" i="40"/>
  <c r="W72" i="40"/>
  <c r="V72" i="40"/>
  <c r="U72" i="40"/>
  <c r="T72" i="40"/>
  <c r="S72" i="40"/>
  <c r="R72" i="40"/>
  <c r="Q72" i="40"/>
  <c r="P72" i="40"/>
  <c r="O72" i="40"/>
  <c r="N72" i="40"/>
  <c r="M72" i="40"/>
  <c r="L72" i="40"/>
  <c r="K72" i="40"/>
  <c r="J72" i="40"/>
  <c r="I72" i="40"/>
  <c r="H72" i="40"/>
  <c r="G72" i="40"/>
  <c r="F72" i="40"/>
  <c r="E72" i="40"/>
  <c r="D72" i="40"/>
  <c r="C72" i="40"/>
  <c r="B72" i="40"/>
  <c r="Z71" i="40"/>
  <c r="Y71" i="40"/>
  <c r="X71" i="40"/>
  <c r="W71" i="40"/>
  <c r="V71" i="40"/>
  <c r="U71" i="40"/>
  <c r="T71" i="40"/>
  <c r="S71" i="40"/>
  <c r="R71" i="40"/>
  <c r="Q71" i="40"/>
  <c r="P71" i="40"/>
  <c r="O71" i="40"/>
  <c r="N71" i="40"/>
  <c r="M71" i="40"/>
  <c r="L71" i="40"/>
  <c r="K71" i="40"/>
  <c r="J71" i="40"/>
  <c r="I71" i="40"/>
  <c r="H71" i="40"/>
  <c r="G71" i="40"/>
  <c r="F71" i="40"/>
  <c r="E71" i="40"/>
  <c r="D71" i="40"/>
  <c r="C71" i="40"/>
  <c r="B71" i="40"/>
  <c r="Z70" i="40"/>
  <c r="Y70" i="40"/>
  <c r="X70" i="40"/>
  <c r="W70" i="40"/>
  <c r="V70" i="40"/>
  <c r="U70" i="40"/>
  <c r="T70" i="40"/>
  <c r="S70" i="40"/>
  <c r="R70" i="40"/>
  <c r="Q70" i="40"/>
  <c r="P70" i="40"/>
  <c r="O70" i="40"/>
  <c r="N70" i="40"/>
  <c r="M70" i="40"/>
  <c r="L70" i="40"/>
  <c r="K70" i="40"/>
  <c r="J70" i="40"/>
  <c r="I70" i="40"/>
  <c r="H70" i="40"/>
  <c r="G70" i="40"/>
  <c r="F70" i="40"/>
  <c r="E70" i="40"/>
  <c r="D70" i="40"/>
  <c r="C70" i="40"/>
  <c r="B70" i="40"/>
  <c r="Z69" i="40"/>
  <c r="Y69" i="40"/>
  <c r="X69" i="40"/>
  <c r="W69" i="40"/>
  <c r="V69" i="40"/>
  <c r="U69" i="40"/>
  <c r="T69" i="40"/>
  <c r="S69" i="40"/>
  <c r="R69" i="40"/>
  <c r="Q69" i="40"/>
  <c r="P69" i="40"/>
  <c r="O69" i="40"/>
  <c r="N69" i="40"/>
  <c r="M69" i="40"/>
  <c r="L69" i="40"/>
  <c r="K69" i="40"/>
  <c r="J69" i="40"/>
  <c r="I69" i="40"/>
  <c r="H69" i="40"/>
  <c r="G69" i="40"/>
  <c r="F69" i="40"/>
  <c r="E69" i="40"/>
  <c r="D69" i="40"/>
  <c r="C69" i="40"/>
  <c r="B69" i="40"/>
  <c r="Z68" i="40"/>
  <c r="Y68" i="40"/>
  <c r="X68" i="40"/>
  <c r="W68" i="40"/>
  <c r="V68" i="40"/>
  <c r="U68" i="40"/>
  <c r="T68" i="40"/>
  <c r="S68" i="40"/>
  <c r="R68" i="40"/>
  <c r="Q68" i="40"/>
  <c r="P68" i="40"/>
  <c r="O68" i="40"/>
  <c r="N68" i="40"/>
  <c r="M68" i="40"/>
  <c r="L68" i="40"/>
  <c r="K68" i="40"/>
  <c r="J68" i="40"/>
  <c r="I68" i="40"/>
  <c r="H68" i="40"/>
  <c r="G68" i="40"/>
  <c r="F68" i="40"/>
  <c r="E68" i="40"/>
  <c r="D68" i="40"/>
  <c r="C68" i="40"/>
  <c r="B68" i="40"/>
  <c r="Z67" i="40"/>
  <c r="Y67" i="40"/>
  <c r="X67" i="40"/>
  <c r="W67" i="40"/>
  <c r="V67" i="40"/>
  <c r="U67" i="40"/>
  <c r="T67" i="40"/>
  <c r="S67" i="40"/>
  <c r="R67" i="40"/>
  <c r="Q67" i="40"/>
  <c r="P67" i="40"/>
  <c r="O67" i="40"/>
  <c r="N67" i="40"/>
  <c r="M67" i="40"/>
  <c r="L67" i="40"/>
  <c r="K67" i="40"/>
  <c r="J67" i="40"/>
  <c r="I67" i="40"/>
  <c r="H67" i="40"/>
  <c r="G67" i="40"/>
  <c r="F67" i="40"/>
  <c r="E67" i="40"/>
  <c r="D67" i="40"/>
  <c r="C67" i="40"/>
  <c r="B67" i="40"/>
  <c r="Z66" i="40"/>
  <c r="Y66" i="40"/>
  <c r="X66" i="40"/>
  <c r="W66" i="40"/>
  <c r="V66" i="40"/>
  <c r="U66" i="40"/>
  <c r="T66" i="40"/>
  <c r="S66" i="40"/>
  <c r="R66" i="40"/>
  <c r="Q66" i="40"/>
  <c r="P66" i="40"/>
  <c r="O66" i="40"/>
  <c r="N66" i="40"/>
  <c r="M66" i="40"/>
  <c r="L66" i="40"/>
  <c r="K66" i="40"/>
  <c r="J66" i="40"/>
  <c r="I66" i="40"/>
  <c r="H66" i="40"/>
  <c r="G66" i="40"/>
  <c r="F66" i="40"/>
  <c r="E66" i="40"/>
  <c r="D66" i="40"/>
  <c r="C66" i="40"/>
  <c r="B66" i="40"/>
  <c r="Z65" i="40"/>
  <c r="Y65" i="40"/>
  <c r="X65" i="40"/>
  <c r="W65" i="40"/>
  <c r="V65" i="40"/>
  <c r="U65" i="40"/>
  <c r="T65" i="40"/>
  <c r="S65" i="40"/>
  <c r="R65" i="40"/>
  <c r="Q65" i="40"/>
  <c r="P65" i="40"/>
  <c r="O65" i="40"/>
  <c r="N65" i="40"/>
  <c r="M65" i="40"/>
  <c r="L65" i="40"/>
  <c r="K65" i="40"/>
  <c r="J65" i="40"/>
  <c r="I65" i="40"/>
  <c r="H65" i="40"/>
  <c r="G65" i="40"/>
  <c r="F65" i="40"/>
  <c r="E65" i="40"/>
  <c r="D65" i="40"/>
  <c r="C65" i="40"/>
  <c r="B65" i="40"/>
  <c r="Z64" i="40"/>
  <c r="Y64" i="40"/>
  <c r="X64" i="40"/>
  <c r="W64" i="40"/>
  <c r="V64" i="40"/>
  <c r="U64" i="40"/>
  <c r="T64" i="40"/>
  <c r="S64" i="40"/>
  <c r="R64" i="40"/>
  <c r="Q64" i="40"/>
  <c r="P64" i="40"/>
  <c r="O64" i="40"/>
  <c r="N64" i="40"/>
  <c r="M64" i="40"/>
  <c r="L64" i="40"/>
  <c r="K64" i="40"/>
  <c r="J64" i="40"/>
  <c r="I64" i="40"/>
  <c r="H64" i="40"/>
  <c r="G64" i="40"/>
  <c r="F64" i="40"/>
  <c r="E64" i="40"/>
  <c r="D64" i="40"/>
  <c r="C64" i="40"/>
  <c r="B64" i="40"/>
  <c r="Z63" i="40"/>
  <c r="Y63" i="40"/>
  <c r="X63" i="40"/>
  <c r="W63" i="40"/>
  <c r="V63" i="40"/>
  <c r="U63" i="40"/>
  <c r="T63" i="40"/>
  <c r="S63" i="40"/>
  <c r="R63" i="40"/>
  <c r="Q63" i="40"/>
  <c r="P63" i="40"/>
  <c r="O63" i="40"/>
  <c r="N63" i="40"/>
  <c r="M63" i="40"/>
  <c r="L63" i="40"/>
  <c r="K63" i="40"/>
  <c r="J63" i="40"/>
  <c r="I63" i="40"/>
  <c r="H63" i="40"/>
  <c r="G63" i="40"/>
  <c r="F63" i="40"/>
  <c r="E63" i="40"/>
  <c r="D63" i="40"/>
  <c r="C63" i="40"/>
  <c r="B63" i="40"/>
  <c r="Z62" i="40"/>
  <c r="Y62" i="40"/>
  <c r="X62" i="40"/>
  <c r="W62" i="40"/>
  <c r="V62" i="40"/>
  <c r="U62" i="40"/>
  <c r="T62" i="40"/>
  <c r="S62" i="40"/>
  <c r="R62" i="40"/>
  <c r="Q62" i="40"/>
  <c r="P62" i="40"/>
  <c r="O62" i="40"/>
  <c r="N62" i="40"/>
  <c r="M62" i="40"/>
  <c r="L62" i="40"/>
  <c r="K62" i="40"/>
  <c r="J62" i="40"/>
  <c r="I62" i="40"/>
  <c r="H62" i="40"/>
  <c r="G62" i="40"/>
  <c r="F62" i="40"/>
  <c r="E62" i="40"/>
  <c r="D62" i="40"/>
  <c r="C62" i="40"/>
  <c r="B62" i="40"/>
  <c r="Z61" i="40"/>
  <c r="Y61" i="40"/>
  <c r="X61" i="40"/>
  <c r="W61" i="40"/>
  <c r="V61" i="40"/>
  <c r="U61" i="40"/>
  <c r="T61" i="40"/>
  <c r="S61" i="40"/>
  <c r="R61" i="40"/>
  <c r="Q61" i="40"/>
  <c r="P61" i="40"/>
  <c r="O61" i="40"/>
  <c r="N61" i="40"/>
  <c r="M61" i="40"/>
  <c r="L61" i="40"/>
  <c r="K61" i="40"/>
  <c r="J61" i="40"/>
  <c r="I61" i="40"/>
  <c r="H61" i="40"/>
  <c r="G61" i="40"/>
  <c r="F61" i="40"/>
  <c r="E61" i="40"/>
  <c r="D61" i="40"/>
  <c r="C61" i="40"/>
  <c r="B61" i="40"/>
  <c r="Z60" i="40"/>
  <c r="Y60" i="40"/>
  <c r="X60" i="40"/>
  <c r="W60" i="40"/>
  <c r="V60" i="40"/>
  <c r="U60" i="40"/>
  <c r="T60" i="40"/>
  <c r="S60" i="40"/>
  <c r="R60" i="40"/>
  <c r="Q60" i="40"/>
  <c r="P60" i="40"/>
  <c r="O60" i="40"/>
  <c r="N60" i="40"/>
  <c r="M60" i="40"/>
  <c r="L60" i="40"/>
  <c r="K60" i="40"/>
  <c r="J60" i="40"/>
  <c r="I60" i="40"/>
  <c r="H60" i="40"/>
  <c r="G60" i="40"/>
  <c r="F60" i="40"/>
  <c r="E60" i="40"/>
  <c r="D60" i="40"/>
  <c r="C60" i="40"/>
  <c r="B60" i="40"/>
  <c r="Z59" i="40"/>
  <c r="Y59" i="40"/>
  <c r="X59" i="40"/>
  <c r="W59" i="40"/>
  <c r="V59" i="40"/>
  <c r="U59" i="40"/>
  <c r="T59" i="40"/>
  <c r="S59" i="40"/>
  <c r="R59" i="40"/>
  <c r="Q59" i="40"/>
  <c r="P59" i="40"/>
  <c r="O59" i="40"/>
  <c r="N59" i="40"/>
  <c r="M59" i="40"/>
  <c r="L59" i="40"/>
  <c r="K59" i="40"/>
  <c r="J59" i="40"/>
  <c r="I59" i="40"/>
  <c r="H59" i="40"/>
  <c r="G59" i="40"/>
  <c r="F59" i="40"/>
  <c r="E59" i="40"/>
  <c r="D59" i="40"/>
  <c r="C59" i="40"/>
  <c r="B59" i="40"/>
  <c r="Z58" i="40"/>
  <c r="Y58" i="40"/>
  <c r="X58" i="40"/>
  <c r="W58" i="40"/>
  <c r="V58" i="40"/>
  <c r="U58" i="40"/>
  <c r="T58" i="40"/>
  <c r="S58" i="40"/>
  <c r="R58" i="40"/>
  <c r="Q58" i="40"/>
  <c r="P58" i="40"/>
  <c r="O58" i="40"/>
  <c r="N58" i="40"/>
  <c r="M58" i="40"/>
  <c r="L58" i="40"/>
  <c r="K58" i="40"/>
  <c r="J58" i="40"/>
  <c r="I58" i="40"/>
  <c r="H58" i="40"/>
  <c r="G58" i="40"/>
  <c r="F58" i="40"/>
  <c r="E58" i="40"/>
  <c r="D58" i="40"/>
  <c r="C58" i="40"/>
  <c r="B58" i="40"/>
  <c r="Z57" i="40"/>
  <c r="Y57" i="40"/>
  <c r="X57" i="40"/>
  <c r="W57" i="40"/>
  <c r="V57" i="40"/>
  <c r="U57" i="40"/>
  <c r="T57" i="40"/>
  <c r="S57" i="40"/>
  <c r="R57" i="40"/>
  <c r="Q57" i="40"/>
  <c r="P57" i="40"/>
  <c r="O57" i="40"/>
  <c r="N57" i="40"/>
  <c r="M57" i="40"/>
  <c r="L57" i="40"/>
  <c r="K57" i="40"/>
  <c r="J57" i="40"/>
  <c r="I57" i="40"/>
  <c r="H57" i="40"/>
  <c r="G57" i="40"/>
  <c r="F57" i="40"/>
  <c r="E57" i="40"/>
  <c r="D57" i="40"/>
  <c r="C57" i="40"/>
  <c r="B57" i="40"/>
  <c r="Z56" i="40"/>
  <c r="Y56" i="40"/>
  <c r="X56" i="40"/>
  <c r="W56" i="40"/>
  <c r="V56" i="40"/>
  <c r="U56" i="40"/>
  <c r="T56" i="40"/>
  <c r="S56" i="40"/>
  <c r="R56" i="40"/>
  <c r="Q56" i="40"/>
  <c r="P56" i="40"/>
  <c r="O56" i="40"/>
  <c r="N56" i="40"/>
  <c r="M56" i="40"/>
  <c r="L56" i="40"/>
  <c r="K56" i="40"/>
  <c r="J56" i="40"/>
  <c r="I56" i="40"/>
  <c r="H56" i="40"/>
  <c r="G56" i="40"/>
  <c r="F56" i="40"/>
  <c r="E56" i="40"/>
  <c r="D56" i="40"/>
  <c r="C56" i="40"/>
  <c r="B56" i="40"/>
  <c r="Z55" i="40"/>
  <c r="Y55" i="40"/>
  <c r="X55" i="40"/>
  <c r="W55" i="40"/>
  <c r="V55" i="40"/>
  <c r="U55" i="40"/>
  <c r="T55" i="40"/>
  <c r="S55" i="40"/>
  <c r="R55" i="40"/>
  <c r="Q55" i="40"/>
  <c r="P55" i="40"/>
  <c r="O55" i="40"/>
  <c r="N55" i="40"/>
  <c r="M55" i="40"/>
  <c r="L55" i="40"/>
  <c r="K55" i="40"/>
  <c r="J55" i="40"/>
  <c r="I55" i="40"/>
  <c r="H55" i="40"/>
  <c r="G55" i="40"/>
  <c r="F55" i="40"/>
  <c r="E55" i="40"/>
  <c r="D55" i="40"/>
  <c r="C55" i="40"/>
  <c r="B55" i="40"/>
  <c r="Z54" i="40"/>
  <c r="Y54" i="40"/>
  <c r="X54" i="40"/>
  <c r="W54" i="40"/>
  <c r="V54" i="40"/>
  <c r="U54" i="40"/>
  <c r="T54" i="40"/>
  <c r="S54" i="40"/>
  <c r="R54" i="40"/>
  <c r="Q54" i="40"/>
  <c r="P54" i="40"/>
  <c r="O54" i="40"/>
  <c r="N54" i="40"/>
  <c r="M54" i="40"/>
  <c r="L54" i="40"/>
  <c r="K54" i="40"/>
  <c r="J54" i="40"/>
  <c r="I54" i="40"/>
  <c r="H54" i="40"/>
  <c r="G54" i="40"/>
  <c r="F54" i="40"/>
  <c r="E54" i="40"/>
  <c r="D54" i="40"/>
  <c r="C54" i="40"/>
  <c r="B54" i="40"/>
  <c r="Z53" i="40"/>
  <c r="Y53" i="40"/>
  <c r="X53" i="40"/>
  <c r="W53" i="40"/>
  <c r="V53" i="40"/>
  <c r="U53" i="40"/>
  <c r="T53" i="40"/>
  <c r="S53" i="40"/>
  <c r="R53" i="40"/>
  <c r="Q53" i="40"/>
  <c r="P53" i="40"/>
  <c r="O53" i="40"/>
  <c r="N53" i="40"/>
  <c r="M53" i="40"/>
  <c r="L53" i="40"/>
  <c r="K53" i="40"/>
  <c r="J53" i="40"/>
  <c r="I53" i="40"/>
  <c r="H53" i="40"/>
  <c r="G53" i="40"/>
  <c r="F53" i="40"/>
  <c r="E53" i="40"/>
  <c r="D53" i="40"/>
  <c r="C53" i="40"/>
  <c r="B53" i="40"/>
  <c r="Z52" i="40"/>
  <c r="Y52" i="40"/>
  <c r="X52" i="40"/>
  <c r="W52" i="40"/>
  <c r="V52" i="40"/>
  <c r="U52" i="40"/>
  <c r="T52" i="40"/>
  <c r="S52" i="40"/>
  <c r="R52" i="40"/>
  <c r="Q52" i="40"/>
  <c r="P52" i="40"/>
  <c r="O52" i="40"/>
  <c r="N52" i="40"/>
  <c r="M52" i="40"/>
  <c r="L52" i="40"/>
  <c r="K52" i="40"/>
  <c r="J52" i="40"/>
  <c r="I52" i="40"/>
  <c r="H52" i="40"/>
  <c r="G52" i="40"/>
  <c r="F52" i="40"/>
  <c r="E52" i="40"/>
  <c r="D52" i="40"/>
  <c r="C52" i="40"/>
  <c r="B52" i="40"/>
  <c r="Z51" i="40"/>
  <c r="Y51" i="40"/>
  <c r="X51" i="40"/>
  <c r="W51" i="40"/>
  <c r="V51" i="40"/>
  <c r="U51" i="40"/>
  <c r="T51" i="40"/>
  <c r="S51" i="40"/>
  <c r="R51" i="40"/>
  <c r="Q51" i="40"/>
  <c r="P51" i="40"/>
  <c r="O51" i="40"/>
  <c r="N51" i="40"/>
  <c r="M51" i="40"/>
  <c r="L51" i="40"/>
  <c r="K51" i="40"/>
  <c r="J51" i="40"/>
  <c r="I51" i="40"/>
  <c r="H51" i="40"/>
  <c r="G51" i="40"/>
  <c r="F51" i="40"/>
  <c r="E51" i="40"/>
  <c r="D51" i="40"/>
  <c r="C51" i="40"/>
  <c r="B51" i="40"/>
  <c r="Z50" i="40"/>
  <c r="Y50" i="40"/>
  <c r="X50" i="40"/>
  <c r="W50" i="40"/>
  <c r="V50" i="40"/>
  <c r="U50" i="40"/>
  <c r="T50" i="40"/>
  <c r="S50" i="40"/>
  <c r="R50" i="40"/>
  <c r="Q50" i="40"/>
  <c r="P50" i="40"/>
  <c r="O50" i="40"/>
  <c r="N50" i="40"/>
  <c r="M50" i="40"/>
  <c r="L50" i="40"/>
  <c r="K50" i="40"/>
  <c r="J50" i="40"/>
  <c r="I50" i="40"/>
  <c r="H50" i="40"/>
  <c r="G50" i="40"/>
  <c r="F50" i="40"/>
  <c r="E50" i="40"/>
  <c r="D50" i="40"/>
  <c r="C50" i="40"/>
  <c r="B50" i="40"/>
  <c r="Z49" i="40"/>
  <c r="Y49" i="40"/>
  <c r="X49" i="40"/>
  <c r="W49" i="40"/>
  <c r="V49" i="40"/>
  <c r="U49" i="40"/>
  <c r="T49" i="40"/>
  <c r="S49" i="40"/>
  <c r="R49" i="40"/>
  <c r="Q49" i="40"/>
  <c r="P49" i="40"/>
  <c r="O49" i="40"/>
  <c r="N49" i="40"/>
  <c r="M49" i="40"/>
  <c r="L49" i="40"/>
  <c r="K49" i="40"/>
  <c r="J49" i="40"/>
  <c r="I49" i="40"/>
  <c r="H49" i="40"/>
  <c r="G49" i="40"/>
  <c r="F49" i="40"/>
  <c r="E49" i="40"/>
  <c r="D49" i="40"/>
  <c r="C49" i="40"/>
  <c r="B49" i="40"/>
  <c r="Z48" i="40"/>
  <c r="Y48" i="40"/>
  <c r="X48" i="40"/>
  <c r="W48" i="40"/>
  <c r="V48" i="40"/>
  <c r="U48" i="40"/>
  <c r="T48" i="40"/>
  <c r="S48" i="40"/>
  <c r="R48" i="40"/>
  <c r="Q48" i="40"/>
  <c r="P48" i="40"/>
  <c r="O48" i="40"/>
  <c r="N48" i="40"/>
  <c r="M48" i="40"/>
  <c r="L48" i="40"/>
  <c r="K48" i="40"/>
  <c r="J48" i="40"/>
  <c r="I48" i="40"/>
  <c r="H48" i="40"/>
  <c r="G48" i="40"/>
  <c r="F48" i="40"/>
  <c r="E48" i="40"/>
  <c r="D48" i="40"/>
  <c r="C48" i="40"/>
  <c r="B48" i="40"/>
  <c r="Z47" i="40"/>
  <c r="Y47" i="40"/>
  <c r="X47" i="40"/>
  <c r="W47" i="40"/>
  <c r="V47" i="40"/>
  <c r="U47" i="40"/>
  <c r="T47" i="40"/>
  <c r="S47" i="40"/>
  <c r="R47" i="40"/>
  <c r="Q47" i="40"/>
  <c r="P47" i="40"/>
  <c r="O47" i="40"/>
  <c r="N47" i="40"/>
  <c r="M47" i="40"/>
  <c r="L47" i="40"/>
  <c r="K47" i="40"/>
  <c r="J47" i="40"/>
  <c r="I47" i="40"/>
  <c r="H47" i="40"/>
  <c r="G47" i="40"/>
  <c r="F47" i="40"/>
  <c r="E47" i="40"/>
  <c r="D47" i="40"/>
  <c r="C47" i="40"/>
  <c r="B47" i="40"/>
  <c r="Z46" i="40"/>
  <c r="Y46" i="40"/>
  <c r="X46" i="40"/>
  <c r="W46" i="40"/>
  <c r="V46" i="40"/>
  <c r="U46" i="40"/>
  <c r="T46" i="40"/>
  <c r="S46" i="40"/>
  <c r="R46" i="40"/>
  <c r="Q46" i="40"/>
  <c r="P46" i="40"/>
  <c r="O46" i="40"/>
  <c r="N46" i="40"/>
  <c r="M46" i="40"/>
  <c r="L46" i="40"/>
  <c r="K46" i="40"/>
  <c r="J46" i="40"/>
  <c r="I46" i="40"/>
  <c r="H46" i="40"/>
  <c r="G46" i="40"/>
  <c r="F46" i="40"/>
  <c r="E46" i="40"/>
  <c r="D46" i="40"/>
  <c r="C46" i="40"/>
  <c r="B46" i="40"/>
  <c r="Z45" i="40"/>
  <c r="Y45" i="40"/>
  <c r="X45" i="40"/>
  <c r="W45" i="40"/>
  <c r="V45" i="40"/>
  <c r="U45" i="40"/>
  <c r="T45" i="40"/>
  <c r="S45" i="40"/>
  <c r="R45" i="40"/>
  <c r="Q45" i="40"/>
  <c r="P45" i="40"/>
  <c r="O45" i="40"/>
  <c r="N45" i="40"/>
  <c r="M45" i="40"/>
  <c r="L45" i="40"/>
  <c r="K45" i="40"/>
  <c r="J45" i="40"/>
  <c r="I45" i="40"/>
  <c r="H45" i="40"/>
  <c r="G45" i="40"/>
  <c r="F45" i="40"/>
  <c r="E45" i="40"/>
  <c r="D45" i="40"/>
  <c r="C45" i="40"/>
  <c r="B45" i="40"/>
  <c r="Z44" i="40"/>
  <c r="Y44" i="40"/>
  <c r="X44" i="40"/>
  <c r="W44" i="40"/>
  <c r="V44" i="40"/>
  <c r="U44" i="40"/>
  <c r="T44" i="40"/>
  <c r="S44" i="40"/>
  <c r="R44" i="40"/>
  <c r="Q44" i="40"/>
  <c r="P44" i="40"/>
  <c r="O44" i="40"/>
  <c r="N44" i="40"/>
  <c r="M44" i="40"/>
  <c r="L44" i="40"/>
  <c r="K44" i="40"/>
  <c r="J44" i="40"/>
  <c r="I44" i="40"/>
  <c r="H44" i="40"/>
  <c r="G44" i="40"/>
  <c r="F44" i="40"/>
  <c r="E44" i="40"/>
  <c r="D44" i="40"/>
  <c r="C44" i="40"/>
  <c r="B44" i="40"/>
  <c r="Z43" i="40"/>
  <c r="Y43" i="40"/>
  <c r="X43" i="40"/>
  <c r="W43" i="40"/>
  <c r="V43" i="40"/>
  <c r="U43" i="40"/>
  <c r="T43" i="40"/>
  <c r="S43" i="40"/>
  <c r="R43" i="40"/>
  <c r="Q43" i="40"/>
  <c r="P43" i="40"/>
  <c r="O43" i="40"/>
  <c r="N43" i="40"/>
  <c r="M43" i="40"/>
  <c r="L43" i="40"/>
  <c r="K43" i="40"/>
  <c r="J43" i="40"/>
  <c r="I43" i="40"/>
  <c r="H43" i="40"/>
  <c r="G43" i="40"/>
  <c r="F43" i="40"/>
  <c r="E43" i="40"/>
  <c r="D43" i="40"/>
  <c r="C43" i="40"/>
  <c r="B43" i="40"/>
  <c r="Z42" i="40"/>
  <c r="Y42" i="40"/>
  <c r="X42" i="40"/>
  <c r="W42" i="40"/>
  <c r="V42" i="40"/>
  <c r="U42" i="40"/>
  <c r="T42" i="40"/>
  <c r="S42" i="40"/>
  <c r="R42" i="40"/>
  <c r="Q42" i="40"/>
  <c r="P42" i="40"/>
  <c r="O42" i="40"/>
  <c r="N42" i="40"/>
  <c r="M42" i="40"/>
  <c r="L42" i="40"/>
  <c r="K42" i="40"/>
  <c r="J42" i="40"/>
  <c r="I42" i="40"/>
  <c r="H42" i="40"/>
  <c r="G42" i="40"/>
  <c r="F42" i="40"/>
  <c r="E42" i="40"/>
  <c r="D42" i="40"/>
  <c r="C42" i="40"/>
  <c r="B42" i="40"/>
  <c r="Z41" i="40"/>
  <c r="Y41" i="40"/>
  <c r="X41" i="40"/>
  <c r="W41" i="40"/>
  <c r="V41" i="40"/>
  <c r="U41" i="40"/>
  <c r="T41" i="40"/>
  <c r="S41" i="40"/>
  <c r="R41" i="40"/>
  <c r="Q41" i="40"/>
  <c r="P41" i="40"/>
  <c r="O41" i="40"/>
  <c r="N41" i="40"/>
  <c r="M41" i="40"/>
  <c r="L41" i="40"/>
  <c r="K41" i="40"/>
  <c r="J41" i="40"/>
  <c r="I41" i="40"/>
  <c r="H41" i="40"/>
  <c r="G41" i="40"/>
  <c r="F41" i="40"/>
  <c r="E41" i="40"/>
  <c r="D41" i="40"/>
  <c r="C41" i="40"/>
  <c r="B41" i="40"/>
  <c r="Z40" i="40"/>
  <c r="Y40" i="40"/>
  <c r="X40" i="40"/>
  <c r="W40" i="40"/>
  <c r="V40" i="40"/>
  <c r="U40" i="40"/>
  <c r="T40" i="40"/>
  <c r="S40" i="40"/>
  <c r="R40" i="40"/>
  <c r="Q40" i="40"/>
  <c r="P40" i="40"/>
  <c r="O40" i="40"/>
  <c r="N40" i="40"/>
  <c r="M40" i="40"/>
  <c r="L40" i="40"/>
  <c r="K40" i="40"/>
  <c r="J40" i="40"/>
  <c r="I40" i="40"/>
  <c r="H40" i="40"/>
  <c r="G40" i="40"/>
  <c r="F40" i="40"/>
  <c r="E40" i="40"/>
  <c r="D40" i="40"/>
  <c r="C40" i="40"/>
  <c r="B40" i="40"/>
  <c r="Z39" i="40"/>
  <c r="Y39" i="40"/>
  <c r="X39" i="40"/>
  <c r="W39" i="40"/>
  <c r="V39" i="40"/>
  <c r="U39" i="40"/>
  <c r="T39" i="40"/>
  <c r="S39" i="40"/>
  <c r="R39" i="40"/>
  <c r="Q39" i="40"/>
  <c r="P39" i="40"/>
  <c r="O39" i="40"/>
  <c r="N39" i="40"/>
  <c r="M39" i="40"/>
  <c r="L39" i="40"/>
  <c r="K39" i="40"/>
  <c r="J39" i="40"/>
  <c r="I39" i="40"/>
  <c r="H39" i="40"/>
  <c r="G39" i="40"/>
  <c r="F39" i="40"/>
  <c r="E39" i="40"/>
  <c r="D39" i="40"/>
  <c r="C39" i="40"/>
  <c r="B39" i="40"/>
  <c r="Z38" i="40"/>
  <c r="Y38" i="40"/>
  <c r="X38" i="40"/>
  <c r="W38" i="40"/>
  <c r="V38" i="40"/>
  <c r="U38" i="40"/>
  <c r="T38" i="40"/>
  <c r="S38" i="40"/>
  <c r="R38" i="40"/>
  <c r="Q38" i="40"/>
  <c r="P38" i="40"/>
  <c r="O38" i="40"/>
  <c r="N38" i="40"/>
  <c r="M38" i="40"/>
  <c r="L38" i="40"/>
  <c r="K38" i="40"/>
  <c r="J38" i="40"/>
  <c r="I38" i="40"/>
  <c r="H38" i="40"/>
  <c r="G38" i="40"/>
  <c r="F38" i="40"/>
  <c r="E38" i="40"/>
  <c r="D38" i="40"/>
  <c r="C38" i="40"/>
  <c r="B38" i="40"/>
  <c r="Z37" i="40"/>
  <c r="Y37" i="40"/>
  <c r="X37" i="40"/>
  <c r="W37" i="40"/>
  <c r="V37" i="40"/>
  <c r="U37" i="40"/>
  <c r="T37" i="40"/>
  <c r="S37" i="40"/>
  <c r="R37" i="40"/>
  <c r="Q37" i="40"/>
  <c r="P37" i="40"/>
  <c r="O37" i="40"/>
  <c r="N37" i="40"/>
  <c r="M37" i="40"/>
  <c r="L37" i="40"/>
  <c r="K37" i="40"/>
  <c r="J37" i="40"/>
  <c r="I37" i="40"/>
  <c r="H37" i="40"/>
  <c r="G37" i="40"/>
  <c r="F37" i="40"/>
  <c r="E37" i="40"/>
  <c r="D37" i="40"/>
  <c r="C37" i="40"/>
  <c r="B37" i="40"/>
  <c r="Z36" i="40"/>
  <c r="Y36" i="40"/>
  <c r="X36" i="40"/>
  <c r="W36" i="40"/>
  <c r="V36" i="40"/>
  <c r="U36" i="40"/>
  <c r="T36" i="40"/>
  <c r="S36" i="40"/>
  <c r="R36" i="40"/>
  <c r="Q36" i="40"/>
  <c r="P36" i="40"/>
  <c r="O36" i="40"/>
  <c r="N36" i="40"/>
  <c r="M36" i="40"/>
  <c r="L36" i="40"/>
  <c r="K36" i="40"/>
  <c r="J36" i="40"/>
  <c r="I36" i="40"/>
  <c r="H36" i="40"/>
  <c r="G36" i="40"/>
  <c r="F36" i="40"/>
  <c r="E36" i="40"/>
  <c r="D36" i="40"/>
  <c r="C36" i="40"/>
  <c r="B36"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Z28" i="40"/>
  <c r="Y28" i="40"/>
  <c r="X28" i="40"/>
  <c r="W28" i="40"/>
  <c r="V28" i="40"/>
  <c r="U28" i="40"/>
  <c r="T28" i="40"/>
  <c r="S28" i="40"/>
  <c r="R28" i="40"/>
  <c r="Q28" i="40"/>
  <c r="P28" i="40"/>
  <c r="O28" i="40"/>
  <c r="N28" i="40"/>
  <c r="M28" i="40"/>
  <c r="L28" i="40"/>
  <c r="K28" i="40"/>
  <c r="J28" i="40"/>
  <c r="I28" i="40"/>
  <c r="H28" i="40"/>
  <c r="G28" i="40"/>
  <c r="F28" i="40"/>
  <c r="E28" i="40"/>
  <c r="D28" i="40"/>
  <c r="C28" i="40"/>
  <c r="B28" i="40"/>
  <c r="Z27" i="40"/>
  <c r="Y27" i="40"/>
  <c r="X27" i="40"/>
  <c r="W27" i="40"/>
  <c r="V27" i="40"/>
  <c r="U27" i="40"/>
  <c r="T27" i="40"/>
  <c r="S27" i="40"/>
  <c r="R27" i="40"/>
  <c r="Q27" i="40"/>
  <c r="P27" i="40"/>
  <c r="O27" i="40"/>
  <c r="N27" i="40"/>
  <c r="M27" i="40"/>
  <c r="L27" i="40"/>
  <c r="K27" i="40"/>
  <c r="J27" i="40"/>
  <c r="I27" i="40"/>
  <c r="H27" i="40"/>
  <c r="G27" i="40"/>
  <c r="F27" i="40"/>
  <c r="E27" i="40"/>
  <c r="D27" i="40"/>
  <c r="C27" i="40"/>
  <c r="B27" i="40"/>
  <c r="Z26" i="40"/>
  <c r="Y26" i="40"/>
  <c r="X26" i="40"/>
  <c r="W26" i="40"/>
  <c r="V26" i="40"/>
  <c r="U26" i="40"/>
  <c r="T26" i="40"/>
  <c r="S26" i="40"/>
  <c r="R26" i="40"/>
  <c r="Q26" i="40"/>
  <c r="P26" i="40"/>
  <c r="O26" i="40"/>
  <c r="N26" i="40"/>
  <c r="M26" i="40"/>
  <c r="L26" i="40"/>
  <c r="K26" i="40"/>
  <c r="J26" i="40"/>
  <c r="I26" i="40"/>
  <c r="H26" i="40"/>
  <c r="G26" i="40"/>
  <c r="F26" i="40"/>
  <c r="E26" i="40"/>
  <c r="D26" i="40"/>
  <c r="C26" i="40"/>
  <c r="B26" i="40"/>
  <c r="Z25" i="40"/>
  <c r="Y25" i="40"/>
  <c r="X25" i="40"/>
  <c r="W25" i="40"/>
  <c r="V25" i="40"/>
  <c r="U25" i="40"/>
  <c r="T25" i="40"/>
  <c r="S25" i="40"/>
  <c r="R25" i="40"/>
  <c r="Q25" i="40"/>
  <c r="P25" i="40"/>
  <c r="O25" i="40"/>
  <c r="N25" i="40"/>
  <c r="M25" i="40"/>
  <c r="L25" i="40"/>
  <c r="K25" i="40"/>
  <c r="J25" i="40"/>
  <c r="I25" i="40"/>
  <c r="H25" i="40"/>
  <c r="G25" i="40"/>
  <c r="F25" i="40"/>
  <c r="E25" i="40"/>
  <c r="D25" i="40"/>
  <c r="C25" i="40"/>
  <c r="B25" i="40"/>
  <c r="Z24" i="40"/>
  <c r="Y24" i="40"/>
  <c r="X24" i="40"/>
  <c r="W24" i="40"/>
  <c r="V24" i="40"/>
  <c r="U24" i="40"/>
  <c r="T24" i="40"/>
  <c r="S24" i="40"/>
  <c r="R24" i="40"/>
  <c r="Q24" i="40"/>
  <c r="P24" i="40"/>
  <c r="O24" i="40"/>
  <c r="N24" i="40"/>
  <c r="M24" i="40"/>
  <c r="L24" i="40"/>
  <c r="K24" i="40"/>
  <c r="J24" i="40"/>
  <c r="I24" i="40"/>
  <c r="H24" i="40"/>
  <c r="G24" i="40"/>
  <c r="F24" i="40"/>
  <c r="E24" i="40"/>
  <c r="D24" i="40"/>
  <c r="C24" i="40"/>
  <c r="B24" i="40"/>
  <c r="Z23" i="40"/>
  <c r="Y23" i="40"/>
  <c r="X23" i="40"/>
  <c r="W23" i="40"/>
  <c r="V23" i="40"/>
  <c r="U23" i="40"/>
  <c r="T23" i="40"/>
  <c r="S23" i="40"/>
  <c r="R23" i="40"/>
  <c r="Q23" i="40"/>
  <c r="P23" i="40"/>
  <c r="O23" i="40"/>
  <c r="N23" i="40"/>
  <c r="M23" i="40"/>
  <c r="L23" i="40"/>
  <c r="K23" i="40"/>
  <c r="J23" i="40"/>
  <c r="I23" i="40"/>
  <c r="H23" i="40"/>
  <c r="G23" i="40"/>
  <c r="F23" i="40"/>
  <c r="E23" i="40"/>
  <c r="D23" i="40"/>
  <c r="C23" i="40"/>
  <c r="B23" i="40"/>
  <c r="Z22" i="40"/>
  <c r="Y22" i="40"/>
  <c r="X22" i="40"/>
  <c r="W22" i="40"/>
  <c r="V22" i="40"/>
  <c r="U22" i="40"/>
  <c r="T22" i="40"/>
  <c r="S22" i="40"/>
  <c r="R22" i="40"/>
  <c r="Q22" i="40"/>
  <c r="P22" i="40"/>
  <c r="O22" i="40"/>
  <c r="N22" i="40"/>
  <c r="M22" i="40"/>
  <c r="L22" i="40"/>
  <c r="K22" i="40"/>
  <c r="J22" i="40"/>
  <c r="I22" i="40"/>
  <c r="H22" i="40"/>
  <c r="G22" i="40"/>
  <c r="F22" i="40"/>
  <c r="E22" i="40"/>
  <c r="D22" i="40"/>
  <c r="C22" i="40"/>
  <c r="B22" i="40"/>
  <c r="Z21" i="40"/>
  <c r="Y21" i="40"/>
  <c r="X21" i="40"/>
  <c r="W21" i="40"/>
  <c r="V21" i="40"/>
  <c r="U21" i="40"/>
  <c r="T21" i="40"/>
  <c r="S21" i="40"/>
  <c r="R21" i="40"/>
  <c r="Q21" i="40"/>
  <c r="P21" i="40"/>
  <c r="O21" i="40"/>
  <c r="N21" i="40"/>
  <c r="M21" i="40"/>
  <c r="L21" i="40"/>
  <c r="K21" i="40"/>
  <c r="J21" i="40"/>
  <c r="I21" i="40"/>
  <c r="H21" i="40"/>
  <c r="G21" i="40"/>
  <c r="F21" i="40"/>
  <c r="E21" i="40"/>
  <c r="D21" i="40"/>
  <c r="C21" i="40"/>
  <c r="B21" i="40"/>
  <c r="Z20" i="40"/>
  <c r="Y20" i="40"/>
  <c r="X20" i="40"/>
  <c r="W20" i="40"/>
  <c r="V20" i="40"/>
  <c r="U20" i="40"/>
  <c r="T20" i="40"/>
  <c r="S20" i="40"/>
  <c r="R20" i="40"/>
  <c r="Q20" i="40"/>
  <c r="P20" i="40"/>
  <c r="O20" i="40"/>
  <c r="N20" i="40"/>
  <c r="M20" i="40"/>
  <c r="L20" i="40"/>
  <c r="K20" i="40"/>
  <c r="J20" i="40"/>
  <c r="I20" i="40"/>
  <c r="H20" i="40"/>
  <c r="G20" i="40"/>
  <c r="F20" i="40"/>
  <c r="E20" i="40"/>
  <c r="D20" i="40"/>
  <c r="C20" i="40"/>
  <c r="B20" i="40"/>
  <c r="Z19" i="40"/>
  <c r="Y19" i="40"/>
  <c r="X19" i="40"/>
  <c r="W19" i="40"/>
  <c r="V19" i="40"/>
  <c r="U19" i="40"/>
  <c r="T19" i="40"/>
  <c r="S19" i="40"/>
  <c r="R19" i="40"/>
  <c r="Q19" i="40"/>
  <c r="P19" i="40"/>
  <c r="O19" i="40"/>
  <c r="N19" i="40"/>
  <c r="M19" i="40"/>
  <c r="L19" i="40"/>
  <c r="K19" i="40"/>
  <c r="J19" i="40"/>
  <c r="I19" i="40"/>
  <c r="H19" i="40"/>
  <c r="G19" i="40"/>
  <c r="F19" i="40"/>
  <c r="E19" i="40"/>
  <c r="D19" i="40"/>
  <c r="C19" i="40"/>
  <c r="B19" i="40"/>
  <c r="Z18" i="40"/>
  <c r="Y18" i="40"/>
  <c r="X18" i="40"/>
  <c r="W18" i="40"/>
  <c r="V18" i="40"/>
  <c r="U18" i="40"/>
  <c r="T18" i="40"/>
  <c r="S18" i="40"/>
  <c r="R18" i="40"/>
  <c r="Q18" i="40"/>
  <c r="P18" i="40"/>
  <c r="O18" i="40"/>
  <c r="N18" i="40"/>
  <c r="M18" i="40"/>
  <c r="L18" i="40"/>
  <c r="K18" i="40"/>
  <c r="J18" i="40"/>
  <c r="I18" i="40"/>
  <c r="H18" i="40"/>
  <c r="G18" i="40"/>
  <c r="F18" i="40"/>
  <c r="E18" i="40"/>
  <c r="D18" i="40"/>
  <c r="C18" i="40"/>
  <c r="B18" i="40"/>
  <c r="Z17" i="40"/>
  <c r="Y17" i="40"/>
  <c r="X17" i="40"/>
  <c r="W17" i="40"/>
  <c r="V17" i="40"/>
  <c r="U17" i="40"/>
  <c r="T17" i="40"/>
  <c r="S17" i="40"/>
  <c r="R17" i="40"/>
  <c r="Q17" i="40"/>
  <c r="P17" i="40"/>
  <c r="O17" i="40"/>
  <c r="N17" i="40"/>
  <c r="M17" i="40"/>
  <c r="L17" i="40"/>
  <c r="K17" i="40"/>
  <c r="J17" i="40"/>
  <c r="I17" i="40"/>
  <c r="H17" i="40"/>
  <c r="G17" i="40"/>
  <c r="F17" i="40"/>
  <c r="E17" i="40"/>
  <c r="D17" i="40"/>
  <c r="C17" i="40"/>
  <c r="B17" i="40"/>
  <c r="Z16" i="40"/>
  <c r="Y16" i="40"/>
  <c r="X16" i="40"/>
  <c r="W16" i="40"/>
  <c r="V16" i="40"/>
  <c r="U16" i="40"/>
  <c r="T16" i="40"/>
  <c r="S16" i="40"/>
  <c r="R16" i="40"/>
  <c r="Q16" i="40"/>
  <c r="P16" i="40"/>
  <c r="O16" i="40"/>
  <c r="N16" i="40"/>
  <c r="M16" i="40"/>
  <c r="L16" i="40"/>
  <c r="K16" i="40"/>
  <c r="J16" i="40"/>
  <c r="I16" i="40"/>
  <c r="H16" i="40"/>
  <c r="G16" i="40"/>
  <c r="F16" i="40"/>
  <c r="E16" i="40"/>
  <c r="D16" i="40"/>
  <c r="C16" i="40"/>
  <c r="B16" i="40"/>
  <c r="Z15" i="40"/>
  <c r="Y15" i="40"/>
  <c r="X15" i="40"/>
  <c r="W15" i="40"/>
  <c r="V15" i="40"/>
  <c r="U15" i="40"/>
  <c r="T15" i="40"/>
  <c r="S15" i="40"/>
  <c r="R15" i="40"/>
  <c r="Q15" i="40"/>
  <c r="P15" i="40"/>
  <c r="O15" i="40"/>
  <c r="N15" i="40"/>
  <c r="M15" i="40"/>
  <c r="L15" i="40"/>
  <c r="K15" i="40"/>
  <c r="J15" i="40"/>
  <c r="I15" i="40"/>
  <c r="H15" i="40"/>
  <c r="G15" i="40"/>
  <c r="F15" i="40"/>
  <c r="E15" i="40"/>
  <c r="D15" i="40"/>
  <c r="C15" i="40"/>
  <c r="B15" i="40"/>
  <c r="Z14" i="40"/>
  <c r="Y14" i="40"/>
  <c r="X14" i="40"/>
  <c r="W14" i="40"/>
  <c r="V14" i="40"/>
  <c r="U14" i="40"/>
  <c r="T14" i="40"/>
  <c r="S14" i="40"/>
  <c r="R14" i="40"/>
  <c r="Q14" i="40"/>
  <c r="P14" i="40"/>
  <c r="O14" i="40"/>
  <c r="N14" i="40"/>
  <c r="M14" i="40"/>
  <c r="L14" i="40"/>
  <c r="K14" i="40"/>
  <c r="J14" i="40"/>
  <c r="I14" i="40"/>
  <c r="H14" i="40"/>
  <c r="G14" i="40"/>
  <c r="F14" i="40"/>
  <c r="E14" i="40"/>
  <c r="D14" i="40"/>
  <c r="C14" i="40"/>
  <c r="B14" i="40"/>
  <c r="Z13" i="40"/>
  <c r="Y13" i="40"/>
  <c r="X13" i="40"/>
  <c r="W13" i="40"/>
  <c r="V13" i="40"/>
  <c r="U13" i="40"/>
  <c r="T13" i="40"/>
  <c r="S13" i="40"/>
  <c r="R13" i="40"/>
  <c r="Q13" i="40"/>
  <c r="P13" i="40"/>
  <c r="O13" i="40"/>
  <c r="N13" i="40"/>
  <c r="M13" i="40"/>
  <c r="L13" i="40"/>
  <c r="K13" i="40"/>
  <c r="J13" i="40"/>
  <c r="I13" i="40"/>
  <c r="H13" i="40"/>
  <c r="G13" i="40"/>
  <c r="F13" i="40"/>
  <c r="E13" i="40"/>
  <c r="D13" i="40"/>
  <c r="C13" i="40"/>
  <c r="B13" i="40"/>
  <c r="Z12" i="40"/>
  <c r="Y12" i="40"/>
  <c r="X12" i="40"/>
  <c r="W12" i="40"/>
  <c r="V12" i="40"/>
  <c r="U12" i="40"/>
  <c r="T12" i="40"/>
  <c r="S12" i="40"/>
  <c r="R12" i="40"/>
  <c r="Q12" i="40"/>
  <c r="P12" i="40"/>
  <c r="O12" i="40"/>
  <c r="N12" i="40"/>
  <c r="M12" i="40"/>
  <c r="L12" i="40"/>
  <c r="K12" i="40"/>
  <c r="J12" i="40"/>
  <c r="I12" i="40"/>
  <c r="H12" i="40"/>
  <c r="G12" i="40"/>
  <c r="F12" i="40"/>
  <c r="E12" i="40"/>
  <c r="D12" i="40"/>
  <c r="C12" i="40"/>
  <c r="B12" i="40"/>
  <c r="Z11" i="40"/>
  <c r="Y11" i="40"/>
  <c r="X11" i="40"/>
  <c r="W11" i="40"/>
  <c r="V11" i="40"/>
  <c r="U11" i="40"/>
  <c r="T11" i="40"/>
  <c r="S11" i="40"/>
  <c r="R11" i="40"/>
  <c r="Q11" i="40"/>
  <c r="P11" i="40"/>
  <c r="O11" i="40"/>
  <c r="N11" i="40"/>
  <c r="M11" i="40"/>
  <c r="L11" i="40"/>
  <c r="K11" i="40"/>
  <c r="J11" i="40"/>
  <c r="I11" i="40"/>
  <c r="H11" i="40"/>
  <c r="G11" i="40"/>
  <c r="F11" i="40"/>
  <c r="E11" i="40"/>
  <c r="D11" i="40"/>
  <c r="C11" i="40"/>
  <c r="B11" i="40"/>
  <c r="Z10" i="40"/>
  <c r="Y10" i="40"/>
  <c r="X10" i="40"/>
  <c r="W10" i="40"/>
  <c r="V10" i="40"/>
  <c r="U10" i="40"/>
  <c r="T10" i="40"/>
  <c r="S10" i="40"/>
  <c r="R10" i="40"/>
  <c r="Q10" i="40"/>
  <c r="P10" i="40"/>
  <c r="O10" i="40"/>
  <c r="N10" i="40"/>
  <c r="M10" i="40"/>
  <c r="L10" i="40"/>
  <c r="K10" i="40"/>
  <c r="J10" i="40"/>
  <c r="I10" i="40"/>
  <c r="H10" i="40"/>
  <c r="G10" i="40"/>
  <c r="F10" i="40"/>
  <c r="E10" i="40"/>
  <c r="D10" i="40"/>
  <c r="C10" i="40"/>
  <c r="B10" i="40"/>
  <c r="Z9" i="40"/>
  <c r="Y9" i="40"/>
  <c r="X9" i="40"/>
  <c r="W9" i="40"/>
  <c r="V9" i="40"/>
  <c r="U9" i="40"/>
  <c r="T9" i="40"/>
  <c r="S9" i="40"/>
  <c r="R9" i="40"/>
  <c r="Q9" i="40"/>
  <c r="P9" i="40"/>
  <c r="O9" i="40"/>
  <c r="N9" i="40"/>
  <c r="M9" i="40"/>
  <c r="L9" i="40"/>
  <c r="K9" i="40"/>
  <c r="J9" i="40"/>
  <c r="I9" i="40"/>
  <c r="H9" i="40"/>
  <c r="G9" i="40"/>
  <c r="F9" i="40"/>
  <c r="E9" i="40"/>
  <c r="D9" i="40"/>
  <c r="C9" i="40"/>
  <c r="B9" i="40"/>
  <c r="Z8" i="40"/>
  <c r="Y8" i="40"/>
  <c r="X8" i="40"/>
  <c r="W8" i="40"/>
  <c r="V8" i="40"/>
  <c r="U8" i="40"/>
  <c r="T8" i="40"/>
  <c r="S8" i="40"/>
  <c r="R8" i="40"/>
  <c r="Q8" i="40"/>
  <c r="P8" i="40"/>
  <c r="O8" i="40"/>
  <c r="N8" i="40"/>
  <c r="M8" i="40"/>
  <c r="L8" i="40"/>
  <c r="K8" i="40"/>
  <c r="J8" i="40"/>
  <c r="I8" i="40"/>
  <c r="H8" i="40"/>
  <c r="G8" i="40"/>
  <c r="F8" i="40"/>
  <c r="E8" i="40"/>
  <c r="D8" i="40"/>
  <c r="C8" i="40"/>
  <c r="B8" i="40"/>
  <c r="Z7" i="40"/>
  <c r="Y7" i="40"/>
  <c r="X7" i="40"/>
  <c r="W7" i="40"/>
  <c r="V7" i="40"/>
  <c r="U7" i="40"/>
  <c r="T7" i="40"/>
  <c r="S7" i="40"/>
  <c r="R7" i="40"/>
  <c r="Q7" i="40"/>
  <c r="P7" i="40"/>
  <c r="O7" i="40"/>
  <c r="N7" i="40"/>
  <c r="M7" i="40"/>
  <c r="L7" i="40"/>
  <c r="K7" i="40"/>
  <c r="J7" i="40"/>
  <c r="I7" i="40"/>
  <c r="H7" i="40"/>
  <c r="G7" i="40"/>
  <c r="F7" i="40"/>
  <c r="E7" i="40"/>
  <c r="D7" i="40"/>
  <c r="C7" i="40"/>
  <c r="B7" i="40"/>
  <c r="Z6" i="40"/>
  <c r="Y6" i="40"/>
  <c r="X6" i="40"/>
  <c r="W6" i="40"/>
  <c r="V6" i="40"/>
  <c r="U6" i="40"/>
  <c r="T6" i="40"/>
  <c r="S6" i="40"/>
  <c r="R6" i="40"/>
  <c r="Q6" i="40"/>
  <c r="P6" i="40"/>
  <c r="O6" i="40"/>
  <c r="N6" i="40"/>
  <c r="M6" i="40"/>
  <c r="L6" i="40"/>
  <c r="K6" i="40"/>
  <c r="J6" i="40"/>
  <c r="I6" i="40"/>
  <c r="H6" i="40"/>
  <c r="G6" i="40"/>
  <c r="F6" i="40"/>
  <c r="E6" i="40"/>
  <c r="D6" i="40"/>
  <c r="C6" i="40"/>
  <c r="B6" i="40"/>
  <c r="Z5" i="40"/>
  <c r="Y5" i="40"/>
  <c r="X5" i="40"/>
  <c r="W5" i="40"/>
  <c r="V5" i="40"/>
  <c r="U5" i="40"/>
  <c r="T5" i="40"/>
  <c r="S5" i="40"/>
  <c r="R5" i="40"/>
  <c r="Q5" i="40"/>
  <c r="P5" i="40"/>
  <c r="O5" i="40"/>
  <c r="N5" i="40"/>
  <c r="M5" i="40"/>
  <c r="L5" i="40"/>
  <c r="K5" i="40"/>
  <c r="J5" i="40"/>
  <c r="I5" i="40"/>
  <c r="H5" i="40"/>
  <c r="G5" i="40"/>
  <c r="F5" i="40"/>
  <c r="E5" i="40"/>
  <c r="D5" i="40"/>
  <c r="C5" i="40"/>
  <c r="B5" i="40"/>
  <c r="B560" i="39"/>
  <c r="B559"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44" i="39"/>
  <c r="B45" i="39"/>
  <c r="B46" i="39"/>
  <c r="B47" i="39"/>
  <c r="B48" i="39"/>
  <c r="B49" i="39"/>
  <c r="B50" i="39"/>
  <c r="B51" i="39"/>
  <c r="B52" i="39"/>
  <c r="B53" i="39"/>
  <c r="B54" i="39"/>
  <c r="B55" i="39"/>
  <c r="B56" i="39"/>
  <c r="B57" i="39"/>
  <c r="B58" i="39"/>
  <c r="B59" i="39"/>
  <c r="B60" i="39"/>
  <c r="B61" i="39"/>
  <c r="B62" i="39"/>
  <c r="B63" i="39"/>
  <c r="B64" i="39"/>
  <c r="B65" i="39"/>
  <c r="B66" i="39"/>
  <c r="B67" i="39"/>
  <c r="B68" i="39"/>
  <c r="B69" i="39"/>
  <c r="B70" i="39"/>
  <c r="B71" i="39"/>
  <c r="B72" i="39"/>
  <c r="B73" i="39"/>
  <c r="B74" i="39"/>
  <c r="B75" i="39"/>
  <c r="B76" i="39"/>
  <c r="B77" i="39"/>
  <c r="B78" i="39"/>
  <c r="B79" i="39"/>
  <c r="B80" i="39"/>
  <c r="B81" i="39"/>
  <c r="B82" i="39"/>
  <c r="B83" i="39"/>
  <c r="B84" i="39"/>
  <c r="B85" i="39"/>
  <c r="B86" i="39"/>
  <c r="B87" i="39"/>
  <c r="B88" i="39"/>
  <c r="B89" i="39"/>
  <c r="B90" i="39"/>
  <c r="B91" i="39"/>
  <c r="B92" i="39"/>
  <c r="B93" i="39"/>
  <c r="B94" i="39"/>
  <c r="B95" i="39"/>
  <c r="B96" i="39"/>
  <c r="B97" i="39"/>
  <c r="B98" i="39"/>
  <c r="B99" i="39"/>
  <c r="B100" i="39"/>
  <c r="B101" i="39"/>
  <c r="B102" i="39"/>
  <c r="B103" i="39"/>
  <c r="B104" i="39"/>
  <c r="B105" i="39"/>
  <c r="B106" i="39"/>
  <c r="B107" i="39"/>
  <c r="B108" i="39"/>
  <c r="B109" i="39"/>
  <c r="B110" i="39"/>
  <c r="B111" i="39"/>
  <c r="B112" i="39"/>
  <c r="B113" i="39"/>
  <c r="B114" i="39"/>
  <c r="B115" i="39"/>
  <c r="B116" i="39"/>
  <c r="B117" i="39"/>
  <c r="B118" i="39"/>
  <c r="B119" i="39"/>
  <c r="B120" i="39"/>
  <c r="B121" i="39"/>
  <c r="B122" i="39"/>
  <c r="B123" i="39"/>
  <c r="B124" i="39"/>
  <c r="B125" i="39"/>
  <c r="B126" i="39"/>
  <c r="B127" i="39"/>
  <c r="B128" i="39"/>
  <c r="B129" i="39"/>
  <c r="B130" i="39"/>
  <c r="B131" i="39"/>
  <c r="B132" i="39"/>
  <c r="B133" i="39"/>
  <c r="B134" i="39"/>
  <c r="B135" i="39"/>
  <c r="B136" i="39"/>
  <c r="B137" i="39"/>
  <c r="B138" i="39"/>
  <c r="B139" i="39"/>
  <c r="B140" i="39"/>
  <c r="B141" i="39"/>
  <c r="B142" i="39"/>
  <c r="B143" i="39"/>
  <c r="B144" i="39"/>
  <c r="B145" i="39"/>
  <c r="B146" i="39"/>
  <c r="B147" i="39"/>
  <c r="B148" i="39"/>
  <c r="B149" i="39"/>
  <c r="B150" i="39"/>
  <c r="B151" i="39"/>
  <c r="B152" i="39"/>
  <c r="B153" i="39"/>
  <c r="B154" i="39"/>
  <c r="B155" i="39"/>
  <c r="B156" i="39"/>
  <c r="B157" i="39"/>
  <c r="B158" i="39"/>
  <c r="B159" i="39"/>
  <c r="B160" i="39"/>
  <c r="B161" i="39"/>
  <c r="B162" i="39"/>
  <c r="B163" i="39"/>
  <c r="B164" i="39"/>
  <c r="B165" i="39"/>
  <c r="B166" i="39"/>
  <c r="B167" i="39"/>
  <c r="B168" i="39"/>
  <c r="B169" i="39"/>
  <c r="B170" i="39"/>
  <c r="B171" i="39"/>
  <c r="B172" i="39"/>
  <c r="B173" i="39"/>
  <c r="B174" i="39"/>
  <c r="B175" i="39"/>
  <c r="B176" i="39"/>
  <c r="B177" i="39"/>
  <c r="B178" i="39"/>
  <c r="B179" i="39"/>
  <c r="B180" i="39"/>
  <c r="B181" i="39"/>
  <c r="B182" i="39"/>
  <c r="B183" i="39"/>
  <c r="B184" i="39"/>
  <c r="B185" i="39"/>
  <c r="B186" i="39"/>
  <c r="B187" i="39"/>
  <c r="B188" i="39"/>
  <c r="B189" i="39"/>
  <c r="B190" i="39"/>
  <c r="B191" i="39"/>
  <c r="B192" i="39"/>
  <c r="B193" i="39"/>
  <c r="B194" i="39"/>
  <c r="B195" i="39"/>
  <c r="B196" i="39"/>
  <c r="B197" i="39"/>
  <c r="B198" i="39"/>
  <c r="B199" i="39"/>
  <c r="B200" i="39"/>
  <c r="B201" i="39"/>
  <c r="B202" i="39"/>
  <c r="B203" i="39"/>
  <c r="B204" i="39"/>
  <c r="B205" i="39"/>
  <c r="B206" i="39"/>
  <c r="B207" i="39"/>
  <c r="B208" i="39"/>
  <c r="B209" i="39"/>
  <c r="B210" i="39"/>
  <c r="B211" i="39"/>
  <c r="B212" i="39"/>
  <c r="B213" i="39"/>
  <c r="B214" i="39"/>
  <c r="B215" i="39"/>
  <c r="B216" i="39"/>
  <c r="B217" i="39"/>
  <c r="B218" i="39"/>
  <c r="B219" i="39"/>
  <c r="B220" i="39"/>
  <c r="B221" i="39"/>
  <c r="B222" i="39"/>
  <c r="B223" i="39"/>
  <c r="B224" i="39"/>
  <c r="B225" i="39"/>
  <c r="B226" i="39"/>
  <c r="B227" i="39"/>
  <c r="B228" i="39"/>
  <c r="B229" i="39"/>
  <c r="B230" i="39"/>
  <c r="B231" i="39"/>
  <c r="B232" i="39"/>
  <c r="B233" i="39"/>
  <c r="B234" i="39"/>
  <c r="B235" i="39"/>
  <c r="B236" i="39"/>
  <c r="B237" i="39"/>
  <c r="B238" i="39"/>
  <c r="B239" i="39"/>
  <c r="B240" i="39"/>
  <c r="B241" i="39"/>
  <c r="B242" i="39"/>
  <c r="B243" i="39"/>
  <c r="B244" i="39"/>
  <c r="B245" i="39"/>
  <c r="B246" i="39"/>
  <c r="B247" i="39"/>
  <c r="B248" i="39"/>
  <c r="B249" i="39"/>
  <c r="B250" i="39"/>
  <c r="B251" i="39"/>
  <c r="B252" i="39"/>
  <c r="B253" i="39"/>
  <c r="B254" i="39"/>
  <c r="B255" i="39"/>
  <c r="B256" i="39"/>
  <c r="B257" i="39"/>
  <c r="B258" i="39"/>
  <c r="B259" i="39"/>
  <c r="B260" i="39"/>
  <c r="B261" i="39"/>
  <c r="B262" i="39"/>
  <c r="B263" i="39"/>
  <c r="B264" i="39"/>
  <c r="B265" i="39"/>
  <c r="B266" i="39"/>
  <c r="B267" i="39"/>
  <c r="B268" i="39"/>
  <c r="B269" i="39"/>
  <c r="B270" i="39"/>
  <c r="B271" i="39"/>
  <c r="B272" i="39"/>
  <c r="B273" i="39"/>
  <c r="B274" i="39"/>
  <c r="B275" i="39"/>
  <c r="B276" i="39"/>
  <c r="B277" i="39"/>
  <c r="B278" i="39"/>
  <c r="B279" i="39"/>
  <c r="B280" i="39"/>
  <c r="B281" i="39"/>
  <c r="B282" i="39"/>
  <c r="B283" i="39"/>
  <c r="B284" i="39"/>
  <c r="B285" i="39"/>
  <c r="B286" i="39"/>
  <c r="B287" i="39"/>
  <c r="B288" i="39"/>
  <c r="B289" i="39"/>
  <c r="B290" i="39"/>
  <c r="B291" i="39"/>
  <c r="B292" i="39"/>
  <c r="B293" i="39"/>
  <c r="B294" i="39"/>
  <c r="B295" i="39"/>
  <c r="B296" i="39"/>
  <c r="B297" i="39"/>
  <c r="B298" i="39"/>
  <c r="B299" i="39"/>
  <c r="B300" i="39"/>
  <c r="B301" i="39"/>
  <c r="B302" i="39"/>
  <c r="B303" i="39"/>
  <c r="B304" i="39"/>
  <c r="B305" i="39"/>
  <c r="B306" i="39"/>
  <c r="B307" i="39"/>
  <c r="B308" i="39"/>
  <c r="B309" i="39"/>
  <c r="B310" i="39"/>
  <c r="B311" i="39"/>
  <c r="B312" i="39"/>
  <c r="B313" i="39"/>
  <c r="B314" i="39"/>
  <c r="B315" i="39"/>
  <c r="B316" i="39"/>
  <c r="B317" i="39"/>
  <c r="B318" i="39"/>
  <c r="B319" i="39"/>
  <c r="B320" i="39"/>
  <c r="B321" i="39"/>
  <c r="B322" i="39"/>
  <c r="B323" i="39"/>
  <c r="B324" i="39"/>
  <c r="B325" i="39"/>
  <c r="B326" i="39"/>
  <c r="B327" i="39"/>
  <c r="B328" i="39"/>
  <c r="B329" i="39"/>
  <c r="B330" i="39"/>
  <c r="B331" i="39"/>
  <c r="B332" i="39"/>
  <c r="B333" i="39"/>
  <c r="B334" i="39"/>
  <c r="B335" i="39"/>
  <c r="B336" i="39"/>
  <c r="B337" i="39"/>
  <c r="B338" i="39"/>
  <c r="B339" i="39"/>
  <c r="B340" i="39"/>
  <c r="B341" i="39"/>
  <c r="B342" i="39"/>
  <c r="B343" i="39"/>
  <c r="B344" i="39"/>
  <c r="B345" i="39"/>
  <c r="B346" i="39"/>
  <c r="B347" i="39"/>
  <c r="B348" i="39"/>
  <c r="B349" i="39"/>
  <c r="B350" i="39"/>
  <c r="B351" i="39"/>
  <c r="B352" i="39"/>
  <c r="B353" i="39"/>
  <c r="B354" i="39"/>
  <c r="B355" i="39"/>
  <c r="B356" i="39"/>
  <c r="B357" i="39"/>
  <c r="B358" i="39"/>
  <c r="B359" i="39"/>
  <c r="B360" i="39"/>
  <c r="B361" i="39"/>
  <c r="B362" i="39"/>
  <c r="B363" i="39"/>
  <c r="B364" i="39"/>
  <c r="B365" i="39"/>
  <c r="B366" i="39"/>
  <c r="B367" i="39"/>
  <c r="B368" i="39"/>
  <c r="B369" i="39"/>
  <c r="B370" i="39"/>
  <c r="B371" i="39"/>
  <c r="B372" i="39"/>
  <c r="B373" i="39"/>
  <c r="B374" i="39"/>
  <c r="B375" i="39"/>
  <c r="B376" i="39"/>
  <c r="B377" i="39"/>
  <c r="B378" i="39"/>
  <c r="B379" i="39"/>
  <c r="B380" i="39"/>
  <c r="B381" i="39"/>
  <c r="B382" i="39"/>
  <c r="B383" i="39"/>
  <c r="B384" i="39"/>
  <c r="B385" i="39"/>
  <c r="B386" i="39"/>
  <c r="B387" i="39"/>
  <c r="B388" i="39"/>
  <c r="B389" i="39"/>
  <c r="B390" i="39"/>
  <c r="B391" i="39"/>
  <c r="B392" i="39"/>
  <c r="B393" i="39"/>
  <c r="B394" i="39"/>
  <c r="B395" i="39"/>
  <c r="B396" i="39"/>
  <c r="B397" i="39"/>
  <c r="B398" i="39"/>
  <c r="B399" i="39"/>
  <c r="B400" i="39"/>
  <c r="B401" i="39"/>
  <c r="B402" i="39"/>
  <c r="B403" i="39"/>
  <c r="B404" i="39"/>
  <c r="B405" i="39"/>
  <c r="B406" i="39"/>
  <c r="B407" i="39"/>
  <c r="B408" i="39"/>
  <c r="B409" i="39"/>
  <c r="B410" i="39"/>
  <c r="B411" i="39"/>
  <c r="B412" i="39"/>
  <c r="B413" i="39"/>
  <c r="B414" i="39"/>
  <c r="B415" i="39"/>
  <c r="B416" i="39"/>
  <c r="B417" i="39"/>
  <c r="B418" i="39"/>
  <c r="B419" i="39"/>
  <c r="B420" i="39"/>
  <c r="B421" i="39"/>
  <c r="B422" i="39"/>
  <c r="B423" i="39"/>
  <c r="B424" i="39"/>
  <c r="B425" i="39"/>
  <c r="B426" i="39"/>
  <c r="B427" i="39"/>
  <c r="B428" i="39"/>
  <c r="B429" i="39"/>
  <c r="B430" i="39"/>
  <c r="B431" i="39"/>
  <c r="B432" i="39"/>
  <c r="B433" i="39"/>
  <c r="B434" i="39"/>
  <c r="B435" i="39"/>
  <c r="B436" i="39"/>
  <c r="B437" i="39"/>
  <c r="B438" i="39"/>
  <c r="B439" i="39"/>
  <c r="B440" i="39"/>
  <c r="B441" i="39"/>
  <c r="B442" i="39"/>
  <c r="B443" i="39"/>
  <c r="B444" i="39"/>
  <c r="B445" i="39"/>
  <c r="B446" i="39"/>
  <c r="B447" i="39"/>
  <c r="B448" i="39"/>
  <c r="B449" i="39"/>
  <c r="B450" i="39"/>
  <c r="B451" i="39"/>
  <c r="B452" i="39"/>
  <c r="B453" i="39"/>
  <c r="B454" i="39"/>
  <c r="B455" i="39"/>
  <c r="B456" i="39"/>
  <c r="B457" i="39"/>
  <c r="B458" i="39"/>
  <c r="B459" i="39"/>
  <c r="B460" i="39"/>
  <c r="B461" i="39"/>
  <c r="B462" i="39"/>
  <c r="B463" i="39"/>
  <c r="B464" i="39"/>
  <c r="B465" i="39"/>
  <c r="B466" i="39"/>
  <c r="B467" i="39"/>
  <c r="B468" i="39"/>
  <c r="B469" i="39"/>
  <c r="B470" i="39"/>
  <c r="B471" i="39"/>
  <c r="B472" i="39"/>
  <c r="B473" i="39"/>
  <c r="B474" i="39"/>
  <c r="B475" i="39"/>
  <c r="B476" i="39"/>
  <c r="B477" i="39"/>
  <c r="B478" i="39"/>
  <c r="B479" i="39"/>
  <c r="B480" i="39"/>
  <c r="B481" i="39"/>
  <c r="B482" i="39"/>
  <c r="B483" i="39"/>
  <c r="B484" i="39"/>
  <c r="B485" i="39"/>
  <c r="B486" i="39"/>
  <c r="B487" i="39"/>
  <c r="B488" i="39"/>
  <c r="B489" i="39"/>
  <c r="B490" i="39"/>
  <c r="B491" i="39"/>
  <c r="B492" i="39"/>
  <c r="B493" i="39"/>
  <c r="B494" i="39"/>
  <c r="B495" i="39"/>
  <c r="B496" i="39"/>
  <c r="B497" i="39"/>
  <c r="B498" i="39"/>
  <c r="B499" i="39"/>
  <c r="B500" i="39"/>
  <c r="B501" i="39"/>
  <c r="B502" i="39"/>
  <c r="B503" i="39"/>
  <c r="B504" i="39"/>
  <c r="B505" i="39"/>
  <c r="B506" i="39"/>
  <c r="B507" i="39"/>
  <c r="B508" i="39"/>
  <c r="B509" i="39"/>
  <c r="B510" i="39"/>
  <c r="B511" i="39"/>
  <c r="B512" i="39"/>
  <c r="B513" i="39"/>
  <c r="B514" i="39"/>
  <c r="B515" i="39"/>
  <c r="B516" i="39"/>
  <c r="B517" i="39"/>
  <c r="B518" i="39"/>
  <c r="B519" i="39"/>
  <c r="B520" i="39"/>
  <c r="B521" i="39"/>
  <c r="B522" i="39"/>
  <c r="B523" i="39"/>
  <c r="B524" i="39"/>
  <c r="B525" i="39"/>
  <c r="B526" i="39"/>
  <c r="B527" i="39"/>
  <c r="B528" i="39"/>
  <c r="B529" i="39"/>
  <c r="B530" i="39"/>
  <c r="B531" i="39"/>
  <c r="B532" i="39"/>
  <c r="B533" i="39"/>
  <c r="B534" i="39"/>
  <c r="B535" i="39"/>
  <c r="B536" i="39"/>
  <c r="B537" i="39"/>
  <c r="B538" i="39"/>
  <c r="B539" i="39"/>
  <c r="B540" i="39"/>
  <c r="B541" i="39"/>
  <c r="B542" i="39"/>
  <c r="B543" i="39"/>
  <c r="B544" i="39"/>
  <c r="B545" i="39"/>
  <c r="B546" i="39"/>
  <c r="B547" i="39"/>
  <c r="B548" i="39"/>
  <c r="B549" i="39"/>
  <c r="B550" i="39"/>
  <c r="B551" i="39"/>
  <c r="B552" i="39"/>
  <c r="B553" i="39"/>
  <c r="B554" i="39"/>
  <c r="B555" i="39"/>
  <c r="B556" i="39"/>
  <c r="B557" i="39"/>
  <c r="B3" i="39"/>
  <c r="C29" i="33"/>
  <c r="B29" i="33" a="1"/>
  <c r="B29" i="33" s="1"/>
  <c r="A29" i="33" a="1"/>
  <c r="A29" i="33" s="1"/>
  <c r="A3" i="33" a="1"/>
  <c r="A3" i="33" s="1"/>
  <c r="B3" i="33" a="1"/>
  <c r="B3" i="33" s="1"/>
  <c r="C3" i="33"/>
  <c r="E79" i="31" a="1"/>
  <c r="E79" i="31" s="1"/>
  <c r="D79" i="31"/>
  <c r="A79" i="31" a="1"/>
  <c r="A79" i="31" s="1"/>
  <c r="E78" i="31" a="1"/>
  <c r="E78" i="31" s="1"/>
  <c r="D78" i="31"/>
  <c r="A78" i="31" a="1"/>
  <c r="A78" i="31" s="1"/>
  <c r="E77" i="31" a="1"/>
  <c r="E77" i="31" s="1"/>
  <c r="D77" i="31"/>
  <c r="A77" i="31" a="1"/>
  <c r="A77" i="31" s="1"/>
  <c r="E76" i="31" a="1"/>
  <c r="E76" i="31" s="1"/>
  <c r="D76" i="31"/>
  <c r="B76" i="31"/>
  <c r="B77" i="31" s="1"/>
  <c r="B78" i="31" s="1"/>
  <c r="B79" i="31" s="1"/>
  <c r="A76" i="31" a="1"/>
  <c r="A76" i="31" s="1"/>
  <c r="E75" i="31" a="1"/>
  <c r="E75" i="31" s="1"/>
  <c r="D75" i="31"/>
  <c r="A75" i="31" a="1"/>
  <c r="A75" i="31" s="1"/>
  <c r="E73" i="31" a="1"/>
  <c r="E73" i="31" s="1"/>
  <c r="D73" i="31"/>
  <c r="A73" i="31" a="1"/>
  <c r="A73" i="31" s="1"/>
  <c r="E72" i="31" a="1"/>
  <c r="E72" i="31" s="1"/>
  <c r="D72" i="31"/>
  <c r="A72" i="31" a="1"/>
  <c r="A72" i="31" s="1"/>
  <c r="E71" i="31" a="1"/>
  <c r="E71" i="31" s="1"/>
  <c r="D71" i="31"/>
  <c r="A71" i="31" a="1"/>
  <c r="A71" i="31" s="1"/>
  <c r="E70" i="31" a="1"/>
  <c r="E70" i="31" s="1"/>
  <c r="D70" i="31"/>
  <c r="A70" i="31" a="1"/>
  <c r="A70" i="31" s="1"/>
  <c r="E69" i="31" a="1"/>
  <c r="E69" i="31" s="1"/>
  <c r="D69" i="31"/>
  <c r="A69" i="31" a="1"/>
  <c r="A69" i="31" s="1"/>
  <c r="E68" i="31" a="1"/>
  <c r="E68" i="31" s="1"/>
  <c r="D68" i="31"/>
  <c r="A68" i="31" a="1"/>
  <c r="A68" i="31" s="1"/>
  <c r="E67" i="31" a="1"/>
  <c r="E67" i="31" s="1"/>
  <c r="D67" i="31"/>
  <c r="A67" i="31" a="1"/>
  <c r="A67" i="31" s="1"/>
  <c r="E66" i="31" a="1"/>
  <c r="E66" i="31" s="1"/>
  <c r="D66" i="31"/>
  <c r="A66" i="31" a="1"/>
  <c r="A66" i="31" s="1"/>
  <c r="E65" i="31" a="1"/>
  <c r="E65" i="31" s="1"/>
  <c r="D65" i="31"/>
  <c r="A65" i="31" a="1"/>
  <c r="A65" i="31" s="1"/>
  <c r="E64" i="31" a="1"/>
  <c r="E64" i="31" s="1"/>
  <c r="D64" i="31"/>
  <c r="A64" i="31" a="1"/>
  <c r="A64" i="31" s="1"/>
  <c r="E63" i="31" a="1"/>
  <c r="E63" i="31" s="1"/>
  <c r="D63" i="31"/>
  <c r="A63" i="31" a="1"/>
  <c r="A63" i="31" s="1"/>
  <c r="E62" i="31" a="1"/>
  <c r="E62" i="31" s="1"/>
  <c r="D62" i="31"/>
  <c r="A62" i="31" a="1"/>
  <c r="A62" i="31" s="1"/>
  <c r="E61" i="31" a="1"/>
  <c r="E61" i="31" s="1"/>
  <c r="D61" i="31"/>
  <c r="B61" i="31"/>
  <c r="B62" i="31" s="1"/>
  <c r="B63" i="31" s="1"/>
  <c r="B64" i="31" s="1"/>
  <c r="B65" i="31" s="1"/>
  <c r="B66" i="31" s="1"/>
  <c r="B67" i="31" s="1"/>
  <c r="B68" i="31" s="1"/>
  <c r="B69" i="31" s="1"/>
  <c r="B70" i="31" s="1"/>
  <c r="B71" i="31" s="1"/>
  <c r="B72" i="31" s="1"/>
  <c r="B73" i="31" s="1"/>
  <c r="A61" i="31" a="1"/>
  <c r="A61" i="31" s="1"/>
  <c r="E60" i="31" a="1"/>
  <c r="E60" i="31" s="1"/>
  <c r="D60" i="31"/>
  <c r="A60" i="31" a="1"/>
  <c r="A60" i="31" s="1"/>
  <c r="E59" i="31" a="1"/>
  <c r="E59" i="31" s="1"/>
  <c r="D59" i="31"/>
  <c r="A59" i="31" a="1"/>
  <c r="A59" i="31" s="1"/>
  <c r="A51" i="31" a="1"/>
  <c r="A51" i="31" s="1"/>
  <c r="B52" i="31"/>
  <c r="B53" i="31" s="1"/>
  <c r="B54" i="31" s="1"/>
  <c r="B55" i="31" s="1"/>
  <c r="D51" i="31"/>
  <c r="E51" i="31" a="1"/>
  <c r="E51" i="31" s="1"/>
  <c r="A52" i="31" a="1"/>
  <c r="A52" i="31" s="1"/>
  <c r="D52" i="31"/>
  <c r="E52" i="31" a="1"/>
  <c r="E52" i="31" s="1"/>
  <c r="A53" i="31" a="1"/>
  <c r="A53" i="31" s="1"/>
  <c r="D53" i="31"/>
  <c r="E53" i="31" a="1"/>
  <c r="E53" i="31" s="1"/>
  <c r="A54" i="31" a="1"/>
  <c r="A54" i="31" s="1"/>
  <c r="D54" i="31"/>
  <c r="E54" i="31" a="1"/>
  <c r="E54" i="31" s="1"/>
  <c r="A55" i="31" a="1"/>
  <c r="A55" i="31" s="1"/>
  <c r="D55" i="31"/>
  <c r="E55" i="31" a="1"/>
  <c r="E55" i="31" s="1"/>
  <c r="A36" i="31" a="1"/>
  <c r="A36" i="31" s="1"/>
  <c r="A37" i="31" a="1"/>
  <c r="A37" i="31" s="1"/>
  <c r="A38" i="31" a="1"/>
  <c r="A38" i="31" s="1"/>
  <c r="A39" i="31" a="1"/>
  <c r="A39" i="31" s="1"/>
  <c r="A40" i="31" a="1"/>
  <c r="A40" i="31" s="1"/>
  <c r="A41" i="31" a="1"/>
  <c r="A41" i="31" s="1"/>
  <c r="A42" i="31" a="1"/>
  <c r="A42" i="31" s="1"/>
  <c r="A43" i="31" a="1"/>
  <c r="A43" i="31" s="1"/>
  <c r="A44" i="31" a="1"/>
  <c r="A44" i="31" s="1"/>
  <c r="A45" i="31" a="1"/>
  <c r="A45" i="31" s="1"/>
  <c r="A46" i="31" a="1"/>
  <c r="A46" i="31" s="1"/>
  <c r="A47" i="31" a="1"/>
  <c r="A47" i="31" s="1"/>
  <c r="A48" i="31" a="1"/>
  <c r="A48" i="31" s="1"/>
  <c r="A49" i="31" a="1"/>
  <c r="A49" i="31" s="1"/>
  <c r="D36" i="31"/>
  <c r="E36" i="31" a="1"/>
  <c r="E36" i="31" s="1"/>
  <c r="D37" i="31"/>
  <c r="E37" i="31" a="1"/>
  <c r="E37" i="31" s="1"/>
  <c r="D38" i="31"/>
  <c r="E38" i="31" a="1"/>
  <c r="E38" i="31" s="1"/>
  <c r="D39" i="31"/>
  <c r="E39" i="31" a="1"/>
  <c r="E39" i="31" s="1"/>
  <c r="D40" i="31"/>
  <c r="E40" i="31" a="1"/>
  <c r="E40" i="31" s="1"/>
  <c r="D41" i="31"/>
  <c r="E41" i="31" a="1"/>
  <c r="E41" i="31" s="1"/>
  <c r="D42" i="31"/>
  <c r="E42" i="31" a="1"/>
  <c r="E42" i="31" s="1"/>
  <c r="D43" i="31"/>
  <c r="E43" i="31" a="1"/>
  <c r="E43" i="31" s="1"/>
  <c r="D44" i="31"/>
  <c r="E44" i="31" a="1"/>
  <c r="E44" i="31" s="1"/>
  <c r="D45" i="31"/>
  <c r="E45" i="31" a="1"/>
  <c r="E45" i="31" s="1"/>
  <c r="D46" i="31"/>
  <c r="E46" i="31" a="1"/>
  <c r="E46" i="31" s="1"/>
  <c r="D47" i="31"/>
  <c r="E47" i="31" a="1"/>
  <c r="E47" i="31" s="1"/>
  <c r="D48" i="31"/>
  <c r="E48" i="31" a="1"/>
  <c r="E48" i="31" s="1"/>
  <c r="D49" i="31"/>
  <c r="E49" i="31" a="1"/>
  <c r="E49" i="31" s="1"/>
  <c r="B38" i="31"/>
  <c r="B39" i="31" s="1"/>
  <c r="B40" i="31" s="1"/>
  <c r="B41" i="31" s="1"/>
  <c r="B42" i="31" s="1"/>
  <c r="B43" i="31" s="1"/>
  <c r="B44" i="31" s="1"/>
  <c r="B45" i="31" s="1"/>
  <c r="B46" i="31" s="1"/>
  <c r="B47" i="31" s="1"/>
  <c r="B48" i="31" s="1"/>
  <c r="B49" i="31" s="1"/>
  <c r="B37" i="31"/>
  <c r="A35" i="31" a="1"/>
  <c r="A35" i="31" s="1"/>
  <c r="E35" i="31" a="1"/>
  <c r="E35" i="31" s="1"/>
  <c r="D35" i="31"/>
  <c r="AC31" i="31"/>
  <c r="AD31" i="31"/>
  <c r="AE31" i="31"/>
  <c r="AF31" i="31"/>
  <c r="AB31" i="31"/>
  <c r="AG31" i="31"/>
  <c r="D31" i="31"/>
  <c r="E31" i="31"/>
  <c r="F31" i="31"/>
  <c r="G31" i="31"/>
  <c r="H31" i="31"/>
  <c r="I31" i="31"/>
  <c r="J31" i="31"/>
  <c r="K31" i="31"/>
  <c r="L31" i="31"/>
  <c r="M31" i="31"/>
  <c r="N31" i="31"/>
  <c r="O31" i="31"/>
  <c r="P31" i="31"/>
  <c r="Q31" i="31"/>
  <c r="R31" i="31"/>
  <c r="S31" i="31"/>
  <c r="T31" i="31"/>
  <c r="U31" i="31"/>
  <c r="V31" i="31"/>
  <c r="W31" i="31"/>
  <c r="X31" i="31"/>
  <c r="Y31" i="31"/>
  <c r="Z31" i="31"/>
  <c r="AA31" i="31"/>
  <c r="C31" i="31"/>
  <c r="AI31" i="31"/>
  <c r="AI26" i="31" a="1"/>
  <c r="AI26" i="31" s="1"/>
  <c r="AI1" i="31" a="1"/>
  <c r="AI1" i="31" s="1"/>
  <c r="AF30" i="31"/>
  <c r="AF29" i="31"/>
  <c r="AE30" i="31" s="1" a="1"/>
  <c r="AE30" i="31" s="1"/>
  <c r="AE29" i="31"/>
  <c r="AF28" i="31"/>
  <c r="AE28" i="31"/>
  <c r="AD29" i="31" s="1" a="1"/>
  <c r="AD29" i="31" s="1"/>
  <c r="AD28" i="31"/>
  <c r="AF27" i="31"/>
  <c r="AE27" i="31"/>
  <c r="AD27" i="31"/>
  <c r="AC28" i="31" s="1" a="1"/>
  <c r="AC28" i="31" s="1"/>
  <c r="AC27" i="31"/>
  <c r="AF26" i="31"/>
  <c r="AE26" i="31"/>
  <c r="AD26" i="31"/>
  <c r="AC26" i="31"/>
  <c r="AB27" i="31" s="1" a="1"/>
  <c r="AB27" i="31" s="1"/>
  <c r="AB26" i="31"/>
  <c r="AF25" i="31"/>
  <c r="AE25" i="31"/>
  <c r="AD25" i="31"/>
  <c r="AC25" i="31"/>
  <c r="AB25" i="31"/>
  <c r="AA26" i="31" s="1" a="1"/>
  <c r="AA26" i="31" s="1"/>
  <c r="AA25" i="31"/>
  <c r="AF24" i="31"/>
  <c r="AE24" i="31"/>
  <c r="AD24" i="31"/>
  <c r="AC24" i="31"/>
  <c r="AB24" i="31"/>
  <c r="AA24" i="31"/>
  <c r="Z25" i="31" s="1" a="1"/>
  <c r="Z25" i="31" s="1"/>
  <c r="Z24" i="31"/>
  <c r="AF23" i="31"/>
  <c r="AE23" i="31"/>
  <c r="AD23" i="31"/>
  <c r="AC23" i="31"/>
  <c r="AB23" i="31"/>
  <c r="AA23" i="31"/>
  <c r="Z23" i="31"/>
  <c r="Y24" i="31" s="1" a="1"/>
  <c r="Y24" i="31" s="1"/>
  <c r="Y23" i="31"/>
  <c r="AF22" i="31"/>
  <c r="AE22" i="31"/>
  <c r="AD22" i="31"/>
  <c r="AC22" i="31"/>
  <c r="X23" i="31" s="1" a="1"/>
  <c r="X23" i="31" s="1"/>
  <c r="AB22" i="31"/>
  <c r="AA22" i="31"/>
  <c r="Z22" i="31"/>
  <c r="Y22" i="31"/>
  <c r="X22" i="31"/>
  <c r="W22" i="31" a="1"/>
  <c r="W22" i="31" s="1"/>
  <c r="AF21" i="31"/>
  <c r="AE21" i="31"/>
  <c r="AD21" i="31"/>
  <c r="AC21" i="31"/>
  <c r="AB21" i="31"/>
  <c r="AA21" i="31"/>
  <c r="Z21" i="31"/>
  <c r="Y21" i="31"/>
  <c r="X21" i="31"/>
  <c r="W21" i="31"/>
  <c r="V21" i="31" a="1"/>
  <c r="V21" i="31" s="1"/>
  <c r="AF20" i="31"/>
  <c r="AE20" i="31"/>
  <c r="AD20" i="31"/>
  <c r="AC20" i="31"/>
  <c r="AB20" i="31"/>
  <c r="AA20" i="31"/>
  <c r="Z20" i="31"/>
  <c r="Y20" i="31"/>
  <c r="X20" i="31"/>
  <c r="W20" i="31"/>
  <c r="V20" i="31"/>
  <c r="AF19" i="31"/>
  <c r="AE19" i="31"/>
  <c r="AD19" i="31"/>
  <c r="AC19" i="31"/>
  <c r="AB19" i="31"/>
  <c r="AA19" i="31"/>
  <c r="Z19" i="31"/>
  <c r="Y19" i="31"/>
  <c r="X19" i="31"/>
  <c r="W19" i="31"/>
  <c r="V19" i="31"/>
  <c r="U20" i="31" s="1" a="1"/>
  <c r="U20" i="31" s="1"/>
  <c r="U19" i="31"/>
  <c r="AF18" i="31"/>
  <c r="AE18" i="31"/>
  <c r="AD18" i="31"/>
  <c r="AC18" i="31"/>
  <c r="AB18" i="31"/>
  <c r="AA18" i="31"/>
  <c r="Z18" i="31"/>
  <c r="Y18" i="31"/>
  <c r="X18" i="31"/>
  <c r="W18" i="31"/>
  <c r="V18" i="31"/>
  <c r="U18" i="31"/>
  <c r="T19" i="31" s="1" a="1"/>
  <c r="T19" i="31" s="1"/>
  <c r="T18" i="31"/>
  <c r="AF17" i="31"/>
  <c r="AE17" i="31"/>
  <c r="AD17" i="31"/>
  <c r="AC17" i="31"/>
  <c r="AB17" i="31"/>
  <c r="AA17" i="31"/>
  <c r="Z17" i="31"/>
  <c r="Y17" i="31"/>
  <c r="X17" i="31"/>
  <c r="W17" i="31"/>
  <c r="V17" i="31"/>
  <c r="U17" i="31"/>
  <c r="T17" i="31"/>
  <c r="S18" i="31" s="1" a="1"/>
  <c r="S18" i="31" s="1"/>
  <c r="S17" i="31"/>
  <c r="AF16" i="31"/>
  <c r="AE16" i="31"/>
  <c r="AD16" i="31"/>
  <c r="AC16" i="31"/>
  <c r="AB16" i="31"/>
  <c r="AA16" i="31"/>
  <c r="Z16" i="31"/>
  <c r="Y16" i="31"/>
  <c r="X16" i="31"/>
  <c r="W16" i="31"/>
  <c r="V16" i="31"/>
  <c r="U16" i="31"/>
  <c r="T16" i="31"/>
  <c r="S16" i="31"/>
  <c r="R17" i="31" s="1" a="1"/>
  <c r="R17" i="31" s="1"/>
  <c r="R16" i="31"/>
  <c r="AF15" i="31"/>
  <c r="AE15" i="31"/>
  <c r="AD15" i="31"/>
  <c r="AC15" i="31"/>
  <c r="AB15" i="31"/>
  <c r="AA15" i="31"/>
  <c r="Z15" i="31"/>
  <c r="Y15" i="31"/>
  <c r="X15" i="31"/>
  <c r="W15" i="31"/>
  <c r="V15" i="31"/>
  <c r="U15" i="31"/>
  <c r="T15" i="31"/>
  <c r="S15" i="31"/>
  <c r="R15" i="31"/>
  <c r="Q16" i="31" s="1" a="1"/>
  <c r="Q16" i="31" s="1"/>
  <c r="Q15" i="31"/>
  <c r="AF14" i="31"/>
  <c r="AE14" i="31"/>
  <c r="AD14" i="31"/>
  <c r="AC14" i="31"/>
  <c r="AB14" i="31"/>
  <c r="AA14" i="31"/>
  <c r="Z14" i="31"/>
  <c r="Y14" i="31"/>
  <c r="X14" i="31"/>
  <c r="W14" i="31"/>
  <c r="V14" i="31"/>
  <c r="U14" i="31"/>
  <c r="T14" i="31"/>
  <c r="S14" i="31"/>
  <c r="R14" i="31"/>
  <c r="Q14" i="31"/>
  <c r="P15" i="31" s="1" a="1"/>
  <c r="P15" i="31" s="1"/>
  <c r="P14" i="31"/>
  <c r="AF13" i="31"/>
  <c r="AE13" i="31"/>
  <c r="AD13" i="31"/>
  <c r="AC13" i="31"/>
  <c r="AB13" i="31"/>
  <c r="AA13" i="31"/>
  <c r="Z13" i="31"/>
  <c r="Y13" i="31"/>
  <c r="X13" i="31"/>
  <c r="W13" i="31"/>
  <c r="V13" i="31"/>
  <c r="U13" i="31"/>
  <c r="T13" i="31"/>
  <c r="S13" i="31"/>
  <c r="R13" i="31"/>
  <c r="Q13" i="31"/>
  <c r="P13" i="31"/>
  <c r="O14" i="31" s="1" a="1"/>
  <c r="O14" i="31" s="1"/>
  <c r="O13" i="31"/>
  <c r="AF12" i="31"/>
  <c r="AE12" i="31"/>
  <c r="AD12" i="31"/>
  <c r="AC12" i="31"/>
  <c r="AB12" i="31"/>
  <c r="AA12" i="31"/>
  <c r="Z12" i="31"/>
  <c r="Y12" i="31"/>
  <c r="X12" i="31"/>
  <c r="W12" i="31"/>
  <c r="V12" i="31"/>
  <c r="U12" i="31"/>
  <c r="N13" i="31" s="1" a="1"/>
  <c r="N13" i="31" s="1"/>
  <c r="T12" i="31"/>
  <c r="S12" i="31"/>
  <c r="R12" i="31"/>
  <c r="Q12" i="31"/>
  <c r="P12" i="31"/>
  <c r="O12" i="31"/>
  <c r="N12" i="31"/>
  <c r="AF11" i="31"/>
  <c r="AE11" i="31"/>
  <c r="AD11" i="31"/>
  <c r="AC11" i="31"/>
  <c r="AB11" i="31"/>
  <c r="AA11" i="31"/>
  <c r="Z11" i="31"/>
  <c r="Y11" i="31"/>
  <c r="X11" i="31"/>
  <c r="W11" i="31"/>
  <c r="V11" i="31"/>
  <c r="U11" i="31"/>
  <c r="T11" i="31"/>
  <c r="S11" i="31"/>
  <c r="R11" i="31"/>
  <c r="Q11" i="31"/>
  <c r="P11" i="31"/>
  <c r="O11" i="31"/>
  <c r="N11" i="31"/>
  <c r="M12" i="31" s="1" a="1"/>
  <c r="M12" i="31" s="1"/>
  <c r="M11" i="31"/>
  <c r="AF10" i="31"/>
  <c r="AE10" i="31"/>
  <c r="AD10" i="31"/>
  <c r="AC10" i="31"/>
  <c r="AB10" i="31"/>
  <c r="AA10" i="31"/>
  <c r="Z10" i="31"/>
  <c r="Y10" i="31"/>
  <c r="X10" i="31"/>
  <c r="W10" i="31"/>
  <c r="V10" i="31"/>
  <c r="U10" i="31"/>
  <c r="T10" i="31"/>
  <c r="S10" i="31"/>
  <c r="R10" i="31"/>
  <c r="Q10" i="31"/>
  <c r="P10" i="31"/>
  <c r="O10" i="31"/>
  <c r="N10" i="31"/>
  <c r="M10" i="31"/>
  <c r="L11" i="31" s="1" a="1"/>
  <c r="L11" i="31" s="1"/>
  <c r="L10" i="31"/>
  <c r="AF9" i="31"/>
  <c r="AE9" i="31"/>
  <c r="AD9" i="31"/>
  <c r="AC9" i="31"/>
  <c r="AB9" i="31"/>
  <c r="AA9" i="31"/>
  <c r="Z9" i="31"/>
  <c r="Y9" i="31"/>
  <c r="X9" i="31"/>
  <c r="W9" i="31"/>
  <c r="V9" i="31"/>
  <c r="U9" i="31"/>
  <c r="T9" i="31"/>
  <c r="S9" i="31"/>
  <c r="R9" i="31"/>
  <c r="Q9" i="31"/>
  <c r="P9" i="31"/>
  <c r="O9" i="31"/>
  <c r="N9" i="31"/>
  <c r="M9" i="31"/>
  <c r="L9" i="31"/>
  <c r="K10" i="31" s="1" a="1"/>
  <c r="K10" i="31" s="1"/>
  <c r="K9" i="31"/>
  <c r="AF8" i="31"/>
  <c r="AE8" i="31"/>
  <c r="AD8" i="31"/>
  <c r="AC8" i="31"/>
  <c r="AB8" i="31"/>
  <c r="AA8" i="31"/>
  <c r="Z8" i="31"/>
  <c r="Y8" i="31"/>
  <c r="X8" i="31"/>
  <c r="W8" i="31"/>
  <c r="V8" i="31"/>
  <c r="U8" i="31"/>
  <c r="T8" i="31"/>
  <c r="S8" i="31"/>
  <c r="R8" i="31"/>
  <c r="Q8" i="31"/>
  <c r="P8" i="31"/>
  <c r="O8" i="31"/>
  <c r="N8" i="31"/>
  <c r="M8" i="31"/>
  <c r="L8" i="31"/>
  <c r="K8" i="31"/>
  <c r="J9" i="31" s="1" a="1"/>
  <c r="J9" i="31" s="1"/>
  <c r="J8" i="31"/>
  <c r="AF7" i="31"/>
  <c r="AE7" i="31"/>
  <c r="AD7" i="31"/>
  <c r="AC7" i="31"/>
  <c r="AB7" i="31"/>
  <c r="AA7" i="31"/>
  <c r="Z7" i="31"/>
  <c r="Y7" i="31"/>
  <c r="X7" i="31"/>
  <c r="W7" i="31"/>
  <c r="V7" i="31"/>
  <c r="U7" i="31"/>
  <c r="T7" i="31"/>
  <c r="S7" i="31"/>
  <c r="R7" i="31"/>
  <c r="Q7" i="31"/>
  <c r="P7" i="31"/>
  <c r="O7" i="31"/>
  <c r="N7" i="31"/>
  <c r="M7" i="31"/>
  <c r="L7" i="31"/>
  <c r="K7" i="31"/>
  <c r="I8" i="31" s="1" a="1"/>
  <c r="I8" i="31" s="1"/>
  <c r="J7" i="31"/>
  <c r="I7" i="31"/>
  <c r="AF6" i="31"/>
  <c r="AE6" i="31"/>
  <c r="AD6" i="31"/>
  <c r="AC6" i="31"/>
  <c r="AB6" i="31"/>
  <c r="AA6" i="31"/>
  <c r="Z6" i="31"/>
  <c r="Y6" i="31"/>
  <c r="X6" i="31"/>
  <c r="W6" i="31"/>
  <c r="V6" i="31"/>
  <c r="U6" i="31"/>
  <c r="T6" i="31"/>
  <c r="S6" i="31"/>
  <c r="R6" i="31"/>
  <c r="Q6" i="31"/>
  <c r="P6" i="31"/>
  <c r="O6" i="31"/>
  <c r="N6" i="31"/>
  <c r="M6" i="31"/>
  <c r="L6" i="31"/>
  <c r="K6" i="31"/>
  <c r="J6" i="31"/>
  <c r="I6" i="31"/>
  <c r="H7" i="31" s="1" a="1"/>
  <c r="H7" i="31" s="1"/>
  <c r="H6" i="31"/>
  <c r="AF5" i="31"/>
  <c r="AE5" i="31"/>
  <c r="AD5" i="31"/>
  <c r="AC5" i="31"/>
  <c r="AB5" i="31"/>
  <c r="AA5" i="31"/>
  <c r="Z5" i="31"/>
  <c r="Y5" i="31"/>
  <c r="X5" i="31"/>
  <c r="W5" i="31"/>
  <c r="V5" i="31"/>
  <c r="U5" i="31"/>
  <c r="T5" i="31"/>
  <c r="S5" i="31"/>
  <c r="R5" i="31"/>
  <c r="Q5" i="31"/>
  <c r="P5" i="31"/>
  <c r="O5" i="31"/>
  <c r="N5" i="31"/>
  <c r="M5" i="31"/>
  <c r="L5" i="31"/>
  <c r="K5" i="31"/>
  <c r="J5" i="31"/>
  <c r="I5" i="31"/>
  <c r="G6" i="31" s="1" a="1"/>
  <c r="G6" i="31" s="1"/>
  <c r="H5" i="31"/>
  <c r="G5" i="31"/>
  <c r="AF4" i="31"/>
  <c r="AE4" i="31"/>
  <c r="AD4" i="31"/>
  <c r="AC4" i="31"/>
  <c r="AB4" i="31"/>
  <c r="AA4" i="31"/>
  <c r="Z4" i="31"/>
  <c r="Y4" i="31"/>
  <c r="X4" i="31"/>
  <c r="W4" i="31"/>
  <c r="V4" i="31"/>
  <c r="U4" i="31"/>
  <c r="T4" i="31"/>
  <c r="S4" i="31"/>
  <c r="R4" i="31"/>
  <c r="Q4" i="31"/>
  <c r="P4" i="31"/>
  <c r="O4" i="31"/>
  <c r="N4" i="31"/>
  <c r="M4" i="31"/>
  <c r="L4" i="31"/>
  <c r="K4" i="31"/>
  <c r="J4" i="31"/>
  <c r="I4" i="31"/>
  <c r="H4" i="31"/>
  <c r="G4" i="31"/>
  <c r="F5" i="31" s="1" a="1"/>
  <c r="F5" i="31" s="1"/>
  <c r="F4" i="31"/>
  <c r="AF3" i="31"/>
  <c r="AE3" i="31"/>
  <c r="AD3" i="31"/>
  <c r="AC3" i="31"/>
  <c r="AB3" i="31"/>
  <c r="AA3" i="31"/>
  <c r="Z3" i="31"/>
  <c r="Y3" i="31"/>
  <c r="X3" i="31"/>
  <c r="W3" i="31"/>
  <c r="V3" i="31"/>
  <c r="U3" i="31"/>
  <c r="T3" i="31"/>
  <c r="S3" i="31"/>
  <c r="R3" i="31"/>
  <c r="Q3" i="31"/>
  <c r="P3" i="31"/>
  <c r="O3" i="31"/>
  <c r="N3" i="31"/>
  <c r="M3" i="31"/>
  <c r="L3" i="31"/>
  <c r="K3" i="31"/>
  <c r="J3" i="31"/>
  <c r="I3" i="31"/>
  <c r="H3" i="31"/>
  <c r="G3" i="31"/>
  <c r="F3" i="31"/>
  <c r="E4" i="31" s="1" a="1"/>
  <c r="E4" i="31" s="1"/>
  <c r="E3" i="31"/>
  <c r="AF2" i="31"/>
  <c r="AE2" i="31"/>
  <c r="AD2" i="31"/>
  <c r="AC2" i="31"/>
  <c r="AB2" i="31"/>
  <c r="AA2" i="31"/>
  <c r="Z2" i="31"/>
  <c r="Y2" i="31"/>
  <c r="X2" i="31"/>
  <c r="W2" i="31"/>
  <c r="V2" i="31"/>
  <c r="U2" i="31"/>
  <c r="T2" i="31"/>
  <c r="S2" i="31"/>
  <c r="R2" i="31"/>
  <c r="Q2" i="31"/>
  <c r="P2" i="31"/>
  <c r="O2" i="31"/>
  <c r="N2" i="31"/>
  <c r="M2" i="31"/>
  <c r="L2" i="31"/>
  <c r="K2" i="31"/>
  <c r="J2" i="31"/>
  <c r="I2" i="31"/>
  <c r="H2" i="31"/>
  <c r="G2" i="31"/>
  <c r="F2" i="31"/>
  <c r="E2" i="31"/>
  <c r="D3" i="31" s="1" a="1"/>
  <c r="D3" i="31" s="1"/>
  <c r="D2" i="31"/>
  <c r="AF1" i="31"/>
  <c r="AE1" i="31"/>
  <c r="AD1" i="31"/>
  <c r="AC1" i="31"/>
  <c r="AB1" i="31"/>
  <c r="AA1" i="31"/>
  <c r="Z1" i="31"/>
  <c r="Y1" i="31"/>
  <c r="X1" i="31"/>
  <c r="W1" i="31"/>
  <c r="V1" i="31"/>
  <c r="U1" i="31"/>
  <c r="T1" i="31"/>
  <c r="S1" i="31"/>
  <c r="R1" i="31"/>
  <c r="Q1" i="31"/>
  <c r="P1" i="31"/>
  <c r="O1" i="31"/>
  <c r="N1" i="31"/>
  <c r="M1" i="31"/>
  <c r="L1" i="31"/>
  <c r="K1" i="31"/>
  <c r="J1" i="31"/>
  <c r="I1" i="31"/>
  <c r="H1" i="31"/>
  <c r="G1" i="31"/>
  <c r="F1" i="31"/>
  <c r="E1" i="31"/>
  <c r="D1" i="31"/>
  <c r="C2" i="31" s="1" a="1"/>
  <c r="C2" i="31" s="1"/>
  <c r="C1" i="31"/>
  <c r="I2" i="30" a="1"/>
  <c r="I2" i="30" s="1"/>
  <c r="H2" i="30" a="1"/>
  <c r="H2" i="30" s="1"/>
  <c r="G2" i="30"/>
  <c r="D2" i="30" a="1"/>
  <c r="D2" i="30" s="1"/>
  <c r="C2" i="30" a="1"/>
  <c r="C2" i="30" s="1"/>
  <c r="B2" i="30"/>
  <c r="B2" i="29" a="1"/>
  <c r="B2" i="29" s="1"/>
  <c r="J2" i="29" a="1"/>
  <c r="J2" i="29" s="1"/>
  <c r="I2" i="29"/>
  <c r="H2" i="29" a="1"/>
  <c r="H2" i="29" s="1"/>
  <c r="D2" i="29" a="1"/>
  <c r="D2" i="29" s="1"/>
  <c r="C2" i="29"/>
  <c r="B8" i="27"/>
  <c r="B2" i="27"/>
  <c r="B3" i="27" s="1"/>
  <c r="B4" i="27" s="1"/>
  <c r="B5" i="27" s="1"/>
  <c r="E48" i="26" a="1"/>
  <c r="E48" i="26" s="1"/>
  <c r="A48" i="26" a="1"/>
  <c r="A48" i="26" s="1"/>
  <c r="D48" i="26"/>
  <c r="E44" i="26" a="1"/>
  <c r="E44" i="26" s="1"/>
  <c r="E45" i="26" a="1"/>
  <c r="E45" i="26" s="1"/>
  <c r="E46" i="26" a="1"/>
  <c r="E46" i="26" s="1"/>
  <c r="E47" i="26" a="1"/>
  <c r="E47" i="26" s="1"/>
  <c r="D44" i="26"/>
  <c r="D45" i="26"/>
  <c r="D46" i="26"/>
  <c r="D47" i="26"/>
  <c r="A44" i="26" a="1"/>
  <c r="A44" i="26" s="1"/>
  <c r="A45" i="26" a="1"/>
  <c r="A45" i="26" s="1"/>
  <c r="A46" i="26" a="1"/>
  <c r="A46" i="26" s="1"/>
  <c r="A47" i="26" a="1"/>
  <c r="A47" i="26" s="1"/>
  <c r="D30" i="26"/>
  <c r="D31" i="26"/>
  <c r="D32" i="26"/>
  <c r="D33" i="26"/>
  <c r="D34" i="26"/>
  <c r="D35" i="26"/>
  <c r="D36" i="26"/>
  <c r="D37" i="26"/>
  <c r="D38" i="26"/>
  <c r="D39" i="26"/>
  <c r="D40" i="26"/>
  <c r="D41" i="26"/>
  <c r="D42" i="26"/>
  <c r="D29" i="26"/>
  <c r="E30" i="26" a="1"/>
  <c r="E30" i="26" s="1"/>
  <c r="E31" i="26" a="1"/>
  <c r="E31" i="26" s="1"/>
  <c r="E32" i="26" a="1"/>
  <c r="E32" i="26" s="1"/>
  <c r="E33" i="26" a="1"/>
  <c r="E33" i="26" s="1"/>
  <c r="E34" i="26" a="1"/>
  <c r="E34" i="26" s="1"/>
  <c r="E35" i="26" a="1"/>
  <c r="E35" i="26" s="1"/>
  <c r="E36" i="26" a="1"/>
  <c r="E36" i="26" s="1"/>
  <c r="E37" i="26" a="1"/>
  <c r="E37" i="26" s="1"/>
  <c r="E38" i="26" a="1"/>
  <c r="E38" i="26" s="1"/>
  <c r="E39" i="26" a="1"/>
  <c r="E39" i="26" s="1"/>
  <c r="E40" i="26" a="1"/>
  <c r="E40" i="26" s="1"/>
  <c r="E41" i="26" a="1"/>
  <c r="E41" i="26" s="1"/>
  <c r="E42" i="26" a="1"/>
  <c r="E42" i="26" s="1"/>
  <c r="E29" i="26" a="1"/>
  <c r="E29" i="26" s="1"/>
  <c r="A30" i="26" a="1"/>
  <c r="A30" i="26" s="1"/>
  <c r="A31" i="26" a="1"/>
  <c r="A31" i="26" s="1"/>
  <c r="A32" i="26" a="1"/>
  <c r="A32" i="26" s="1"/>
  <c r="A33" i="26" a="1"/>
  <c r="A33" i="26" s="1"/>
  <c r="A34" i="26" a="1"/>
  <c r="A34" i="26" s="1"/>
  <c r="A35" i="26" a="1"/>
  <c r="A35" i="26" s="1"/>
  <c r="A36" i="26" a="1"/>
  <c r="A36" i="26" s="1"/>
  <c r="A37" i="26" a="1"/>
  <c r="A37" i="26" s="1"/>
  <c r="A38" i="26" a="1"/>
  <c r="A38" i="26" s="1"/>
  <c r="A39" i="26" a="1"/>
  <c r="A39" i="26" s="1"/>
  <c r="A40" i="26" a="1"/>
  <c r="A40" i="26" s="1"/>
  <c r="A41" i="26" a="1"/>
  <c r="A41" i="26" s="1"/>
  <c r="A42" i="26" a="1"/>
  <c r="A42" i="26" s="1"/>
  <c r="A29" i="26" a="1"/>
  <c r="A29" i="26" s="1"/>
  <c r="B42" i="26"/>
  <c r="B41" i="26"/>
  <c r="B40" i="26"/>
  <c r="B39" i="26"/>
  <c r="B38" i="26"/>
  <c r="B37" i="26"/>
  <c r="B36" i="26"/>
  <c r="B35" i="26"/>
  <c r="B34" i="26"/>
  <c r="B33" i="26"/>
  <c r="B32" i="26"/>
  <c r="B31" i="26"/>
  <c r="B30" i="26"/>
  <c r="AD26" i="26"/>
  <c r="AD1" i="26" a="1"/>
  <c r="AD1" i="26" s="1"/>
  <c r="AB26" i="26"/>
  <c r="D26" i="26"/>
  <c r="E26" i="26"/>
  <c r="F26" i="26"/>
  <c r="G26" i="26"/>
  <c r="H26" i="26"/>
  <c r="I26" i="26"/>
  <c r="J26" i="26"/>
  <c r="K26" i="26"/>
  <c r="L26" i="26"/>
  <c r="M26" i="26"/>
  <c r="N26" i="26"/>
  <c r="O26" i="26"/>
  <c r="P26" i="26"/>
  <c r="Q26" i="26"/>
  <c r="R26" i="26"/>
  <c r="S26" i="26"/>
  <c r="T26" i="26"/>
  <c r="U26" i="26"/>
  <c r="V26" i="26"/>
  <c r="W26" i="26"/>
  <c r="X26" i="26"/>
  <c r="Y26" i="26"/>
  <c r="Z26" i="26"/>
  <c r="AA26" i="26"/>
  <c r="C26" i="26"/>
  <c r="AA25" i="26"/>
  <c r="AA24" i="26"/>
  <c r="Z25" i="26" s="1" a="1"/>
  <c r="Z25" i="26" s="1"/>
  <c r="Z24" i="26"/>
  <c r="AA23" i="26"/>
  <c r="Z23" i="26"/>
  <c r="Y24" i="26" s="1" a="1"/>
  <c r="Y24" i="26" s="1"/>
  <c r="Y23" i="26"/>
  <c r="AA22" i="26"/>
  <c r="Z22" i="26"/>
  <c r="Y22" i="26"/>
  <c r="X23" i="26" s="1" a="1"/>
  <c r="X23" i="26" s="1"/>
  <c r="X22" i="26"/>
  <c r="AA21" i="26"/>
  <c r="Z21" i="26"/>
  <c r="Y21" i="26"/>
  <c r="X21" i="26"/>
  <c r="W22" i="26" s="1" a="1"/>
  <c r="W22" i="26" s="1"/>
  <c r="W21" i="26"/>
  <c r="AA20" i="26"/>
  <c r="Z20" i="26"/>
  <c r="Y20" i="26"/>
  <c r="V21" i="26" s="1" a="1"/>
  <c r="V21" i="26" s="1"/>
  <c r="X20" i="26"/>
  <c r="W20" i="26"/>
  <c r="V20" i="26"/>
  <c r="AA19" i="26"/>
  <c r="Z19" i="26"/>
  <c r="Y19" i="26"/>
  <c r="X19" i="26"/>
  <c r="W19" i="26"/>
  <c r="V19" i="26"/>
  <c r="U20" i="26" s="1" a="1"/>
  <c r="U20" i="26" s="1"/>
  <c r="U19" i="26"/>
  <c r="AA18" i="26"/>
  <c r="Z18" i="26"/>
  <c r="Y18" i="26"/>
  <c r="X18" i="26"/>
  <c r="W18" i="26"/>
  <c r="V18" i="26"/>
  <c r="U18" i="26"/>
  <c r="T19" i="26" s="1" a="1"/>
  <c r="T19" i="26" s="1"/>
  <c r="T18" i="26"/>
  <c r="AA17" i="26"/>
  <c r="Z17" i="26"/>
  <c r="Y17" i="26"/>
  <c r="X17" i="26"/>
  <c r="W17" i="26"/>
  <c r="V17" i="26"/>
  <c r="U17" i="26"/>
  <c r="S18" i="26" s="1" a="1"/>
  <c r="S18" i="26" s="1"/>
  <c r="T17" i="26"/>
  <c r="S17" i="26"/>
  <c r="AA16" i="26"/>
  <c r="Z16" i="26"/>
  <c r="Y16" i="26"/>
  <c r="X16" i="26"/>
  <c r="W16" i="26"/>
  <c r="V16" i="26"/>
  <c r="U16" i="26"/>
  <c r="T16" i="26"/>
  <c r="S16" i="26"/>
  <c r="R17" i="26" s="1" a="1"/>
  <c r="R17" i="26" s="1"/>
  <c r="R16" i="26"/>
  <c r="AA15" i="26"/>
  <c r="Z15" i="26"/>
  <c r="Y15" i="26"/>
  <c r="X15" i="26"/>
  <c r="W15" i="26"/>
  <c r="V15" i="26"/>
  <c r="U15" i="26"/>
  <c r="T15" i="26"/>
  <c r="S15" i="26"/>
  <c r="R15" i="26"/>
  <c r="Q16" i="26" s="1" a="1"/>
  <c r="Q16" i="26" s="1"/>
  <c r="Q15" i="26"/>
  <c r="AA14" i="26"/>
  <c r="Z14" i="26"/>
  <c r="Y14" i="26"/>
  <c r="X14" i="26"/>
  <c r="W14" i="26"/>
  <c r="V14" i="26"/>
  <c r="U14" i="26"/>
  <c r="T14" i="26"/>
  <c r="S14" i="26"/>
  <c r="P15" i="26" s="1" a="1"/>
  <c r="P15" i="26" s="1"/>
  <c r="R14" i="26"/>
  <c r="Q14" i="26"/>
  <c r="P14" i="26"/>
  <c r="AA13" i="26"/>
  <c r="Z13" i="26"/>
  <c r="Y13" i="26"/>
  <c r="X13" i="26"/>
  <c r="W13" i="26"/>
  <c r="V13" i="26"/>
  <c r="U13" i="26"/>
  <c r="T13" i="26"/>
  <c r="S13" i="26"/>
  <c r="R13" i="26"/>
  <c r="Q13" i="26"/>
  <c r="P13" i="26"/>
  <c r="O14" i="26" s="1" a="1"/>
  <c r="O14" i="26" s="1"/>
  <c r="O13" i="26"/>
  <c r="AA12" i="26"/>
  <c r="Z12" i="26"/>
  <c r="Y12" i="26"/>
  <c r="X12" i="26"/>
  <c r="W12" i="26"/>
  <c r="V12" i="26"/>
  <c r="U12" i="26"/>
  <c r="T12" i="26"/>
  <c r="S12" i="26"/>
  <c r="R12" i="26"/>
  <c r="Q12" i="26"/>
  <c r="P12" i="26"/>
  <c r="O12" i="26"/>
  <c r="N13" i="26" s="1" a="1"/>
  <c r="N13" i="26" s="1"/>
  <c r="N12" i="26"/>
  <c r="AA11" i="26"/>
  <c r="Z11" i="26"/>
  <c r="Y11" i="26"/>
  <c r="X11" i="26"/>
  <c r="W11" i="26"/>
  <c r="V11" i="26"/>
  <c r="U11" i="26"/>
  <c r="T11" i="26"/>
  <c r="S11" i="26"/>
  <c r="R11" i="26"/>
  <c r="Q11" i="26"/>
  <c r="P11" i="26"/>
  <c r="M12" i="26" s="1" a="1"/>
  <c r="M12" i="26" s="1"/>
  <c r="O11" i="26"/>
  <c r="N11" i="26"/>
  <c r="M11" i="26"/>
  <c r="AA10" i="26"/>
  <c r="Z10" i="26"/>
  <c r="Y10" i="26"/>
  <c r="X10" i="26"/>
  <c r="W10" i="26"/>
  <c r="V10" i="26"/>
  <c r="U10" i="26"/>
  <c r="T10" i="26"/>
  <c r="S10" i="26"/>
  <c r="R10" i="26"/>
  <c r="Q10" i="26"/>
  <c r="P10" i="26"/>
  <c r="O10" i="26"/>
  <c r="N10" i="26"/>
  <c r="M10" i="26"/>
  <c r="L11" i="26" s="1" a="1"/>
  <c r="L11" i="26" s="1"/>
  <c r="L10" i="26"/>
  <c r="AA9" i="26"/>
  <c r="Z9" i="26"/>
  <c r="Y9" i="26"/>
  <c r="X9" i="26"/>
  <c r="W9" i="26"/>
  <c r="V9" i="26"/>
  <c r="U9" i="26"/>
  <c r="T9" i="26"/>
  <c r="S9" i="26"/>
  <c r="R9" i="26"/>
  <c r="Q9" i="26"/>
  <c r="P9" i="26"/>
  <c r="O9" i="26"/>
  <c r="N9" i="26"/>
  <c r="M9" i="26"/>
  <c r="L9" i="26"/>
  <c r="K10" i="26" s="1" a="1"/>
  <c r="K10" i="26" s="1"/>
  <c r="K9" i="26"/>
  <c r="AA8" i="26"/>
  <c r="Z8" i="26"/>
  <c r="Y8" i="26"/>
  <c r="X8" i="26"/>
  <c r="W8" i="26"/>
  <c r="V8" i="26"/>
  <c r="U8" i="26"/>
  <c r="T8" i="26"/>
  <c r="S8" i="26"/>
  <c r="R8" i="26"/>
  <c r="Q8" i="26"/>
  <c r="P8" i="26"/>
  <c r="O8" i="26"/>
  <c r="N8" i="26"/>
  <c r="M8" i="26"/>
  <c r="L8" i="26"/>
  <c r="J9" i="26" s="1" a="1"/>
  <c r="J9" i="26" s="1"/>
  <c r="K8" i="26"/>
  <c r="J8" i="26"/>
  <c r="AA7" i="26"/>
  <c r="Z7" i="26"/>
  <c r="Y7" i="26"/>
  <c r="X7" i="26"/>
  <c r="W7" i="26"/>
  <c r="V7" i="26"/>
  <c r="U7" i="26"/>
  <c r="T7" i="26"/>
  <c r="S7" i="26"/>
  <c r="R7" i="26"/>
  <c r="Q7" i="26"/>
  <c r="P7" i="26"/>
  <c r="O7" i="26"/>
  <c r="N7" i="26"/>
  <c r="M7" i="26"/>
  <c r="L7" i="26"/>
  <c r="K7" i="26"/>
  <c r="J7" i="26"/>
  <c r="I8" i="26" s="1" a="1"/>
  <c r="I8" i="26" s="1"/>
  <c r="I7" i="26"/>
  <c r="AA6" i="26"/>
  <c r="Z6" i="26"/>
  <c r="Y6" i="26"/>
  <c r="X6" i="26"/>
  <c r="W6" i="26"/>
  <c r="V6" i="26"/>
  <c r="U6" i="26"/>
  <c r="T6" i="26"/>
  <c r="S6" i="26"/>
  <c r="R6" i="26"/>
  <c r="Q6" i="26"/>
  <c r="P6" i="26"/>
  <c r="O6" i="26"/>
  <c r="N6" i="26"/>
  <c r="M6" i="26"/>
  <c r="L6" i="26"/>
  <c r="K6" i="26"/>
  <c r="J6" i="26"/>
  <c r="I6" i="26"/>
  <c r="H7" i="26" s="1" a="1"/>
  <c r="H7" i="26" s="1"/>
  <c r="H6" i="26"/>
  <c r="AA5" i="26"/>
  <c r="Z5" i="26"/>
  <c r="Y5" i="26"/>
  <c r="X5" i="26"/>
  <c r="W5" i="26"/>
  <c r="V5" i="26"/>
  <c r="U5" i="26"/>
  <c r="T5" i="26"/>
  <c r="S5" i="26"/>
  <c r="R5" i="26"/>
  <c r="Q5" i="26"/>
  <c r="P5" i="26"/>
  <c r="O5" i="26"/>
  <c r="N5" i="26"/>
  <c r="M5" i="26"/>
  <c r="L5" i="26"/>
  <c r="K5" i="26"/>
  <c r="J5" i="26"/>
  <c r="G6" i="26" s="1" a="1"/>
  <c r="G6" i="26" s="1"/>
  <c r="I5" i="26"/>
  <c r="H5" i="26"/>
  <c r="G5" i="26"/>
  <c r="AA4" i="26"/>
  <c r="Z4" i="26"/>
  <c r="Y4" i="26"/>
  <c r="X4" i="26"/>
  <c r="W4" i="26"/>
  <c r="V4" i="26"/>
  <c r="U4" i="26"/>
  <c r="T4" i="26"/>
  <c r="S4" i="26"/>
  <c r="R4" i="26"/>
  <c r="Q4" i="26"/>
  <c r="P4" i="26"/>
  <c r="O4" i="26"/>
  <c r="N4" i="26"/>
  <c r="M4" i="26"/>
  <c r="L4" i="26"/>
  <c r="K4" i="26"/>
  <c r="J4" i="26"/>
  <c r="I4" i="26"/>
  <c r="H4" i="26"/>
  <c r="G4" i="26"/>
  <c r="F5" i="26" s="1" a="1"/>
  <c r="F5" i="26" s="1"/>
  <c r="F4" i="26"/>
  <c r="AA3" i="26"/>
  <c r="Z3" i="26"/>
  <c r="Y3" i="26"/>
  <c r="X3" i="26"/>
  <c r="W3" i="26"/>
  <c r="V3" i="26"/>
  <c r="U3" i="26"/>
  <c r="T3" i="26"/>
  <c r="S3" i="26"/>
  <c r="R3" i="26"/>
  <c r="Q3" i="26"/>
  <c r="P3" i="26"/>
  <c r="O3" i="26"/>
  <c r="N3" i="26"/>
  <c r="M3" i="26"/>
  <c r="L3" i="26"/>
  <c r="K3" i="26"/>
  <c r="J3" i="26"/>
  <c r="I3" i="26"/>
  <c r="H3" i="26"/>
  <c r="G3" i="26"/>
  <c r="F3" i="26"/>
  <c r="E4" i="26" s="1" a="1"/>
  <c r="E4" i="26" s="1"/>
  <c r="E3" i="26"/>
  <c r="AA2" i="26"/>
  <c r="Z2" i="26"/>
  <c r="Y2" i="26"/>
  <c r="X2" i="26"/>
  <c r="W2" i="26"/>
  <c r="V2" i="26"/>
  <c r="U2" i="26"/>
  <c r="T2" i="26"/>
  <c r="S2" i="26"/>
  <c r="R2" i="26"/>
  <c r="Q2" i="26"/>
  <c r="P2" i="26"/>
  <c r="O2" i="26"/>
  <c r="N2" i="26"/>
  <c r="M2" i="26"/>
  <c r="L2" i="26"/>
  <c r="K2" i="26"/>
  <c r="J2" i="26"/>
  <c r="I2" i="26"/>
  <c r="H2" i="26"/>
  <c r="G2" i="26"/>
  <c r="F2" i="26"/>
  <c r="D3" i="26" s="1" a="1"/>
  <c r="D3" i="26" s="1"/>
  <c r="E2" i="26"/>
  <c r="D2" i="26"/>
  <c r="AA1" i="26"/>
  <c r="Z1" i="26"/>
  <c r="Y1" i="26"/>
  <c r="X1" i="26"/>
  <c r="W1" i="26"/>
  <c r="V1" i="26"/>
  <c r="U1" i="26"/>
  <c r="T1" i="26"/>
  <c r="S1" i="26"/>
  <c r="R1" i="26"/>
  <c r="Q1" i="26"/>
  <c r="P1" i="26"/>
  <c r="O1" i="26"/>
  <c r="N1" i="26"/>
  <c r="M1" i="26"/>
  <c r="L1" i="26"/>
  <c r="K1" i="26"/>
  <c r="J1" i="26"/>
  <c r="I1" i="26"/>
  <c r="H1" i="26"/>
  <c r="G1" i="26"/>
  <c r="F1" i="26"/>
  <c r="E1" i="26"/>
  <c r="D1" i="26"/>
  <c r="C2" i="26" s="1" a="1"/>
  <c r="C2" i="26" s="1"/>
  <c r="C1" i="26"/>
  <c r="B559" i="25"/>
  <c r="B558" i="25"/>
  <c r="B555" i="25"/>
  <c r="B554" i="25"/>
  <c r="B553" i="25"/>
  <c r="B552" i="25"/>
  <c r="B551" i="25"/>
  <c r="B550" i="25"/>
  <c r="B549" i="25"/>
  <c r="B548" i="25"/>
  <c r="B547" i="25"/>
  <c r="B546" i="25"/>
  <c r="B545" i="25"/>
  <c r="B544" i="25"/>
  <c r="B543" i="25"/>
  <c r="B542" i="25"/>
  <c r="B541" i="25"/>
  <c r="B540" i="25"/>
  <c r="B539" i="25"/>
  <c r="B538" i="25"/>
  <c r="B537" i="25"/>
  <c r="B536" i="25"/>
  <c r="B535" i="25"/>
  <c r="B534" i="25"/>
  <c r="B533" i="25"/>
  <c r="B532" i="25"/>
  <c r="B531" i="25"/>
  <c r="B530" i="25"/>
  <c r="B529" i="25"/>
  <c r="B528" i="25"/>
  <c r="B527" i="25"/>
  <c r="B526" i="25"/>
  <c r="B525" i="25"/>
  <c r="B524" i="25"/>
  <c r="B523" i="25"/>
  <c r="B522" i="25"/>
  <c r="B521" i="25"/>
  <c r="B520" i="25"/>
  <c r="B519" i="25"/>
  <c r="B518" i="25"/>
  <c r="B517" i="25"/>
  <c r="B516" i="25"/>
  <c r="B515" i="25"/>
  <c r="B514" i="25"/>
  <c r="B513" i="25"/>
  <c r="B512" i="25"/>
  <c r="B511" i="25"/>
  <c r="B510" i="25"/>
  <c r="B509" i="25"/>
  <c r="B508" i="25"/>
  <c r="B507" i="25"/>
  <c r="B506" i="25"/>
  <c r="B505" i="25"/>
  <c r="B504" i="25"/>
  <c r="B503" i="25"/>
  <c r="B502" i="25"/>
  <c r="B501" i="25"/>
  <c r="B500" i="25"/>
  <c r="B499" i="25"/>
  <c r="B498" i="25"/>
  <c r="B497" i="25"/>
  <c r="B496" i="25"/>
  <c r="B495" i="25"/>
  <c r="B494" i="25"/>
  <c r="B493" i="25"/>
  <c r="B492" i="25"/>
  <c r="B491" i="25"/>
  <c r="B490" i="25"/>
  <c r="B489" i="25"/>
  <c r="B488" i="25"/>
  <c r="B487" i="25"/>
  <c r="B486" i="25"/>
  <c r="B485" i="25"/>
  <c r="B484" i="25"/>
  <c r="B483" i="25"/>
  <c r="B482" i="25"/>
  <c r="B481" i="25"/>
  <c r="B480" i="25"/>
  <c r="B479" i="25"/>
  <c r="B478" i="25"/>
  <c r="B477" i="25"/>
  <c r="B476" i="25"/>
  <c r="B475" i="25"/>
  <c r="B474" i="25"/>
  <c r="B473" i="25"/>
  <c r="B472" i="25"/>
  <c r="B471" i="25"/>
  <c r="B470" i="25"/>
  <c r="B469" i="25"/>
  <c r="B468" i="25"/>
  <c r="B467" i="25"/>
  <c r="B466" i="25"/>
  <c r="B465" i="25"/>
  <c r="B464" i="25"/>
  <c r="B463" i="25"/>
  <c r="B462" i="25"/>
  <c r="B461" i="25"/>
  <c r="B460" i="25"/>
  <c r="B459" i="25"/>
  <c r="B458" i="25"/>
  <c r="B457" i="25"/>
  <c r="B456" i="25"/>
  <c r="B455" i="25"/>
  <c r="B454" i="25"/>
  <c r="B453" i="25"/>
  <c r="B452" i="25"/>
  <c r="B451" i="25"/>
  <c r="B450" i="25"/>
  <c r="B449" i="25"/>
  <c r="B448" i="25"/>
  <c r="B447" i="25"/>
  <c r="B446" i="25"/>
  <c r="B445" i="25"/>
  <c r="B444" i="25"/>
  <c r="B443" i="25"/>
  <c r="B442" i="25"/>
  <c r="B441" i="25"/>
  <c r="B440" i="25"/>
  <c r="B439" i="25"/>
  <c r="B438" i="25"/>
  <c r="B437" i="25"/>
  <c r="B436" i="25"/>
  <c r="B435" i="25"/>
  <c r="B434" i="25"/>
  <c r="B433" i="25"/>
  <c r="B432" i="25"/>
  <c r="B431" i="25"/>
  <c r="B430" i="25"/>
  <c r="B429" i="25"/>
  <c r="B428" i="25"/>
  <c r="B427" i="25"/>
  <c r="B426" i="25"/>
  <c r="B425" i="25"/>
  <c r="B424" i="25"/>
  <c r="B423" i="25"/>
  <c r="B422" i="25"/>
  <c r="B421" i="25"/>
  <c r="B420" i="25"/>
  <c r="B419" i="25"/>
  <c r="B418" i="25"/>
  <c r="B417" i="25"/>
  <c r="B416" i="25"/>
  <c r="B415" i="25"/>
  <c r="B414" i="25"/>
  <c r="B413" i="25"/>
  <c r="B412" i="25"/>
  <c r="B411" i="25"/>
  <c r="B410" i="25"/>
  <c r="B409" i="25"/>
  <c r="B408" i="25"/>
  <c r="B407" i="25"/>
  <c r="B406" i="25"/>
  <c r="B405" i="25"/>
  <c r="B404" i="25"/>
  <c r="B403" i="25"/>
  <c r="B402" i="25"/>
  <c r="B401" i="25"/>
  <c r="B400" i="25"/>
  <c r="B399" i="25"/>
  <c r="B398" i="25"/>
  <c r="B397" i="25"/>
  <c r="B396" i="25"/>
  <c r="B395" i="25"/>
  <c r="B394" i="25"/>
  <c r="B393" i="25"/>
  <c r="B392" i="25"/>
  <c r="B391" i="25"/>
  <c r="B390" i="25"/>
  <c r="B389" i="25"/>
  <c r="B388" i="25"/>
  <c r="B387" i="25"/>
  <c r="B386" i="25"/>
  <c r="B385" i="25"/>
  <c r="B384" i="25"/>
  <c r="B383" i="25"/>
  <c r="B382" i="25"/>
  <c r="B381" i="25"/>
  <c r="B380" i="25"/>
  <c r="B379" i="25"/>
  <c r="B378" i="25"/>
  <c r="B377" i="25"/>
  <c r="B376" i="25"/>
  <c r="B375" i="25"/>
  <c r="B374" i="25"/>
  <c r="B373" i="25"/>
  <c r="B372" i="25"/>
  <c r="B371" i="25"/>
  <c r="B370" i="25"/>
  <c r="B369" i="25"/>
  <c r="B368" i="25"/>
  <c r="B367" i="25"/>
  <c r="B366" i="25"/>
  <c r="B365" i="25"/>
  <c r="B364" i="25"/>
  <c r="B363" i="25"/>
  <c r="B362" i="25"/>
  <c r="B361" i="25"/>
  <c r="B360" i="25"/>
  <c r="B359" i="25"/>
  <c r="B358" i="25"/>
  <c r="B357" i="25"/>
  <c r="B356" i="25"/>
  <c r="B355" i="25"/>
  <c r="B354" i="25"/>
  <c r="B353" i="25"/>
  <c r="B352" i="25"/>
  <c r="B351" i="25"/>
  <c r="B350" i="25"/>
  <c r="B349" i="25"/>
  <c r="B348" i="25"/>
  <c r="B347" i="25"/>
  <c r="B346" i="25"/>
  <c r="B345" i="25"/>
  <c r="B344" i="25"/>
  <c r="B343" i="25"/>
  <c r="B342" i="25"/>
  <c r="B341" i="25"/>
  <c r="B340" i="25"/>
  <c r="B339" i="25"/>
  <c r="B338" i="25"/>
  <c r="B337" i="25"/>
  <c r="B336" i="25"/>
  <c r="B335" i="25"/>
  <c r="B334" i="25"/>
  <c r="B333" i="25"/>
  <c r="B332" i="25"/>
  <c r="B331" i="25"/>
  <c r="B330" i="25"/>
  <c r="B329" i="25"/>
  <c r="B328" i="25"/>
  <c r="B327" i="25"/>
  <c r="B326" i="25"/>
  <c r="B325" i="25"/>
  <c r="B324" i="25"/>
  <c r="B323" i="25"/>
  <c r="B322" i="25"/>
  <c r="B321" i="25"/>
  <c r="B320" i="25"/>
  <c r="B319" i="25"/>
  <c r="B318" i="25"/>
  <c r="B317" i="25"/>
  <c r="B316" i="25"/>
  <c r="B315" i="25"/>
  <c r="B314" i="25"/>
  <c r="B313" i="25"/>
  <c r="B312" i="25"/>
  <c r="B311" i="25"/>
  <c r="B310" i="25"/>
  <c r="B309" i="25"/>
  <c r="B308" i="25"/>
  <c r="B307" i="25"/>
  <c r="B306" i="25"/>
  <c r="B305" i="25"/>
  <c r="B304" i="25"/>
  <c r="B303" i="25"/>
  <c r="B302" i="25"/>
  <c r="B301" i="25"/>
  <c r="B300" i="25"/>
  <c r="B299" i="25"/>
  <c r="B298" i="25"/>
  <c r="B297" i="25"/>
  <c r="B296" i="25"/>
  <c r="B295" i="25"/>
  <c r="B294" i="25"/>
  <c r="B293" i="25"/>
  <c r="B292" i="25"/>
  <c r="B291" i="25"/>
  <c r="B290" i="25"/>
  <c r="B289" i="25"/>
  <c r="B288" i="25"/>
  <c r="B287" i="25"/>
  <c r="B286" i="25"/>
  <c r="B285" i="25"/>
  <c r="B284" i="25"/>
  <c r="B283" i="25"/>
  <c r="B282" i="25"/>
  <c r="B281" i="25"/>
  <c r="B280" i="25"/>
  <c r="B279" i="25"/>
  <c r="B278" i="25"/>
  <c r="B277" i="25"/>
  <c r="B276" i="25"/>
  <c r="B275" i="25"/>
  <c r="B274" i="25"/>
  <c r="B273" i="25"/>
  <c r="B272" i="25"/>
  <c r="B271" i="25"/>
  <c r="B270" i="25"/>
  <c r="B269" i="25"/>
  <c r="B268" i="25"/>
  <c r="B267" i="25"/>
  <c r="B266" i="25"/>
  <c r="B265" i="25"/>
  <c r="B264" i="25"/>
  <c r="B263" i="25"/>
  <c r="B262" i="25"/>
  <c r="B261" i="25"/>
  <c r="B260" i="25"/>
  <c r="B259" i="25"/>
  <c r="B258" i="25"/>
  <c r="B257" i="25"/>
  <c r="B256" i="25"/>
  <c r="B255" i="25"/>
  <c r="B254" i="25"/>
  <c r="B253" i="25"/>
  <c r="B252" i="25"/>
  <c r="B251" i="25"/>
  <c r="B250" i="25"/>
  <c r="B249" i="25"/>
  <c r="B248" i="25"/>
  <c r="B247" i="25"/>
  <c r="B246" i="25"/>
  <c r="B245" i="25"/>
  <c r="B244" i="25"/>
  <c r="B243" i="25"/>
  <c r="B242" i="25"/>
  <c r="B241" i="25"/>
  <c r="B240" i="25"/>
  <c r="B239" i="25"/>
  <c r="B238" i="25"/>
  <c r="B237" i="25"/>
  <c r="B236" i="25"/>
  <c r="B235" i="25"/>
  <c r="B234" i="25"/>
  <c r="B233" i="25"/>
  <c r="B232" i="25"/>
  <c r="B231" i="25"/>
  <c r="B230" i="25"/>
  <c r="B229" i="25"/>
  <c r="B228" i="25"/>
  <c r="B227" i="25"/>
  <c r="B226" i="25"/>
  <c r="B225" i="25"/>
  <c r="B224" i="25"/>
  <c r="B223" i="25"/>
  <c r="B222" i="25"/>
  <c r="B221" i="25"/>
  <c r="B220" i="25"/>
  <c r="B219" i="25"/>
  <c r="B218" i="25"/>
  <c r="B217" i="25"/>
  <c r="B216" i="25"/>
  <c r="B215" i="25"/>
  <c r="B214" i="25"/>
  <c r="B213" i="25"/>
  <c r="B212" i="25"/>
  <c r="B211" i="25"/>
  <c r="B210" i="25"/>
  <c r="B209" i="25"/>
  <c r="B208" i="25"/>
  <c r="B207" i="25"/>
  <c r="B206" i="25"/>
  <c r="B205" i="25"/>
  <c r="B204" i="25"/>
  <c r="B203" i="25"/>
  <c r="B202" i="25"/>
  <c r="B201" i="25"/>
  <c r="B200" i="25"/>
  <c r="B199" i="25"/>
  <c r="B198" i="25"/>
  <c r="B197" i="25"/>
  <c r="B196" i="25"/>
  <c r="B195" i="25"/>
  <c r="B194" i="25"/>
  <c r="B193" i="25"/>
  <c r="B192" i="25"/>
  <c r="B191" i="25"/>
  <c r="B190" i="25"/>
  <c r="B189" i="25"/>
  <c r="B188" i="25"/>
  <c r="B187" i="25"/>
  <c r="B186" i="25"/>
  <c r="B185" i="25"/>
  <c r="B184" i="25"/>
  <c r="B183" i="25"/>
  <c r="B182" i="25"/>
  <c r="B181" i="25"/>
  <c r="B180" i="25"/>
  <c r="B179" i="25"/>
  <c r="B178" i="25"/>
  <c r="B177" i="25"/>
  <c r="B176" i="25"/>
  <c r="B175" i="25"/>
  <c r="B174" i="25"/>
  <c r="B173" i="25"/>
  <c r="B172" i="25"/>
  <c r="B171" i="25"/>
  <c r="B170" i="25"/>
  <c r="B169" i="25"/>
  <c r="B168" i="25"/>
  <c r="B167" i="25"/>
  <c r="B166" i="25"/>
  <c r="B165" i="25"/>
  <c r="B164" i="25"/>
  <c r="B163" i="25"/>
  <c r="B162" i="25"/>
  <c r="B161" i="25"/>
  <c r="B160" i="25"/>
  <c r="B159" i="25"/>
  <c r="B158" i="25"/>
  <c r="B157" i="25"/>
  <c r="B156" i="25"/>
  <c r="B155" i="25"/>
  <c r="B154" i="25"/>
  <c r="B153"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B118" i="25"/>
  <c r="B117" i="25"/>
  <c r="B116" i="25"/>
  <c r="B115" i="25"/>
  <c r="B114" i="25"/>
  <c r="B113" i="25"/>
  <c r="B112" i="25"/>
  <c r="B111" i="25"/>
  <c r="B110" i="25"/>
  <c r="B109" i="25"/>
  <c r="B108" i="25"/>
  <c r="B107" i="25"/>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8" i="25"/>
  <c r="B77" i="25"/>
  <c r="B76" i="25"/>
  <c r="B75" i="25"/>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7" i="25"/>
  <c r="B6" i="25"/>
  <c r="B5" i="25"/>
  <c r="B4" i="25"/>
  <c r="B3" i="25"/>
  <c r="B2" i="25"/>
  <c r="B556" i="25"/>
  <c r="B4" i="23"/>
  <c r="B5" i="23" s="1"/>
  <c r="A3" i="22" a="1"/>
  <c r="A3" i="22" s="1"/>
  <c r="A4" i="22" a="1"/>
  <c r="A4" i="22" s="1"/>
  <c r="A5" i="22" a="1"/>
  <c r="A5" i="22" s="1"/>
  <c r="A6" i="22" a="1"/>
  <c r="A6" i="22" s="1"/>
  <c r="A7" i="22" a="1"/>
  <c r="A7" i="22" s="1"/>
  <c r="A8" i="22" a="1"/>
  <c r="A8" i="22" s="1"/>
  <c r="A9" i="22" a="1"/>
  <c r="A9" i="22" s="1"/>
  <c r="A10" i="22" a="1"/>
  <c r="A10" i="22" s="1"/>
  <c r="A11" i="22" a="1"/>
  <c r="A11" i="22" s="1"/>
  <c r="A12" i="22" a="1"/>
  <c r="A12" i="22" s="1"/>
  <c r="A13" i="22" a="1"/>
  <c r="A13" i="22" s="1"/>
  <c r="A14" i="22" a="1"/>
  <c r="A14" i="22" s="1"/>
  <c r="A15" i="22" a="1"/>
  <c r="A15" i="22" s="1"/>
  <c r="A2" i="22" a="1"/>
  <c r="A2" i="22" s="1"/>
  <c r="D3" i="22"/>
  <c r="D4" i="22"/>
  <c r="D5" i="22"/>
  <c r="D6" i="22"/>
  <c r="D7" i="22"/>
  <c r="D8" i="22"/>
  <c r="D9" i="22"/>
  <c r="D10" i="22"/>
  <c r="D11" i="22"/>
  <c r="D12" i="22"/>
  <c r="D13" i="22"/>
  <c r="D14" i="22"/>
  <c r="D15" i="22"/>
  <c r="D2" i="22"/>
  <c r="E3" i="22" a="1"/>
  <c r="E3" i="22" s="1"/>
  <c r="E4" i="22" a="1"/>
  <c r="E4" i="22" s="1"/>
  <c r="E5" i="22" a="1"/>
  <c r="E5" i="22" s="1"/>
  <c r="E6" i="22" a="1"/>
  <c r="E6" i="22" s="1"/>
  <c r="E7" i="22" a="1"/>
  <c r="E7" i="22" s="1"/>
  <c r="E8" i="22" a="1"/>
  <c r="E8" i="22" s="1"/>
  <c r="E9" i="22" a="1"/>
  <c r="E9" i="22" s="1"/>
  <c r="E10" i="22" a="1"/>
  <c r="E10" i="22" s="1"/>
  <c r="E11" i="22" a="1"/>
  <c r="E11" i="22" s="1"/>
  <c r="E12" i="22" a="1"/>
  <c r="E12" i="22" s="1"/>
  <c r="E13" i="22" a="1"/>
  <c r="E13" i="22" s="1"/>
  <c r="E14" i="22" a="1"/>
  <c r="E14" i="22" s="1"/>
  <c r="E15" i="22" a="1"/>
  <c r="E15" i="22" s="1"/>
  <c r="E2" i="22" a="1"/>
  <c r="E2" i="22" s="1"/>
  <c r="B3" i="22"/>
  <c r="B4" i="22" s="1"/>
  <c r="B5" i="22" s="1"/>
  <c r="B6" i="22" s="1"/>
  <c r="B7" i="22" s="1"/>
  <c r="B8" i="22" s="1"/>
  <c r="B9" i="22" s="1"/>
  <c r="B10" i="22" s="1"/>
  <c r="B11" i="22" s="1"/>
  <c r="B12" i="22" s="1"/>
  <c r="B13" i="22" s="1"/>
  <c r="B14" i="22" s="1"/>
  <c r="B15" i="22" s="1"/>
  <c r="H2" i="21" a="1"/>
  <c r="H2" i="21" s="1"/>
  <c r="G2" i="21" a="1"/>
  <c r="G2" i="21" s="1"/>
  <c r="K2" i="21"/>
  <c r="D4" i="20"/>
  <c r="D5" i="20" s="1"/>
  <c r="D6" i="20" s="1"/>
  <c r="D7" i="20" s="1"/>
  <c r="D8" i="20" s="1"/>
  <c r="D9" i="20" s="1"/>
  <c r="D10" i="20" s="1"/>
  <c r="D11" i="20" s="1"/>
  <c r="D12" i="20" s="1"/>
  <c r="D13" i="20" s="1"/>
  <c r="D14" i="20" s="1"/>
  <c r="D15" i="20" s="1"/>
  <c r="B5" i="20"/>
  <c r="B6" i="20" s="1"/>
  <c r="B4" i="20"/>
  <c r="C14" i="19"/>
  <c r="C3" i="19"/>
  <c r="C4" i="19"/>
  <c r="C5" i="19"/>
  <c r="C6" i="19"/>
  <c r="C7" i="19"/>
  <c r="C8" i="19"/>
  <c r="C9" i="19"/>
  <c r="C10" i="19"/>
  <c r="C11" i="19"/>
  <c r="C12" i="19"/>
  <c r="C13" i="19"/>
  <c r="C2" i="19"/>
  <c r="A3" i="19" a="1"/>
  <c r="A3" i="19" s="1"/>
  <c r="A4" i="19" a="1"/>
  <c r="A4" i="19" s="1"/>
  <c r="A5" i="19" a="1"/>
  <c r="A5" i="19" s="1"/>
  <c r="A6" i="19" a="1"/>
  <c r="A6" i="19" s="1"/>
  <c r="A7" i="19" a="1"/>
  <c r="A7" i="19" s="1"/>
  <c r="A8" i="19" a="1"/>
  <c r="A8" i="19" s="1"/>
  <c r="A9" i="19" a="1"/>
  <c r="A9" i="19" s="1"/>
  <c r="A10" i="19" a="1"/>
  <c r="A10" i="19" s="1"/>
  <c r="A11" i="19" a="1"/>
  <c r="A11" i="19" s="1"/>
  <c r="A12" i="19" a="1"/>
  <c r="A12" i="19" s="1"/>
  <c r="A13" i="19" a="1"/>
  <c r="A13" i="19" s="1"/>
  <c r="A14" i="19" a="1"/>
  <c r="A14" i="19" s="1"/>
  <c r="A2" i="19" a="1"/>
  <c r="A2" i="19" s="1"/>
  <c r="E3" i="19" a="1"/>
  <c r="E3" i="19" s="1"/>
  <c r="E4" i="19" a="1"/>
  <c r="E4" i="19" s="1"/>
  <c r="E5" i="19" a="1"/>
  <c r="E5" i="19" s="1"/>
  <c r="E6" i="19" a="1"/>
  <c r="E6" i="19" s="1"/>
  <c r="E7" i="19" a="1"/>
  <c r="E7" i="19" s="1"/>
  <c r="E8" i="19" a="1"/>
  <c r="E8" i="19" s="1"/>
  <c r="E9" i="19" a="1"/>
  <c r="E9" i="19" s="1"/>
  <c r="E10" i="19" a="1"/>
  <c r="E10" i="19" s="1"/>
  <c r="E11" i="19" a="1"/>
  <c r="E11" i="19" s="1"/>
  <c r="E12" i="19" a="1"/>
  <c r="E12" i="19" s="1"/>
  <c r="E13" i="19" a="1"/>
  <c r="E13" i="19" s="1"/>
  <c r="E14" i="19" a="1"/>
  <c r="E14" i="19" s="1"/>
  <c r="E2" i="19" a="1"/>
  <c r="E2" i="19" s="1"/>
  <c r="D3" i="19"/>
  <c r="D4" i="19"/>
  <c r="D5" i="19"/>
  <c r="D6" i="19"/>
  <c r="D7" i="19"/>
  <c r="D8" i="19"/>
  <c r="D9" i="19"/>
  <c r="D10" i="19"/>
  <c r="D11" i="19"/>
  <c r="D12" i="19"/>
  <c r="D13" i="19"/>
  <c r="D14" i="19"/>
  <c r="D2" i="19"/>
  <c r="B3" i="19"/>
  <c r="B4" i="19" s="1"/>
  <c r="B5" i="19" s="1"/>
  <c r="B6" i="19" s="1"/>
  <c r="B7" i="19" s="1"/>
  <c r="B8" i="19" s="1"/>
  <c r="B9" i="19" s="1"/>
  <c r="B10" i="19" s="1"/>
  <c r="B11" i="19" s="1"/>
  <c r="B12" i="19" s="1"/>
  <c r="B13" i="19" s="1"/>
  <c r="B14" i="19" s="1"/>
  <c r="C2" i="18" a="1"/>
  <c r="C2" i="18" s="1"/>
  <c r="D6" i="18" a="1"/>
  <c r="D6" i="18" s="1"/>
  <c r="D5" i="18"/>
  <c r="D4" i="18"/>
  <c r="AE29" i="11"/>
  <c r="C1" i="11"/>
  <c r="C1" i="3"/>
  <c r="B563" i="2"/>
  <c r="D7" i="13"/>
  <c r="D6" i="13"/>
  <c r="D4" i="12"/>
  <c r="D5" i="12" s="1"/>
  <c r="D6" i="12" s="1"/>
  <c r="D7" i="12" s="1"/>
  <c r="D8" i="12" s="1"/>
  <c r="D9" i="12" s="1"/>
  <c r="D10" i="12" s="1"/>
  <c r="D11" i="12" s="1"/>
  <c r="D12" i="12" s="1"/>
  <c r="D13" i="12" s="1"/>
  <c r="D14" i="12" s="1"/>
  <c r="D15" i="12" s="1"/>
  <c r="D16" i="12" s="1"/>
  <c r="D17" i="12" s="1"/>
  <c r="D18" i="12" s="1"/>
  <c r="D19" i="12" s="1"/>
  <c r="D20" i="12" s="1"/>
  <c r="D21" i="12" s="1"/>
  <c r="D22" i="12" s="1"/>
  <c r="D23" i="12" s="1"/>
  <c r="D24" i="12" s="1"/>
  <c r="D25" i="12" s="1"/>
  <c r="D26" i="12" s="1"/>
  <c r="D27" i="12" s="1"/>
  <c r="D28" i="12" s="1"/>
  <c r="D29" i="12" s="1"/>
  <c r="D30" i="12" s="1"/>
  <c r="D31" i="12" s="1"/>
  <c r="D32" i="12" s="1"/>
  <c r="D33" i="12" s="1"/>
  <c r="D34" i="12" s="1"/>
  <c r="D35" i="12" s="1"/>
  <c r="D36" i="12" s="1"/>
  <c r="D37" i="12" s="1"/>
  <c r="D38" i="12" s="1"/>
  <c r="D39" i="12" s="1"/>
  <c r="D40" i="12" s="1"/>
  <c r="D41" i="12" s="1"/>
  <c r="D42" i="12" s="1"/>
  <c r="D43" i="12" s="1"/>
  <c r="D44" i="12" s="1"/>
  <c r="D45" i="12" s="1"/>
  <c r="D46" i="12" s="1"/>
  <c r="D47" i="12" s="1"/>
  <c r="D48" i="12" s="1"/>
  <c r="D49" i="12" s="1"/>
  <c r="D50" i="12" s="1"/>
  <c r="D51" i="12" s="1"/>
  <c r="D52" i="12" s="1"/>
  <c r="D53" i="12" s="1"/>
  <c r="D54" i="12" s="1"/>
  <c r="D55" i="12" s="1"/>
  <c r="D56" i="12" s="1"/>
  <c r="D57" i="12" s="1"/>
  <c r="D58" i="12" s="1"/>
  <c r="D59" i="12" s="1"/>
  <c r="D60" i="12" s="1"/>
  <c r="D61" i="12" s="1"/>
  <c r="D62" i="12" s="1"/>
  <c r="D63" i="12" s="1"/>
  <c r="D64" i="12" s="1"/>
  <c r="D65" i="12" s="1"/>
  <c r="D66" i="12" s="1"/>
  <c r="D67" i="12" s="1"/>
  <c r="D3" i="12"/>
  <c r="B3" i="12"/>
  <c r="B4" i="12" s="1"/>
  <c r="B4" i="10"/>
  <c r="C4" i="10"/>
  <c r="AC1" i="11" s="1"/>
  <c r="D4" i="10"/>
  <c r="E4" i="10"/>
  <c r="F4" i="10"/>
  <c r="B5" i="10"/>
  <c r="AB1" i="11" s="1"/>
  <c r="C5" i="10"/>
  <c r="D5" i="10"/>
  <c r="E5" i="10"/>
  <c r="AE1" i="11" s="1"/>
  <c r="F5" i="10"/>
  <c r="B6" i="10"/>
  <c r="C6" i="10"/>
  <c r="D6" i="10"/>
  <c r="AF28" i="11" s="1"/>
  <c r="E6" i="10"/>
  <c r="F6" i="10"/>
  <c r="B7" i="10"/>
  <c r="C7" i="10"/>
  <c r="D7" i="10"/>
  <c r="E7" i="10"/>
  <c r="F7" i="10"/>
  <c r="B8" i="10"/>
  <c r="C8" i="10"/>
  <c r="D8" i="10"/>
  <c r="E8" i="10"/>
  <c r="F8" i="10"/>
  <c r="AF30" i="11" s="1"/>
  <c r="B9" i="10"/>
  <c r="C9" i="10"/>
  <c r="D9" i="10"/>
  <c r="E9" i="10"/>
  <c r="F9" i="10"/>
  <c r="B10" i="10"/>
  <c r="C10" i="10"/>
  <c r="D10" i="10"/>
  <c r="E10" i="10"/>
  <c r="F10" i="10"/>
  <c r="B11" i="10"/>
  <c r="C11" i="10"/>
  <c r="D11" i="10"/>
  <c r="E11" i="10"/>
  <c r="F11" i="10"/>
  <c r="B12" i="10"/>
  <c r="C12" i="10"/>
  <c r="D12" i="10"/>
  <c r="E12" i="10"/>
  <c r="F12" i="10"/>
  <c r="B13" i="10"/>
  <c r="C13" i="10"/>
  <c r="D13" i="10"/>
  <c r="E13" i="10"/>
  <c r="F13" i="10"/>
  <c r="B14" i="10"/>
  <c r="C14" i="10"/>
  <c r="D14" i="10"/>
  <c r="E14" i="10"/>
  <c r="F14" i="10"/>
  <c r="B15" i="10"/>
  <c r="C15" i="10"/>
  <c r="D15" i="10"/>
  <c r="E15" i="10"/>
  <c r="F15" i="10"/>
  <c r="B16" i="10"/>
  <c r="C16" i="10"/>
  <c r="D16" i="10"/>
  <c r="E16" i="10"/>
  <c r="F16" i="10"/>
  <c r="B17" i="10"/>
  <c r="C17" i="10"/>
  <c r="D17" i="10"/>
  <c r="E17" i="10"/>
  <c r="F17" i="10"/>
  <c r="B18" i="10"/>
  <c r="C18" i="10"/>
  <c r="D18" i="10"/>
  <c r="E18" i="10"/>
  <c r="F18" i="10"/>
  <c r="B19" i="10"/>
  <c r="C19" i="10"/>
  <c r="D19" i="10"/>
  <c r="E19" i="10"/>
  <c r="F19" i="10"/>
  <c r="B20" i="10"/>
  <c r="C20" i="10"/>
  <c r="D20" i="10"/>
  <c r="E20" i="10"/>
  <c r="F20" i="10"/>
  <c r="AF1" i="11" s="1"/>
  <c r="B21" i="10"/>
  <c r="C21" i="10"/>
  <c r="D21" i="10"/>
  <c r="E21" i="10"/>
  <c r="F21" i="10"/>
  <c r="B22" i="10"/>
  <c r="C22" i="10"/>
  <c r="D22" i="10"/>
  <c r="E22" i="10"/>
  <c r="F22" i="10"/>
  <c r="B23" i="10"/>
  <c r="C23" i="10"/>
  <c r="D23" i="10"/>
  <c r="E23" i="10"/>
  <c r="F23" i="10"/>
  <c r="B24" i="10"/>
  <c r="C24" i="10"/>
  <c r="D24" i="10"/>
  <c r="E24" i="10"/>
  <c r="F24" i="10"/>
  <c r="B25" i="10"/>
  <c r="C25" i="10"/>
  <c r="D25" i="10"/>
  <c r="E25" i="10"/>
  <c r="F25" i="10"/>
  <c r="B26" i="10"/>
  <c r="C26" i="10"/>
  <c r="D26" i="10"/>
  <c r="E26" i="10"/>
  <c r="F26" i="10"/>
  <c r="B27" i="10"/>
  <c r="C27" i="10"/>
  <c r="D27" i="10"/>
  <c r="E27" i="10"/>
  <c r="F27" i="10"/>
  <c r="B28" i="10"/>
  <c r="C28" i="10"/>
  <c r="D28" i="10"/>
  <c r="E28" i="10"/>
  <c r="F28" i="10"/>
  <c r="B29" i="10"/>
  <c r="C29" i="10"/>
  <c r="D29" i="10"/>
  <c r="E29" i="10"/>
  <c r="F29" i="10"/>
  <c r="B30" i="10"/>
  <c r="C30" i="10"/>
  <c r="D30" i="10"/>
  <c r="E30" i="10"/>
  <c r="F30" i="10"/>
  <c r="B31" i="10"/>
  <c r="C31" i="10"/>
  <c r="D31" i="10"/>
  <c r="E31" i="10"/>
  <c r="F31" i="10"/>
  <c r="B32" i="10"/>
  <c r="C32" i="10"/>
  <c r="D32" i="10"/>
  <c r="E32" i="10"/>
  <c r="F32" i="10"/>
  <c r="B33" i="10"/>
  <c r="C33" i="10"/>
  <c r="D33" i="10"/>
  <c r="E33" i="10"/>
  <c r="F33" i="10"/>
  <c r="B34" i="10"/>
  <c r="C34" i="10"/>
  <c r="D34" i="10"/>
  <c r="E34" i="10"/>
  <c r="F34" i="10"/>
  <c r="B35" i="10"/>
  <c r="C35" i="10"/>
  <c r="D35" i="10"/>
  <c r="E35" i="10"/>
  <c r="F35" i="10"/>
  <c r="B36" i="10"/>
  <c r="C36" i="10"/>
  <c r="D36" i="10"/>
  <c r="E36" i="10"/>
  <c r="F36" i="10"/>
  <c r="B37" i="10"/>
  <c r="C37" i="10"/>
  <c r="D37" i="10"/>
  <c r="E37" i="10"/>
  <c r="F37" i="10"/>
  <c r="B38" i="10"/>
  <c r="C38" i="10"/>
  <c r="D38" i="10"/>
  <c r="E38" i="10"/>
  <c r="F38" i="10"/>
  <c r="B39" i="10"/>
  <c r="C39" i="10"/>
  <c r="D39" i="10"/>
  <c r="E39" i="10"/>
  <c r="F39" i="10"/>
  <c r="B40" i="10"/>
  <c r="C40" i="10"/>
  <c r="D40" i="10"/>
  <c r="E40" i="10"/>
  <c r="F40" i="10"/>
  <c r="B41" i="10"/>
  <c r="C41" i="10"/>
  <c r="D41" i="10"/>
  <c r="E41" i="10"/>
  <c r="F41" i="10"/>
  <c r="B42" i="10"/>
  <c r="C42" i="10"/>
  <c r="D42" i="10"/>
  <c r="E42" i="10"/>
  <c r="F42" i="10"/>
  <c r="B43" i="10"/>
  <c r="C43" i="10"/>
  <c r="D43" i="10"/>
  <c r="E43" i="10"/>
  <c r="F43" i="10"/>
  <c r="B44" i="10"/>
  <c r="C44" i="10"/>
  <c r="D44" i="10"/>
  <c r="E44" i="10"/>
  <c r="F44" i="10"/>
  <c r="B45" i="10"/>
  <c r="C45" i="10"/>
  <c r="D45" i="10"/>
  <c r="E45" i="10"/>
  <c r="F45" i="10"/>
  <c r="B46" i="10"/>
  <c r="C46" i="10"/>
  <c r="D46" i="10"/>
  <c r="E46" i="10"/>
  <c r="F46" i="10"/>
  <c r="B47" i="10"/>
  <c r="C47" i="10"/>
  <c r="D47" i="10"/>
  <c r="E47" i="10"/>
  <c r="F47" i="10"/>
  <c r="B48" i="10"/>
  <c r="C48" i="10"/>
  <c r="D48" i="10"/>
  <c r="E48" i="10"/>
  <c r="F48" i="10"/>
  <c r="B49" i="10"/>
  <c r="C49" i="10"/>
  <c r="D49" i="10"/>
  <c r="E49" i="10"/>
  <c r="F49" i="10"/>
  <c r="B50" i="10"/>
  <c r="C50" i="10"/>
  <c r="D50" i="10"/>
  <c r="E50" i="10"/>
  <c r="F50" i="10"/>
  <c r="B51" i="10"/>
  <c r="C51" i="10"/>
  <c r="D51" i="10"/>
  <c r="E51" i="10"/>
  <c r="F51" i="10"/>
  <c r="B52" i="10"/>
  <c r="C52" i="10"/>
  <c r="D52" i="10"/>
  <c r="E52" i="10"/>
  <c r="F52" i="10"/>
  <c r="B53" i="10"/>
  <c r="C53" i="10"/>
  <c r="D53" i="10"/>
  <c r="E53" i="10"/>
  <c r="F53" i="10"/>
  <c r="B54" i="10"/>
  <c r="C54" i="10"/>
  <c r="D54" i="10"/>
  <c r="E54" i="10"/>
  <c r="F54" i="10"/>
  <c r="B55" i="10"/>
  <c r="C55" i="10"/>
  <c r="D55" i="10"/>
  <c r="E55" i="10"/>
  <c r="F55" i="10"/>
  <c r="B56" i="10"/>
  <c r="C56" i="10"/>
  <c r="D56" i="10"/>
  <c r="E56" i="10"/>
  <c r="F56" i="10"/>
  <c r="B57" i="10"/>
  <c r="C57" i="10"/>
  <c r="D57" i="10"/>
  <c r="E57" i="10"/>
  <c r="F57" i="10"/>
  <c r="B58" i="10"/>
  <c r="C58" i="10"/>
  <c r="D58" i="10"/>
  <c r="E58" i="10"/>
  <c r="F58" i="10"/>
  <c r="B59" i="10"/>
  <c r="C59" i="10"/>
  <c r="D59" i="10"/>
  <c r="E59" i="10"/>
  <c r="F59" i="10"/>
  <c r="B60" i="10"/>
  <c r="C60" i="10"/>
  <c r="D60" i="10"/>
  <c r="E60" i="10"/>
  <c r="F60" i="10"/>
  <c r="B61" i="10"/>
  <c r="C61" i="10"/>
  <c r="D61" i="10"/>
  <c r="E61" i="10"/>
  <c r="F61" i="10"/>
  <c r="B62" i="10"/>
  <c r="C62" i="10"/>
  <c r="D62" i="10"/>
  <c r="E62" i="10"/>
  <c r="F62" i="10"/>
  <c r="B63" i="10"/>
  <c r="C63" i="10"/>
  <c r="D63" i="10"/>
  <c r="E63" i="10"/>
  <c r="F63" i="10"/>
  <c r="B64" i="10"/>
  <c r="C64" i="10"/>
  <c r="D64" i="10"/>
  <c r="E64" i="10"/>
  <c r="F64" i="10"/>
  <c r="B65" i="10"/>
  <c r="C65" i="10"/>
  <c r="D65" i="10"/>
  <c r="E65" i="10"/>
  <c r="F65" i="10"/>
  <c r="B66" i="10"/>
  <c r="C66" i="10"/>
  <c r="D66" i="10"/>
  <c r="E66" i="10"/>
  <c r="F66" i="10"/>
  <c r="B67" i="10"/>
  <c r="C67" i="10"/>
  <c r="D67" i="10"/>
  <c r="E67" i="10"/>
  <c r="F67" i="10"/>
  <c r="B68" i="10"/>
  <c r="C68" i="10"/>
  <c r="D68" i="10"/>
  <c r="E68" i="10"/>
  <c r="F68" i="10"/>
  <c r="B69" i="10"/>
  <c r="C69" i="10"/>
  <c r="D69" i="10"/>
  <c r="E69" i="10"/>
  <c r="F69" i="10"/>
  <c r="B70" i="10"/>
  <c r="C70" i="10"/>
  <c r="D70" i="10"/>
  <c r="E70" i="10"/>
  <c r="F70" i="10"/>
  <c r="B71" i="10"/>
  <c r="C71" i="10"/>
  <c r="D71" i="10"/>
  <c r="E71" i="10"/>
  <c r="F71" i="10"/>
  <c r="B72" i="10"/>
  <c r="C72" i="10"/>
  <c r="D72" i="10"/>
  <c r="E72" i="10"/>
  <c r="F72" i="10"/>
  <c r="B73" i="10"/>
  <c r="C73" i="10"/>
  <c r="D73" i="10"/>
  <c r="E73" i="10"/>
  <c r="F73" i="10"/>
  <c r="B74" i="10"/>
  <c r="C74" i="10"/>
  <c r="D74" i="10"/>
  <c r="E74" i="10"/>
  <c r="F74" i="10"/>
  <c r="B75" i="10"/>
  <c r="C75" i="10"/>
  <c r="D75" i="10"/>
  <c r="E75" i="10"/>
  <c r="F75" i="10"/>
  <c r="B76" i="10"/>
  <c r="C76" i="10"/>
  <c r="D76" i="10"/>
  <c r="E76" i="10"/>
  <c r="F76" i="10"/>
  <c r="B77" i="10"/>
  <c r="C77" i="10"/>
  <c r="D77" i="10"/>
  <c r="E77" i="10"/>
  <c r="F77" i="10"/>
  <c r="B78" i="10"/>
  <c r="C78" i="10"/>
  <c r="D78" i="10"/>
  <c r="E78" i="10"/>
  <c r="F78" i="10"/>
  <c r="B79" i="10"/>
  <c r="C79" i="10"/>
  <c r="D79" i="10"/>
  <c r="E79" i="10"/>
  <c r="F79" i="10"/>
  <c r="B80" i="10"/>
  <c r="C80" i="10"/>
  <c r="D80" i="10"/>
  <c r="E80" i="10"/>
  <c r="F80" i="10"/>
  <c r="B81" i="10"/>
  <c r="C81" i="10"/>
  <c r="D81" i="10"/>
  <c r="E81" i="10"/>
  <c r="F81" i="10"/>
  <c r="B82" i="10"/>
  <c r="C82" i="10"/>
  <c r="D82" i="10"/>
  <c r="E82" i="10"/>
  <c r="F82" i="10"/>
  <c r="B83" i="10"/>
  <c r="C83" i="10"/>
  <c r="D83" i="10"/>
  <c r="E83" i="10"/>
  <c r="F83" i="10"/>
  <c r="B84" i="10"/>
  <c r="C84" i="10"/>
  <c r="D84" i="10"/>
  <c r="E84" i="10"/>
  <c r="F84" i="10"/>
  <c r="B85" i="10"/>
  <c r="C85" i="10"/>
  <c r="D85" i="10"/>
  <c r="E85" i="10"/>
  <c r="F85" i="10"/>
  <c r="B86" i="10"/>
  <c r="C86" i="10"/>
  <c r="D86" i="10"/>
  <c r="E86" i="10"/>
  <c r="F86" i="10"/>
  <c r="B87" i="10"/>
  <c r="C87" i="10"/>
  <c r="D87" i="10"/>
  <c r="E87" i="10"/>
  <c r="F87" i="10"/>
  <c r="B88" i="10"/>
  <c r="C88" i="10"/>
  <c r="D88" i="10"/>
  <c r="E88" i="10"/>
  <c r="F88" i="10"/>
  <c r="B89" i="10"/>
  <c r="C89" i="10"/>
  <c r="D89" i="10"/>
  <c r="E89" i="10"/>
  <c r="F89" i="10"/>
  <c r="B90" i="10"/>
  <c r="C90" i="10"/>
  <c r="D90" i="10"/>
  <c r="E90" i="10"/>
  <c r="F90" i="10"/>
  <c r="B91" i="10"/>
  <c r="C91" i="10"/>
  <c r="D91" i="10"/>
  <c r="E91" i="10"/>
  <c r="F91" i="10"/>
  <c r="B92" i="10"/>
  <c r="C92" i="10"/>
  <c r="D92" i="10"/>
  <c r="E92" i="10"/>
  <c r="F92" i="10"/>
  <c r="B93" i="10"/>
  <c r="C93" i="10"/>
  <c r="D93" i="10"/>
  <c r="E93" i="10"/>
  <c r="F93" i="10"/>
  <c r="B94" i="10"/>
  <c r="C94" i="10"/>
  <c r="D94" i="10"/>
  <c r="E94" i="10"/>
  <c r="F94" i="10"/>
  <c r="B95" i="10"/>
  <c r="C95" i="10"/>
  <c r="D95" i="10"/>
  <c r="E95" i="10"/>
  <c r="F95" i="10"/>
  <c r="B96" i="10"/>
  <c r="C96" i="10"/>
  <c r="D96" i="10"/>
  <c r="E96" i="10"/>
  <c r="F96" i="10"/>
  <c r="B97" i="10"/>
  <c r="C97" i="10"/>
  <c r="D97" i="10"/>
  <c r="E97" i="10"/>
  <c r="F97" i="10"/>
  <c r="B98" i="10"/>
  <c r="C98" i="10"/>
  <c r="D98" i="10"/>
  <c r="E98" i="10"/>
  <c r="F98" i="10"/>
  <c r="B99" i="10"/>
  <c r="C99" i="10"/>
  <c r="D99" i="10"/>
  <c r="E99" i="10"/>
  <c r="F99" i="10"/>
  <c r="B100" i="10"/>
  <c r="C100" i="10"/>
  <c r="D100" i="10"/>
  <c r="E100" i="10"/>
  <c r="F100" i="10"/>
  <c r="B101" i="10"/>
  <c r="C101" i="10"/>
  <c r="D101" i="10"/>
  <c r="E101" i="10"/>
  <c r="F101" i="10"/>
  <c r="B102" i="10"/>
  <c r="C102" i="10"/>
  <c r="D102" i="10"/>
  <c r="E102" i="10"/>
  <c r="F102" i="10"/>
  <c r="B103" i="10"/>
  <c r="C103" i="10"/>
  <c r="D103" i="10"/>
  <c r="E103" i="10"/>
  <c r="F103" i="10"/>
  <c r="B104" i="10"/>
  <c r="C104" i="10"/>
  <c r="D104" i="10"/>
  <c r="E104" i="10"/>
  <c r="F104" i="10"/>
  <c r="B105" i="10"/>
  <c r="C105" i="10"/>
  <c r="D105" i="10"/>
  <c r="E105" i="10"/>
  <c r="F105" i="10"/>
  <c r="B106" i="10"/>
  <c r="C106" i="10"/>
  <c r="D106" i="10"/>
  <c r="E106" i="10"/>
  <c r="F106" i="10"/>
  <c r="B107" i="10"/>
  <c r="C107" i="10"/>
  <c r="D107" i="10"/>
  <c r="E107" i="10"/>
  <c r="F107" i="10"/>
  <c r="B108" i="10"/>
  <c r="C108" i="10"/>
  <c r="D108" i="10"/>
  <c r="E108" i="10"/>
  <c r="F108" i="10"/>
  <c r="B109" i="10"/>
  <c r="C109" i="10"/>
  <c r="D109" i="10"/>
  <c r="E109" i="10"/>
  <c r="F109" i="10"/>
  <c r="B110" i="10"/>
  <c r="C110" i="10"/>
  <c r="D110" i="10"/>
  <c r="E110" i="10"/>
  <c r="F110" i="10"/>
  <c r="B111" i="10"/>
  <c r="C111" i="10"/>
  <c r="D111" i="10"/>
  <c r="E111" i="10"/>
  <c r="F111" i="10"/>
  <c r="B112" i="10"/>
  <c r="C112" i="10"/>
  <c r="D112" i="10"/>
  <c r="E112" i="10"/>
  <c r="F112" i="10"/>
  <c r="B113" i="10"/>
  <c r="C113" i="10"/>
  <c r="D113" i="10"/>
  <c r="E113" i="10"/>
  <c r="F113" i="10"/>
  <c r="B114" i="10"/>
  <c r="C114" i="10"/>
  <c r="D114" i="10"/>
  <c r="E114" i="10"/>
  <c r="F114" i="10"/>
  <c r="B115" i="10"/>
  <c r="C115" i="10"/>
  <c r="D115" i="10"/>
  <c r="E115" i="10"/>
  <c r="F115" i="10"/>
  <c r="B116" i="10"/>
  <c r="C116" i="10"/>
  <c r="D116" i="10"/>
  <c r="E116" i="10"/>
  <c r="F116" i="10"/>
  <c r="B117" i="10"/>
  <c r="C117" i="10"/>
  <c r="D117" i="10"/>
  <c r="E117" i="10"/>
  <c r="F117" i="10"/>
  <c r="B118" i="10"/>
  <c r="C118" i="10"/>
  <c r="D118" i="10"/>
  <c r="E118" i="10"/>
  <c r="F118" i="10"/>
  <c r="B119" i="10"/>
  <c r="C119" i="10"/>
  <c r="D119" i="10"/>
  <c r="E119" i="10"/>
  <c r="F119" i="10"/>
  <c r="B120" i="10"/>
  <c r="C120" i="10"/>
  <c r="D120" i="10"/>
  <c r="E120" i="10"/>
  <c r="F120" i="10"/>
  <c r="B121" i="10"/>
  <c r="C121" i="10"/>
  <c r="D121" i="10"/>
  <c r="E121" i="10"/>
  <c r="F121" i="10"/>
  <c r="B122" i="10"/>
  <c r="C122" i="10"/>
  <c r="D122" i="10"/>
  <c r="E122" i="10"/>
  <c r="F122" i="10"/>
  <c r="B123" i="10"/>
  <c r="C123" i="10"/>
  <c r="D123" i="10"/>
  <c r="E123" i="10"/>
  <c r="F123" i="10"/>
  <c r="B124" i="10"/>
  <c r="C124" i="10"/>
  <c r="D124" i="10"/>
  <c r="E124" i="10"/>
  <c r="F124" i="10"/>
  <c r="B125" i="10"/>
  <c r="C125" i="10"/>
  <c r="D125" i="10"/>
  <c r="E125" i="10"/>
  <c r="F125" i="10"/>
  <c r="B126" i="10"/>
  <c r="C126" i="10"/>
  <c r="D126" i="10"/>
  <c r="E126" i="10"/>
  <c r="F126" i="10"/>
  <c r="B127" i="10"/>
  <c r="C127" i="10"/>
  <c r="D127" i="10"/>
  <c r="E127" i="10"/>
  <c r="F127" i="10"/>
  <c r="B128" i="10"/>
  <c r="C128" i="10"/>
  <c r="D128" i="10"/>
  <c r="E128" i="10"/>
  <c r="F128" i="10"/>
  <c r="B129" i="10"/>
  <c r="C129" i="10"/>
  <c r="D129" i="10"/>
  <c r="E129" i="10"/>
  <c r="F129" i="10"/>
  <c r="B130" i="10"/>
  <c r="C130" i="10"/>
  <c r="D130" i="10"/>
  <c r="E130" i="10"/>
  <c r="F130" i="10"/>
  <c r="B131" i="10"/>
  <c r="C131" i="10"/>
  <c r="D131" i="10"/>
  <c r="E131" i="10"/>
  <c r="F131" i="10"/>
  <c r="B132" i="10"/>
  <c r="C132" i="10"/>
  <c r="D132" i="10"/>
  <c r="E132" i="10"/>
  <c r="F132" i="10"/>
  <c r="B133" i="10"/>
  <c r="C133" i="10"/>
  <c r="D133" i="10"/>
  <c r="E133" i="10"/>
  <c r="F133" i="10"/>
  <c r="B134" i="10"/>
  <c r="C134" i="10"/>
  <c r="D134" i="10"/>
  <c r="E134" i="10"/>
  <c r="F134" i="10"/>
  <c r="B135" i="10"/>
  <c r="C135" i="10"/>
  <c r="D135" i="10"/>
  <c r="E135" i="10"/>
  <c r="F135" i="10"/>
  <c r="B136" i="10"/>
  <c r="C136" i="10"/>
  <c r="D136" i="10"/>
  <c r="E136" i="10"/>
  <c r="F136" i="10"/>
  <c r="B137" i="10"/>
  <c r="C137" i="10"/>
  <c r="D137" i="10"/>
  <c r="E137" i="10"/>
  <c r="F137" i="10"/>
  <c r="B138" i="10"/>
  <c r="C138" i="10"/>
  <c r="D138" i="10"/>
  <c r="E138" i="10"/>
  <c r="F138" i="10"/>
  <c r="B139" i="10"/>
  <c r="C139" i="10"/>
  <c r="D139" i="10"/>
  <c r="E139" i="10"/>
  <c r="F139" i="10"/>
  <c r="B140" i="10"/>
  <c r="C140" i="10"/>
  <c r="D140" i="10"/>
  <c r="E140" i="10"/>
  <c r="F140" i="10"/>
  <c r="B141" i="10"/>
  <c r="C141" i="10"/>
  <c r="D141" i="10"/>
  <c r="E141" i="10"/>
  <c r="F141" i="10"/>
  <c r="B142" i="10"/>
  <c r="C142" i="10"/>
  <c r="D142" i="10"/>
  <c r="E142" i="10"/>
  <c r="F142" i="10"/>
  <c r="B143" i="10"/>
  <c r="C143" i="10"/>
  <c r="D143" i="10"/>
  <c r="E143" i="10"/>
  <c r="F143" i="10"/>
  <c r="B144" i="10"/>
  <c r="C144" i="10"/>
  <c r="D144" i="10"/>
  <c r="E144" i="10"/>
  <c r="F144" i="10"/>
  <c r="B145" i="10"/>
  <c r="C145" i="10"/>
  <c r="D145" i="10"/>
  <c r="E145" i="10"/>
  <c r="F145" i="10"/>
  <c r="B146" i="10"/>
  <c r="C146" i="10"/>
  <c r="D146" i="10"/>
  <c r="E146" i="10"/>
  <c r="F146" i="10"/>
  <c r="B147" i="10"/>
  <c r="C147" i="10"/>
  <c r="D147" i="10"/>
  <c r="E147" i="10"/>
  <c r="F147" i="10"/>
  <c r="B148" i="10"/>
  <c r="C148" i="10"/>
  <c r="D148" i="10"/>
  <c r="E148" i="10"/>
  <c r="F148" i="10"/>
  <c r="B149" i="10"/>
  <c r="C149" i="10"/>
  <c r="D149" i="10"/>
  <c r="E149" i="10"/>
  <c r="F149" i="10"/>
  <c r="B150" i="10"/>
  <c r="C150" i="10"/>
  <c r="D150" i="10"/>
  <c r="E150" i="10"/>
  <c r="F150" i="10"/>
  <c r="B151" i="10"/>
  <c r="C151" i="10"/>
  <c r="D151" i="10"/>
  <c r="E151" i="10"/>
  <c r="F151" i="10"/>
  <c r="B152" i="10"/>
  <c r="C152" i="10"/>
  <c r="D152" i="10"/>
  <c r="E152" i="10"/>
  <c r="F152" i="10"/>
  <c r="B153" i="10"/>
  <c r="C153" i="10"/>
  <c r="D153" i="10"/>
  <c r="E153" i="10"/>
  <c r="F153" i="10"/>
  <c r="B154" i="10"/>
  <c r="C154" i="10"/>
  <c r="D154" i="10"/>
  <c r="E154" i="10"/>
  <c r="F154" i="10"/>
  <c r="B155" i="10"/>
  <c r="C155" i="10"/>
  <c r="D155" i="10"/>
  <c r="E155" i="10"/>
  <c r="F155" i="10"/>
  <c r="B156" i="10"/>
  <c r="C156" i="10"/>
  <c r="D156" i="10"/>
  <c r="E156" i="10"/>
  <c r="F156" i="10"/>
  <c r="B157" i="10"/>
  <c r="C157" i="10"/>
  <c r="D157" i="10"/>
  <c r="E157" i="10"/>
  <c r="F157" i="10"/>
  <c r="B158" i="10"/>
  <c r="C158" i="10"/>
  <c r="D158" i="10"/>
  <c r="E158" i="10"/>
  <c r="F158" i="10"/>
  <c r="B159" i="10"/>
  <c r="C159" i="10"/>
  <c r="D159" i="10"/>
  <c r="E159" i="10"/>
  <c r="F159" i="10"/>
  <c r="B160" i="10"/>
  <c r="C160" i="10"/>
  <c r="D160" i="10"/>
  <c r="E160" i="10"/>
  <c r="F160" i="10"/>
  <c r="B161" i="10"/>
  <c r="C161" i="10"/>
  <c r="D161" i="10"/>
  <c r="E161" i="10"/>
  <c r="F161" i="10"/>
  <c r="B162" i="10"/>
  <c r="C162" i="10"/>
  <c r="D162" i="10"/>
  <c r="E162" i="10"/>
  <c r="F162" i="10"/>
  <c r="B163" i="10"/>
  <c r="C163" i="10"/>
  <c r="D163" i="10"/>
  <c r="E163" i="10"/>
  <c r="F163" i="10"/>
  <c r="B164" i="10"/>
  <c r="C164" i="10"/>
  <c r="D164" i="10"/>
  <c r="E164" i="10"/>
  <c r="F164" i="10"/>
  <c r="B165" i="10"/>
  <c r="C165" i="10"/>
  <c r="D165" i="10"/>
  <c r="E165" i="10"/>
  <c r="F165" i="10"/>
  <c r="B166" i="10"/>
  <c r="C166" i="10"/>
  <c r="D166" i="10"/>
  <c r="E166" i="10"/>
  <c r="F166" i="10"/>
  <c r="B167" i="10"/>
  <c r="C167" i="10"/>
  <c r="D167" i="10"/>
  <c r="E167" i="10"/>
  <c r="F167" i="10"/>
  <c r="B168" i="10"/>
  <c r="C168" i="10"/>
  <c r="D168" i="10"/>
  <c r="E168" i="10"/>
  <c r="F168" i="10"/>
  <c r="B169" i="10"/>
  <c r="C169" i="10"/>
  <c r="D169" i="10"/>
  <c r="E169" i="10"/>
  <c r="F169" i="10"/>
  <c r="B170" i="10"/>
  <c r="C170" i="10"/>
  <c r="D170" i="10"/>
  <c r="E170" i="10"/>
  <c r="F170" i="10"/>
  <c r="B171" i="10"/>
  <c r="C171" i="10"/>
  <c r="D171" i="10"/>
  <c r="E171" i="10"/>
  <c r="F171" i="10"/>
  <c r="B172" i="10"/>
  <c r="C172" i="10"/>
  <c r="D172" i="10"/>
  <c r="E172" i="10"/>
  <c r="F172" i="10"/>
  <c r="B173" i="10"/>
  <c r="C173" i="10"/>
  <c r="D173" i="10"/>
  <c r="E173" i="10"/>
  <c r="F173" i="10"/>
  <c r="B174" i="10"/>
  <c r="C174" i="10"/>
  <c r="D174" i="10"/>
  <c r="E174" i="10"/>
  <c r="F174" i="10"/>
  <c r="B175" i="10"/>
  <c r="C175" i="10"/>
  <c r="D175" i="10"/>
  <c r="E175" i="10"/>
  <c r="F175" i="10"/>
  <c r="B176" i="10"/>
  <c r="C176" i="10"/>
  <c r="D176" i="10"/>
  <c r="E176" i="10"/>
  <c r="F176" i="10"/>
  <c r="B177" i="10"/>
  <c r="C177" i="10"/>
  <c r="D177" i="10"/>
  <c r="E177" i="10"/>
  <c r="F177" i="10"/>
  <c r="B178" i="10"/>
  <c r="C178" i="10"/>
  <c r="D178" i="10"/>
  <c r="E178" i="10"/>
  <c r="F178" i="10"/>
  <c r="B179" i="10"/>
  <c r="C179" i="10"/>
  <c r="D179" i="10"/>
  <c r="E179" i="10"/>
  <c r="F179" i="10"/>
  <c r="B180" i="10"/>
  <c r="C180" i="10"/>
  <c r="D180" i="10"/>
  <c r="E180" i="10"/>
  <c r="F180" i="10"/>
  <c r="B181" i="10"/>
  <c r="C181" i="10"/>
  <c r="D181" i="10"/>
  <c r="E181" i="10"/>
  <c r="F181" i="10"/>
  <c r="B182" i="10"/>
  <c r="C182" i="10"/>
  <c r="D182" i="10"/>
  <c r="E182" i="10"/>
  <c r="F182" i="10"/>
  <c r="B183" i="10"/>
  <c r="C183" i="10"/>
  <c r="D183" i="10"/>
  <c r="E183" i="10"/>
  <c r="F183" i="10"/>
  <c r="B184" i="10"/>
  <c r="C184" i="10"/>
  <c r="D184" i="10"/>
  <c r="E184" i="10"/>
  <c r="F184" i="10"/>
  <c r="B185" i="10"/>
  <c r="C185" i="10"/>
  <c r="D185" i="10"/>
  <c r="E185" i="10"/>
  <c r="F185" i="10"/>
  <c r="B186" i="10"/>
  <c r="C186" i="10"/>
  <c r="D186" i="10"/>
  <c r="E186" i="10"/>
  <c r="F186" i="10"/>
  <c r="B187" i="10"/>
  <c r="C187" i="10"/>
  <c r="D187" i="10"/>
  <c r="E187" i="10"/>
  <c r="F187" i="10"/>
  <c r="B188" i="10"/>
  <c r="C188" i="10"/>
  <c r="D188" i="10"/>
  <c r="E188" i="10"/>
  <c r="F188" i="10"/>
  <c r="B189" i="10"/>
  <c r="C189" i="10"/>
  <c r="D189" i="10"/>
  <c r="E189" i="10"/>
  <c r="F189" i="10"/>
  <c r="B190" i="10"/>
  <c r="C190" i="10"/>
  <c r="D190" i="10"/>
  <c r="E190" i="10"/>
  <c r="F190" i="10"/>
  <c r="B191" i="10"/>
  <c r="C191" i="10"/>
  <c r="D191" i="10"/>
  <c r="E191" i="10"/>
  <c r="F191" i="10"/>
  <c r="B192" i="10"/>
  <c r="C192" i="10"/>
  <c r="D192" i="10"/>
  <c r="E192" i="10"/>
  <c r="F192" i="10"/>
  <c r="B193" i="10"/>
  <c r="C193" i="10"/>
  <c r="D193" i="10"/>
  <c r="E193" i="10"/>
  <c r="F193" i="10"/>
  <c r="B194" i="10"/>
  <c r="C194" i="10"/>
  <c r="D194" i="10"/>
  <c r="E194" i="10"/>
  <c r="F194" i="10"/>
  <c r="B195" i="10"/>
  <c r="C195" i="10"/>
  <c r="D195" i="10"/>
  <c r="E195" i="10"/>
  <c r="F195" i="10"/>
  <c r="B196" i="10"/>
  <c r="C196" i="10"/>
  <c r="D196" i="10"/>
  <c r="E196" i="10"/>
  <c r="F196" i="10"/>
  <c r="B197" i="10"/>
  <c r="C197" i="10"/>
  <c r="D197" i="10"/>
  <c r="E197" i="10"/>
  <c r="F197" i="10"/>
  <c r="B198" i="10"/>
  <c r="C198" i="10"/>
  <c r="D198" i="10"/>
  <c r="E198" i="10"/>
  <c r="F198" i="10"/>
  <c r="B199" i="10"/>
  <c r="C199" i="10"/>
  <c r="D199" i="10"/>
  <c r="E199" i="10"/>
  <c r="F199" i="10"/>
  <c r="B200" i="10"/>
  <c r="C200" i="10"/>
  <c r="D200" i="10"/>
  <c r="E200" i="10"/>
  <c r="F200" i="10"/>
  <c r="B201" i="10"/>
  <c r="C201" i="10"/>
  <c r="D201" i="10"/>
  <c r="E201" i="10"/>
  <c r="F201" i="10"/>
  <c r="B202" i="10"/>
  <c r="C202" i="10"/>
  <c r="D202" i="10"/>
  <c r="E202" i="10"/>
  <c r="F202" i="10"/>
  <c r="B203" i="10"/>
  <c r="C203" i="10"/>
  <c r="D203" i="10"/>
  <c r="E203" i="10"/>
  <c r="F203" i="10"/>
  <c r="B204" i="10"/>
  <c r="C204" i="10"/>
  <c r="D204" i="10"/>
  <c r="E204" i="10"/>
  <c r="F204" i="10"/>
  <c r="B205" i="10"/>
  <c r="C205" i="10"/>
  <c r="D205" i="10"/>
  <c r="E205" i="10"/>
  <c r="F205" i="10"/>
  <c r="B206" i="10"/>
  <c r="C206" i="10"/>
  <c r="D206" i="10"/>
  <c r="E206" i="10"/>
  <c r="F206" i="10"/>
  <c r="B207" i="10"/>
  <c r="C207" i="10"/>
  <c r="D207" i="10"/>
  <c r="E207" i="10"/>
  <c r="F207" i="10"/>
  <c r="B208" i="10"/>
  <c r="C208" i="10"/>
  <c r="D208" i="10"/>
  <c r="E208" i="10"/>
  <c r="F208" i="10"/>
  <c r="B209" i="10"/>
  <c r="C209" i="10"/>
  <c r="D209" i="10"/>
  <c r="E209" i="10"/>
  <c r="F209" i="10"/>
  <c r="B210" i="10"/>
  <c r="C210" i="10"/>
  <c r="D210" i="10"/>
  <c r="E210" i="10"/>
  <c r="F210" i="10"/>
  <c r="B211" i="10"/>
  <c r="C211" i="10"/>
  <c r="D211" i="10"/>
  <c r="E211" i="10"/>
  <c r="F211" i="10"/>
  <c r="B212" i="10"/>
  <c r="C212" i="10"/>
  <c r="D212" i="10"/>
  <c r="E212" i="10"/>
  <c r="F212" i="10"/>
  <c r="B213" i="10"/>
  <c r="C213" i="10"/>
  <c r="D213" i="10"/>
  <c r="E213" i="10"/>
  <c r="F213" i="10"/>
  <c r="B214" i="10"/>
  <c r="C214" i="10"/>
  <c r="D214" i="10"/>
  <c r="E214" i="10"/>
  <c r="F214" i="10"/>
  <c r="B215" i="10"/>
  <c r="C215" i="10"/>
  <c r="D215" i="10"/>
  <c r="E215" i="10"/>
  <c r="F215" i="10"/>
  <c r="B216" i="10"/>
  <c r="C216" i="10"/>
  <c r="D216" i="10"/>
  <c r="E216" i="10"/>
  <c r="F216" i="10"/>
  <c r="B217" i="10"/>
  <c r="C217" i="10"/>
  <c r="D217" i="10"/>
  <c r="E217" i="10"/>
  <c r="F217" i="10"/>
  <c r="B218" i="10"/>
  <c r="C218" i="10"/>
  <c r="D218" i="10"/>
  <c r="E218" i="10"/>
  <c r="F218" i="10"/>
  <c r="B219" i="10"/>
  <c r="C219" i="10"/>
  <c r="D219" i="10"/>
  <c r="E219" i="10"/>
  <c r="F219" i="10"/>
  <c r="B220" i="10"/>
  <c r="C220" i="10"/>
  <c r="D220" i="10"/>
  <c r="E220" i="10"/>
  <c r="F220" i="10"/>
  <c r="B221" i="10"/>
  <c r="C221" i="10"/>
  <c r="D221" i="10"/>
  <c r="E221" i="10"/>
  <c r="F221" i="10"/>
  <c r="B222" i="10"/>
  <c r="C222" i="10"/>
  <c r="D222" i="10"/>
  <c r="E222" i="10"/>
  <c r="F222" i="10"/>
  <c r="B223" i="10"/>
  <c r="C223" i="10"/>
  <c r="D223" i="10"/>
  <c r="E223" i="10"/>
  <c r="F223" i="10"/>
  <c r="B224" i="10"/>
  <c r="C224" i="10"/>
  <c r="D224" i="10"/>
  <c r="E224" i="10"/>
  <c r="F224" i="10"/>
  <c r="B225" i="10"/>
  <c r="C225" i="10"/>
  <c r="D225" i="10"/>
  <c r="E225" i="10"/>
  <c r="F225" i="10"/>
  <c r="B226" i="10"/>
  <c r="C226" i="10"/>
  <c r="D226" i="10"/>
  <c r="E226" i="10"/>
  <c r="F226" i="10"/>
  <c r="B227" i="10"/>
  <c r="C227" i="10"/>
  <c r="D227" i="10"/>
  <c r="E227" i="10"/>
  <c r="F227" i="10"/>
  <c r="B228" i="10"/>
  <c r="C228" i="10"/>
  <c r="D228" i="10"/>
  <c r="E228" i="10"/>
  <c r="F228" i="10"/>
  <c r="B229" i="10"/>
  <c r="C229" i="10"/>
  <c r="D229" i="10"/>
  <c r="E229" i="10"/>
  <c r="F229" i="10"/>
  <c r="B230" i="10"/>
  <c r="C230" i="10"/>
  <c r="D230" i="10"/>
  <c r="E230" i="10"/>
  <c r="F230" i="10"/>
  <c r="B231" i="10"/>
  <c r="C231" i="10"/>
  <c r="D231" i="10"/>
  <c r="E231" i="10"/>
  <c r="F231" i="10"/>
  <c r="B232" i="10"/>
  <c r="C232" i="10"/>
  <c r="D232" i="10"/>
  <c r="E232" i="10"/>
  <c r="F232" i="10"/>
  <c r="B233" i="10"/>
  <c r="C233" i="10"/>
  <c r="D233" i="10"/>
  <c r="E233" i="10"/>
  <c r="F233" i="10"/>
  <c r="B234" i="10"/>
  <c r="C234" i="10"/>
  <c r="D234" i="10"/>
  <c r="E234" i="10"/>
  <c r="F234" i="10"/>
  <c r="B235" i="10"/>
  <c r="C235" i="10"/>
  <c r="D235" i="10"/>
  <c r="E235" i="10"/>
  <c r="F235" i="10"/>
  <c r="B236" i="10"/>
  <c r="C236" i="10"/>
  <c r="D236" i="10"/>
  <c r="E236" i="10"/>
  <c r="F236" i="10"/>
  <c r="B237" i="10"/>
  <c r="C237" i="10"/>
  <c r="D237" i="10"/>
  <c r="E237" i="10"/>
  <c r="F237" i="10"/>
  <c r="B238" i="10"/>
  <c r="C238" i="10"/>
  <c r="D238" i="10"/>
  <c r="E238" i="10"/>
  <c r="F238" i="10"/>
  <c r="B239" i="10"/>
  <c r="C239" i="10"/>
  <c r="D239" i="10"/>
  <c r="E239" i="10"/>
  <c r="F239" i="10"/>
  <c r="B240" i="10"/>
  <c r="C240" i="10"/>
  <c r="D240" i="10"/>
  <c r="E240" i="10"/>
  <c r="F240" i="10"/>
  <c r="B241" i="10"/>
  <c r="C241" i="10"/>
  <c r="D241" i="10"/>
  <c r="E241" i="10"/>
  <c r="F241" i="10"/>
  <c r="B242" i="10"/>
  <c r="C242" i="10"/>
  <c r="D242" i="10"/>
  <c r="E242" i="10"/>
  <c r="F242" i="10"/>
  <c r="B243" i="10"/>
  <c r="C243" i="10"/>
  <c r="D243" i="10"/>
  <c r="E243" i="10"/>
  <c r="F243" i="10"/>
  <c r="B244" i="10"/>
  <c r="C244" i="10"/>
  <c r="D244" i="10"/>
  <c r="E244" i="10"/>
  <c r="F244" i="10"/>
  <c r="B245" i="10"/>
  <c r="C245" i="10"/>
  <c r="D245" i="10"/>
  <c r="E245" i="10"/>
  <c r="F245" i="10"/>
  <c r="B246" i="10"/>
  <c r="C246" i="10"/>
  <c r="D246" i="10"/>
  <c r="E246" i="10"/>
  <c r="F246" i="10"/>
  <c r="B247" i="10"/>
  <c r="C247" i="10"/>
  <c r="D247" i="10"/>
  <c r="E247" i="10"/>
  <c r="F247" i="10"/>
  <c r="B248" i="10"/>
  <c r="C248" i="10"/>
  <c r="D248" i="10"/>
  <c r="E248" i="10"/>
  <c r="F248" i="10"/>
  <c r="B249" i="10"/>
  <c r="C249" i="10"/>
  <c r="D249" i="10"/>
  <c r="E249" i="10"/>
  <c r="F249" i="10"/>
  <c r="B250" i="10"/>
  <c r="C250" i="10"/>
  <c r="D250" i="10"/>
  <c r="E250" i="10"/>
  <c r="F250" i="10"/>
  <c r="B251" i="10"/>
  <c r="C251" i="10"/>
  <c r="D251" i="10"/>
  <c r="E251" i="10"/>
  <c r="F251" i="10"/>
  <c r="B252" i="10"/>
  <c r="C252" i="10"/>
  <c r="D252" i="10"/>
  <c r="E252" i="10"/>
  <c r="F252" i="10"/>
  <c r="B253" i="10"/>
  <c r="C253" i="10"/>
  <c r="D253" i="10"/>
  <c r="E253" i="10"/>
  <c r="F253" i="10"/>
  <c r="B254" i="10"/>
  <c r="C254" i="10"/>
  <c r="D254" i="10"/>
  <c r="E254" i="10"/>
  <c r="F254" i="10"/>
  <c r="B255" i="10"/>
  <c r="C255" i="10"/>
  <c r="D255" i="10"/>
  <c r="E255" i="10"/>
  <c r="F255" i="10"/>
  <c r="B256" i="10"/>
  <c r="C256" i="10"/>
  <c r="D256" i="10"/>
  <c r="E256" i="10"/>
  <c r="F256" i="10"/>
  <c r="B257" i="10"/>
  <c r="C257" i="10"/>
  <c r="D257" i="10"/>
  <c r="E257" i="10"/>
  <c r="F257" i="10"/>
  <c r="B258" i="10"/>
  <c r="C258" i="10"/>
  <c r="D258" i="10"/>
  <c r="E258" i="10"/>
  <c r="F258" i="10"/>
  <c r="B259" i="10"/>
  <c r="C259" i="10"/>
  <c r="D259" i="10"/>
  <c r="E259" i="10"/>
  <c r="F259" i="10"/>
  <c r="B260" i="10"/>
  <c r="C260" i="10"/>
  <c r="D260" i="10"/>
  <c r="E260" i="10"/>
  <c r="F260" i="10"/>
  <c r="B261" i="10"/>
  <c r="C261" i="10"/>
  <c r="D261" i="10"/>
  <c r="E261" i="10"/>
  <c r="F261" i="10"/>
  <c r="B262" i="10"/>
  <c r="C262" i="10"/>
  <c r="D262" i="10"/>
  <c r="E262" i="10"/>
  <c r="F262" i="10"/>
  <c r="B263" i="10"/>
  <c r="C263" i="10"/>
  <c r="D263" i="10"/>
  <c r="E263" i="10"/>
  <c r="F263" i="10"/>
  <c r="B264" i="10"/>
  <c r="C264" i="10"/>
  <c r="D264" i="10"/>
  <c r="E264" i="10"/>
  <c r="F264" i="10"/>
  <c r="B265" i="10"/>
  <c r="C265" i="10"/>
  <c r="D265" i="10"/>
  <c r="E265" i="10"/>
  <c r="F265" i="10"/>
  <c r="B266" i="10"/>
  <c r="C266" i="10"/>
  <c r="D266" i="10"/>
  <c r="E266" i="10"/>
  <c r="F266" i="10"/>
  <c r="B267" i="10"/>
  <c r="C267" i="10"/>
  <c r="D267" i="10"/>
  <c r="E267" i="10"/>
  <c r="F267" i="10"/>
  <c r="B268" i="10"/>
  <c r="C268" i="10"/>
  <c r="D268" i="10"/>
  <c r="E268" i="10"/>
  <c r="F268" i="10"/>
  <c r="B269" i="10"/>
  <c r="C269" i="10"/>
  <c r="D269" i="10"/>
  <c r="E269" i="10"/>
  <c r="F269" i="10"/>
  <c r="B270" i="10"/>
  <c r="C270" i="10"/>
  <c r="D270" i="10"/>
  <c r="E270" i="10"/>
  <c r="F270" i="10"/>
  <c r="B271" i="10"/>
  <c r="C271" i="10"/>
  <c r="D271" i="10"/>
  <c r="E271" i="10"/>
  <c r="F271" i="10"/>
  <c r="B272" i="10"/>
  <c r="C272" i="10"/>
  <c r="D272" i="10"/>
  <c r="E272" i="10"/>
  <c r="F272" i="10"/>
  <c r="B273" i="10"/>
  <c r="C273" i="10"/>
  <c r="D273" i="10"/>
  <c r="E273" i="10"/>
  <c r="F273" i="10"/>
  <c r="B274" i="10"/>
  <c r="C274" i="10"/>
  <c r="D274" i="10"/>
  <c r="E274" i="10"/>
  <c r="F274" i="10"/>
  <c r="B275" i="10"/>
  <c r="C275" i="10"/>
  <c r="D275" i="10"/>
  <c r="E275" i="10"/>
  <c r="F275" i="10"/>
  <c r="B276" i="10"/>
  <c r="C276" i="10"/>
  <c r="D276" i="10"/>
  <c r="E276" i="10"/>
  <c r="F276" i="10"/>
  <c r="B277" i="10"/>
  <c r="C277" i="10"/>
  <c r="D277" i="10"/>
  <c r="E277" i="10"/>
  <c r="F277" i="10"/>
  <c r="B278" i="10"/>
  <c r="C278" i="10"/>
  <c r="D278" i="10"/>
  <c r="E278" i="10"/>
  <c r="F278" i="10"/>
  <c r="B279" i="10"/>
  <c r="C279" i="10"/>
  <c r="D279" i="10"/>
  <c r="E279" i="10"/>
  <c r="F279" i="10"/>
  <c r="B280" i="10"/>
  <c r="C280" i="10"/>
  <c r="D280" i="10"/>
  <c r="E280" i="10"/>
  <c r="F280" i="10"/>
  <c r="B281" i="10"/>
  <c r="C281" i="10"/>
  <c r="D281" i="10"/>
  <c r="E281" i="10"/>
  <c r="F281" i="10"/>
  <c r="B282" i="10"/>
  <c r="C282" i="10"/>
  <c r="D282" i="10"/>
  <c r="E282" i="10"/>
  <c r="F282" i="10"/>
  <c r="B283" i="10"/>
  <c r="C283" i="10"/>
  <c r="D283" i="10"/>
  <c r="E283" i="10"/>
  <c r="F283" i="10"/>
  <c r="B284" i="10"/>
  <c r="C284" i="10"/>
  <c r="D284" i="10"/>
  <c r="E284" i="10"/>
  <c r="F284" i="10"/>
  <c r="B285" i="10"/>
  <c r="C285" i="10"/>
  <c r="D285" i="10"/>
  <c r="E285" i="10"/>
  <c r="F285" i="10"/>
  <c r="B286" i="10"/>
  <c r="C286" i="10"/>
  <c r="D286" i="10"/>
  <c r="E286" i="10"/>
  <c r="F286" i="10"/>
  <c r="B287" i="10"/>
  <c r="C287" i="10"/>
  <c r="D287" i="10"/>
  <c r="E287" i="10"/>
  <c r="F287" i="10"/>
  <c r="B288" i="10"/>
  <c r="C288" i="10"/>
  <c r="D288" i="10"/>
  <c r="E288" i="10"/>
  <c r="F288" i="10"/>
  <c r="B289" i="10"/>
  <c r="C289" i="10"/>
  <c r="D289" i="10"/>
  <c r="E289" i="10"/>
  <c r="F289" i="10"/>
  <c r="B290" i="10"/>
  <c r="C290" i="10"/>
  <c r="D290" i="10"/>
  <c r="E290" i="10"/>
  <c r="F290" i="10"/>
  <c r="B291" i="10"/>
  <c r="C291" i="10"/>
  <c r="D291" i="10"/>
  <c r="E291" i="10"/>
  <c r="F291" i="10"/>
  <c r="B292" i="10"/>
  <c r="C292" i="10"/>
  <c r="D292" i="10"/>
  <c r="E292" i="10"/>
  <c r="F292" i="10"/>
  <c r="B293" i="10"/>
  <c r="C293" i="10"/>
  <c r="D293" i="10"/>
  <c r="E293" i="10"/>
  <c r="F293" i="10"/>
  <c r="B294" i="10"/>
  <c r="C294" i="10"/>
  <c r="D294" i="10"/>
  <c r="E294" i="10"/>
  <c r="F294" i="10"/>
  <c r="B295" i="10"/>
  <c r="C295" i="10"/>
  <c r="D295" i="10"/>
  <c r="E295" i="10"/>
  <c r="F295" i="10"/>
  <c r="B296" i="10"/>
  <c r="C296" i="10"/>
  <c r="D296" i="10"/>
  <c r="E296" i="10"/>
  <c r="F296" i="10"/>
  <c r="B297" i="10"/>
  <c r="C297" i="10"/>
  <c r="D297" i="10"/>
  <c r="E297" i="10"/>
  <c r="F297" i="10"/>
  <c r="B298" i="10"/>
  <c r="C298" i="10"/>
  <c r="D298" i="10"/>
  <c r="E298" i="10"/>
  <c r="F298" i="10"/>
  <c r="B299" i="10"/>
  <c r="C299" i="10"/>
  <c r="D299" i="10"/>
  <c r="E299" i="10"/>
  <c r="F299" i="10"/>
  <c r="B300" i="10"/>
  <c r="C300" i="10"/>
  <c r="D300" i="10"/>
  <c r="E300" i="10"/>
  <c r="F300" i="10"/>
  <c r="B301" i="10"/>
  <c r="C301" i="10"/>
  <c r="D301" i="10"/>
  <c r="E301" i="10"/>
  <c r="F301" i="10"/>
  <c r="B302" i="10"/>
  <c r="C302" i="10"/>
  <c r="D302" i="10"/>
  <c r="E302" i="10"/>
  <c r="F302" i="10"/>
  <c r="B303" i="10"/>
  <c r="C303" i="10"/>
  <c r="D303" i="10"/>
  <c r="E303" i="10"/>
  <c r="F303" i="10"/>
  <c r="B304" i="10"/>
  <c r="C304" i="10"/>
  <c r="D304" i="10"/>
  <c r="E304" i="10"/>
  <c r="F304" i="10"/>
  <c r="B305" i="10"/>
  <c r="C305" i="10"/>
  <c r="D305" i="10"/>
  <c r="E305" i="10"/>
  <c r="F305" i="10"/>
  <c r="B306" i="10"/>
  <c r="C306" i="10"/>
  <c r="D306" i="10"/>
  <c r="E306" i="10"/>
  <c r="F306" i="10"/>
  <c r="B307" i="10"/>
  <c r="C307" i="10"/>
  <c r="D307" i="10"/>
  <c r="E307" i="10"/>
  <c r="F307" i="10"/>
  <c r="B308" i="10"/>
  <c r="C308" i="10"/>
  <c r="D308" i="10"/>
  <c r="E308" i="10"/>
  <c r="F308" i="10"/>
  <c r="B309" i="10"/>
  <c r="C309" i="10"/>
  <c r="D309" i="10"/>
  <c r="E309" i="10"/>
  <c r="F309" i="10"/>
  <c r="B310" i="10"/>
  <c r="C310" i="10"/>
  <c r="D310" i="10"/>
  <c r="E310" i="10"/>
  <c r="F310" i="10"/>
  <c r="B311" i="10"/>
  <c r="C311" i="10"/>
  <c r="D311" i="10"/>
  <c r="E311" i="10"/>
  <c r="F311" i="10"/>
  <c r="B312" i="10"/>
  <c r="C312" i="10"/>
  <c r="D312" i="10"/>
  <c r="E312" i="10"/>
  <c r="F312" i="10"/>
  <c r="B313" i="10"/>
  <c r="C313" i="10"/>
  <c r="D313" i="10"/>
  <c r="E313" i="10"/>
  <c r="F313" i="10"/>
  <c r="B314" i="10"/>
  <c r="C314" i="10"/>
  <c r="D314" i="10"/>
  <c r="E314" i="10"/>
  <c r="F314" i="10"/>
  <c r="B315" i="10"/>
  <c r="C315" i="10"/>
  <c r="D315" i="10"/>
  <c r="E315" i="10"/>
  <c r="F315" i="10"/>
  <c r="B316" i="10"/>
  <c r="C316" i="10"/>
  <c r="D316" i="10"/>
  <c r="E316" i="10"/>
  <c r="F316" i="10"/>
  <c r="B317" i="10"/>
  <c r="C317" i="10"/>
  <c r="D317" i="10"/>
  <c r="E317" i="10"/>
  <c r="F317" i="10"/>
  <c r="B318" i="10"/>
  <c r="C318" i="10"/>
  <c r="D318" i="10"/>
  <c r="E318" i="10"/>
  <c r="F318" i="10"/>
  <c r="B319" i="10"/>
  <c r="C319" i="10"/>
  <c r="D319" i="10"/>
  <c r="E319" i="10"/>
  <c r="F319" i="10"/>
  <c r="B320" i="10"/>
  <c r="C320" i="10"/>
  <c r="D320" i="10"/>
  <c r="E320" i="10"/>
  <c r="F320" i="10"/>
  <c r="B321" i="10"/>
  <c r="C321" i="10"/>
  <c r="D321" i="10"/>
  <c r="E321" i="10"/>
  <c r="F321" i="10"/>
  <c r="B322" i="10"/>
  <c r="C322" i="10"/>
  <c r="D322" i="10"/>
  <c r="E322" i="10"/>
  <c r="F322" i="10"/>
  <c r="B323" i="10"/>
  <c r="C323" i="10"/>
  <c r="D323" i="10"/>
  <c r="E323" i="10"/>
  <c r="F323" i="10"/>
  <c r="B324" i="10"/>
  <c r="C324" i="10"/>
  <c r="D324" i="10"/>
  <c r="E324" i="10"/>
  <c r="F324" i="10"/>
  <c r="B325" i="10"/>
  <c r="C325" i="10"/>
  <c r="D325" i="10"/>
  <c r="E325" i="10"/>
  <c r="F325" i="10"/>
  <c r="B326" i="10"/>
  <c r="C326" i="10"/>
  <c r="D326" i="10"/>
  <c r="E326" i="10"/>
  <c r="F326" i="10"/>
  <c r="B327" i="10"/>
  <c r="C327" i="10"/>
  <c r="D327" i="10"/>
  <c r="E327" i="10"/>
  <c r="F327" i="10"/>
  <c r="B328" i="10"/>
  <c r="C328" i="10"/>
  <c r="D328" i="10"/>
  <c r="E328" i="10"/>
  <c r="F328" i="10"/>
  <c r="B329" i="10"/>
  <c r="C329" i="10"/>
  <c r="D329" i="10"/>
  <c r="E329" i="10"/>
  <c r="F329" i="10"/>
  <c r="B330" i="10"/>
  <c r="C330" i="10"/>
  <c r="D330" i="10"/>
  <c r="E330" i="10"/>
  <c r="F330" i="10"/>
  <c r="B331" i="10"/>
  <c r="C331" i="10"/>
  <c r="D331" i="10"/>
  <c r="E331" i="10"/>
  <c r="F331" i="10"/>
  <c r="B332" i="10"/>
  <c r="C332" i="10"/>
  <c r="D332" i="10"/>
  <c r="E332" i="10"/>
  <c r="F332" i="10"/>
  <c r="B333" i="10"/>
  <c r="C333" i="10"/>
  <c r="D333" i="10"/>
  <c r="E333" i="10"/>
  <c r="F333" i="10"/>
  <c r="B334" i="10"/>
  <c r="C334" i="10"/>
  <c r="D334" i="10"/>
  <c r="E334" i="10"/>
  <c r="F334" i="10"/>
  <c r="B335" i="10"/>
  <c r="C335" i="10"/>
  <c r="D335" i="10"/>
  <c r="E335" i="10"/>
  <c r="F335" i="10"/>
  <c r="B336" i="10"/>
  <c r="C336" i="10"/>
  <c r="D336" i="10"/>
  <c r="E336" i="10"/>
  <c r="F336" i="10"/>
  <c r="B337" i="10"/>
  <c r="C337" i="10"/>
  <c r="D337" i="10"/>
  <c r="E337" i="10"/>
  <c r="F337" i="10"/>
  <c r="B338" i="10"/>
  <c r="C338" i="10"/>
  <c r="D338" i="10"/>
  <c r="E338" i="10"/>
  <c r="F338" i="10"/>
  <c r="B339" i="10"/>
  <c r="C339" i="10"/>
  <c r="D339" i="10"/>
  <c r="E339" i="10"/>
  <c r="F339" i="10"/>
  <c r="B340" i="10"/>
  <c r="C340" i="10"/>
  <c r="D340" i="10"/>
  <c r="E340" i="10"/>
  <c r="F340" i="10"/>
  <c r="B341" i="10"/>
  <c r="C341" i="10"/>
  <c r="D341" i="10"/>
  <c r="E341" i="10"/>
  <c r="F341" i="10"/>
  <c r="B342" i="10"/>
  <c r="C342" i="10"/>
  <c r="D342" i="10"/>
  <c r="E342" i="10"/>
  <c r="F342" i="10"/>
  <c r="B343" i="10"/>
  <c r="C343" i="10"/>
  <c r="D343" i="10"/>
  <c r="E343" i="10"/>
  <c r="F343" i="10"/>
  <c r="B344" i="10"/>
  <c r="C344" i="10"/>
  <c r="D344" i="10"/>
  <c r="E344" i="10"/>
  <c r="F344" i="10"/>
  <c r="B345" i="10"/>
  <c r="C345" i="10"/>
  <c r="D345" i="10"/>
  <c r="E345" i="10"/>
  <c r="F345" i="10"/>
  <c r="B346" i="10"/>
  <c r="C346" i="10"/>
  <c r="D346" i="10"/>
  <c r="E346" i="10"/>
  <c r="F346" i="10"/>
  <c r="B347" i="10"/>
  <c r="C347" i="10"/>
  <c r="D347" i="10"/>
  <c r="E347" i="10"/>
  <c r="F347" i="10"/>
  <c r="B348" i="10"/>
  <c r="C348" i="10"/>
  <c r="D348" i="10"/>
  <c r="E348" i="10"/>
  <c r="F348" i="10"/>
  <c r="B349" i="10"/>
  <c r="C349" i="10"/>
  <c r="D349" i="10"/>
  <c r="E349" i="10"/>
  <c r="F349" i="10"/>
  <c r="B350" i="10"/>
  <c r="C350" i="10"/>
  <c r="D350" i="10"/>
  <c r="E350" i="10"/>
  <c r="F350" i="10"/>
  <c r="B351" i="10"/>
  <c r="C351" i="10"/>
  <c r="D351" i="10"/>
  <c r="E351" i="10"/>
  <c r="F351" i="10"/>
  <c r="B352" i="10"/>
  <c r="C352" i="10"/>
  <c r="D352" i="10"/>
  <c r="E352" i="10"/>
  <c r="F352" i="10"/>
  <c r="B353" i="10"/>
  <c r="C353" i="10"/>
  <c r="D353" i="10"/>
  <c r="E353" i="10"/>
  <c r="F353" i="10"/>
  <c r="B354" i="10"/>
  <c r="C354" i="10"/>
  <c r="D354" i="10"/>
  <c r="E354" i="10"/>
  <c r="F354" i="10"/>
  <c r="B355" i="10"/>
  <c r="C355" i="10"/>
  <c r="D355" i="10"/>
  <c r="E355" i="10"/>
  <c r="F355" i="10"/>
  <c r="B356" i="10"/>
  <c r="C356" i="10"/>
  <c r="D356" i="10"/>
  <c r="E356" i="10"/>
  <c r="F356" i="10"/>
  <c r="B357" i="10"/>
  <c r="C357" i="10"/>
  <c r="D357" i="10"/>
  <c r="E357" i="10"/>
  <c r="F357" i="10"/>
  <c r="B358" i="10"/>
  <c r="C358" i="10"/>
  <c r="D358" i="10"/>
  <c r="E358" i="10"/>
  <c r="F358" i="10"/>
  <c r="B359" i="10"/>
  <c r="C359" i="10"/>
  <c r="D359" i="10"/>
  <c r="E359" i="10"/>
  <c r="F359" i="10"/>
  <c r="B360" i="10"/>
  <c r="C360" i="10"/>
  <c r="D360" i="10"/>
  <c r="E360" i="10"/>
  <c r="F360" i="10"/>
  <c r="B361" i="10"/>
  <c r="C361" i="10"/>
  <c r="D361" i="10"/>
  <c r="E361" i="10"/>
  <c r="F361" i="10"/>
  <c r="B362" i="10"/>
  <c r="C362" i="10"/>
  <c r="D362" i="10"/>
  <c r="E362" i="10"/>
  <c r="F362" i="10"/>
  <c r="B363" i="10"/>
  <c r="C363" i="10"/>
  <c r="D363" i="10"/>
  <c r="E363" i="10"/>
  <c r="F363" i="10"/>
  <c r="B364" i="10"/>
  <c r="C364" i="10"/>
  <c r="D364" i="10"/>
  <c r="E364" i="10"/>
  <c r="F364" i="10"/>
  <c r="B365" i="10"/>
  <c r="C365" i="10"/>
  <c r="D365" i="10"/>
  <c r="E365" i="10"/>
  <c r="F365" i="10"/>
  <c r="B366" i="10"/>
  <c r="C366" i="10"/>
  <c r="D366" i="10"/>
  <c r="E366" i="10"/>
  <c r="F366" i="10"/>
  <c r="B367" i="10"/>
  <c r="C367" i="10"/>
  <c r="D367" i="10"/>
  <c r="E367" i="10"/>
  <c r="F367" i="10"/>
  <c r="B368" i="10"/>
  <c r="C368" i="10"/>
  <c r="D368" i="10"/>
  <c r="E368" i="10"/>
  <c r="F368" i="10"/>
  <c r="B369" i="10"/>
  <c r="C369" i="10"/>
  <c r="D369" i="10"/>
  <c r="E369" i="10"/>
  <c r="F369" i="10"/>
  <c r="B370" i="10"/>
  <c r="C370" i="10"/>
  <c r="D370" i="10"/>
  <c r="E370" i="10"/>
  <c r="F370" i="10"/>
  <c r="B371" i="10"/>
  <c r="C371" i="10"/>
  <c r="D371" i="10"/>
  <c r="E371" i="10"/>
  <c r="F371" i="10"/>
  <c r="B372" i="10"/>
  <c r="C372" i="10"/>
  <c r="D372" i="10"/>
  <c r="E372" i="10"/>
  <c r="F372" i="10"/>
  <c r="B373" i="10"/>
  <c r="C373" i="10"/>
  <c r="D373" i="10"/>
  <c r="E373" i="10"/>
  <c r="F373" i="10"/>
  <c r="B374" i="10"/>
  <c r="C374" i="10"/>
  <c r="D374" i="10"/>
  <c r="E374" i="10"/>
  <c r="F374" i="10"/>
  <c r="B375" i="10"/>
  <c r="C375" i="10"/>
  <c r="D375" i="10"/>
  <c r="E375" i="10"/>
  <c r="F375" i="10"/>
  <c r="B376" i="10"/>
  <c r="C376" i="10"/>
  <c r="D376" i="10"/>
  <c r="E376" i="10"/>
  <c r="F376" i="10"/>
  <c r="B377" i="10"/>
  <c r="C377" i="10"/>
  <c r="D377" i="10"/>
  <c r="E377" i="10"/>
  <c r="F377" i="10"/>
  <c r="B378" i="10"/>
  <c r="C378" i="10"/>
  <c r="D378" i="10"/>
  <c r="E378" i="10"/>
  <c r="F378" i="10"/>
  <c r="B379" i="10"/>
  <c r="C379" i="10"/>
  <c r="D379" i="10"/>
  <c r="E379" i="10"/>
  <c r="F379" i="10"/>
  <c r="B380" i="10"/>
  <c r="C380" i="10"/>
  <c r="D380" i="10"/>
  <c r="E380" i="10"/>
  <c r="F380" i="10"/>
  <c r="B381" i="10"/>
  <c r="C381" i="10"/>
  <c r="D381" i="10"/>
  <c r="E381" i="10"/>
  <c r="F381" i="10"/>
  <c r="B382" i="10"/>
  <c r="C382" i="10"/>
  <c r="D382" i="10"/>
  <c r="E382" i="10"/>
  <c r="F382" i="10"/>
  <c r="B383" i="10"/>
  <c r="C383" i="10"/>
  <c r="D383" i="10"/>
  <c r="E383" i="10"/>
  <c r="F383" i="10"/>
  <c r="B384" i="10"/>
  <c r="C384" i="10"/>
  <c r="D384" i="10"/>
  <c r="E384" i="10"/>
  <c r="F384" i="10"/>
  <c r="B385" i="10"/>
  <c r="C385" i="10"/>
  <c r="D385" i="10"/>
  <c r="E385" i="10"/>
  <c r="F385" i="10"/>
  <c r="B386" i="10"/>
  <c r="C386" i="10"/>
  <c r="D386" i="10"/>
  <c r="E386" i="10"/>
  <c r="F386" i="10"/>
  <c r="B387" i="10"/>
  <c r="C387" i="10"/>
  <c r="D387" i="10"/>
  <c r="E387" i="10"/>
  <c r="F387" i="10"/>
  <c r="B388" i="10"/>
  <c r="C388" i="10"/>
  <c r="D388" i="10"/>
  <c r="E388" i="10"/>
  <c r="F388" i="10"/>
  <c r="B389" i="10"/>
  <c r="C389" i="10"/>
  <c r="D389" i="10"/>
  <c r="E389" i="10"/>
  <c r="F389" i="10"/>
  <c r="B390" i="10"/>
  <c r="C390" i="10"/>
  <c r="D390" i="10"/>
  <c r="E390" i="10"/>
  <c r="F390" i="10"/>
  <c r="B391" i="10"/>
  <c r="C391" i="10"/>
  <c r="D391" i="10"/>
  <c r="E391" i="10"/>
  <c r="F391" i="10"/>
  <c r="B392" i="10"/>
  <c r="C392" i="10"/>
  <c r="D392" i="10"/>
  <c r="E392" i="10"/>
  <c r="F392" i="10"/>
  <c r="B393" i="10"/>
  <c r="C393" i="10"/>
  <c r="D393" i="10"/>
  <c r="E393" i="10"/>
  <c r="F393" i="10"/>
  <c r="B394" i="10"/>
  <c r="C394" i="10"/>
  <c r="D394" i="10"/>
  <c r="E394" i="10"/>
  <c r="F394" i="10"/>
  <c r="B395" i="10"/>
  <c r="C395" i="10"/>
  <c r="D395" i="10"/>
  <c r="E395" i="10"/>
  <c r="F395" i="10"/>
  <c r="B396" i="10"/>
  <c r="C396" i="10"/>
  <c r="D396" i="10"/>
  <c r="E396" i="10"/>
  <c r="F396" i="10"/>
  <c r="B397" i="10"/>
  <c r="C397" i="10"/>
  <c r="D397" i="10"/>
  <c r="E397" i="10"/>
  <c r="F397" i="10"/>
  <c r="B398" i="10"/>
  <c r="C398" i="10"/>
  <c r="D398" i="10"/>
  <c r="E398" i="10"/>
  <c r="F398" i="10"/>
  <c r="B399" i="10"/>
  <c r="C399" i="10"/>
  <c r="D399" i="10"/>
  <c r="E399" i="10"/>
  <c r="F399" i="10"/>
  <c r="B400" i="10"/>
  <c r="C400" i="10"/>
  <c r="D400" i="10"/>
  <c r="E400" i="10"/>
  <c r="F400" i="10"/>
  <c r="B401" i="10"/>
  <c r="C401" i="10"/>
  <c r="D401" i="10"/>
  <c r="E401" i="10"/>
  <c r="F401" i="10"/>
  <c r="B402" i="10"/>
  <c r="C402" i="10"/>
  <c r="D402" i="10"/>
  <c r="E402" i="10"/>
  <c r="F402" i="10"/>
  <c r="B403" i="10"/>
  <c r="C403" i="10"/>
  <c r="D403" i="10"/>
  <c r="E403" i="10"/>
  <c r="F403" i="10"/>
  <c r="B404" i="10"/>
  <c r="C404" i="10"/>
  <c r="D404" i="10"/>
  <c r="E404" i="10"/>
  <c r="F404" i="10"/>
  <c r="B405" i="10"/>
  <c r="C405" i="10"/>
  <c r="D405" i="10"/>
  <c r="E405" i="10"/>
  <c r="F405" i="10"/>
  <c r="B406" i="10"/>
  <c r="C406" i="10"/>
  <c r="D406" i="10"/>
  <c r="E406" i="10"/>
  <c r="F406" i="10"/>
  <c r="B407" i="10"/>
  <c r="C407" i="10"/>
  <c r="D407" i="10"/>
  <c r="E407" i="10"/>
  <c r="F407" i="10"/>
  <c r="B408" i="10"/>
  <c r="C408" i="10"/>
  <c r="D408" i="10"/>
  <c r="E408" i="10"/>
  <c r="F408" i="10"/>
  <c r="B409" i="10"/>
  <c r="C409" i="10"/>
  <c r="D409" i="10"/>
  <c r="E409" i="10"/>
  <c r="F409" i="10"/>
  <c r="B410" i="10"/>
  <c r="C410" i="10"/>
  <c r="D410" i="10"/>
  <c r="E410" i="10"/>
  <c r="F410" i="10"/>
  <c r="B411" i="10"/>
  <c r="C411" i="10"/>
  <c r="D411" i="10"/>
  <c r="E411" i="10"/>
  <c r="F411" i="10"/>
  <c r="B412" i="10"/>
  <c r="C412" i="10"/>
  <c r="D412" i="10"/>
  <c r="E412" i="10"/>
  <c r="F412" i="10"/>
  <c r="B413" i="10"/>
  <c r="C413" i="10"/>
  <c r="D413" i="10"/>
  <c r="E413" i="10"/>
  <c r="F413" i="10"/>
  <c r="B414" i="10"/>
  <c r="C414" i="10"/>
  <c r="D414" i="10"/>
  <c r="E414" i="10"/>
  <c r="F414" i="10"/>
  <c r="B415" i="10"/>
  <c r="C415" i="10"/>
  <c r="D415" i="10"/>
  <c r="E415" i="10"/>
  <c r="F415" i="10"/>
  <c r="B416" i="10"/>
  <c r="C416" i="10"/>
  <c r="D416" i="10"/>
  <c r="E416" i="10"/>
  <c r="F416" i="10"/>
  <c r="B417" i="10"/>
  <c r="C417" i="10"/>
  <c r="D417" i="10"/>
  <c r="E417" i="10"/>
  <c r="F417" i="10"/>
  <c r="B418" i="10"/>
  <c r="C418" i="10"/>
  <c r="D418" i="10"/>
  <c r="E418" i="10"/>
  <c r="F418" i="10"/>
  <c r="B419" i="10"/>
  <c r="C419" i="10"/>
  <c r="D419" i="10"/>
  <c r="E419" i="10"/>
  <c r="F419" i="10"/>
  <c r="B420" i="10"/>
  <c r="C420" i="10"/>
  <c r="D420" i="10"/>
  <c r="E420" i="10"/>
  <c r="F420" i="10"/>
  <c r="B421" i="10"/>
  <c r="C421" i="10"/>
  <c r="D421" i="10"/>
  <c r="E421" i="10"/>
  <c r="F421" i="10"/>
  <c r="B422" i="10"/>
  <c r="C422" i="10"/>
  <c r="D422" i="10"/>
  <c r="E422" i="10"/>
  <c r="F422" i="10"/>
  <c r="B423" i="10"/>
  <c r="C423" i="10"/>
  <c r="D423" i="10"/>
  <c r="E423" i="10"/>
  <c r="F423" i="10"/>
  <c r="B424" i="10"/>
  <c r="C424" i="10"/>
  <c r="D424" i="10"/>
  <c r="E424" i="10"/>
  <c r="F424" i="10"/>
  <c r="B425" i="10"/>
  <c r="C425" i="10"/>
  <c r="D425" i="10"/>
  <c r="E425" i="10"/>
  <c r="F425" i="10"/>
  <c r="B426" i="10"/>
  <c r="C426" i="10"/>
  <c r="D426" i="10"/>
  <c r="E426" i="10"/>
  <c r="F426" i="10"/>
  <c r="B427" i="10"/>
  <c r="C427" i="10"/>
  <c r="D427" i="10"/>
  <c r="E427" i="10"/>
  <c r="F427" i="10"/>
  <c r="B428" i="10"/>
  <c r="C428" i="10"/>
  <c r="D428" i="10"/>
  <c r="E428" i="10"/>
  <c r="F428" i="10"/>
  <c r="B429" i="10"/>
  <c r="C429" i="10"/>
  <c r="D429" i="10"/>
  <c r="E429" i="10"/>
  <c r="F429" i="10"/>
  <c r="B430" i="10"/>
  <c r="C430" i="10"/>
  <c r="D430" i="10"/>
  <c r="E430" i="10"/>
  <c r="F430" i="10"/>
  <c r="B431" i="10"/>
  <c r="C431" i="10"/>
  <c r="D431" i="10"/>
  <c r="E431" i="10"/>
  <c r="F431" i="10"/>
  <c r="B432" i="10"/>
  <c r="C432" i="10"/>
  <c r="D432" i="10"/>
  <c r="E432" i="10"/>
  <c r="F432" i="10"/>
  <c r="B433" i="10"/>
  <c r="C433" i="10"/>
  <c r="D433" i="10"/>
  <c r="E433" i="10"/>
  <c r="F433" i="10"/>
  <c r="B434" i="10"/>
  <c r="C434" i="10"/>
  <c r="D434" i="10"/>
  <c r="E434" i="10"/>
  <c r="F434" i="10"/>
  <c r="B435" i="10"/>
  <c r="C435" i="10"/>
  <c r="D435" i="10"/>
  <c r="E435" i="10"/>
  <c r="F435" i="10"/>
  <c r="B436" i="10"/>
  <c r="C436" i="10"/>
  <c r="D436" i="10"/>
  <c r="E436" i="10"/>
  <c r="F436" i="10"/>
  <c r="B437" i="10"/>
  <c r="C437" i="10"/>
  <c r="D437" i="10"/>
  <c r="E437" i="10"/>
  <c r="F437" i="10"/>
  <c r="B438" i="10"/>
  <c r="C438" i="10"/>
  <c r="D438" i="10"/>
  <c r="E438" i="10"/>
  <c r="F438" i="10"/>
  <c r="B439" i="10"/>
  <c r="C439" i="10"/>
  <c r="D439" i="10"/>
  <c r="E439" i="10"/>
  <c r="F439" i="10"/>
  <c r="B440" i="10"/>
  <c r="C440" i="10"/>
  <c r="D440" i="10"/>
  <c r="E440" i="10"/>
  <c r="F440" i="10"/>
  <c r="B441" i="10"/>
  <c r="C441" i="10"/>
  <c r="D441" i="10"/>
  <c r="E441" i="10"/>
  <c r="F441" i="10"/>
  <c r="B442" i="10"/>
  <c r="C442" i="10"/>
  <c r="D442" i="10"/>
  <c r="E442" i="10"/>
  <c r="F442" i="10"/>
  <c r="B443" i="10"/>
  <c r="C443" i="10"/>
  <c r="D443" i="10"/>
  <c r="E443" i="10"/>
  <c r="F443" i="10"/>
  <c r="B444" i="10"/>
  <c r="C444" i="10"/>
  <c r="D444" i="10"/>
  <c r="E444" i="10"/>
  <c r="F444" i="10"/>
  <c r="B445" i="10"/>
  <c r="C445" i="10"/>
  <c r="D445" i="10"/>
  <c r="E445" i="10"/>
  <c r="F445" i="10"/>
  <c r="B446" i="10"/>
  <c r="C446" i="10"/>
  <c r="D446" i="10"/>
  <c r="E446" i="10"/>
  <c r="F446" i="10"/>
  <c r="B447" i="10"/>
  <c r="C447" i="10"/>
  <c r="D447" i="10"/>
  <c r="E447" i="10"/>
  <c r="F447" i="10"/>
  <c r="B448" i="10"/>
  <c r="C448" i="10"/>
  <c r="D448" i="10"/>
  <c r="E448" i="10"/>
  <c r="F448" i="10"/>
  <c r="B449" i="10"/>
  <c r="C449" i="10"/>
  <c r="D449" i="10"/>
  <c r="E449" i="10"/>
  <c r="F449" i="10"/>
  <c r="B450" i="10"/>
  <c r="C450" i="10"/>
  <c r="D450" i="10"/>
  <c r="E450" i="10"/>
  <c r="F450" i="10"/>
  <c r="B451" i="10"/>
  <c r="C451" i="10"/>
  <c r="D451" i="10"/>
  <c r="E451" i="10"/>
  <c r="F451" i="10"/>
  <c r="B452" i="10"/>
  <c r="C452" i="10"/>
  <c r="D452" i="10"/>
  <c r="E452" i="10"/>
  <c r="F452" i="10"/>
  <c r="B453" i="10"/>
  <c r="C453" i="10"/>
  <c r="D453" i="10"/>
  <c r="E453" i="10"/>
  <c r="F453" i="10"/>
  <c r="B454" i="10"/>
  <c r="C454" i="10"/>
  <c r="D454" i="10"/>
  <c r="E454" i="10"/>
  <c r="F454" i="10"/>
  <c r="B455" i="10"/>
  <c r="C455" i="10"/>
  <c r="D455" i="10"/>
  <c r="E455" i="10"/>
  <c r="F455" i="10"/>
  <c r="B456" i="10"/>
  <c r="C456" i="10"/>
  <c r="D456" i="10"/>
  <c r="E456" i="10"/>
  <c r="F456" i="10"/>
  <c r="B457" i="10"/>
  <c r="C457" i="10"/>
  <c r="D457" i="10"/>
  <c r="E457" i="10"/>
  <c r="F457" i="10"/>
  <c r="B458" i="10"/>
  <c r="C458" i="10"/>
  <c r="D458" i="10"/>
  <c r="E458" i="10"/>
  <c r="F458" i="10"/>
  <c r="B459" i="10"/>
  <c r="C459" i="10"/>
  <c r="D459" i="10"/>
  <c r="E459" i="10"/>
  <c r="F459" i="10"/>
  <c r="B460" i="10"/>
  <c r="C460" i="10"/>
  <c r="D460" i="10"/>
  <c r="E460" i="10"/>
  <c r="F460" i="10"/>
  <c r="B461" i="10"/>
  <c r="C461" i="10"/>
  <c r="D461" i="10"/>
  <c r="E461" i="10"/>
  <c r="F461" i="10"/>
  <c r="B462" i="10"/>
  <c r="C462" i="10"/>
  <c r="D462" i="10"/>
  <c r="E462" i="10"/>
  <c r="F462" i="10"/>
  <c r="B463" i="10"/>
  <c r="C463" i="10"/>
  <c r="D463" i="10"/>
  <c r="E463" i="10"/>
  <c r="F463" i="10"/>
  <c r="B464" i="10"/>
  <c r="C464" i="10"/>
  <c r="D464" i="10"/>
  <c r="E464" i="10"/>
  <c r="F464" i="10"/>
  <c r="B465" i="10"/>
  <c r="C465" i="10"/>
  <c r="D465" i="10"/>
  <c r="E465" i="10"/>
  <c r="F465" i="10"/>
  <c r="B466" i="10"/>
  <c r="C466" i="10"/>
  <c r="D466" i="10"/>
  <c r="E466" i="10"/>
  <c r="F466" i="10"/>
  <c r="B467" i="10"/>
  <c r="C467" i="10"/>
  <c r="D467" i="10"/>
  <c r="E467" i="10"/>
  <c r="F467" i="10"/>
  <c r="B468" i="10"/>
  <c r="C468" i="10"/>
  <c r="D468" i="10"/>
  <c r="E468" i="10"/>
  <c r="F468" i="10"/>
  <c r="B469" i="10"/>
  <c r="C469" i="10"/>
  <c r="D469" i="10"/>
  <c r="E469" i="10"/>
  <c r="F469" i="10"/>
  <c r="B470" i="10"/>
  <c r="C470" i="10"/>
  <c r="D470" i="10"/>
  <c r="E470" i="10"/>
  <c r="F470" i="10"/>
  <c r="B471" i="10"/>
  <c r="C471" i="10"/>
  <c r="D471" i="10"/>
  <c r="E471" i="10"/>
  <c r="F471" i="10"/>
  <c r="B472" i="10"/>
  <c r="C472" i="10"/>
  <c r="D472" i="10"/>
  <c r="E472" i="10"/>
  <c r="F472" i="10"/>
  <c r="B473" i="10"/>
  <c r="C473" i="10"/>
  <c r="D473" i="10"/>
  <c r="E473" i="10"/>
  <c r="F473" i="10"/>
  <c r="B474" i="10"/>
  <c r="C474" i="10"/>
  <c r="D474" i="10"/>
  <c r="E474" i="10"/>
  <c r="F474" i="10"/>
  <c r="B475" i="10"/>
  <c r="C475" i="10"/>
  <c r="D475" i="10"/>
  <c r="E475" i="10"/>
  <c r="F475" i="10"/>
  <c r="B476" i="10"/>
  <c r="C476" i="10"/>
  <c r="D476" i="10"/>
  <c r="E476" i="10"/>
  <c r="F476" i="10"/>
  <c r="B477" i="10"/>
  <c r="C477" i="10"/>
  <c r="D477" i="10"/>
  <c r="E477" i="10"/>
  <c r="F477" i="10"/>
  <c r="B478" i="10"/>
  <c r="C478" i="10"/>
  <c r="D478" i="10"/>
  <c r="E478" i="10"/>
  <c r="F478" i="10"/>
  <c r="B479" i="10"/>
  <c r="C479" i="10"/>
  <c r="D479" i="10"/>
  <c r="E479" i="10"/>
  <c r="F479" i="10"/>
  <c r="B480" i="10"/>
  <c r="C480" i="10"/>
  <c r="D480" i="10"/>
  <c r="E480" i="10"/>
  <c r="F480" i="10"/>
  <c r="B481" i="10"/>
  <c r="C481" i="10"/>
  <c r="D481" i="10"/>
  <c r="E481" i="10"/>
  <c r="F481" i="10"/>
  <c r="B482" i="10"/>
  <c r="C482" i="10"/>
  <c r="D482" i="10"/>
  <c r="E482" i="10"/>
  <c r="F482" i="10"/>
  <c r="B483" i="10"/>
  <c r="C483" i="10"/>
  <c r="D483" i="10"/>
  <c r="E483" i="10"/>
  <c r="F483" i="10"/>
  <c r="B484" i="10"/>
  <c r="C484" i="10"/>
  <c r="D484" i="10"/>
  <c r="E484" i="10"/>
  <c r="F484" i="10"/>
  <c r="B485" i="10"/>
  <c r="C485" i="10"/>
  <c r="D485" i="10"/>
  <c r="E485" i="10"/>
  <c r="F485" i="10"/>
  <c r="B486" i="10"/>
  <c r="C486" i="10"/>
  <c r="D486" i="10"/>
  <c r="E486" i="10"/>
  <c r="F486" i="10"/>
  <c r="B487" i="10"/>
  <c r="C487" i="10"/>
  <c r="D487" i="10"/>
  <c r="E487" i="10"/>
  <c r="F487" i="10"/>
  <c r="B488" i="10"/>
  <c r="C488" i="10"/>
  <c r="D488" i="10"/>
  <c r="E488" i="10"/>
  <c r="F488" i="10"/>
  <c r="B489" i="10"/>
  <c r="C489" i="10"/>
  <c r="D489" i="10"/>
  <c r="E489" i="10"/>
  <c r="F489" i="10"/>
  <c r="B490" i="10"/>
  <c r="C490" i="10"/>
  <c r="D490" i="10"/>
  <c r="E490" i="10"/>
  <c r="F490" i="10"/>
  <c r="B491" i="10"/>
  <c r="C491" i="10"/>
  <c r="D491" i="10"/>
  <c r="E491" i="10"/>
  <c r="F491" i="10"/>
  <c r="B492" i="10"/>
  <c r="C492" i="10"/>
  <c r="D492" i="10"/>
  <c r="E492" i="10"/>
  <c r="F492" i="10"/>
  <c r="B493" i="10"/>
  <c r="C493" i="10"/>
  <c r="D493" i="10"/>
  <c r="E493" i="10"/>
  <c r="F493" i="10"/>
  <c r="B494" i="10"/>
  <c r="C494" i="10"/>
  <c r="D494" i="10"/>
  <c r="E494" i="10"/>
  <c r="F494" i="10"/>
  <c r="B495" i="10"/>
  <c r="C495" i="10"/>
  <c r="D495" i="10"/>
  <c r="E495" i="10"/>
  <c r="F495" i="10"/>
  <c r="B496" i="10"/>
  <c r="C496" i="10"/>
  <c r="D496" i="10"/>
  <c r="E496" i="10"/>
  <c r="F496" i="10"/>
  <c r="B497" i="10"/>
  <c r="C497" i="10"/>
  <c r="D497" i="10"/>
  <c r="E497" i="10"/>
  <c r="F497" i="10"/>
  <c r="B498" i="10"/>
  <c r="C498" i="10"/>
  <c r="D498" i="10"/>
  <c r="E498" i="10"/>
  <c r="F498" i="10"/>
  <c r="B499" i="10"/>
  <c r="C499" i="10"/>
  <c r="D499" i="10"/>
  <c r="E499" i="10"/>
  <c r="F499" i="10"/>
  <c r="B500" i="10"/>
  <c r="C500" i="10"/>
  <c r="D500" i="10"/>
  <c r="E500" i="10"/>
  <c r="F500" i="10"/>
  <c r="B501" i="10"/>
  <c r="C501" i="10"/>
  <c r="D501" i="10"/>
  <c r="E501" i="10"/>
  <c r="F501" i="10"/>
  <c r="B502" i="10"/>
  <c r="C502" i="10"/>
  <c r="D502" i="10"/>
  <c r="E502" i="10"/>
  <c r="F502" i="10"/>
  <c r="B503" i="10"/>
  <c r="C503" i="10"/>
  <c r="D503" i="10"/>
  <c r="E503" i="10"/>
  <c r="F503" i="10"/>
  <c r="B504" i="10"/>
  <c r="C504" i="10"/>
  <c r="D504" i="10"/>
  <c r="E504" i="10"/>
  <c r="F504" i="10"/>
  <c r="B505" i="10"/>
  <c r="C505" i="10"/>
  <c r="D505" i="10"/>
  <c r="E505" i="10"/>
  <c r="F505" i="10"/>
  <c r="B506" i="10"/>
  <c r="C506" i="10"/>
  <c r="D506" i="10"/>
  <c r="E506" i="10"/>
  <c r="F506" i="10"/>
  <c r="B507" i="10"/>
  <c r="C507" i="10"/>
  <c r="D507" i="10"/>
  <c r="E507" i="10"/>
  <c r="F507" i="10"/>
  <c r="B508" i="10"/>
  <c r="C508" i="10"/>
  <c r="D508" i="10"/>
  <c r="E508" i="10"/>
  <c r="F508" i="10"/>
  <c r="B509" i="10"/>
  <c r="C509" i="10"/>
  <c r="D509" i="10"/>
  <c r="E509" i="10"/>
  <c r="F509" i="10"/>
  <c r="B510" i="10"/>
  <c r="C510" i="10"/>
  <c r="D510" i="10"/>
  <c r="E510" i="10"/>
  <c r="F510" i="10"/>
  <c r="B511" i="10"/>
  <c r="C511" i="10"/>
  <c r="D511" i="10"/>
  <c r="E511" i="10"/>
  <c r="F511" i="10"/>
  <c r="B512" i="10"/>
  <c r="C512" i="10"/>
  <c r="D512" i="10"/>
  <c r="E512" i="10"/>
  <c r="F512" i="10"/>
  <c r="B513" i="10"/>
  <c r="C513" i="10"/>
  <c r="D513" i="10"/>
  <c r="E513" i="10"/>
  <c r="F513" i="10"/>
  <c r="B514" i="10"/>
  <c r="C514" i="10"/>
  <c r="D514" i="10"/>
  <c r="E514" i="10"/>
  <c r="F514" i="10"/>
  <c r="B515" i="10"/>
  <c r="C515" i="10"/>
  <c r="D515" i="10"/>
  <c r="E515" i="10"/>
  <c r="F515" i="10"/>
  <c r="B516" i="10"/>
  <c r="C516" i="10"/>
  <c r="D516" i="10"/>
  <c r="E516" i="10"/>
  <c r="F516" i="10"/>
  <c r="B517" i="10"/>
  <c r="C517" i="10"/>
  <c r="D517" i="10"/>
  <c r="E517" i="10"/>
  <c r="F517" i="10"/>
  <c r="B518" i="10"/>
  <c r="C518" i="10"/>
  <c r="D518" i="10"/>
  <c r="E518" i="10"/>
  <c r="F518" i="10"/>
  <c r="B519" i="10"/>
  <c r="C519" i="10"/>
  <c r="D519" i="10"/>
  <c r="E519" i="10"/>
  <c r="F519" i="10"/>
  <c r="B520" i="10"/>
  <c r="C520" i="10"/>
  <c r="D520" i="10"/>
  <c r="E520" i="10"/>
  <c r="F520" i="10"/>
  <c r="B521" i="10"/>
  <c r="C521" i="10"/>
  <c r="D521" i="10"/>
  <c r="E521" i="10"/>
  <c r="F521" i="10"/>
  <c r="B522" i="10"/>
  <c r="C522" i="10"/>
  <c r="D522" i="10"/>
  <c r="E522" i="10"/>
  <c r="F522" i="10"/>
  <c r="B523" i="10"/>
  <c r="C523" i="10"/>
  <c r="D523" i="10"/>
  <c r="E523" i="10"/>
  <c r="F523" i="10"/>
  <c r="B524" i="10"/>
  <c r="C524" i="10"/>
  <c r="D524" i="10"/>
  <c r="E524" i="10"/>
  <c r="F524" i="10"/>
  <c r="B525" i="10"/>
  <c r="C525" i="10"/>
  <c r="D525" i="10"/>
  <c r="E525" i="10"/>
  <c r="F525" i="10"/>
  <c r="B526" i="10"/>
  <c r="C526" i="10"/>
  <c r="D526" i="10"/>
  <c r="E526" i="10"/>
  <c r="F526" i="10"/>
  <c r="B527" i="10"/>
  <c r="C527" i="10"/>
  <c r="D527" i="10"/>
  <c r="E527" i="10"/>
  <c r="F527" i="10"/>
  <c r="B528" i="10"/>
  <c r="C528" i="10"/>
  <c r="D528" i="10"/>
  <c r="E528" i="10"/>
  <c r="F528" i="10"/>
  <c r="B529" i="10"/>
  <c r="C529" i="10"/>
  <c r="D529" i="10"/>
  <c r="E529" i="10"/>
  <c r="F529" i="10"/>
  <c r="B530" i="10"/>
  <c r="C530" i="10"/>
  <c r="D530" i="10"/>
  <c r="E530" i="10"/>
  <c r="F530" i="10"/>
  <c r="B531" i="10"/>
  <c r="C531" i="10"/>
  <c r="D531" i="10"/>
  <c r="E531" i="10"/>
  <c r="F531" i="10"/>
  <c r="B532" i="10"/>
  <c r="C532" i="10"/>
  <c r="D532" i="10"/>
  <c r="E532" i="10"/>
  <c r="F532" i="10"/>
  <c r="B533" i="10"/>
  <c r="C533" i="10"/>
  <c r="D533" i="10"/>
  <c r="E533" i="10"/>
  <c r="F533" i="10"/>
  <c r="B534" i="10"/>
  <c r="C534" i="10"/>
  <c r="D534" i="10"/>
  <c r="E534" i="10"/>
  <c r="F534" i="10"/>
  <c r="B535" i="10"/>
  <c r="C535" i="10"/>
  <c r="D535" i="10"/>
  <c r="E535" i="10"/>
  <c r="F535" i="10"/>
  <c r="B536" i="10"/>
  <c r="C536" i="10"/>
  <c r="D536" i="10"/>
  <c r="E536" i="10"/>
  <c r="F536" i="10"/>
  <c r="B537" i="10"/>
  <c r="C537" i="10"/>
  <c r="D537" i="10"/>
  <c r="E537" i="10"/>
  <c r="F537" i="10"/>
  <c r="B538" i="10"/>
  <c r="C538" i="10"/>
  <c r="D538" i="10"/>
  <c r="E538" i="10"/>
  <c r="F538" i="10"/>
  <c r="B539" i="10"/>
  <c r="C539" i="10"/>
  <c r="D539" i="10"/>
  <c r="E539" i="10"/>
  <c r="F539" i="10"/>
  <c r="B540" i="10"/>
  <c r="C540" i="10"/>
  <c r="D540" i="10"/>
  <c r="E540" i="10"/>
  <c r="F540" i="10"/>
  <c r="B541" i="10"/>
  <c r="C541" i="10"/>
  <c r="D541" i="10"/>
  <c r="E541" i="10"/>
  <c r="F541" i="10"/>
  <c r="B542" i="10"/>
  <c r="C542" i="10"/>
  <c r="D542" i="10"/>
  <c r="E542" i="10"/>
  <c r="F542" i="10"/>
  <c r="B543" i="10"/>
  <c r="C543" i="10"/>
  <c r="D543" i="10"/>
  <c r="E543" i="10"/>
  <c r="F543" i="10"/>
  <c r="B544" i="10"/>
  <c r="C544" i="10"/>
  <c r="D544" i="10"/>
  <c r="E544" i="10"/>
  <c r="F544" i="10"/>
  <c r="B545" i="10"/>
  <c r="C545" i="10"/>
  <c r="D545" i="10"/>
  <c r="E545" i="10"/>
  <c r="F545" i="10"/>
  <c r="B546" i="10"/>
  <c r="C546" i="10"/>
  <c r="D546" i="10"/>
  <c r="E546" i="10"/>
  <c r="F546" i="10"/>
  <c r="B547" i="10"/>
  <c r="C547" i="10"/>
  <c r="D547" i="10"/>
  <c r="E547" i="10"/>
  <c r="F547" i="10"/>
  <c r="B548" i="10"/>
  <c r="C548" i="10"/>
  <c r="D548" i="10"/>
  <c r="E548" i="10"/>
  <c r="F548" i="10"/>
  <c r="B549" i="10"/>
  <c r="C549" i="10"/>
  <c r="D549" i="10"/>
  <c r="E549" i="10"/>
  <c r="F549" i="10"/>
  <c r="B550" i="10"/>
  <c r="C550" i="10"/>
  <c r="D550" i="10"/>
  <c r="E550" i="10"/>
  <c r="F550" i="10"/>
  <c r="B551" i="10"/>
  <c r="C551" i="10"/>
  <c r="D551" i="10"/>
  <c r="E551" i="10"/>
  <c r="F551" i="10"/>
  <c r="B552" i="10"/>
  <c r="C552" i="10"/>
  <c r="D552" i="10"/>
  <c r="E552" i="10"/>
  <c r="F552" i="10"/>
  <c r="B553" i="10"/>
  <c r="C553" i="10"/>
  <c r="D553" i="10"/>
  <c r="E553" i="10"/>
  <c r="F553" i="10"/>
  <c r="B554" i="10"/>
  <c r="C554" i="10"/>
  <c r="D554" i="10"/>
  <c r="E554" i="10"/>
  <c r="F554" i="10"/>
  <c r="B555" i="10"/>
  <c r="C555" i="10"/>
  <c r="D555" i="10"/>
  <c r="E555" i="10"/>
  <c r="F555" i="10"/>
  <c r="B556" i="10"/>
  <c r="C556" i="10"/>
  <c r="D556" i="10"/>
  <c r="E556" i="10"/>
  <c r="F556" i="10"/>
  <c r="B557" i="10"/>
  <c r="C557" i="10"/>
  <c r="D557" i="10"/>
  <c r="E557" i="10"/>
  <c r="F557" i="10"/>
  <c r="C3" i="10"/>
  <c r="C560" i="10" s="1"/>
  <c r="D3" i="10"/>
  <c r="E3" i="10"/>
  <c r="E559" i="10" s="1"/>
  <c r="F3" i="10"/>
  <c r="F560" i="10" s="1"/>
  <c r="B3" i="10"/>
  <c r="B559" i="10" s="1"/>
  <c r="F4" i="7"/>
  <c r="F5" i="7"/>
  <c r="F6" i="7"/>
  <c r="F7" i="7"/>
  <c r="F8" i="7"/>
  <c r="F9" i="7"/>
  <c r="F10" i="7"/>
  <c r="F11" i="7"/>
  <c r="F12" i="7"/>
  <c r="F13" i="7"/>
  <c r="F14" i="7"/>
  <c r="F15" i="7"/>
  <c r="F16" i="7"/>
  <c r="F17" i="7"/>
  <c r="F18" i="7"/>
  <c r="F19" i="7"/>
  <c r="F20" i="7"/>
  <c r="F21" i="7"/>
  <c r="F22" i="7"/>
  <c r="F23" i="7"/>
  <c r="F24" i="7"/>
  <c r="F25" i="7"/>
  <c r="F26" i="7"/>
  <c r="F27" i="7"/>
  <c r="F3" i="7"/>
  <c r="D4" i="7"/>
  <c r="D5" i="7" s="1"/>
  <c r="D4" i="5"/>
  <c r="D5" i="5" s="1"/>
  <c r="B66" i="4"/>
  <c r="B67" i="4" s="1"/>
  <c r="B56" i="4"/>
  <c r="B57" i="4" s="1"/>
  <c r="B58" i="4" s="1"/>
  <c r="B59" i="4" s="1"/>
  <c r="B60" i="4" s="1"/>
  <c r="B61" i="4" s="1"/>
  <c r="B62" i="4" s="1"/>
  <c r="B63" i="4" s="1"/>
  <c r="B64" i="4" s="1"/>
  <c r="B65" i="4" s="1"/>
  <c r="B3" i="4"/>
  <c r="B562" i="2"/>
  <c r="B6" i="2"/>
  <c r="C6" i="2"/>
  <c r="D6" i="2"/>
  <c r="E6" i="2"/>
  <c r="F6" i="2"/>
  <c r="G6" i="2"/>
  <c r="H6" i="2"/>
  <c r="I6" i="2"/>
  <c r="J6" i="2"/>
  <c r="K6" i="2"/>
  <c r="L6" i="2"/>
  <c r="M6" i="2"/>
  <c r="N6" i="2"/>
  <c r="O6" i="2"/>
  <c r="P6" i="2"/>
  <c r="AF15" i="11" s="1"/>
  <c r="Q6" i="2"/>
  <c r="R6" i="2"/>
  <c r="S6" i="2"/>
  <c r="T6" i="2"/>
  <c r="U6" i="2"/>
  <c r="AC20" i="11" s="1"/>
  <c r="V6" i="2"/>
  <c r="W6" i="2"/>
  <c r="X6" i="2"/>
  <c r="Y6" i="2"/>
  <c r="Z6" i="2"/>
  <c r="B7" i="2"/>
  <c r="C7" i="2"/>
  <c r="D7" i="2"/>
  <c r="E7" i="2"/>
  <c r="F7" i="2"/>
  <c r="G7" i="2"/>
  <c r="H7" i="2"/>
  <c r="I7" i="2"/>
  <c r="J7" i="2"/>
  <c r="K7" i="2"/>
  <c r="L7" i="2"/>
  <c r="M7" i="2"/>
  <c r="N7" i="2"/>
  <c r="O7" i="2"/>
  <c r="P7" i="2"/>
  <c r="Q7" i="2"/>
  <c r="R7" i="2"/>
  <c r="S7" i="2"/>
  <c r="T7" i="2"/>
  <c r="U7" i="2"/>
  <c r="V7" i="2"/>
  <c r="W7" i="2"/>
  <c r="X7" i="2"/>
  <c r="Y7" i="2"/>
  <c r="Z7" i="2"/>
  <c r="B8" i="2"/>
  <c r="C8" i="2"/>
  <c r="D8" i="2"/>
  <c r="E8" i="2"/>
  <c r="F8" i="2"/>
  <c r="G8" i="2"/>
  <c r="H8" i="2"/>
  <c r="I8" i="2"/>
  <c r="J8" i="2"/>
  <c r="K8" i="2"/>
  <c r="L8" i="2"/>
  <c r="M8" i="2"/>
  <c r="N8" i="2"/>
  <c r="O8" i="2"/>
  <c r="P8" i="2"/>
  <c r="Q8" i="2"/>
  <c r="R8" i="2"/>
  <c r="S8" i="2"/>
  <c r="T8" i="2"/>
  <c r="U8" i="2"/>
  <c r="V8" i="2"/>
  <c r="W8" i="2"/>
  <c r="X8" i="2"/>
  <c r="Y8" i="2"/>
  <c r="Z8" i="2"/>
  <c r="B9" i="2"/>
  <c r="C9" i="2"/>
  <c r="D9" i="2"/>
  <c r="E9" i="2"/>
  <c r="F9" i="2"/>
  <c r="G9" i="2"/>
  <c r="H9" i="2"/>
  <c r="I9" i="2"/>
  <c r="J9" i="2"/>
  <c r="K9" i="2"/>
  <c r="L9" i="2"/>
  <c r="M9" i="2"/>
  <c r="N9" i="2"/>
  <c r="N563" i="2" s="1"/>
  <c r="O9" i="2"/>
  <c r="P9" i="2"/>
  <c r="Q9" i="2"/>
  <c r="R9" i="2"/>
  <c r="S9" i="2"/>
  <c r="T9" i="2"/>
  <c r="U9" i="2"/>
  <c r="V9" i="2"/>
  <c r="W9" i="2"/>
  <c r="X9" i="2"/>
  <c r="Y9" i="2"/>
  <c r="Z9" i="2"/>
  <c r="B10" i="2"/>
  <c r="C10" i="2"/>
  <c r="D10" i="2"/>
  <c r="E10" i="2"/>
  <c r="F10" i="2"/>
  <c r="G10" i="2"/>
  <c r="H10" i="2"/>
  <c r="I10" i="2"/>
  <c r="J10" i="2"/>
  <c r="K10" i="2"/>
  <c r="L10" i="2"/>
  <c r="M10" i="2"/>
  <c r="N10" i="2"/>
  <c r="O10" i="2"/>
  <c r="P10" i="2"/>
  <c r="Q10" i="2"/>
  <c r="R10" i="2"/>
  <c r="S10" i="2"/>
  <c r="T10" i="2"/>
  <c r="U10" i="2"/>
  <c r="V10" i="2"/>
  <c r="W10" i="2"/>
  <c r="X10" i="2"/>
  <c r="Y10" i="2"/>
  <c r="Z10" i="2"/>
  <c r="B11" i="2"/>
  <c r="C11" i="2"/>
  <c r="D11" i="2"/>
  <c r="E11" i="2"/>
  <c r="F11" i="2"/>
  <c r="G11" i="2"/>
  <c r="H11" i="2"/>
  <c r="I11" i="2"/>
  <c r="J11" i="2"/>
  <c r="K11" i="2"/>
  <c r="L11" i="2"/>
  <c r="M11" i="2"/>
  <c r="N11" i="2"/>
  <c r="O11" i="2"/>
  <c r="P11" i="2"/>
  <c r="Q11" i="2"/>
  <c r="R11" i="2"/>
  <c r="S11" i="2"/>
  <c r="T11" i="2"/>
  <c r="U11" i="2"/>
  <c r="V11" i="2"/>
  <c r="W11" i="2"/>
  <c r="X11" i="2"/>
  <c r="Y11" i="2"/>
  <c r="Z11" i="2"/>
  <c r="B12" i="2"/>
  <c r="C12" i="2"/>
  <c r="D12" i="2"/>
  <c r="E12" i="2"/>
  <c r="F12" i="2"/>
  <c r="G12" i="2"/>
  <c r="H12" i="2"/>
  <c r="I12" i="2"/>
  <c r="J12" i="2"/>
  <c r="K12" i="2"/>
  <c r="L12" i="2"/>
  <c r="M12" i="2"/>
  <c r="N12" i="2"/>
  <c r="O12" i="2"/>
  <c r="P12" i="2"/>
  <c r="Q12" i="2"/>
  <c r="R12" i="2"/>
  <c r="S12" i="2"/>
  <c r="T12" i="2"/>
  <c r="U12" i="2"/>
  <c r="V12" i="2"/>
  <c r="W12" i="2"/>
  <c r="X12" i="2"/>
  <c r="Y12" i="2"/>
  <c r="Z12" i="2"/>
  <c r="B13" i="2"/>
  <c r="C13" i="2"/>
  <c r="D13" i="2"/>
  <c r="E13" i="2"/>
  <c r="F13" i="2"/>
  <c r="G13" i="2"/>
  <c r="H13" i="2"/>
  <c r="I13" i="2"/>
  <c r="J13" i="2"/>
  <c r="K13" i="2"/>
  <c r="L13" i="2"/>
  <c r="M13" i="2"/>
  <c r="N13" i="2"/>
  <c r="O13" i="2"/>
  <c r="P13" i="2"/>
  <c r="Q13" i="2"/>
  <c r="R13" i="2"/>
  <c r="S13" i="2"/>
  <c r="T13" i="2"/>
  <c r="U13" i="2"/>
  <c r="V13" i="2"/>
  <c r="W13" i="2"/>
  <c r="X13" i="2"/>
  <c r="Y13" i="2"/>
  <c r="Z13" i="2"/>
  <c r="B14" i="2"/>
  <c r="C14" i="2"/>
  <c r="D14" i="2"/>
  <c r="E14" i="2"/>
  <c r="F14" i="2"/>
  <c r="G14" i="2"/>
  <c r="H14" i="2"/>
  <c r="I14" i="2"/>
  <c r="I562" i="2" s="1"/>
  <c r="J14" i="2"/>
  <c r="K14" i="2"/>
  <c r="L14" i="2"/>
  <c r="M14" i="2"/>
  <c r="N14" i="2"/>
  <c r="O14" i="2"/>
  <c r="P14" i="2"/>
  <c r="Q14" i="2"/>
  <c r="R14" i="2"/>
  <c r="S14" i="2"/>
  <c r="T14" i="2"/>
  <c r="U14" i="2"/>
  <c r="V14" i="2"/>
  <c r="W14" i="2"/>
  <c r="X14" i="2"/>
  <c r="Y14" i="2"/>
  <c r="Z14" i="2"/>
  <c r="B15" i="2"/>
  <c r="C15" i="2"/>
  <c r="D15" i="2"/>
  <c r="E15" i="2"/>
  <c r="F15" i="2"/>
  <c r="G15" i="2"/>
  <c r="H15" i="2"/>
  <c r="I15" i="2"/>
  <c r="J15" i="2"/>
  <c r="K15" i="2"/>
  <c r="L15" i="2"/>
  <c r="M15" i="2"/>
  <c r="N15" i="2"/>
  <c r="O15" i="2"/>
  <c r="P15" i="2"/>
  <c r="Q15" i="2"/>
  <c r="R15" i="2"/>
  <c r="S15" i="2"/>
  <c r="T15" i="2"/>
  <c r="U15" i="2"/>
  <c r="V15" i="2"/>
  <c r="W15" i="2"/>
  <c r="X15" i="2"/>
  <c r="Y15" i="2"/>
  <c r="Z15" i="2"/>
  <c r="B16" i="2"/>
  <c r="C16" i="2"/>
  <c r="D16" i="2"/>
  <c r="E16" i="2"/>
  <c r="F16" i="2"/>
  <c r="G16" i="2"/>
  <c r="H16" i="2"/>
  <c r="I16" i="2"/>
  <c r="J16" i="2"/>
  <c r="K16" i="2"/>
  <c r="L16" i="2"/>
  <c r="M16" i="2"/>
  <c r="N16" i="2"/>
  <c r="O16" i="2"/>
  <c r="P16" i="2"/>
  <c r="P563" i="2" s="1"/>
  <c r="Q16" i="2"/>
  <c r="R16" i="2"/>
  <c r="R562" i="2" s="1"/>
  <c r="S16" i="2"/>
  <c r="T16" i="2"/>
  <c r="U16" i="2"/>
  <c r="V16" i="2"/>
  <c r="W16" i="2"/>
  <c r="X16" i="2"/>
  <c r="Y16" i="2"/>
  <c r="Z16" i="2"/>
  <c r="B17" i="2"/>
  <c r="C17" i="2"/>
  <c r="D17" i="2"/>
  <c r="E17" i="2"/>
  <c r="F17" i="2"/>
  <c r="G17" i="2"/>
  <c r="H17" i="2"/>
  <c r="I17" i="2"/>
  <c r="J17" i="2"/>
  <c r="K17" i="2"/>
  <c r="L17" i="2"/>
  <c r="M17" i="2"/>
  <c r="N17" i="2"/>
  <c r="O17" i="2"/>
  <c r="P17" i="2"/>
  <c r="Q17" i="2"/>
  <c r="R17" i="2"/>
  <c r="S17" i="2"/>
  <c r="T17" i="2"/>
  <c r="U17" i="2"/>
  <c r="V17" i="2"/>
  <c r="W17" i="2"/>
  <c r="X17" i="2"/>
  <c r="Y17" i="2"/>
  <c r="Z17" i="2"/>
  <c r="B18" i="2"/>
  <c r="C18" i="2"/>
  <c r="D18" i="2"/>
  <c r="E18" i="2"/>
  <c r="F18" i="2"/>
  <c r="G18" i="2"/>
  <c r="H18" i="2"/>
  <c r="I18" i="2"/>
  <c r="J18" i="2"/>
  <c r="K18" i="2"/>
  <c r="L18" i="2"/>
  <c r="M18" i="2"/>
  <c r="N18" i="2"/>
  <c r="O18" i="2"/>
  <c r="P18" i="2"/>
  <c r="Q18" i="2"/>
  <c r="R18" i="2"/>
  <c r="S18" i="2"/>
  <c r="T18" i="2"/>
  <c r="U18" i="2"/>
  <c r="V18" i="2"/>
  <c r="W18" i="2"/>
  <c r="X18" i="2"/>
  <c r="Y18" i="2"/>
  <c r="Z18" i="2"/>
  <c r="B19" i="2"/>
  <c r="C19" i="2"/>
  <c r="D19" i="2"/>
  <c r="E19" i="2"/>
  <c r="F19" i="2"/>
  <c r="G19" i="2"/>
  <c r="H19" i="2"/>
  <c r="I19" i="2"/>
  <c r="J19" i="2"/>
  <c r="K19" i="2"/>
  <c r="L19" i="2"/>
  <c r="M19" i="2"/>
  <c r="N19" i="2"/>
  <c r="O19" i="2"/>
  <c r="P19" i="2"/>
  <c r="Q19" i="2"/>
  <c r="R19" i="2"/>
  <c r="S19" i="2"/>
  <c r="T19" i="2"/>
  <c r="U19" i="2"/>
  <c r="V19" i="2"/>
  <c r="W19" i="2"/>
  <c r="X19" i="2"/>
  <c r="Y19" i="2"/>
  <c r="Z19" i="2"/>
  <c r="B20" i="2"/>
  <c r="C20" i="2"/>
  <c r="D20" i="2"/>
  <c r="E20" i="2"/>
  <c r="F20" i="2"/>
  <c r="G20" i="2"/>
  <c r="H20" i="2"/>
  <c r="I20" i="2"/>
  <c r="J20" i="2"/>
  <c r="K20" i="2"/>
  <c r="L20" i="2"/>
  <c r="M20" i="2"/>
  <c r="N20" i="2"/>
  <c r="O20" i="2"/>
  <c r="P20" i="2"/>
  <c r="Q20" i="2"/>
  <c r="R20" i="2"/>
  <c r="S20" i="2"/>
  <c r="T20" i="2"/>
  <c r="U20" i="2"/>
  <c r="V20" i="2"/>
  <c r="W20" i="2"/>
  <c r="X20" i="2"/>
  <c r="Y20" i="2"/>
  <c r="Z20" i="2"/>
  <c r="B21" i="2"/>
  <c r="C21" i="2"/>
  <c r="D21" i="2"/>
  <c r="E21" i="2"/>
  <c r="F21" i="2"/>
  <c r="G21" i="2"/>
  <c r="H21" i="2"/>
  <c r="I21" i="2"/>
  <c r="J21" i="2"/>
  <c r="K21" i="2"/>
  <c r="L21" i="2"/>
  <c r="M21" i="2"/>
  <c r="N21" i="2"/>
  <c r="O21" i="2"/>
  <c r="P21" i="2"/>
  <c r="Q21" i="2"/>
  <c r="R21" i="2"/>
  <c r="S21" i="2"/>
  <c r="T21" i="2"/>
  <c r="U21" i="2"/>
  <c r="V21" i="2"/>
  <c r="W21" i="2"/>
  <c r="X21" i="2"/>
  <c r="Y21" i="2"/>
  <c r="Z21" i="2"/>
  <c r="B22" i="2"/>
  <c r="C22" i="2"/>
  <c r="D22" i="2"/>
  <c r="E22" i="2"/>
  <c r="F22" i="2"/>
  <c r="G22" i="2"/>
  <c r="H22" i="2"/>
  <c r="I22" i="2"/>
  <c r="J22" i="2"/>
  <c r="K22" i="2"/>
  <c r="L22" i="2"/>
  <c r="M22" i="2"/>
  <c r="N22" i="2"/>
  <c r="O22" i="2"/>
  <c r="P22" i="2"/>
  <c r="Q22" i="2"/>
  <c r="R22" i="2"/>
  <c r="S22" i="2"/>
  <c r="T22" i="2"/>
  <c r="U22" i="2"/>
  <c r="V22" i="2"/>
  <c r="W22" i="2"/>
  <c r="X22" i="2"/>
  <c r="Y22" i="2"/>
  <c r="Z22" i="2"/>
  <c r="B23" i="2"/>
  <c r="C23" i="2"/>
  <c r="D23" i="2"/>
  <c r="E23" i="2"/>
  <c r="F23" i="2"/>
  <c r="G23" i="2"/>
  <c r="H23" i="2"/>
  <c r="I23" i="2"/>
  <c r="J23" i="2"/>
  <c r="K23" i="2"/>
  <c r="L23" i="2"/>
  <c r="M23" i="2"/>
  <c r="N23" i="2"/>
  <c r="O23" i="2"/>
  <c r="P23" i="2"/>
  <c r="Q23" i="2"/>
  <c r="R23" i="2"/>
  <c r="S23" i="2"/>
  <c r="T23" i="2"/>
  <c r="U23" i="2"/>
  <c r="V23" i="2"/>
  <c r="W23" i="2"/>
  <c r="X23" i="2"/>
  <c r="Y23" i="2"/>
  <c r="Z23" i="2"/>
  <c r="B24" i="2"/>
  <c r="C24" i="2"/>
  <c r="D24" i="2"/>
  <c r="E24" i="2"/>
  <c r="F24" i="2"/>
  <c r="G24" i="2"/>
  <c r="H24" i="2"/>
  <c r="I24" i="2"/>
  <c r="J24" i="2"/>
  <c r="K24" i="2"/>
  <c r="L24" i="2"/>
  <c r="M24" i="2"/>
  <c r="N24" i="2"/>
  <c r="O24" i="2"/>
  <c r="P24" i="2"/>
  <c r="Q24" i="2"/>
  <c r="R24" i="2"/>
  <c r="S24" i="2"/>
  <c r="T24" i="2"/>
  <c r="U24" i="2"/>
  <c r="V24" i="2"/>
  <c r="W24" i="2"/>
  <c r="X24" i="2"/>
  <c r="Y24" i="2"/>
  <c r="Z24" i="2"/>
  <c r="B25" i="2"/>
  <c r="C25" i="2"/>
  <c r="D25" i="2"/>
  <c r="E25" i="2"/>
  <c r="F25" i="2"/>
  <c r="G25" i="2"/>
  <c r="H25" i="2"/>
  <c r="I25" i="2"/>
  <c r="J25" i="2"/>
  <c r="K25" i="2"/>
  <c r="L25" i="2"/>
  <c r="M25" i="2"/>
  <c r="N25" i="2"/>
  <c r="O25" i="2"/>
  <c r="P25" i="2"/>
  <c r="Q25" i="2"/>
  <c r="R25" i="2"/>
  <c r="S25" i="2"/>
  <c r="T25" i="2"/>
  <c r="U25" i="2"/>
  <c r="V25" i="2"/>
  <c r="W25" i="2"/>
  <c r="X25" i="2"/>
  <c r="Y25" i="2"/>
  <c r="Z25" i="2"/>
  <c r="B26" i="2"/>
  <c r="C26" i="2"/>
  <c r="D26" i="2"/>
  <c r="E26" i="2"/>
  <c r="F26" i="2"/>
  <c r="G26" i="2"/>
  <c r="H26" i="2"/>
  <c r="I26" i="2"/>
  <c r="J26" i="2"/>
  <c r="K26" i="2"/>
  <c r="L26" i="2"/>
  <c r="M26" i="2"/>
  <c r="N26" i="2"/>
  <c r="O26" i="2"/>
  <c r="P26" i="2"/>
  <c r="Q26" i="2"/>
  <c r="R26" i="2"/>
  <c r="S26" i="2"/>
  <c r="T26" i="2"/>
  <c r="U26" i="2"/>
  <c r="V26" i="2"/>
  <c r="W26" i="2"/>
  <c r="X26" i="2"/>
  <c r="Y26" i="2"/>
  <c r="Z26" i="2"/>
  <c r="B27" i="2"/>
  <c r="C27" i="2"/>
  <c r="D27" i="2"/>
  <c r="E27" i="2"/>
  <c r="F27" i="2"/>
  <c r="G27" i="2"/>
  <c r="H27" i="2"/>
  <c r="I27" i="2"/>
  <c r="J27" i="2"/>
  <c r="K27" i="2"/>
  <c r="L27" i="2"/>
  <c r="M27" i="2"/>
  <c r="N27" i="2"/>
  <c r="O27" i="2"/>
  <c r="P27" i="2"/>
  <c r="Q27" i="2"/>
  <c r="R27" i="2"/>
  <c r="S27" i="2"/>
  <c r="T27" i="2"/>
  <c r="U27" i="2"/>
  <c r="V27" i="2"/>
  <c r="W27" i="2"/>
  <c r="X27" i="2"/>
  <c r="Y27" i="2"/>
  <c r="Z27" i="2"/>
  <c r="B28" i="2"/>
  <c r="C28" i="2"/>
  <c r="D28" i="2"/>
  <c r="E28" i="2"/>
  <c r="F28" i="2"/>
  <c r="G28" i="2"/>
  <c r="H28" i="2"/>
  <c r="I28" i="2"/>
  <c r="J28" i="2"/>
  <c r="K28" i="2"/>
  <c r="K562" i="2" s="1"/>
  <c r="L28" i="2"/>
  <c r="M28" i="2"/>
  <c r="N28" i="2"/>
  <c r="O28" i="2"/>
  <c r="P28" i="2"/>
  <c r="Q28" i="2"/>
  <c r="R28" i="2"/>
  <c r="S28" i="2"/>
  <c r="T28" i="2"/>
  <c r="U28" i="2"/>
  <c r="V28" i="2"/>
  <c r="W28" i="2"/>
  <c r="X28" i="2"/>
  <c r="Y28" i="2"/>
  <c r="Z28" i="2"/>
  <c r="B29" i="2"/>
  <c r="C29" i="2"/>
  <c r="D29" i="2"/>
  <c r="E29" i="2"/>
  <c r="F29" i="2"/>
  <c r="G29" i="2"/>
  <c r="H29" i="2"/>
  <c r="I29" i="2"/>
  <c r="J29" i="2"/>
  <c r="K29" i="2"/>
  <c r="L29" i="2"/>
  <c r="M29" i="2"/>
  <c r="N29" i="2"/>
  <c r="O29" i="2"/>
  <c r="P29" i="2"/>
  <c r="Q29" i="2"/>
  <c r="R29" i="2"/>
  <c r="S29" i="2"/>
  <c r="T29" i="2"/>
  <c r="U29" i="2"/>
  <c r="V29" i="2"/>
  <c r="W29" i="2"/>
  <c r="X29" i="2"/>
  <c r="Y29" i="2"/>
  <c r="Z29" i="2"/>
  <c r="B30" i="2"/>
  <c r="C30" i="2"/>
  <c r="D30" i="2"/>
  <c r="E30" i="2"/>
  <c r="F30" i="2"/>
  <c r="G30" i="2"/>
  <c r="H30" i="2"/>
  <c r="I30" i="2"/>
  <c r="J30" i="2"/>
  <c r="K30" i="2"/>
  <c r="L30" i="2"/>
  <c r="M30" i="2"/>
  <c r="N30" i="2"/>
  <c r="O30" i="2"/>
  <c r="P30" i="2"/>
  <c r="Q30" i="2"/>
  <c r="R30" i="2"/>
  <c r="S30" i="2"/>
  <c r="T30" i="2"/>
  <c r="U30" i="2"/>
  <c r="V30" i="2"/>
  <c r="W30" i="2"/>
  <c r="X30" i="2"/>
  <c r="Y30" i="2"/>
  <c r="Z30" i="2"/>
  <c r="B31" i="2"/>
  <c r="C31" i="2"/>
  <c r="D31" i="2"/>
  <c r="E31" i="2"/>
  <c r="F31" i="2"/>
  <c r="G31" i="2"/>
  <c r="H31" i="2"/>
  <c r="I31" i="2"/>
  <c r="J31" i="2"/>
  <c r="K31" i="2"/>
  <c r="L31" i="2"/>
  <c r="M31" i="2"/>
  <c r="N31" i="2"/>
  <c r="O31" i="2"/>
  <c r="P31" i="2"/>
  <c r="Q31" i="2"/>
  <c r="R31" i="2"/>
  <c r="S31" i="2"/>
  <c r="T31" i="2"/>
  <c r="U31" i="2"/>
  <c r="V31" i="2"/>
  <c r="W31" i="2"/>
  <c r="X31" i="2"/>
  <c r="Y31" i="2"/>
  <c r="Z31" i="2"/>
  <c r="B32" i="2"/>
  <c r="C32" i="2"/>
  <c r="D32" i="2"/>
  <c r="E32" i="2"/>
  <c r="F32" i="2"/>
  <c r="G32" i="2"/>
  <c r="H32" i="2"/>
  <c r="I32" i="2"/>
  <c r="J32" i="2"/>
  <c r="K32" i="2"/>
  <c r="L32" i="2"/>
  <c r="M32" i="2"/>
  <c r="N32" i="2"/>
  <c r="O32" i="2"/>
  <c r="P32" i="2"/>
  <c r="Q32" i="2"/>
  <c r="R32" i="2"/>
  <c r="S32" i="2"/>
  <c r="T32" i="2"/>
  <c r="U32" i="2"/>
  <c r="V32" i="2"/>
  <c r="W32" i="2"/>
  <c r="X32" i="2"/>
  <c r="Y32" i="2"/>
  <c r="Z32" i="2"/>
  <c r="B33" i="2"/>
  <c r="C33" i="2"/>
  <c r="D33" i="2"/>
  <c r="E33" i="2"/>
  <c r="F33" i="2"/>
  <c r="G33" i="2"/>
  <c r="H33" i="2"/>
  <c r="I33" i="2"/>
  <c r="J33" i="2"/>
  <c r="K33" i="2"/>
  <c r="L33" i="2"/>
  <c r="M33" i="2"/>
  <c r="N33" i="2"/>
  <c r="O33" i="2"/>
  <c r="P33" i="2"/>
  <c r="Q33" i="2"/>
  <c r="R33" i="2"/>
  <c r="S33" i="2"/>
  <c r="T33" i="2"/>
  <c r="U33" i="2"/>
  <c r="V33" i="2"/>
  <c r="W33" i="2"/>
  <c r="X33" i="2"/>
  <c r="Y33" i="2"/>
  <c r="Z33" i="2"/>
  <c r="B34" i="2"/>
  <c r="C34" i="2"/>
  <c r="D34" i="2"/>
  <c r="E34" i="2"/>
  <c r="F34" i="2"/>
  <c r="G34" i="2"/>
  <c r="H34" i="2"/>
  <c r="I34" i="2"/>
  <c r="J34" i="2"/>
  <c r="K34" i="2"/>
  <c r="L34" i="2"/>
  <c r="M34" i="2"/>
  <c r="N34" i="2"/>
  <c r="O34" i="2"/>
  <c r="P34" i="2"/>
  <c r="Q34" i="2"/>
  <c r="R34" i="2"/>
  <c r="S34" i="2"/>
  <c r="T34" i="2"/>
  <c r="U34" i="2"/>
  <c r="V34" i="2"/>
  <c r="W34" i="2"/>
  <c r="X34" i="2"/>
  <c r="Y34" i="2"/>
  <c r="Z34" i="2"/>
  <c r="B35" i="2"/>
  <c r="C35" i="2"/>
  <c r="D35" i="2"/>
  <c r="E35" i="2"/>
  <c r="F35" i="2"/>
  <c r="G35" i="2"/>
  <c r="H35" i="2"/>
  <c r="I35" i="2"/>
  <c r="J35" i="2"/>
  <c r="K35" i="2"/>
  <c r="L35" i="2"/>
  <c r="M35" i="2"/>
  <c r="N35" i="2"/>
  <c r="O35" i="2"/>
  <c r="P35" i="2"/>
  <c r="Q35" i="2"/>
  <c r="R35" i="2"/>
  <c r="S35" i="2"/>
  <c r="T35" i="2"/>
  <c r="U35" i="2"/>
  <c r="V35" i="2"/>
  <c r="W35" i="2"/>
  <c r="X35" i="2"/>
  <c r="Y35" i="2"/>
  <c r="Z35" i="2"/>
  <c r="B36" i="2"/>
  <c r="C36" i="2"/>
  <c r="D36" i="2"/>
  <c r="E36" i="2"/>
  <c r="F36" i="2"/>
  <c r="G36" i="2"/>
  <c r="H36" i="2"/>
  <c r="I36" i="2"/>
  <c r="J36" i="2"/>
  <c r="K36" i="2"/>
  <c r="L36" i="2"/>
  <c r="M36" i="2"/>
  <c r="N36" i="2"/>
  <c r="O36" i="2"/>
  <c r="P36" i="2"/>
  <c r="Q36" i="2"/>
  <c r="R36" i="2"/>
  <c r="S36" i="2"/>
  <c r="T36" i="2"/>
  <c r="U36" i="2"/>
  <c r="V36" i="2"/>
  <c r="W36" i="2"/>
  <c r="X36" i="2"/>
  <c r="Y36" i="2"/>
  <c r="Z36" i="2"/>
  <c r="B37" i="2"/>
  <c r="C37" i="2"/>
  <c r="D37" i="2"/>
  <c r="E37" i="2"/>
  <c r="F37" i="2"/>
  <c r="G37" i="2"/>
  <c r="H37" i="2"/>
  <c r="I37" i="2"/>
  <c r="J37" i="2"/>
  <c r="K37" i="2"/>
  <c r="L37" i="2"/>
  <c r="M37" i="2"/>
  <c r="N37" i="2"/>
  <c r="O37" i="2"/>
  <c r="P37" i="2"/>
  <c r="Q37" i="2"/>
  <c r="R37" i="2"/>
  <c r="S37" i="2"/>
  <c r="T37" i="2"/>
  <c r="U37" i="2"/>
  <c r="V37" i="2"/>
  <c r="W37" i="2"/>
  <c r="X37" i="2"/>
  <c r="Y37" i="2"/>
  <c r="Z37" i="2"/>
  <c r="B38" i="2"/>
  <c r="C38" i="2"/>
  <c r="D38" i="2"/>
  <c r="E38" i="2"/>
  <c r="F38" i="2"/>
  <c r="G38" i="2"/>
  <c r="H38" i="2"/>
  <c r="I38" i="2"/>
  <c r="J38" i="2"/>
  <c r="K38" i="2"/>
  <c r="L38" i="2"/>
  <c r="M38" i="2"/>
  <c r="N38" i="2"/>
  <c r="O38" i="2"/>
  <c r="P38" i="2"/>
  <c r="Q38" i="2"/>
  <c r="R38" i="2"/>
  <c r="S38" i="2"/>
  <c r="T38" i="2"/>
  <c r="U38" i="2"/>
  <c r="V38" i="2"/>
  <c r="W38" i="2"/>
  <c r="X38" i="2"/>
  <c r="Y38" i="2"/>
  <c r="Z38" i="2"/>
  <c r="B39" i="2"/>
  <c r="C39" i="2"/>
  <c r="D39" i="2"/>
  <c r="E39" i="2"/>
  <c r="F39" i="2"/>
  <c r="G39" i="2"/>
  <c r="H39" i="2"/>
  <c r="I39" i="2"/>
  <c r="J39" i="2"/>
  <c r="K39" i="2"/>
  <c r="L39" i="2"/>
  <c r="M39" i="2"/>
  <c r="N39" i="2"/>
  <c r="O39" i="2"/>
  <c r="P39" i="2"/>
  <c r="Q39" i="2"/>
  <c r="R39" i="2"/>
  <c r="S39" i="2"/>
  <c r="T39" i="2"/>
  <c r="U39" i="2"/>
  <c r="V39" i="2"/>
  <c r="W39" i="2"/>
  <c r="X39" i="2"/>
  <c r="Y39" i="2"/>
  <c r="Z39" i="2"/>
  <c r="B40" i="2"/>
  <c r="C40" i="2"/>
  <c r="D40" i="2"/>
  <c r="E40" i="2"/>
  <c r="F40" i="2"/>
  <c r="G40" i="2"/>
  <c r="G562" i="2" s="1"/>
  <c r="H40" i="2"/>
  <c r="I40" i="2"/>
  <c r="J40" i="2"/>
  <c r="K40" i="2"/>
  <c r="L40" i="2"/>
  <c r="M40" i="2"/>
  <c r="N40" i="2"/>
  <c r="O40" i="2"/>
  <c r="P40" i="2"/>
  <c r="Q40" i="2"/>
  <c r="R40" i="2"/>
  <c r="S40" i="2"/>
  <c r="T40" i="2"/>
  <c r="U40" i="2"/>
  <c r="V40" i="2"/>
  <c r="V562" i="2" s="1"/>
  <c r="W40" i="2"/>
  <c r="X40" i="2"/>
  <c r="Y40" i="2"/>
  <c r="Z40" i="2"/>
  <c r="B41" i="2"/>
  <c r="C41" i="2"/>
  <c r="D41" i="2"/>
  <c r="E41" i="2"/>
  <c r="F41" i="2"/>
  <c r="G41" i="2"/>
  <c r="H41" i="2"/>
  <c r="I41" i="2"/>
  <c r="J41" i="2"/>
  <c r="K41" i="2"/>
  <c r="L41" i="2"/>
  <c r="M41" i="2"/>
  <c r="N41" i="2"/>
  <c r="O41" i="2"/>
  <c r="P41" i="2"/>
  <c r="Q41" i="2"/>
  <c r="R41" i="2"/>
  <c r="S41" i="2"/>
  <c r="T41" i="2"/>
  <c r="U41" i="2"/>
  <c r="V41" i="2"/>
  <c r="W41" i="2"/>
  <c r="X41" i="2"/>
  <c r="Y41" i="2"/>
  <c r="Z41" i="2"/>
  <c r="B42" i="2"/>
  <c r="C42" i="2"/>
  <c r="D42" i="2"/>
  <c r="E42" i="2"/>
  <c r="F42" i="2"/>
  <c r="G42" i="2"/>
  <c r="H42" i="2"/>
  <c r="I42" i="2"/>
  <c r="J42" i="2"/>
  <c r="K42" i="2"/>
  <c r="L42" i="2"/>
  <c r="M42" i="2"/>
  <c r="N42" i="2"/>
  <c r="O42" i="2"/>
  <c r="P42" i="2"/>
  <c r="Q42" i="2"/>
  <c r="R42" i="2"/>
  <c r="S42" i="2"/>
  <c r="T42" i="2"/>
  <c r="U42" i="2"/>
  <c r="V42" i="2"/>
  <c r="W42" i="2"/>
  <c r="X42" i="2"/>
  <c r="Y42" i="2"/>
  <c r="Z42" i="2"/>
  <c r="B43" i="2"/>
  <c r="C43" i="2"/>
  <c r="D43" i="2"/>
  <c r="E43" i="2"/>
  <c r="F43" i="2"/>
  <c r="G43" i="2"/>
  <c r="H43" i="2"/>
  <c r="I43" i="2"/>
  <c r="J43" i="2"/>
  <c r="K43" i="2"/>
  <c r="L43" i="2"/>
  <c r="M43" i="2"/>
  <c r="N43" i="2"/>
  <c r="O43" i="2"/>
  <c r="P43" i="2"/>
  <c r="Q43" i="2"/>
  <c r="R43" i="2"/>
  <c r="S43" i="2"/>
  <c r="T43" i="2"/>
  <c r="U43" i="2"/>
  <c r="V43" i="2"/>
  <c r="W43" i="2"/>
  <c r="X43" i="2"/>
  <c r="Y43" i="2"/>
  <c r="Z43" i="2"/>
  <c r="B44" i="2"/>
  <c r="C44" i="2"/>
  <c r="D44" i="2"/>
  <c r="E44" i="2"/>
  <c r="F44" i="2"/>
  <c r="G44" i="2"/>
  <c r="H44" i="2"/>
  <c r="I44" i="2"/>
  <c r="J44" i="2"/>
  <c r="K44" i="2"/>
  <c r="L44" i="2"/>
  <c r="M44" i="2"/>
  <c r="N44" i="2"/>
  <c r="O44" i="2"/>
  <c r="P44" i="2"/>
  <c r="Q44" i="2"/>
  <c r="R44" i="2"/>
  <c r="S44" i="2"/>
  <c r="T44" i="2"/>
  <c r="U44" i="2"/>
  <c r="V44" i="2"/>
  <c r="W44" i="2"/>
  <c r="X44" i="2"/>
  <c r="Y44" i="2"/>
  <c r="Z44" i="2"/>
  <c r="B45" i="2"/>
  <c r="C45" i="2"/>
  <c r="D45" i="2"/>
  <c r="E45" i="2"/>
  <c r="F45" i="2"/>
  <c r="G45" i="2"/>
  <c r="H45" i="2"/>
  <c r="I45" i="2"/>
  <c r="J45" i="2"/>
  <c r="K45" i="2"/>
  <c r="L45" i="2"/>
  <c r="M45" i="2"/>
  <c r="N45" i="2"/>
  <c r="O45" i="2"/>
  <c r="P45" i="2"/>
  <c r="Q45" i="2"/>
  <c r="R45" i="2"/>
  <c r="S45" i="2"/>
  <c r="T45" i="2"/>
  <c r="U45" i="2"/>
  <c r="V45" i="2"/>
  <c r="W45" i="2"/>
  <c r="X45" i="2"/>
  <c r="Y45" i="2"/>
  <c r="Z45" i="2"/>
  <c r="B46" i="2"/>
  <c r="C46" i="2"/>
  <c r="D46" i="2"/>
  <c r="E46" i="2"/>
  <c r="F46" i="2"/>
  <c r="G46" i="2"/>
  <c r="H46" i="2"/>
  <c r="I46" i="2"/>
  <c r="J46" i="2"/>
  <c r="K46" i="2"/>
  <c r="L46" i="2"/>
  <c r="M46" i="2"/>
  <c r="N46" i="2"/>
  <c r="O46" i="2"/>
  <c r="P46" i="2"/>
  <c r="Q46" i="2"/>
  <c r="R46" i="2"/>
  <c r="S46" i="2"/>
  <c r="T46" i="2"/>
  <c r="U46" i="2"/>
  <c r="V46" i="2"/>
  <c r="W46" i="2"/>
  <c r="X46" i="2"/>
  <c r="Y46" i="2"/>
  <c r="Z46" i="2"/>
  <c r="B47" i="2"/>
  <c r="C47" i="2"/>
  <c r="D47" i="2"/>
  <c r="E47" i="2"/>
  <c r="F47" i="2"/>
  <c r="G47" i="2"/>
  <c r="H47" i="2"/>
  <c r="I47" i="2"/>
  <c r="J47" i="2"/>
  <c r="K47" i="2"/>
  <c r="L47" i="2"/>
  <c r="M47" i="2"/>
  <c r="N47" i="2"/>
  <c r="O47" i="2"/>
  <c r="P47" i="2"/>
  <c r="Q47" i="2"/>
  <c r="R47" i="2"/>
  <c r="S47" i="2"/>
  <c r="T47" i="2"/>
  <c r="U47" i="2"/>
  <c r="V47" i="2"/>
  <c r="W47" i="2"/>
  <c r="X47" i="2"/>
  <c r="Y47" i="2"/>
  <c r="Z47" i="2"/>
  <c r="B48" i="2"/>
  <c r="C48" i="2"/>
  <c r="D48" i="2"/>
  <c r="E48" i="2"/>
  <c r="F48" i="2"/>
  <c r="G48" i="2"/>
  <c r="H48" i="2"/>
  <c r="I48" i="2"/>
  <c r="J48" i="2"/>
  <c r="K48" i="2"/>
  <c r="L48" i="2"/>
  <c r="M48" i="2"/>
  <c r="N48" i="2"/>
  <c r="O48" i="2"/>
  <c r="P48" i="2"/>
  <c r="Q48" i="2"/>
  <c r="R48" i="2"/>
  <c r="S48" i="2"/>
  <c r="T48" i="2"/>
  <c r="U48" i="2"/>
  <c r="V48" i="2"/>
  <c r="W48" i="2"/>
  <c r="X48" i="2"/>
  <c r="Y48" i="2"/>
  <c r="Z48" i="2"/>
  <c r="B49" i="2"/>
  <c r="C49" i="2"/>
  <c r="D49" i="2"/>
  <c r="E49" i="2"/>
  <c r="F49" i="2"/>
  <c r="G49" i="2"/>
  <c r="H49" i="2"/>
  <c r="I49" i="2"/>
  <c r="J49" i="2"/>
  <c r="K49" i="2"/>
  <c r="L49" i="2"/>
  <c r="M49" i="2"/>
  <c r="N49" i="2"/>
  <c r="O49" i="2"/>
  <c r="P49" i="2"/>
  <c r="Q49" i="2"/>
  <c r="R49" i="2"/>
  <c r="S49" i="2"/>
  <c r="T49" i="2"/>
  <c r="U49" i="2"/>
  <c r="V49" i="2"/>
  <c r="W49" i="2"/>
  <c r="X49" i="2"/>
  <c r="Y49" i="2"/>
  <c r="Z49" i="2"/>
  <c r="B50" i="2"/>
  <c r="C50" i="2"/>
  <c r="D50" i="2"/>
  <c r="E50" i="2"/>
  <c r="F50" i="2"/>
  <c r="G50" i="2"/>
  <c r="H50" i="2"/>
  <c r="I50" i="2"/>
  <c r="J50" i="2"/>
  <c r="K50" i="2"/>
  <c r="L50" i="2"/>
  <c r="M50" i="2"/>
  <c r="N50" i="2"/>
  <c r="O50" i="2"/>
  <c r="P50" i="2"/>
  <c r="Q50" i="2"/>
  <c r="R50" i="2"/>
  <c r="S50" i="2"/>
  <c r="T50" i="2"/>
  <c r="U50" i="2"/>
  <c r="V50" i="2"/>
  <c r="W50" i="2"/>
  <c r="X50" i="2"/>
  <c r="Y50" i="2"/>
  <c r="Z50" i="2"/>
  <c r="B51" i="2"/>
  <c r="C51" i="2"/>
  <c r="D51" i="2"/>
  <c r="E51" i="2"/>
  <c r="F51" i="2"/>
  <c r="G51" i="2"/>
  <c r="H51" i="2"/>
  <c r="I51" i="2"/>
  <c r="J51" i="2"/>
  <c r="K51" i="2"/>
  <c r="L51" i="2"/>
  <c r="M51" i="2"/>
  <c r="N51" i="2"/>
  <c r="O51" i="2"/>
  <c r="P51" i="2"/>
  <c r="Q51" i="2"/>
  <c r="R51" i="2"/>
  <c r="S51" i="2"/>
  <c r="T51" i="2"/>
  <c r="U51" i="2"/>
  <c r="V51" i="2"/>
  <c r="W51" i="2"/>
  <c r="X51" i="2"/>
  <c r="Y51" i="2"/>
  <c r="Z51" i="2"/>
  <c r="B52" i="2"/>
  <c r="C52" i="2"/>
  <c r="D52" i="2"/>
  <c r="E52" i="2"/>
  <c r="F52" i="2"/>
  <c r="G52" i="2"/>
  <c r="H52" i="2"/>
  <c r="I52" i="2"/>
  <c r="J52" i="2"/>
  <c r="K52" i="2"/>
  <c r="L52" i="2"/>
  <c r="M52" i="2"/>
  <c r="N52" i="2"/>
  <c r="O52" i="2"/>
  <c r="P52" i="2"/>
  <c r="Q52" i="2"/>
  <c r="R52" i="2"/>
  <c r="S52" i="2"/>
  <c r="T52" i="2"/>
  <c r="U52" i="2"/>
  <c r="V52" i="2"/>
  <c r="W52" i="2"/>
  <c r="X52" i="2"/>
  <c r="Y52" i="2"/>
  <c r="Z52" i="2"/>
  <c r="B53" i="2"/>
  <c r="C53" i="2"/>
  <c r="D53" i="2"/>
  <c r="E53" i="2"/>
  <c r="F53" i="2"/>
  <c r="G53" i="2"/>
  <c r="H53" i="2"/>
  <c r="I53" i="2"/>
  <c r="J53" i="2"/>
  <c r="K53" i="2"/>
  <c r="L53" i="2"/>
  <c r="M53" i="2"/>
  <c r="N53" i="2"/>
  <c r="O53" i="2"/>
  <c r="P53" i="2"/>
  <c r="Q53" i="2"/>
  <c r="R53" i="2"/>
  <c r="S53" i="2"/>
  <c r="T53" i="2"/>
  <c r="U53" i="2"/>
  <c r="V53" i="2"/>
  <c r="W53" i="2"/>
  <c r="X53" i="2"/>
  <c r="Y53" i="2"/>
  <c r="Z53" i="2"/>
  <c r="B54" i="2"/>
  <c r="C54" i="2"/>
  <c r="D54" i="2"/>
  <c r="E54" i="2"/>
  <c r="F54" i="2"/>
  <c r="G54" i="2"/>
  <c r="H54" i="2"/>
  <c r="I54" i="2"/>
  <c r="J54" i="2"/>
  <c r="K54" i="2"/>
  <c r="L54" i="2"/>
  <c r="M54" i="2"/>
  <c r="N54" i="2"/>
  <c r="O54" i="2"/>
  <c r="P54" i="2"/>
  <c r="Q54" i="2"/>
  <c r="R54" i="2"/>
  <c r="S54" i="2"/>
  <c r="T54" i="2"/>
  <c r="U54" i="2"/>
  <c r="V54" i="2"/>
  <c r="W54" i="2"/>
  <c r="X54" i="2"/>
  <c r="Y54" i="2"/>
  <c r="Z54" i="2"/>
  <c r="B55" i="2"/>
  <c r="C55" i="2"/>
  <c r="D55" i="2"/>
  <c r="E55" i="2"/>
  <c r="F55" i="2"/>
  <c r="G55" i="2"/>
  <c r="H55" i="2"/>
  <c r="I55" i="2"/>
  <c r="J55" i="2"/>
  <c r="K55" i="2"/>
  <c r="L55" i="2"/>
  <c r="M55" i="2"/>
  <c r="N55" i="2"/>
  <c r="O55" i="2"/>
  <c r="P55" i="2"/>
  <c r="Q55" i="2"/>
  <c r="R55" i="2"/>
  <c r="S55" i="2"/>
  <c r="T55" i="2"/>
  <c r="U55" i="2"/>
  <c r="V55" i="2"/>
  <c r="W55" i="2"/>
  <c r="X55" i="2"/>
  <c r="Y55" i="2"/>
  <c r="Z55" i="2"/>
  <c r="B56" i="2"/>
  <c r="C56" i="2"/>
  <c r="D56" i="2"/>
  <c r="E56" i="2"/>
  <c r="F56" i="2"/>
  <c r="G56" i="2"/>
  <c r="H56" i="2"/>
  <c r="I56" i="2"/>
  <c r="J56" i="2"/>
  <c r="K56" i="2"/>
  <c r="L56" i="2"/>
  <c r="M56" i="2"/>
  <c r="N56" i="2"/>
  <c r="O56" i="2"/>
  <c r="P56" i="2"/>
  <c r="Q56" i="2"/>
  <c r="R56" i="2"/>
  <c r="S56" i="2"/>
  <c r="T56" i="2"/>
  <c r="U56" i="2"/>
  <c r="V56" i="2"/>
  <c r="W56" i="2"/>
  <c r="X56" i="2"/>
  <c r="Y56" i="2"/>
  <c r="Z56" i="2"/>
  <c r="B57" i="2"/>
  <c r="C57" i="2"/>
  <c r="D57" i="2"/>
  <c r="E57" i="2"/>
  <c r="F57" i="2"/>
  <c r="G57" i="2"/>
  <c r="H57" i="2"/>
  <c r="I57" i="2"/>
  <c r="J57" i="2"/>
  <c r="K57" i="2"/>
  <c r="L57" i="2"/>
  <c r="M57" i="2"/>
  <c r="N57" i="2"/>
  <c r="O57" i="2"/>
  <c r="P57" i="2"/>
  <c r="Q57" i="2"/>
  <c r="R57" i="2"/>
  <c r="S57" i="2"/>
  <c r="T57" i="2"/>
  <c r="U57" i="2"/>
  <c r="V57" i="2"/>
  <c r="W57" i="2"/>
  <c r="X57" i="2"/>
  <c r="Y57" i="2"/>
  <c r="Z57" i="2"/>
  <c r="B58" i="2"/>
  <c r="C58" i="2"/>
  <c r="D58" i="2"/>
  <c r="E58" i="2"/>
  <c r="F58" i="2"/>
  <c r="G58" i="2"/>
  <c r="H58" i="2"/>
  <c r="I58" i="2"/>
  <c r="J58" i="2"/>
  <c r="K58" i="2"/>
  <c r="L58" i="2"/>
  <c r="M58" i="2"/>
  <c r="N58" i="2"/>
  <c r="O58" i="2"/>
  <c r="P58" i="2"/>
  <c r="Q58" i="2"/>
  <c r="R58" i="2"/>
  <c r="S58" i="2"/>
  <c r="T58" i="2"/>
  <c r="U58" i="2"/>
  <c r="V58" i="2"/>
  <c r="W58" i="2"/>
  <c r="X58" i="2"/>
  <c r="Y58" i="2"/>
  <c r="Z58" i="2"/>
  <c r="B59" i="2"/>
  <c r="C59" i="2"/>
  <c r="D59" i="2"/>
  <c r="E59" i="2"/>
  <c r="F59" i="2"/>
  <c r="G59" i="2"/>
  <c r="H59" i="2"/>
  <c r="I59" i="2"/>
  <c r="J59" i="2"/>
  <c r="K59" i="2"/>
  <c r="L59" i="2"/>
  <c r="M59" i="2"/>
  <c r="N59" i="2"/>
  <c r="O59" i="2"/>
  <c r="P59" i="2"/>
  <c r="Q59" i="2"/>
  <c r="R59" i="2"/>
  <c r="S59" i="2"/>
  <c r="T59" i="2"/>
  <c r="U59" i="2"/>
  <c r="V59" i="2"/>
  <c r="W59" i="2"/>
  <c r="X59" i="2"/>
  <c r="Y59" i="2"/>
  <c r="Z59" i="2"/>
  <c r="B60" i="2"/>
  <c r="C60" i="2"/>
  <c r="D60" i="2"/>
  <c r="E60" i="2"/>
  <c r="F60" i="2"/>
  <c r="G60" i="2"/>
  <c r="H60" i="2"/>
  <c r="I60" i="2"/>
  <c r="J60" i="2"/>
  <c r="K60" i="2"/>
  <c r="L60" i="2"/>
  <c r="M60" i="2"/>
  <c r="N60" i="2"/>
  <c r="O60" i="2"/>
  <c r="P60" i="2"/>
  <c r="Q60" i="2"/>
  <c r="R60" i="2"/>
  <c r="S60" i="2"/>
  <c r="T60" i="2"/>
  <c r="U60" i="2"/>
  <c r="V60" i="2"/>
  <c r="W60" i="2"/>
  <c r="X60" i="2"/>
  <c r="Y60" i="2"/>
  <c r="Z60" i="2"/>
  <c r="B61" i="2"/>
  <c r="C61" i="2"/>
  <c r="D61" i="2"/>
  <c r="E61" i="2"/>
  <c r="F61" i="2"/>
  <c r="G61" i="2"/>
  <c r="H61" i="2"/>
  <c r="I61" i="2"/>
  <c r="J61" i="2"/>
  <c r="K61" i="2"/>
  <c r="L61" i="2"/>
  <c r="M61" i="2"/>
  <c r="N61" i="2"/>
  <c r="O61" i="2"/>
  <c r="P61" i="2"/>
  <c r="Q61" i="2"/>
  <c r="R61" i="2"/>
  <c r="S61" i="2"/>
  <c r="T61" i="2"/>
  <c r="U61" i="2"/>
  <c r="V61" i="2"/>
  <c r="W61" i="2"/>
  <c r="X61" i="2"/>
  <c r="Y61" i="2"/>
  <c r="Z61" i="2"/>
  <c r="B62" i="2"/>
  <c r="C62" i="2"/>
  <c r="D62" i="2"/>
  <c r="E62" i="2"/>
  <c r="F62" i="2"/>
  <c r="G62" i="2"/>
  <c r="H62" i="2"/>
  <c r="I62" i="2"/>
  <c r="J62" i="2"/>
  <c r="K62" i="2"/>
  <c r="L62" i="2"/>
  <c r="M62" i="2"/>
  <c r="N62" i="2"/>
  <c r="O62" i="2"/>
  <c r="P62" i="2"/>
  <c r="Q62" i="2"/>
  <c r="R62" i="2"/>
  <c r="S62" i="2"/>
  <c r="T62" i="2"/>
  <c r="U62" i="2"/>
  <c r="V62" i="2"/>
  <c r="W62" i="2"/>
  <c r="X62" i="2"/>
  <c r="Y62" i="2"/>
  <c r="Z62" i="2"/>
  <c r="B63" i="2"/>
  <c r="C63" i="2"/>
  <c r="D63" i="2"/>
  <c r="E63" i="2"/>
  <c r="F63" i="2"/>
  <c r="G63" i="2"/>
  <c r="H63" i="2"/>
  <c r="I63" i="2"/>
  <c r="J63" i="2"/>
  <c r="K63" i="2"/>
  <c r="L63" i="2"/>
  <c r="M63" i="2"/>
  <c r="N63" i="2"/>
  <c r="O63" i="2"/>
  <c r="P63" i="2"/>
  <c r="Q63" i="2"/>
  <c r="R63" i="2"/>
  <c r="S63" i="2"/>
  <c r="T63" i="2"/>
  <c r="U63" i="2"/>
  <c r="V63" i="2"/>
  <c r="W63" i="2"/>
  <c r="X63" i="2"/>
  <c r="Y63" i="2"/>
  <c r="Z63" i="2"/>
  <c r="B64" i="2"/>
  <c r="C64" i="2"/>
  <c r="D64" i="2"/>
  <c r="E64" i="2"/>
  <c r="F64" i="2"/>
  <c r="G64" i="2"/>
  <c r="H64" i="2"/>
  <c r="I64" i="2"/>
  <c r="J64" i="2"/>
  <c r="K64" i="2"/>
  <c r="L64" i="2"/>
  <c r="M64" i="2"/>
  <c r="N64" i="2"/>
  <c r="O64" i="2"/>
  <c r="P64" i="2"/>
  <c r="Q64" i="2"/>
  <c r="R64" i="2"/>
  <c r="S64" i="2"/>
  <c r="T64" i="2"/>
  <c r="U64" i="2"/>
  <c r="V64" i="2"/>
  <c r="W64" i="2"/>
  <c r="X64" i="2"/>
  <c r="Y64" i="2"/>
  <c r="Z64" i="2"/>
  <c r="B65" i="2"/>
  <c r="C65" i="2"/>
  <c r="D65" i="2"/>
  <c r="E65" i="2"/>
  <c r="F65" i="2"/>
  <c r="G65" i="2"/>
  <c r="H65" i="2"/>
  <c r="I65" i="2"/>
  <c r="J65" i="2"/>
  <c r="K65" i="2"/>
  <c r="L65" i="2"/>
  <c r="M65" i="2"/>
  <c r="N65" i="2"/>
  <c r="O65" i="2"/>
  <c r="P65" i="2"/>
  <c r="Q65" i="2"/>
  <c r="R65" i="2"/>
  <c r="S65" i="2"/>
  <c r="T65" i="2"/>
  <c r="U65" i="2"/>
  <c r="V65" i="2"/>
  <c r="W65" i="2"/>
  <c r="X65" i="2"/>
  <c r="Y65" i="2"/>
  <c r="Z65" i="2"/>
  <c r="B66" i="2"/>
  <c r="C66" i="2"/>
  <c r="D66" i="2"/>
  <c r="E66" i="2"/>
  <c r="F66" i="2"/>
  <c r="G66" i="2"/>
  <c r="H66" i="2"/>
  <c r="I66" i="2"/>
  <c r="J66" i="2"/>
  <c r="K66" i="2"/>
  <c r="L66" i="2"/>
  <c r="M66" i="2"/>
  <c r="N66" i="2"/>
  <c r="O66" i="2"/>
  <c r="P66" i="2"/>
  <c r="Q66" i="2"/>
  <c r="R66" i="2"/>
  <c r="S66" i="2"/>
  <c r="T66" i="2"/>
  <c r="U66" i="2"/>
  <c r="V66" i="2"/>
  <c r="W66" i="2"/>
  <c r="X66" i="2"/>
  <c r="Y66" i="2"/>
  <c r="Z66" i="2"/>
  <c r="B67" i="2"/>
  <c r="C67" i="2"/>
  <c r="D67" i="2"/>
  <c r="E67" i="2"/>
  <c r="F67" i="2"/>
  <c r="G67" i="2"/>
  <c r="H67" i="2"/>
  <c r="I67" i="2"/>
  <c r="J67" i="2"/>
  <c r="K67" i="2"/>
  <c r="L67" i="2"/>
  <c r="M67" i="2"/>
  <c r="N67" i="2"/>
  <c r="O67" i="2"/>
  <c r="P67" i="2"/>
  <c r="Q67" i="2"/>
  <c r="R67" i="2"/>
  <c r="S67" i="2"/>
  <c r="T67" i="2"/>
  <c r="U67" i="2"/>
  <c r="V67" i="2"/>
  <c r="W67" i="2"/>
  <c r="X67" i="2"/>
  <c r="Y67" i="2"/>
  <c r="Z67" i="2"/>
  <c r="B68" i="2"/>
  <c r="C68" i="2"/>
  <c r="D68" i="2"/>
  <c r="E68" i="2"/>
  <c r="F68" i="2"/>
  <c r="G68" i="2"/>
  <c r="H68" i="2"/>
  <c r="I68" i="2"/>
  <c r="J68" i="2"/>
  <c r="K68" i="2"/>
  <c r="L68" i="2"/>
  <c r="M68" i="2"/>
  <c r="N68" i="2"/>
  <c r="O68" i="2"/>
  <c r="P68" i="2"/>
  <c r="Q68" i="2"/>
  <c r="R68" i="2"/>
  <c r="S68" i="2"/>
  <c r="T68" i="2"/>
  <c r="U68" i="2"/>
  <c r="V68" i="2"/>
  <c r="W68" i="2"/>
  <c r="X68" i="2"/>
  <c r="Y68" i="2"/>
  <c r="Z68" i="2"/>
  <c r="B69" i="2"/>
  <c r="C69" i="2"/>
  <c r="D69" i="2"/>
  <c r="E69" i="2"/>
  <c r="F69" i="2"/>
  <c r="G69" i="2"/>
  <c r="H69" i="2"/>
  <c r="I69" i="2"/>
  <c r="J69" i="2"/>
  <c r="K69" i="2"/>
  <c r="L69" i="2"/>
  <c r="M69" i="2"/>
  <c r="N69" i="2"/>
  <c r="O69" i="2"/>
  <c r="P69" i="2"/>
  <c r="Q69" i="2"/>
  <c r="R69" i="2"/>
  <c r="S69" i="2"/>
  <c r="T69" i="2"/>
  <c r="U69" i="2"/>
  <c r="V69" i="2"/>
  <c r="W69" i="2"/>
  <c r="X69" i="2"/>
  <c r="Y69" i="2"/>
  <c r="Z69" i="2"/>
  <c r="B70" i="2"/>
  <c r="C70" i="2"/>
  <c r="D70" i="2"/>
  <c r="E70" i="2"/>
  <c r="F70" i="2"/>
  <c r="G70" i="2"/>
  <c r="H70" i="2"/>
  <c r="I70" i="2"/>
  <c r="J70" i="2"/>
  <c r="K70" i="2"/>
  <c r="L70" i="2"/>
  <c r="M70" i="2"/>
  <c r="N70" i="2"/>
  <c r="O70" i="2"/>
  <c r="P70" i="2"/>
  <c r="Q70" i="2"/>
  <c r="R70" i="2"/>
  <c r="S70" i="2"/>
  <c r="T70" i="2"/>
  <c r="U70" i="2"/>
  <c r="V70" i="2"/>
  <c r="W70" i="2"/>
  <c r="X70" i="2"/>
  <c r="Y70" i="2"/>
  <c r="Z70" i="2"/>
  <c r="B71" i="2"/>
  <c r="C71" i="2"/>
  <c r="D71" i="2"/>
  <c r="E71" i="2"/>
  <c r="F71" i="2"/>
  <c r="G71" i="2"/>
  <c r="H71" i="2"/>
  <c r="I71" i="2"/>
  <c r="J71" i="2"/>
  <c r="K71" i="2"/>
  <c r="L71" i="2"/>
  <c r="M71" i="2"/>
  <c r="N71" i="2"/>
  <c r="O71" i="2"/>
  <c r="P71" i="2"/>
  <c r="Q71" i="2"/>
  <c r="R71" i="2"/>
  <c r="S71" i="2"/>
  <c r="T71" i="2"/>
  <c r="U71" i="2"/>
  <c r="V71" i="2"/>
  <c r="W71" i="2"/>
  <c r="X71" i="2"/>
  <c r="Y71" i="2"/>
  <c r="Z71" i="2"/>
  <c r="B72" i="2"/>
  <c r="C72" i="2"/>
  <c r="D72" i="2"/>
  <c r="E72" i="2"/>
  <c r="F72" i="2"/>
  <c r="G72" i="2"/>
  <c r="H72" i="2"/>
  <c r="I72" i="2"/>
  <c r="J72" i="2"/>
  <c r="K72" i="2"/>
  <c r="L72" i="2"/>
  <c r="M72" i="2"/>
  <c r="N72" i="2"/>
  <c r="O72" i="2"/>
  <c r="P72" i="2"/>
  <c r="Q72" i="2"/>
  <c r="R72" i="2"/>
  <c r="S72" i="2"/>
  <c r="T72" i="2"/>
  <c r="U72" i="2"/>
  <c r="V72" i="2"/>
  <c r="W72" i="2"/>
  <c r="X72" i="2"/>
  <c r="Y72" i="2"/>
  <c r="Z72" i="2"/>
  <c r="B73" i="2"/>
  <c r="C73" i="2"/>
  <c r="D73" i="2"/>
  <c r="E73" i="2"/>
  <c r="F73" i="2"/>
  <c r="G73" i="2"/>
  <c r="H73" i="2"/>
  <c r="I73" i="2"/>
  <c r="J73" i="2"/>
  <c r="K73" i="2"/>
  <c r="L73" i="2"/>
  <c r="M73" i="2"/>
  <c r="N73" i="2"/>
  <c r="O73" i="2"/>
  <c r="P73" i="2"/>
  <c r="Q73" i="2"/>
  <c r="R73" i="2"/>
  <c r="S73" i="2"/>
  <c r="T73" i="2"/>
  <c r="U73" i="2"/>
  <c r="V73" i="2"/>
  <c r="W73" i="2"/>
  <c r="X73" i="2"/>
  <c r="Y73" i="2"/>
  <c r="Z73" i="2"/>
  <c r="B74" i="2"/>
  <c r="C74" i="2"/>
  <c r="D74" i="2"/>
  <c r="E74" i="2"/>
  <c r="F74" i="2"/>
  <c r="G74" i="2"/>
  <c r="H74" i="2"/>
  <c r="I74" i="2"/>
  <c r="J74" i="2"/>
  <c r="K74" i="2"/>
  <c r="L74" i="2"/>
  <c r="M74" i="2"/>
  <c r="N74" i="2"/>
  <c r="O74" i="2"/>
  <c r="P74" i="2"/>
  <c r="Q74" i="2"/>
  <c r="R74" i="2"/>
  <c r="S74" i="2"/>
  <c r="T74" i="2"/>
  <c r="U74" i="2"/>
  <c r="V74" i="2"/>
  <c r="W74" i="2"/>
  <c r="X74" i="2"/>
  <c r="Y74" i="2"/>
  <c r="Z74" i="2"/>
  <c r="B75" i="2"/>
  <c r="C75" i="2"/>
  <c r="D75" i="2"/>
  <c r="E75" i="2"/>
  <c r="F75" i="2"/>
  <c r="G75" i="2"/>
  <c r="H75" i="2"/>
  <c r="I75" i="2"/>
  <c r="J75" i="2"/>
  <c r="K75" i="2"/>
  <c r="L75" i="2"/>
  <c r="M75" i="2"/>
  <c r="N75" i="2"/>
  <c r="O75" i="2"/>
  <c r="P75" i="2"/>
  <c r="Q75" i="2"/>
  <c r="R75" i="2"/>
  <c r="S75" i="2"/>
  <c r="T75" i="2"/>
  <c r="U75" i="2"/>
  <c r="V75" i="2"/>
  <c r="W75" i="2"/>
  <c r="X75" i="2"/>
  <c r="Y75" i="2"/>
  <c r="Z75" i="2"/>
  <c r="B76" i="2"/>
  <c r="C76" i="2"/>
  <c r="D76" i="2"/>
  <c r="E76" i="2"/>
  <c r="F76" i="2"/>
  <c r="G76" i="2"/>
  <c r="H76" i="2"/>
  <c r="I76" i="2"/>
  <c r="J76" i="2"/>
  <c r="K76" i="2"/>
  <c r="L76" i="2"/>
  <c r="M76" i="2"/>
  <c r="N76" i="2"/>
  <c r="O76" i="2"/>
  <c r="P76" i="2"/>
  <c r="Q76" i="2"/>
  <c r="R76" i="2"/>
  <c r="S76" i="2"/>
  <c r="T76" i="2"/>
  <c r="U76" i="2"/>
  <c r="V76" i="2"/>
  <c r="W76" i="2"/>
  <c r="X76" i="2"/>
  <c r="Y76" i="2"/>
  <c r="Z76" i="2"/>
  <c r="B77" i="2"/>
  <c r="C77" i="2"/>
  <c r="D77" i="2"/>
  <c r="E77" i="2"/>
  <c r="F77" i="2"/>
  <c r="G77" i="2"/>
  <c r="H77" i="2"/>
  <c r="I77" i="2"/>
  <c r="J77" i="2"/>
  <c r="K77" i="2"/>
  <c r="L77" i="2"/>
  <c r="M77" i="2"/>
  <c r="N77" i="2"/>
  <c r="O77" i="2"/>
  <c r="P77" i="2"/>
  <c r="Q77" i="2"/>
  <c r="R77" i="2"/>
  <c r="S77" i="2"/>
  <c r="T77" i="2"/>
  <c r="U77" i="2"/>
  <c r="V77" i="2"/>
  <c r="W77" i="2"/>
  <c r="X77" i="2"/>
  <c r="Y77" i="2"/>
  <c r="Z77" i="2"/>
  <c r="B78" i="2"/>
  <c r="C78" i="2"/>
  <c r="D78" i="2"/>
  <c r="E78" i="2"/>
  <c r="F78" i="2"/>
  <c r="G78" i="2"/>
  <c r="H78" i="2"/>
  <c r="I78" i="2"/>
  <c r="J78" i="2"/>
  <c r="K78" i="2"/>
  <c r="L78" i="2"/>
  <c r="M78" i="2"/>
  <c r="N78" i="2"/>
  <c r="O78" i="2"/>
  <c r="P78" i="2"/>
  <c r="Q78" i="2"/>
  <c r="R78" i="2"/>
  <c r="S78" i="2"/>
  <c r="T78" i="2"/>
  <c r="U78" i="2"/>
  <c r="V78" i="2"/>
  <c r="W78" i="2"/>
  <c r="X78" i="2"/>
  <c r="Y78" i="2"/>
  <c r="Z78" i="2"/>
  <c r="B79" i="2"/>
  <c r="C79" i="2"/>
  <c r="D79" i="2"/>
  <c r="E79" i="2"/>
  <c r="F79" i="2"/>
  <c r="G79" i="2"/>
  <c r="H79" i="2"/>
  <c r="I79" i="2"/>
  <c r="J79" i="2"/>
  <c r="K79" i="2"/>
  <c r="L79" i="2"/>
  <c r="M79" i="2"/>
  <c r="N79" i="2"/>
  <c r="O79" i="2"/>
  <c r="P79" i="2"/>
  <c r="Q79" i="2"/>
  <c r="R79" i="2"/>
  <c r="S79" i="2"/>
  <c r="T79" i="2"/>
  <c r="U79" i="2"/>
  <c r="V79" i="2"/>
  <c r="W79" i="2"/>
  <c r="X79" i="2"/>
  <c r="Y79" i="2"/>
  <c r="Z79" i="2"/>
  <c r="B80" i="2"/>
  <c r="C80" i="2"/>
  <c r="D80" i="2"/>
  <c r="E80" i="2"/>
  <c r="F80" i="2"/>
  <c r="G80" i="2"/>
  <c r="H80" i="2"/>
  <c r="I80" i="2"/>
  <c r="J80" i="2"/>
  <c r="K80" i="2"/>
  <c r="L80" i="2"/>
  <c r="M80" i="2"/>
  <c r="N80" i="2"/>
  <c r="O80" i="2"/>
  <c r="P80" i="2"/>
  <c r="Q80" i="2"/>
  <c r="R80" i="2"/>
  <c r="S80" i="2"/>
  <c r="T80" i="2"/>
  <c r="U80" i="2"/>
  <c r="V80" i="2"/>
  <c r="W80" i="2"/>
  <c r="X80" i="2"/>
  <c r="Y80" i="2"/>
  <c r="Z80" i="2"/>
  <c r="B81" i="2"/>
  <c r="C81" i="2"/>
  <c r="D81" i="2"/>
  <c r="E81" i="2"/>
  <c r="F81" i="2"/>
  <c r="G81" i="2"/>
  <c r="H81" i="2"/>
  <c r="I81" i="2"/>
  <c r="J81" i="2"/>
  <c r="K81" i="2"/>
  <c r="L81" i="2"/>
  <c r="M81" i="2"/>
  <c r="N81" i="2"/>
  <c r="O81" i="2"/>
  <c r="P81" i="2"/>
  <c r="Q81" i="2"/>
  <c r="R81" i="2"/>
  <c r="S81" i="2"/>
  <c r="T81" i="2"/>
  <c r="U81" i="2"/>
  <c r="V81" i="2"/>
  <c r="W81" i="2"/>
  <c r="X81" i="2"/>
  <c r="Y81" i="2"/>
  <c r="Z81" i="2"/>
  <c r="B82" i="2"/>
  <c r="C82" i="2"/>
  <c r="D82" i="2"/>
  <c r="E82" i="2"/>
  <c r="F82" i="2"/>
  <c r="G82" i="2"/>
  <c r="H82" i="2"/>
  <c r="I82" i="2"/>
  <c r="J82" i="2"/>
  <c r="K82" i="2"/>
  <c r="L82" i="2"/>
  <c r="M82" i="2"/>
  <c r="N82" i="2"/>
  <c r="O82" i="2"/>
  <c r="P82" i="2"/>
  <c r="Q82" i="2"/>
  <c r="R82" i="2"/>
  <c r="S82" i="2"/>
  <c r="T82" i="2"/>
  <c r="U82" i="2"/>
  <c r="V82" i="2"/>
  <c r="W82" i="2"/>
  <c r="X82" i="2"/>
  <c r="Y82" i="2"/>
  <c r="Z82" i="2"/>
  <c r="B83" i="2"/>
  <c r="C83" i="2"/>
  <c r="D83" i="2"/>
  <c r="E83" i="2"/>
  <c r="F83" i="2"/>
  <c r="G83" i="2"/>
  <c r="H83" i="2"/>
  <c r="I83" i="2"/>
  <c r="J83" i="2"/>
  <c r="K83" i="2"/>
  <c r="L83" i="2"/>
  <c r="M83" i="2"/>
  <c r="N83" i="2"/>
  <c r="O83" i="2"/>
  <c r="P83" i="2"/>
  <c r="Q83" i="2"/>
  <c r="R83" i="2"/>
  <c r="S83" i="2"/>
  <c r="T83" i="2"/>
  <c r="U83" i="2"/>
  <c r="V83" i="2"/>
  <c r="W83" i="2"/>
  <c r="X83" i="2"/>
  <c r="Y83" i="2"/>
  <c r="Z83" i="2"/>
  <c r="B84" i="2"/>
  <c r="C84" i="2"/>
  <c r="D84" i="2"/>
  <c r="E84" i="2"/>
  <c r="F84" i="2"/>
  <c r="G84" i="2"/>
  <c r="H84" i="2"/>
  <c r="I84" i="2"/>
  <c r="J84" i="2"/>
  <c r="K84" i="2"/>
  <c r="L84" i="2"/>
  <c r="M84" i="2"/>
  <c r="N84" i="2"/>
  <c r="O84" i="2"/>
  <c r="P84" i="2"/>
  <c r="Q84" i="2"/>
  <c r="R84" i="2"/>
  <c r="S84" i="2"/>
  <c r="T84" i="2"/>
  <c r="U84" i="2"/>
  <c r="V84" i="2"/>
  <c r="W84" i="2"/>
  <c r="X84" i="2"/>
  <c r="Y84" i="2"/>
  <c r="Z84" i="2"/>
  <c r="B85" i="2"/>
  <c r="C85" i="2"/>
  <c r="D85" i="2"/>
  <c r="E85" i="2"/>
  <c r="F85" i="2"/>
  <c r="G85" i="2"/>
  <c r="H85" i="2"/>
  <c r="I85" i="2"/>
  <c r="J85" i="2"/>
  <c r="K85" i="2"/>
  <c r="L85" i="2"/>
  <c r="M85" i="2"/>
  <c r="N85" i="2"/>
  <c r="O85" i="2"/>
  <c r="P85" i="2"/>
  <c r="Q85" i="2"/>
  <c r="R85" i="2"/>
  <c r="S85" i="2"/>
  <c r="T85" i="2"/>
  <c r="U85" i="2"/>
  <c r="V85" i="2"/>
  <c r="W85" i="2"/>
  <c r="X85" i="2"/>
  <c r="Y85" i="2"/>
  <c r="Z85" i="2"/>
  <c r="B86" i="2"/>
  <c r="C86" i="2"/>
  <c r="D86" i="2"/>
  <c r="E86" i="2"/>
  <c r="F86" i="2"/>
  <c r="G86" i="2"/>
  <c r="H86" i="2"/>
  <c r="I86" i="2"/>
  <c r="J86" i="2"/>
  <c r="K86" i="2"/>
  <c r="L86" i="2"/>
  <c r="M86" i="2"/>
  <c r="N86" i="2"/>
  <c r="O86" i="2"/>
  <c r="P86" i="2"/>
  <c r="Q86" i="2"/>
  <c r="R86" i="2"/>
  <c r="S86" i="2"/>
  <c r="T86" i="2"/>
  <c r="U86" i="2"/>
  <c r="V86" i="2"/>
  <c r="W86" i="2"/>
  <c r="X86" i="2"/>
  <c r="Y86" i="2"/>
  <c r="Z86" i="2"/>
  <c r="B87" i="2"/>
  <c r="C87" i="2"/>
  <c r="D87" i="2"/>
  <c r="E87" i="2"/>
  <c r="F87" i="2"/>
  <c r="G87" i="2"/>
  <c r="H87" i="2"/>
  <c r="I87" i="2"/>
  <c r="J87" i="2"/>
  <c r="K87" i="2"/>
  <c r="L87" i="2"/>
  <c r="M87" i="2"/>
  <c r="N87" i="2"/>
  <c r="O87" i="2"/>
  <c r="P87" i="2"/>
  <c r="Q87" i="2"/>
  <c r="R87" i="2"/>
  <c r="S87" i="2"/>
  <c r="T87" i="2"/>
  <c r="U87" i="2"/>
  <c r="V87" i="2"/>
  <c r="W87" i="2"/>
  <c r="X87" i="2"/>
  <c r="Y87" i="2"/>
  <c r="Z87" i="2"/>
  <c r="B88" i="2"/>
  <c r="C88" i="2"/>
  <c r="D88" i="2"/>
  <c r="E88" i="2"/>
  <c r="F88" i="2"/>
  <c r="G88" i="2"/>
  <c r="H88" i="2"/>
  <c r="I88" i="2"/>
  <c r="J88" i="2"/>
  <c r="K88" i="2"/>
  <c r="L88" i="2"/>
  <c r="M88" i="2"/>
  <c r="N88" i="2"/>
  <c r="O88" i="2"/>
  <c r="P88" i="2"/>
  <c r="Q88" i="2"/>
  <c r="R88" i="2"/>
  <c r="S88" i="2"/>
  <c r="T88" i="2"/>
  <c r="U88" i="2"/>
  <c r="V88" i="2"/>
  <c r="W88" i="2"/>
  <c r="X88" i="2"/>
  <c r="Y88" i="2"/>
  <c r="Z88" i="2"/>
  <c r="B89" i="2"/>
  <c r="C89" i="2"/>
  <c r="D89" i="2"/>
  <c r="E89" i="2"/>
  <c r="F89" i="2"/>
  <c r="G89" i="2"/>
  <c r="H89" i="2"/>
  <c r="I89" i="2"/>
  <c r="J89" i="2"/>
  <c r="K89" i="2"/>
  <c r="L89" i="2"/>
  <c r="M89" i="2"/>
  <c r="N89" i="2"/>
  <c r="O89" i="2"/>
  <c r="P89" i="2"/>
  <c r="Q89" i="2"/>
  <c r="R89" i="2"/>
  <c r="S89" i="2"/>
  <c r="T89" i="2"/>
  <c r="U89" i="2"/>
  <c r="V89" i="2"/>
  <c r="W89" i="2"/>
  <c r="X89" i="2"/>
  <c r="Y89" i="2"/>
  <c r="Z89" i="2"/>
  <c r="B90" i="2"/>
  <c r="C90" i="2"/>
  <c r="D90" i="2"/>
  <c r="E90" i="2"/>
  <c r="F90" i="2"/>
  <c r="G90" i="2"/>
  <c r="H90" i="2"/>
  <c r="I90" i="2"/>
  <c r="J90" i="2"/>
  <c r="K90" i="2"/>
  <c r="L90" i="2"/>
  <c r="M90" i="2"/>
  <c r="N90" i="2"/>
  <c r="O90" i="2"/>
  <c r="P90" i="2"/>
  <c r="Q90" i="2"/>
  <c r="R90" i="2"/>
  <c r="S90" i="2"/>
  <c r="T90" i="2"/>
  <c r="U90" i="2"/>
  <c r="V90" i="2"/>
  <c r="W90" i="2"/>
  <c r="X90" i="2"/>
  <c r="Y90" i="2"/>
  <c r="Z90" i="2"/>
  <c r="B91" i="2"/>
  <c r="C91" i="2"/>
  <c r="D91" i="2"/>
  <c r="E91" i="2"/>
  <c r="F91" i="2"/>
  <c r="G91" i="2"/>
  <c r="H91" i="2"/>
  <c r="I91" i="2"/>
  <c r="J91" i="2"/>
  <c r="K91" i="2"/>
  <c r="L91" i="2"/>
  <c r="M91" i="2"/>
  <c r="N91" i="2"/>
  <c r="O91" i="2"/>
  <c r="P91" i="2"/>
  <c r="Q91" i="2"/>
  <c r="R91" i="2"/>
  <c r="S91" i="2"/>
  <c r="T91" i="2"/>
  <c r="U91" i="2"/>
  <c r="V91" i="2"/>
  <c r="W91" i="2"/>
  <c r="X91" i="2"/>
  <c r="Y91" i="2"/>
  <c r="Z91" i="2"/>
  <c r="B92" i="2"/>
  <c r="C92" i="2"/>
  <c r="D92" i="2"/>
  <c r="E92" i="2"/>
  <c r="F92" i="2"/>
  <c r="G92" i="2"/>
  <c r="H92" i="2"/>
  <c r="I92" i="2"/>
  <c r="J92" i="2"/>
  <c r="K92" i="2"/>
  <c r="L92" i="2"/>
  <c r="M92" i="2"/>
  <c r="N92" i="2"/>
  <c r="O92" i="2"/>
  <c r="P92" i="2"/>
  <c r="Q92" i="2"/>
  <c r="R92" i="2"/>
  <c r="S92" i="2"/>
  <c r="T92" i="2"/>
  <c r="U92" i="2"/>
  <c r="V92" i="2"/>
  <c r="W92" i="2"/>
  <c r="X92" i="2"/>
  <c r="Y92" i="2"/>
  <c r="Z92" i="2"/>
  <c r="B93" i="2"/>
  <c r="C93" i="2"/>
  <c r="D93" i="2"/>
  <c r="E93" i="2"/>
  <c r="F93" i="2"/>
  <c r="G93" i="2"/>
  <c r="H93" i="2"/>
  <c r="I93" i="2"/>
  <c r="J93" i="2"/>
  <c r="K93" i="2"/>
  <c r="L93" i="2"/>
  <c r="M93" i="2"/>
  <c r="N93" i="2"/>
  <c r="O93" i="2"/>
  <c r="P93" i="2"/>
  <c r="Q93" i="2"/>
  <c r="R93" i="2"/>
  <c r="S93" i="2"/>
  <c r="T93" i="2"/>
  <c r="U93" i="2"/>
  <c r="V93" i="2"/>
  <c r="W93" i="2"/>
  <c r="X93" i="2"/>
  <c r="Y93" i="2"/>
  <c r="Z93" i="2"/>
  <c r="B94" i="2"/>
  <c r="C94" i="2"/>
  <c r="D94" i="2"/>
  <c r="E94" i="2"/>
  <c r="F94" i="2"/>
  <c r="G94" i="2"/>
  <c r="H94" i="2"/>
  <c r="I94" i="2"/>
  <c r="J94" i="2"/>
  <c r="K94" i="2"/>
  <c r="L94" i="2"/>
  <c r="M94" i="2"/>
  <c r="N94" i="2"/>
  <c r="O94" i="2"/>
  <c r="P94" i="2"/>
  <c r="Q94" i="2"/>
  <c r="R94" i="2"/>
  <c r="S94" i="2"/>
  <c r="T94" i="2"/>
  <c r="U94" i="2"/>
  <c r="V94" i="2"/>
  <c r="W94" i="2"/>
  <c r="X94" i="2"/>
  <c r="Y94" i="2"/>
  <c r="Z94" i="2"/>
  <c r="B95" i="2"/>
  <c r="C95" i="2"/>
  <c r="D95" i="2"/>
  <c r="E95" i="2"/>
  <c r="F95" i="2"/>
  <c r="G95" i="2"/>
  <c r="H95" i="2"/>
  <c r="I95" i="2"/>
  <c r="J95" i="2"/>
  <c r="K95" i="2"/>
  <c r="L95" i="2"/>
  <c r="M95" i="2"/>
  <c r="N95" i="2"/>
  <c r="O95" i="2"/>
  <c r="P95" i="2"/>
  <c r="Q95" i="2"/>
  <c r="R95" i="2"/>
  <c r="S95" i="2"/>
  <c r="T95" i="2"/>
  <c r="U95" i="2"/>
  <c r="V95" i="2"/>
  <c r="W95" i="2"/>
  <c r="X95" i="2"/>
  <c r="Y95" i="2"/>
  <c r="Z95" i="2"/>
  <c r="B96" i="2"/>
  <c r="C96" i="2"/>
  <c r="D96" i="2"/>
  <c r="E96" i="2"/>
  <c r="F96" i="2"/>
  <c r="G96" i="2"/>
  <c r="H96" i="2"/>
  <c r="I96" i="2"/>
  <c r="J96" i="2"/>
  <c r="K96" i="2"/>
  <c r="L96" i="2"/>
  <c r="M96" i="2"/>
  <c r="N96" i="2"/>
  <c r="O96" i="2"/>
  <c r="P96" i="2"/>
  <c r="Q96" i="2"/>
  <c r="R96" i="2"/>
  <c r="S96" i="2"/>
  <c r="T96" i="2"/>
  <c r="U96" i="2"/>
  <c r="V96" i="2"/>
  <c r="W96" i="2"/>
  <c r="X96" i="2"/>
  <c r="Y96" i="2"/>
  <c r="Z96" i="2"/>
  <c r="B97" i="2"/>
  <c r="C97" i="2"/>
  <c r="D97" i="2"/>
  <c r="E97" i="2"/>
  <c r="F97" i="2"/>
  <c r="G97" i="2"/>
  <c r="H97" i="2"/>
  <c r="I97" i="2"/>
  <c r="J97" i="2"/>
  <c r="K97" i="2"/>
  <c r="L97" i="2"/>
  <c r="M97" i="2"/>
  <c r="N97" i="2"/>
  <c r="O97" i="2"/>
  <c r="P97" i="2"/>
  <c r="Q97" i="2"/>
  <c r="R97" i="2"/>
  <c r="S97" i="2"/>
  <c r="T97" i="2"/>
  <c r="U97" i="2"/>
  <c r="V97" i="2"/>
  <c r="W97" i="2"/>
  <c r="X97" i="2"/>
  <c r="Y97" i="2"/>
  <c r="Z97" i="2"/>
  <c r="B98" i="2"/>
  <c r="C98" i="2"/>
  <c r="D98" i="2"/>
  <c r="E98" i="2"/>
  <c r="F98" i="2"/>
  <c r="G98" i="2"/>
  <c r="H98" i="2"/>
  <c r="I98" i="2"/>
  <c r="J98" i="2"/>
  <c r="K98" i="2"/>
  <c r="L98" i="2"/>
  <c r="M98" i="2"/>
  <c r="N98" i="2"/>
  <c r="O98" i="2"/>
  <c r="P98" i="2"/>
  <c r="Q98" i="2"/>
  <c r="R98" i="2"/>
  <c r="S98" i="2"/>
  <c r="T98" i="2"/>
  <c r="U98" i="2"/>
  <c r="V98" i="2"/>
  <c r="W98" i="2"/>
  <c r="X98" i="2"/>
  <c r="Y98" i="2"/>
  <c r="Z98" i="2"/>
  <c r="B99" i="2"/>
  <c r="C99" i="2"/>
  <c r="D99" i="2"/>
  <c r="E99" i="2"/>
  <c r="F99" i="2"/>
  <c r="G99" i="2"/>
  <c r="H99" i="2"/>
  <c r="I99" i="2"/>
  <c r="J99" i="2"/>
  <c r="K99" i="2"/>
  <c r="L99" i="2"/>
  <c r="M99" i="2"/>
  <c r="N99" i="2"/>
  <c r="O99" i="2"/>
  <c r="P99" i="2"/>
  <c r="Q99" i="2"/>
  <c r="R99" i="2"/>
  <c r="S99" i="2"/>
  <c r="T99" i="2"/>
  <c r="U99" i="2"/>
  <c r="V99" i="2"/>
  <c r="W99" i="2"/>
  <c r="X99" i="2"/>
  <c r="Y99" i="2"/>
  <c r="Z99" i="2"/>
  <c r="B100" i="2"/>
  <c r="C100" i="2"/>
  <c r="D100" i="2"/>
  <c r="E100" i="2"/>
  <c r="F100" i="2"/>
  <c r="G100" i="2"/>
  <c r="H100" i="2"/>
  <c r="I100" i="2"/>
  <c r="J100" i="2"/>
  <c r="K100" i="2"/>
  <c r="L100" i="2"/>
  <c r="M100" i="2"/>
  <c r="N100" i="2"/>
  <c r="O100" i="2"/>
  <c r="P100" i="2"/>
  <c r="Q100" i="2"/>
  <c r="R100" i="2"/>
  <c r="S100" i="2"/>
  <c r="T100" i="2"/>
  <c r="U100" i="2"/>
  <c r="V100" i="2"/>
  <c r="W100" i="2"/>
  <c r="X100" i="2"/>
  <c r="Y100" i="2"/>
  <c r="Z100" i="2"/>
  <c r="B101" i="2"/>
  <c r="C101" i="2"/>
  <c r="D101" i="2"/>
  <c r="E101" i="2"/>
  <c r="F101" i="2"/>
  <c r="G101" i="2"/>
  <c r="H101" i="2"/>
  <c r="I101" i="2"/>
  <c r="J101" i="2"/>
  <c r="K101" i="2"/>
  <c r="L101" i="2"/>
  <c r="M101" i="2"/>
  <c r="N101" i="2"/>
  <c r="O101" i="2"/>
  <c r="P101" i="2"/>
  <c r="Q101" i="2"/>
  <c r="R101" i="2"/>
  <c r="S101" i="2"/>
  <c r="T101" i="2"/>
  <c r="U101" i="2"/>
  <c r="V101" i="2"/>
  <c r="W101" i="2"/>
  <c r="X101" i="2"/>
  <c r="Y101" i="2"/>
  <c r="Z101" i="2"/>
  <c r="B102" i="2"/>
  <c r="C102" i="2"/>
  <c r="D102" i="2"/>
  <c r="E102" i="2"/>
  <c r="F102" i="2"/>
  <c r="G102" i="2"/>
  <c r="H102" i="2"/>
  <c r="I102" i="2"/>
  <c r="J102" i="2"/>
  <c r="K102" i="2"/>
  <c r="L102" i="2"/>
  <c r="M102" i="2"/>
  <c r="N102" i="2"/>
  <c r="O102" i="2"/>
  <c r="P102" i="2"/>
  <c r="Q102" i="2"/>
  <c r="R102" i="2"/>
  <c r="S102" i="2"/>
  <c r="T102" i="2"/>
  <c r="U102" i="2"/>
  <c r="V102" i="2"/>
  <c r="W102" i="2"/>
  <c r="X102" i="2"/>
  <c r="Y102" i="2"/>
  <c r="Z102" i="2"/>
  <c r="B103" i="2"/>
  <c r="C103" i="2"/>
  <c r="D103" i="2"/>
  <c r="E103" i="2"/>
  <c r="F103" i="2"/>
  <c r="G103" i="2"/>
  <c r="H103" i="2"/>
  <c r="I103" i="2"/>
  <c r="J103" i="2"/>
  <c r="K103" i="2"/>
  <c r="L103" i="2"/>
  <c r="M103" i="2"/>
  <c r="N103" i="2"/>
  <c r="O103" i="2"/>
  <c r="P103" i="2"/>
  <c r="Q103" i="2"/>
  <c r="R103" i="2"/>
  <c r="S103" i="2"/>
  <c r="T103" i="2"/>
  <c r="U103" i="2"/>
  <c r="V103" i="2"/>
  <c r="W103" i="2"/>
  <c r="X103" i="2"/>
  <c r="Y103" i="2"/>
  <c r="Z103" i="2"/>
  <c r="B104" i="2"/>
  <c r="C104" i="2"/>
  <c r="D104" i="2"/>
  <c r="E104" i="2"/>
  <c r="F104" i="2"/>
  <c r="G104" i="2"/>
  <c r="H104" i="2"/>
  <c r="I104" i="2"/>
  <c r="J104" i="2"/>
  <c r="K104" i="2"/>
  <c r="L104" i="2"/>
  <c r="M104" i="2"/>
  <c r="N104" i="2"/>
  <c r="O104" i="2"/>
  <c r="P104" i="2"/>
  <c r="Q104" i="2"/>
  <c r="R104" i="2"/>
  <c r="S104" i="2"/>
  <c r="T104" i="2"/>
  <c r="U104" i="2"/>
  <c r="V104" i="2"/>
  <c r="W104" i="2"/>
  <c r="X104" i="2"/>
  <c r="Y104" i="2"/>
  <c r="Z104" i="2"/>
  <c r="B105" i="2"/>
  <c r="C105" i="2"/>
  <c r="D105" i="2"/>
  <c r="E105" i="2"/>
  <c r="F105" i="2"/>
  <c r="G105" i="2"/>
  <c r="H105" i="2"/>
  <c r="I105" i="2"/>
  <c r="J105" i="2"/>
  <c r="K105" i="2"/>
  <c r="L105" i="2"/>
  <c r="M105" i="2"/>
  <c r="N105" i="2"/>
  <c r="O105" i="2"/>
  <c r="P105" i="2"/>
  <c r="Q105" i="2"/>
  <c r="R105" i="2"/>
  <c r="S105" i="2"/>
  <c r="T105" i="2"/>
  <c r="U105" i="2"/>
  <c r="V105" i="2"/>
  <c r="W105" i="2"/>
  <c r="X105" i="2"/>
  <c r="Y105" i="2"/>
  <c r="Z105" i="2"/>
  <c r="B106" i="2"/>
  <c r="C106" i="2"/>
  <c r="D106" i="2"/>
  <c r="E106" i="2"/>
  <c r="F106" i="2"/>
  <c r="G106" i="2"/>
  <c r="H106" i="2"/>
  <c r="I106" i="2"/>
  <c r="J106" i="2"/>
  <c r="K106" i="2"/>
  <c r="L106" i="2"/>
  <c r="M106" i="2"/>
  <c r="N106" i="2"/>
  <c r="O106" i="2"/>
  <c r="P106" i="2"/>
  <c r="Q106" i="2"/>
  <c r="R106" i="2"/>
  <c r="S106" i="2"/>
  <c r="T106" i="2"/>
  <c r="U106" i="2"/>
  <c r="V106" i="2"/>
  <c r="W106" i="2"/>
  <c r="X106" i="2"/>
  <c r="Y106" i="2"/>
  <c r="Z106" i="2"/>
  <c r="B107" i="2"/>
  <c r="C107" i="2"/>
  <c r="D107" i="2"/>
  <c r="E107" i="2"/>
  <c r="F107" i="2"/>
  <c r="G107" i="2"/>
  <c r="H107" i="2"/>
  <c r="I107" i="2"/>
  <c r="J107" i="2"/>
  <c r="K107" i="2"/>
  <c r="L107" i="2"/>
  <c r="M107" i="2"/>
  <c r="N107" i="2"/>
  <c r="O107" i="2"/>
  <c r="P107" i="2"/>
  <c r="Q107" i="2"/>
  <c r="R107" i="2"/>
  <c r="S107" i="2"/>
  <c r="T107" i="2"/>
  <c r="U107" i="2"/>
  <c r="V107" i="2"/>
  <c r="W107" i="2"/>
  <c r="X107" i="2"/>
  <c r="Y107" i="2"/>
  <c r="Z107" i="2"/>
  <c r="B108" i="2"/>
  <c r="C108" i="2"/>
  <c r="D108" i="2"/>
  <c r="E108" i="2"/>
  <c r="F108" i="2"/>
  <c r="G108" i="2"/>
  <c r="H108" i="2"/>
  <c r="I108" i="2"/>
  <c r="J108" i="2"/>
  <c r="K108" i="2"/>
  <c r="L108" i="2"/>
  <c r="M108" i="2"/>
  <c r="N108" i="2"/>
  <c r="O108" i="2"/>
  <c r="P108" i="2"/>
  <c r="Q108" i="2"/>
  <c r="R108" i="2"/>
  <c r="S108" i="2"/>
  <c r="T108" i="2"/>
  <c r="U108" i="2"/>
  <c r="V108" i="2"/>
  <c r="W108" i="2"/>
  <c r="X108" i="2"/>
  <c r="Y108" i="2"/>
  <c r="Z108" i="2"/>
  <c r="B109" i="2"/>
  <c r="C109" i="2"/>
  <c r="D109" i="2"/>
  <c r="E109" i="2"/>
  <c r="F109" i="2"/>
  <c r="G109" i="2"/>
  <c r="H109" i="2"/>
  <c r="I109" i="2"/>
  <c r="J109" i="2"/>
  <c r="K109" i="2"/>
  <c r="L109" i="2"/>
  <c r="M109" i="2"/>
  <c r="N109" i="2"/>
  <c r="O109" i="2"/>
  <c r="P109" i="2"/>
  <c r="Q109" i="2"/>
  <c r="R109" i="2"/>
  <c r="S109" i="2"/>
  <c r="T109" i="2"/>
  <c r="U109" i="2"/>
  <c r="V109" i="2"/>
  <c r="W109" i="2"/>
  <c r="X109" i="2"/>
  <c r="Y109" i="2"/>
  <c r="Z109" i="2"/>
  <c r="B110" i="2"/>
  <c r="C110" i="2"/>
  <c r="D110" i="2"/>
  <c r="E110" i="2"/>
  <c r="F110" i="2"/>
  <c r="G110" i="2"/>
  <c r="H110" i="2"/>
  <c r="I110" i="2"/>
  <c r="J110" i="2"/>
  <c r="K110" i="2"/>
  <c r="L110" i="2"/>
  <c r="M110" i="2"/>
  <c r="N110" i="2"/>
  <c r="O110" i="2"/>
  <c r="P110" i="2"/>
  <c r="Q110" i="2"/>
  <c r="R110" i="2"/>
  <c r="S110" i="2"/>
  <c r="T110" i="2"/>
  <c r="U110" i="2"/>
  <c r="V110" i="2"/>
  <c r="W110" i="2"/>
  <c r="X110" i="2"/>
  <c r="Y110" i="2"/>
  <c r="Z110" i="2"/>
  <c r="B111" i="2"/>
  <c r="C111" i="2"/>
  <c r="D111" i="2"/>
  <c r="E111" i="2"/>
  <c r="F111" i="2"/>
  <c r="G111" i="2"/>
  <c r="H111" i="2"/>
  <c r="I111" i="2"/>
  <c r="J111" i="2"/>
  <c r="K111" i="2"/>
  <c r="L111" i="2"/>
  <c r="M111" i="2"/>
  <c r="N111" i="2"/>
  <c r="O111" i="2"/>
  <c r="P111" i="2"/>
  <c r="Q111" i="2"/>
  <c r="R111" i="2"/>
  <c r="S111" i="2"/>
  <c r="T111" i="2"/>
  <c r="U111" i="2"/>
  <c r="V111" i="2"/>
  <c r="W111" i="2"/>
  <c r="X111" i="2"/>
  <c r="Y111" i="2"/>
  <c r="Z111" i="2"/>
  <c r="B112" i="2"/>
  <c r="C112" i="2"/>
  <c r="D112" i="2"/>
  <c r="E112" i="2"/>
  <c r="F112" i="2"/>
  <c r="G112" i="2"/>
  <c r="H112" i="2"/>
  <c r="I112" i="2"/>
  <c r="J112" i="2"/>
  <c r="K112" i="2"/>
  <c r="L112" i="2"/>
  <c r="M112" i="2"/>
  <c r="N112" i="2"/>
  <c r="O112" i="2"/>
  <c r="P112" i="2"/>
  <c r="Q112" i="2"/>
  <c r="R112" i="2"/>
  <c r="S112" i="2"/>
  <c r="T112" i="2"/>
  <c r="U112" i="2"/>
  <c r="V112" i="2"/>
  <c r="W112" i="2"/>
  <c r="X112" i="2"/>
  <c r="Y112" i="2"/>
  <c r="Z112" i="2"/>
  <c r="B113" i="2"/>
  <c r="C113" i="2"/>
  <c r="D113" i="2"/>
  <c r="E113" i="2"/>
  <c r="F113" i="2"/>
  <c r="G113" i="2"/>
  <c r="H113" i="2"/>
  <c r="I113" i="2"/>
  <c r="J113" i="2"/>
  <c r="K113" i="2"/>
  <c r="L113" i="2"/>
  <c r="M113" i="2"/>
  <c r="N113" i="2"/>
  <c r="O113" i="2"/>
  <c r="P113" i="2"/>
  <c r="Q113" i="2"/>
  <c r="R113" i="2"/>
  <c r="S113" i="2"/>
  <c r="T113" i="2"/>
  <c r="U113" i="2"/>
  <c r="V113" i="2"/>
  <c r="W113" i="2"/>
  <c r="X113" i="2"/>
  <c r="Y113" i="2"/>
  <c r="Z113" i="2"/>
  <c r="B114" i="2"/>
  <c r="C114" i="2"/>
  <c r="D114" i="2"/>
  <c r="E114" i="2"/>
  <c r="F114" i="2"/>
  <c r="G114" i="2"/>
  <c r="H114" i="2"/>
  <c r="I114" i="2"/>
  <c r="J114" i="2"/>
  <c r="K114" i="2"/>
  <c r="L114" i="2"/>
  <c r="M114" i="2"/>
  <c r="N114" i="2"/>
  <c r="O114" i="2"/>
  <c r="P114" i="2"/>
  <c r="Q114" i="2"/>
  <c r="R114" i="2"/>
  <c r="S114" i="2"/>
  <c r="T114" i="2"/>
  <c r="U114" i="2"/>
  <c r="V114" i="2"/>
  <c r="W114" i="2"/>
  <c r="X114" i="2"/>
  <c r="Y114" i="2"/>
  <c r="Z114" i="2"/>
  <c r="B115" i="2"/>
  <c r="C115" i="2"/>
  <c r="D115" i="2"/>
  <c r="E115" i="2"/>
  <c r="F115" i="2"/>
  <c r="G115" i="2"/>
  <c r="H115" i="2"/>
  <c r="I115" i="2"/>
  <c r="J115" i="2"/>
  <c r="K115" i="2"/>
  <c r="L115" i="2"/>
  <c r="M115" i="2"/>
  <c r="N115" i="2"/>
  <c r="O115" i="2"/>
  <c r="P115" i="2"/>
  <c r="Q115" i="2"/>
  <c r="R115" i="2"/>
  <c r="S115" i="2"/>
  <c r="T115" i="2"/>
  <c r="U115" i="2"/>
  <c r="V115" i="2"/>
  <c r="W115" i="2"/>
  <c r="X115" i="2"/>
  <c r="Y115" i="2"/>
  <c r="Z115" i="2"/>
  <c r="B116" i="2"/>
  <c r="C116" i="2"/>
  <c r="D116" i="2"/>
  <c r="E116" i="2"/>
  <c r="F116" i="2"/>
  <c r="G116" i="2"/>
  <c r="H116" i="2"/>
  <c r="I116" i="2"/>
  <c r="J116" i="2"/>
  <c r="K116" i="2"/>
  <c r="L116" i="2"/>
  <c r="M116" i="2"/>
  <c r="N116" i="2"/>
  <c r="O116" i="2"/>
  <c r="P116" i="2"/>
  <c r="Q116" i="2"/>
  <c r="R116" i="2"/>
  <c r="S116" i="2"/>
  <c r="T116" i="2"/>
  <c r="U116" i="2"/>
  <c r="V116" i="2"/>
  <c r="W116" i="2"/>
  <c r="X116" i="2"/>
  <c r="Y116" i="2"/>
  <c r="Z116" i="2"/>
  <c r="B117" i="2"/>
  <c r="C117" i="2"/>
  <c r="D117" i="2"/>
  <c r="E117" i="2"/>
  <c r="F117" i="2"/>
  <c r="G117" i="2"/>
  <c r="H117" i="2"/>
  <c r="I117" i="2"/>
  <c r="J117" i="2"/>
  <c r="K117" i="2"/>
  <c r="L117" i="2"/>
  <c r="M117" i="2"/>
  <c r="N117" i="2"/>
  <c r="O117" i="2"/>
  <c r="P117" i="2"/>
  <c r="Q117" i="2"/>
  <c r="R117" i="2"/>
  <c r="S117" i="2"/>
  <c r="T117" i="2"/>
  <c r="U117" i="2"/>
  <c r="V117" i="2"/>
  <c r="W117" i="2"/>
  <c r="X117" i="2"/>
  <c r="Y117" i="2"/>
  <c r="Z117" i="2"/>
  <c r="B118" i="2"/>
  <c r="C118" i="2"/>
  <c r="D118" i="2"/>
  <c r="E118" i="2"/>
  <c r="F118" i="2"/>
  <c r="G118" i="2"/>
  <c r="H118" i="2"/>
  <c r="I118" i="2"/>
  <c r="J118" i="2"/>
  <c r="K118" i="2"/>
  <c r="L118" i="2"/>
  <c r="M118" i="2"/>
  <c r="N118" i="2"/>
  <c r="O118" i="2"/>
  <c r="P118" i="2"/>
  <c r="Q118" i="2"/>
  <c r="R118" i="2"/>
  <c r="S118" i="2"/>
  <c r="T118" i="2"/>
  <c r="U118" i="2"/>
  <c r="V118" i="2"/>
  <c r="W118" i="2"/>
  <c r="X118" i="2"/>
  <c r="Y118" i="2"/>
  <c r="Z118" i="2"/>
  <c r="B119" i="2"/>
  <c r="C119" i="2"/>
  <c r="D119" i="2"/>
  <c r="E119" i="2"/>
  <c r="F119" i="2"/>
  <c r="G119" i="2"/>
  <c r="H119" i="2"/>
  <c r="I119" i="2"/>
  <c r="J119" i="2"/>
  <c r="K119" i="2"/>
  <c r="L119" i="2"/>
  <c r="M119" i="2"/>
  <c r="N119" i="2"/>
  <c r="O119" i="2"/>
  <c r="P119" i="2"/>
  <c r="Q119" i="2"/>
  <c r="R119" i="2"/>
  <c r="S119" i="2"/>
  <c r="T119" i="2"/>
  <c r="U119" i="2"/>
  <c r="V119" i="2"/>
  <c r="W119" i="2"/>
  <c r="X119" i="2"/>
  <c r="Y119" i="2"/>
  <c r="Z119" i="2"/>
  <c r="B120" i="2"/>
  <c r="C120" i="2"/>
  <c r="D120" i="2"/>
  <c r="E120" i="2"/>
  <c r="F120" i="2"/>
  <c r="G120" i="2"/>
  <c r="H120" i="2"/>
  <c r="I120" i="2"/>
  <c r="J120" i="2"/>
  <c r="K120" i="2"/>
  <c r="L120" i="2"/>
  <c r="M120" i="2"/>
  <c r="N120" i="2"/>
  <c r="O120" i="2"/>
  <c r="P120" i="2"/>
  <c r="Q120" i="2"/>
  <c r="R120" i="2"/>
  <c r="S120" i="2"/>
  <c r="T120" i="2"/>
  <c r="U120" i="2"/>
  <c r="V120" i="2"/>
  <c r="W120" i="2"/>
  <c r="X120" i="2"/>
  <c r="Y120" i="2"/>
  <c r="Z120" i="2"/>
  <c r="B121" i="2"/>
  <c r="C121" i="2"/>
  <c r="D121" i="2"/>
  <c r="E121" i="2"/>
  <c r="F121" i="2"/>
  <c r="G121" i="2"/>
  <c r="H121" i="2"/>
  <c r="I121" i="2"/>
  <c r="J121" i="2"/>
  <c r="K121" i="2"/>
  <c r="L121" i="2"/>
  <c r="M121" i="2"/>
  <c r="N121" i="2"/>
  <c r="O121" i="2"/>
  <c r="P121" i="2"/>
  <c r="Q121" i="2"/>
  <c r="R121" i="2"/>
  <c r="S121" i="2"/>
  <c r="T121" i="2"/>
  <c r="U121" i="2"/>
  <c r="V121" i="2"/>
  <c r="W121" i="2"/>
  <c r="X121" i="2"/>
  <c r="Y121" i="2"/>
  <c r="Z121" i="2"/>
  <c r="B122" i="2"/>
  <c r="C122" i="2"/>
  <c r="D122" i="2"/>
  <c r="E122" i="2"/>
  <c r="F122" i="2"/>
  <c r="G122" i="2"/>
  <c r="H122" i="2"/>
  <c r="I122" i="2"/>
  <c r="J122" i="2"/>
  <c r="K122" i="2"/>
  <c r="L122" i="2"/>
  <c r="M122" i="2"/>
  <c r="N122" i="2"/>
  <c r="O122" i="2"/>
  <c r="P122" i="2"/>
  <c r="Q122" i="2"/>
  <c r="R122" i="2"/>
  <c r="S122" i="2"/>
  <c r="T122" i="2"/>
  <c r="U122" i="2"/>
  <c r="V122" i="2"/>
  <c r="W122" i="2"/>
  <c r="X122" i="2"/>
  <c r="Y122" i="2"/>
  <c r="Z122" i="2"/>
  <c r="B123" i="2"/>
  <c r="C123" i="2"/>
  <c r="D123" i="2"/>
  <c r="E123" i="2"/>
  <c r="F123" i="2"/>
  <c r="G123" i="2"/>
  <c r="H123" i="2"/>
  <c r="I123" i="2"/>
  <c r="J123" i="2"/>
  <c r="K123" i="2"/>
  <c r="L123" i="2"/>
  <c r="M123" i="2"/>
  <c r="N123" i="2"/>
  <c r="O123" i="2"/>
  <c r="P123" i="2"/>
  <c r="Q123" i="2"/>
  <c r="R123" i="2"/>
  <c r="S123" i="2"/>
  <c r="T123" i="2"/>
  <c r="U123" i="2"/>
  <c r="V123" i="2"/>
  <c r="W123" i="2"/>
  <c r="X123" i="2"/>
  <c r="Y123" i="2"/>
  <c r="Z123" i="2"/>
  <c r="B124" i="2"/>
  <c r="C124" i="2"/>
  <c r="D124" i="2"/>
  <c r="E124" i="2"/>
  <c r="F124" i="2"/>
  <c r="G124" i="2"/>
  <c r="H124" i="2"/>
  <c r="I124" i="2"/>
  <c r="J124" i="2"/>
  <c r="K124" i="2"/>
  <c r="L124" i="2"/>
  <c r="M124" i="2"/>
  <c r="N124" i="2"/>
  <c r="O124" i="2"/>
  <c r="P124" i="2"/>
  <c r="Q124" i="2"/>
  <c r="R124" i="2"/>
  <c r="S124" i="2"/>
  <c r="T124" i="2"/>
  <c r="U124" i="2"/>
  <c r="V124" i="2"/>
  <c r="W124" i="2"/>
  <c r="X124" i="2"/>
  <c r="Y124" i="2"/>
  <c r="Z124" i="2"/>
  <c r="B125" i="2"/>
  <c r="C125" i="2"/>
  <c r="D125" i="2"/>
  <c r="E125" i="2"/>
  <c r="F125" i="2"/>
  <c r="G125" i="2"/>
  <c r="H125" i="2"/>
  <c r="I125" i="2"/>
  <c r="J125" i="2"/>
  <c r="K125" i="2"/>
  <c r="L125" i="2"/>
  <c r="M125" i="2"/>
  <c r="N125" i="2"/>
  <c r="O125" i="2"/>
  <c r="P125" i="2"/>
  <c r="Q125" i="2"/>
  <c r="R125" i="2"/>
  <c r="S125" i="2"/>
  <c r="T125" i="2"/>
  <c r="U125" i="2"/>
  <c r="V125" i="2"/>
  <c r="W125" i="2"/>
  <c r="X125" i="2"/>
  <c r="Y125" i="2"/>
  <c r="Z125" i="2"/>
  <c r="B126" i="2"/>
  <c r="C126" i="2"/>
  <c r="D126" i="2"/>
  <c r="E126" i="2"/>
  <c r="F126" i="2"/>
  <c r="G126" i="2"/>
  <c r="H126" i="2"/>
  <c r="I126" i="2"/>
  <c r="J126" i="2"/>
  <c r="K126" i="2"/>
  <c r="L126" i="2"/>
  <c r="M126" i="2"/>
  <c r="N126" i="2"/>
  <c r="O126" i="2"/>
  <c r="P126" i="2"/>
  <c r="Q126" i="2"/>
  <c r="R126" i="2"/>
  <c r="S126" i="2"/>
  <c r="T126" i="2"/>
  <c r="U126" i="2"/>
  <c r="V126" i="2"/>
  <c r="W126" i="2"/>
  <c r="X126" i="2"/>
  <c r="Y126" i="2"/>
  <c r="Z126" i="2"/>
  <c r="B127" i="2"/>
  <c r="C127" i="2"/>
  <c r="D127" i="2"/>
  <c r="E127" i="2"/>
  <c r="F127" i="2"/>
  <c r="G127" i="2"/>
  <c r="H127" i="2"/>
  <c r="I127" i="2"/>
  <c r="J127" i="2"/>
  <c r="K127" i="2"/>
  <c r="L127" i="2"/>
  <c r="M127" i="2"/>
  <c r="N127" i="2"/>
  <c r="O127" i="2"/>
  <c r="P127" i="2"/>
  <c r="Q127" i="2"/>
  <c r="R127" i="2"/>
  <c r="S127" i="2"/>
  <c r="T127" i="2"/>
  <c r="U127" i="2"/>
  <c r="V127" i="2"/>
  <c r="W127" i="2"/>
  <c r="X127" i="2"/>
  <c r="Y127" i="2"/>
  <c r="Z127" i="2"/>
  <c r="B128" i="2"/>
  <c r="C128" i="2"/>
  <c r="D128" i="2"/>
  <c r="E128" i="2"/>
  <c r="F128" i="2"/>
  <c r="G128" i="2"/>
  <c r="H128" i="2"/>
  <c r="I128" i="2"/>
  <c r="J128" i="2"/>
  <c r="K128" i="2"/>
  <c r="L128" i="2"/>
  <c r="M128" i="2"/>
  <c r="N128" i="2"/>
  <c r="O128" i="2"/>
  <c r="P128" i="2"/>
  <c r="Q128" i="2"/>
  <c r="R128" i="2"/>
  <c r="S128" i="2"/>
  <c r="T128" i="2"/>
  <c r="U128" i="2"/>
  <c r="V128" i="2"/>
  <c r="W128" i="2"/>
  <c r="X128" i="2"/>
  <c r="Y128" i="2"/>
  <c r="Z128" i="2"/>
  <c r="B129" i="2"/>
  <c r="C129" i="2"/>
  <c r="D129" i="2"/>
  <c r="E129" i="2"/>
  <c r="F129" i="2"/>
  <c r="G129" i="2"/>
  <c r="H129" i="2"/>
  <c r="I129" i="2"/>
  <c r="J129" i="2"/>
  <c r="K129" i="2"/>
  <c r="L129" i="2"/>
  <c r="M129" i="2"/>
  <c r="N129" i="2"/>
  <c r="O129" i="2"/>
  <c r="P129" i="2"/>
  <c r="Q129" i="2"/>
  <c r="R129" i="2"/>
  <c r="S129" i="2"/>
  <c r="T129" i="2"/>
  <c r="U129" i="2"/>
  <c r="V129" i="2"/>
  <c r="W129" i="2"/>
  <c r="X129" i="2"/>
  <c r="Y129" i="2"/>
  <c r="Z129" i="2"/>
  <c r="B130" i="2"/>
  <c r="C130" i="2"/>
  <c r="D130" i="2"/>
  <c r="E130" i="2"/>
  <c r="F130" i="2"/>
  <c r="G130" i="2"/>
  <c r="H130" i="2"/>
  <c r="I130" i="2"/>
  <c r="J130" i="2"/>
  <c r="K130" i="2"/>
  <c r="L130" i="2"/>
  <c r="M130" i="2"/>
  <c r="N130" i="2"/>
  <c r="O130" i="2"/>
  <c r="P130" i="2"/>
  <c r="Q130" i="2"/>
  <c r="R130" i="2"/>
  <c r="S130" i="2"/>
  <c r="T130" i="2"/>
  <c r="U130" i="2"/>
  <c r="V130" i="2"/>
  <c r="W130" i="2"/>
  <c r="X130" i="2"/>
  <c r="Y130" i="2"/>
  <c r="Z130" i="2"/>
  <c r="B131" i="2"/>
  <c r="C131" i="2"/>
  <c r="D131" i="2"/>
  <c r="E131" i="2"/>
  <c r="F131" i="2"/>
  <c r="G131" i="2"/>
  <c r="H131" i="2"/>
  <c r="I131" i="2"/>
  <c r="J131" i="2"/>
  <c r="K131" i="2"/>
  <c r="L131" i="2"/>
  <c r="M131" i="2"/>
  <c r="N131" i="2"/>
  <c r="O131" i="2"/>
  <c r="P131" i="2"/>
  <c r="Q131" i="2"/>
  <c r="R131" i="2"/>
  <c r="S131" i="2"/>
  <c r="T131" i="2"/>
  <c r="U131" i="2"/>
  <c r="V131" i="2"/>
  <c r="W131" i="2"/>
  <c r="X131" i="2"/>
  <c r="Y131" i="2"/>
  <c r="Z131" i="2"/>
  <c r="B132" i="2"/>
  <c r="C132" i="2"/>
  <c r="D132" i="2"/>
  <c r="E132" i="2"/>
  <c r="F132" i="2"/>
  <c r="G132" i="2"/>
  <c r="H132" i="2"/>
  <c r="I132" i="2"/>
  <c r="J132" i="2"/>
  <c r="K132" i="2"/>
  <c r="L132" i="2"/>
  <c r="M132" i="2"/>
  <c r="N132" i="2"/>
  <c r="O132" i="2"/>
  <c r="P132" i="2"/>
  <c r="Q132" i="2"/>
  <c r="R132" i="2"/>
  <c r="S132" i="2"/>
  <c r="T132" i="2"/>
  <c r="U132" i="2"/>
  <c r="V132" i="2"/>
  <c r="W132" i="2"/>
  <c r="X132" i="2"/>
  <c r="Y132" i="2"/>
  <c r="Z132" i="2"/>
  <c r="B133" i="2"/>
  <c r="C133" i="2"/>
  <c r="D133" i="2"/>
  <c r="E133" i="2"/>
  <c r="F133" i="2"/>
  <c r="G133" i="2"/>
  <c r="H133" i="2"/>
  <c r="I133" i="2"/>
  <c r="J133" i="2"/>
  <c r="K133" i="2"/>
  <c r="L133" i="2"/>
  <c r="M133" i="2"/>
  <c r="N133" i="2"/>
  <c r="O133" i="2"/>
  <c r="P133" i="2"/>
  <c r="Q133" i="2"/>
  <c r="R133" i="2"/>
  <c r="S133" i="2"/>
  <c r="T133" i="2"/>
  <c r="U133" i="2"/>
  <c r="V133" i="2"/>
  <c r="W133" i="2"/>
  <c r="X133" i="2"/>
  <c r="Y133" i="2"/>
  <c r="Z133" i="2"/>
  <c r="B134" i="2"/>
  <c r="C134" i="2"/>
  <c r="D134" i="2"/>
  <c r="E134" i="2"/>
  <c r="F134" i="2"/>
  <c r="G134" i="2"/>
  <c r="H134" i="2"/>
  <c r="I134" i="2"/>
  <c r="J134" i="2"/>
  <c r="K134" i="2"/>
  <c r="L134" i="2"/>
  <c r="M134" i="2"/>
  <c r="N134" i="2"/>
  <c r="O134" i="2"/>
  <c r="P134" i="2"/>
  <c r="Q134" i="2"/>
  <c r="R134" i="2"/>
  <c r="S134" i="2"/>
  <c r="T134" i="2"/>
  <c r="U134" i="2"/>
  <c r="V134" i="2"/>
  <c r="W134" i="2"/>
  <c r="X134" i="2"/>
  <c r="Y134" i="2"/>
  <c r="Z134" i="2"/>
  <c r="B135" i="2"/>
  <c r="C135" i="2"/>
  <c r="D135" i="2"/>
  <c r="E135" i="2"/>
  <c r="F135" i="2"/>
  <c r="G135" i="2"/>
  <c r="H135" i="2"/>
  <c r="I135" i="2"/>
  <c r="J135" i="2"/>
  <c r="K135" i="2"/>
  <c r="L135" i="2"/>
  <c r="M135" i="2"/>
  <c r="N135" i="2"/>
  <c r="O135" i="2"/>
  <c r="P135" i="2"/>
  <c r="Q135" i="2"/>
  <c r="R135" i="2"/>
  <c r="S135" i="2"/>
  <c r="T135" i="2"/>
  <c r="U135" i="2"/>
  <c r="V135" i="2"/>
  <c r="W135" i="2"/>
  <c r="X135" i="2"/>
  <c r="Y135" i="2"/>
  <c r="Z135" i="2"/>
  <c r="B136" i="2"/>
  <c r="C136" i="2"/>
  <c r="D136" i="2"/>
  <c r="E136" i="2"/>
  <c r="F136" i="2"/>
  <c r="G136" i="2"/>
  <c r="H136" i="2"/>
  <c r="I136" i="2"/>
  <c r="J136" i="2"/>
  <c r="K136" i="2"/>
  <c r="L136" i="2"/>
  <c r="M136" i="2"/>
  <c r="N136" i="2"/>
  <c r="O136" i="2"/>
  <c r="P136" i="2"/>
  <c r="Q136" i="2"/>
  <c r="R136" i="2"/>
  <c r="S136" i="2"/>
  <c r="T136" i="2"/>
  <c r="U136" i="2"/>
  <c r="V136" i="2"/>
  <c r="W136" i="2"/>
  <c r="X136" i="2"/>
  <c r="Y136" i="2"/>
  <c r="Z136" i="2"/>
  <c r="B137" i="2"/>
  <c r="C137" i="2"/>
  <c r="D137" i="2"/>
  <c r="E137" i="2"/>
  <c r="F137" i="2"/>
  <c r="G137" i="2"/>
  <c r="H137" i="2"/>
  <c r="I137" i="2"/>
  <c r="J137" i="2"/>
  <c r="K137" i="2"/>
  <c r="L137" i="2"/>
  <c r="M137" i="2"/>
  <c r="N137" i="2"/>
  <c r="O137" i="2"/>
  <c r="P137" i="2"/>
  <c r="Q137" i="2"/>
  <c r="R137" i="2"/>
  <c r="S137" i="2"/>
  <c r="T137" i="2"/>
  <c r="U137" i="2"/>
  <c r="V137" i="2"/>
  <c r="W137" i="2"/>
  <c r="X137" i="2"/>
  <c r="Y137" i="2"/>
  <c r="Z137" i="2"/>
  <c r="B138" i="2"/>
  <c r="C138" i="2"/>
  <c r="D138" i="2"/>
  <c r="E138" i="2"/>
  <c r="F138" i="2"/>
  <c r="G138" i="2"/>
  <c r="H138" i="2"/>
  <c r="I138" i="2"/>
  <c r="J138" i="2"/>
  <c r="K138" i="2"/>
  <c r="L138" i="2"/>
  <c r="M138" i="2"/>
  <c r="N138" i="2"/>
  <c r="O138" i="2"/>
  <c r="P138" i="2"/>
  <c r="Q138" i="2"/>
  <c r="R138" i="2"/>
  <c r="S138" i="2"/>
  <c r="T138" i="2"/>
  <c r="U138" i="2"/>
  <c r="V138" i="2"/>
  <c r="W138" i="2"/>
  <c r="X138" i="2"/>
  <c r="Y138" i="2"/>
  <c r="Z138" i="2"/>
  <c r="B139" i="2"/>
  <c r="C139" i="2"/>
  <c r="D139" i="2"/>
  <c r="E139" i="2"/>
  <c r="F139" i="2"/>
  <c r="G139" i="2"/>
  <c r="H139" i="2"/>
  <c r="I139" i="2"/>
  <c r="J139" i="2"/>
  <c r="K139" i="2"/>
  <c r="L139" i="2"/>
  <c r="M139" i="2"/>
  <c r="N139" i="2"/>
  <c r="O139" i="2"/>
  <c r="P139" i="2"/>
  <c r="Q139" i="2"/>
  <c r="R139" i="2"/>
  <c r="S139" i="2"/>
  <c r="T139" i="2"/>
  <c r="U139" i="2"/>
  <c r="V139" i="2"/>
  <c r="W139" i="2"/>
  <c r="X139" i="2"/>
  <c r="Y139" i="2"/>
  <c r="Z139" i="2"/>
  <c r="B140" i="2"/>
  <c r="C140" i="2"/>
  <c r="D140" i="2"/>
  <c r="E140" i="2"/>
  <c r="F140" i="2"/>
  <c r="G140" i="2"/>
  <c r="H140" i="2"/>
  <c r="I140" i="2"/>
  <c r="J140" i="2"/>
  <c r="K140" i="2"/>
  <c r="L140" i="2"/>
  <c r="M140" i="2"/>
  <c r="N140" i="2"/>
  <c r="O140" i="2"/>
  <c r="P140" i="2"/>
  <c r="Q140" i="2"/>
  <c r="R140" i="2"/>
  <c r="S140" i="2"/>
  <c r="T140" i="2"/>
  <c r="U140" i="2"/>
  <c r="V140" i="2"/>
  <c r="W140" i="2"/>
  <c r="X140" i="2"/>
  <c r="Y140" i="2"/>
  <c r="Z140" i="2"/>
  <c r="B141" i="2"/>
  <c r="C141" i="2"/>
  <c r="D141" i="2"/>
  <c r="E141" i="2"/>
  <c r="F141" i="2"/>
  <c r="G141" i="2"/>
  <c r="H141" i="2"/>
  <c r="I141" i="2"/>
  <c r="J141" i="2"/>
  <c r="K141" i="2"/>
  <c r="L141" i="2"/>
  <c r="M141" i="2"/>
  <c r="N141" i="2"/>
  <c r="O141" i="2"/>
  <c r="P141" i="2"/>
  <c r="Q141" i="2"/>
  <c r="R141" i="2"/>
  <c r="S141" i="2"/>
  <c r="T141" i="2"/>
  <c r="U141" i="2"/>
  <c r="V141" i="2"/>
  <c r="W141" i="2"/>
  <c r="X141" i="2"/>
  <c r="Y141" i="2"/>
  <c r="Z141" i="2"/>
  <c r="B142" i="2"/>
  <c r="C142" i="2"/>
  <c r="D142" i="2"/>
  <c r="E142" i="2"/>
  <c r="F142" i="2"/>
  <c r="G142" i="2"/>
  <c r="H142" i="2"/>
  <c r="I142" i="2"/>
  <c r="J142" i="2"/>
  <c r="K142" i="2"/>
  <c r="L142" i="2"/>
  <c r="M142" i="2"/>
  <c r="N142" i="2"/>
  <c r="O142" i="2"/>
  <c r="P142" i="2"/>
  <c r="Q142" i="2"/>
  <c r="R142" i="2"/>
  <c r="S142" i="2"/>
  <c r="T142" i="2"/>
  <c r="U142" i="2"/>
  <c r="V142" i="2"/>
  <c r="W142" i="2"/>
  <c r="X142" i="2"/>
  <c r="Y142" i="2"/>
  <c r="Z142" i="2"/>
  <c r="B143" i="2"/>
  <c r="C143" i="2"/>
  <c r="D143" i="2"/>
  <c r="E143" i="2"/>
  <c r="F143" i="2"/>
  <c r="G143" i="2"/>
  <c r="H143" i="2"/>
  <c r="I143" i="2"/>
  <c r="J143" i="2"/>
  <c r="K143" i="2"/>
  <c r="L143" i="2"/>
  <c r="M143" i="2"/>
  <c r="N143" i="2"/>
  <c r="O143" i="2"/>
  <c r="P143" i="2"/>
  <c r="Q143" i="2"/>
  <c r="R143" i="2"/>
  <c r="S143" i="2"/>
  <c r="T143" i="2"/>
  <c r="U143" i="2"/>
  <c r="V143" i="2"/>
  <c r="W143" i="2"/>
  <c r="X143" i="2"/>
  <c r="Y143" i="2"/>
  <c r="Z143" i="2"/>
  <c r="B144" i="2"/>
  <c r="C144" i="2"/>
  <c r="D144" i="2"/>
  <c r="E144" i="2"/>
  <c r="F144" i="2"/>
  <c r="G144" i="2"/>
  <c r="H144" i="2"/>
  <c r="I144" i="2"/>
  <c r="J144" i="2"/>
  <c r="K144" i="2"/>
  <c r="L144" i="2"/>
  <c r="M144" i="2"/>
  <c r="N144" i="2"/>
  <c r="O144" i="2"/>
  <c r="P144" i="2"/>
  <c r="Q144" i="2"/>
  <c r="R144" i="2"/>
  <c r="S144" i="2"/>
  <c r="T144" i="2"/>
  <c r="U144" i="2"/>
  <c r="V144" i="2"/>
  <c r="W144" i="2"/>
  <c r="X144" i="2"/>
  <c r="Y144" i="2"/>
  <c r="Z144" i="2"/>
  <c r="B145" i="2"/>
  <c r="C145" i="2"/>
  <c r="D145" i="2"/>
  <c r="E145" i="2"/>
  <c r="F145" i="2"/>
  <c r="G145" i="2"/>
  <c r="H145" i="2"/>
  <c r="I145" i="2"/>
  <c r="J145" i="2"/>
  <c r="K145" i="2"/>
  <c r="L145" i="2"/>
  <c r="M145" i="2"/>
  <c r="N145" i="2"/>
  <c r="O145" i="2"/>
  <c r="P145" i="2"/>
  <c r="Q145" i="2"/>
  <c r="R145" i="2"/>
  <c r="S145" i="2"/>
  <c r="T145" i="2"/>
  <c r="U145" i="2"/>
  <c r="V145" i="2"/>
  <c r="W145" i="2"/>
  <c r="X145" i="2"/>
  <c r="Y145" i="2"/>
  <c r="Z145" i="2"/>
  <c r="B146" i="2"/>
  <c r="C146" i="2"/>
  <c r="D146" i="2"/>
  <c r="E146" i="2"/>
  <c r="F146" i="2"/>
  <c r="G146" i="2"/>
  <c r="H146" i="2"/>
  <c r="I146" i="2"/>
  <c r="J146" i="2"/>
  <c r="K146" i="2"/>
  <c r="L146" i="2"/>
  <c r="M146" i="2"/>
  <c r="N146" i="2"/>
  <c r="O146" i="2"/>
  <c r="P146" i="2"/>
  <c r="Q146" i="2"/>
  <c r="R146" i="2"/>
  <c r="S146" i="2"/>
  <c r="T146" i="2"/>
  <c r="U146" i="2"/>
  <c r="V146" i="2"/>
  <c r="W146" i="2"/>
  <c r="X146" i="2"/>
  <c r="Y146" i="2"/>
  <c r="Z146" i="2"/>
  <c r="B147" i="2"/>
  <c r="C147" i="2"/>
  <c r="D147" i="2"/>
  <c r="E147" i="2"/>
  <c r="F147" i="2"/>
  <c r="G147" i="2"/>
  <c r="H147" i="2"/>
  <c r="I147" i="2"/>
  <c r="J147" i="2"/>
  <c r="K147" i="2"/>
  <c r="L147" i="2"/>
  <c r="M147" i="2"/>
  <c r="N147" i="2"/>
  <c r="O147" i="2"/>
  <c r="P147" i="2"/>
  <c r="Q147" i="2"/>
  <c r="R147" i="2"/>
  <c r="S147" i="2"/>
  <c r="T147" i="2"/>
  <c r="U147" i="2"/>
  <c r="V147" i="2"/>
  <c r="W147" i="2"/>
  <c r="X147" i="2"/>
  <c r="Y147" i="2"/>
  <c r="Z147" i="2"/>
  <c r="B148" i="2"/>
  <c r="C148" i="2"/>
  <c r="D148" i="2"/>
  <c r="E148" i="2"/>
  <c r="F148" i="2"/>
  <c r="G148" i="2"/>
  <c r="H148" i="2"/>
  <c r="I148" i="2"/>
  <c r="J148" i="2"/>
  <c r="K148" i="2"/>
  <c r="L148" i="2"/>
  <c r="M148" i="2"/>
  <c r="N148" i="2"/>
  <c r="O148" i="2"/>
  <c r="P148" i="2"/>
  <c r="Q148" i="2"/>
  <c r="R148" i="2"/>
  <c r="S148" i="2"/>
  <c r="T148" i="2"/>
  <c r="U148" i="2"/>
  <c r="V148" i="2"/>
  <c r="W3" i="3" s="1"/>
  <c r="W148" i="2"/>
  <c r="X148" i="2"/>
  <c r="Y148" i="2"/>
  <c r="Z148" i="2"/>
  <c r="B149" i="2"/>
  <c r="C149" i="2"/>
  <c r="D149" i="2"/>
  <c r="E149" i="2"/>
  <c r="F149" i="2"/>
  <c r="G149" i="2"/>
  <c r="H149" i="2"/>
  <c r="I149" i="2"/>
  <c r="J149" i="2"/>
  <c r="K149" i="2"/>
  <c r="L149" i="2"/>
  <c r="M149" i="2"/>
  <c r="N149" i="2"/>
  <c r="O149" i="2"/>
  <c r="P149" i="2"/>
  <c r="Q149" i="2"/>
  <c r="R149" i="2"/>
  <c r="S149" i="2"/>
  <c r="T149" i="2"/>
  <c r="U149" i="2"/>
  <c r="V149" i="2"/>
  <c r="W149" i="2"/>
  <c r="X149" i="2"/>
  <c r="Y149" i="2"/>
  <c r="Z149" i="2"/>
  <c r="B150" i="2"/>
  <c r="C150" i="2"/>
  <c r="D150" i="2"/>
  <c r="E150" i="2"/>
  <c r="F150" i="2"/>
  <c r="G150" i="2"/>
  <c r="H150" i="2"/>
  <c r="I150" i="2"/>
  <c r="J150" i="2"/>
  <c r="K150" i="2"/>
  <c r="L150" i="2"/>
  <c r="M150" i="2"/>
  <c r="N150" i="2"/>
  <c r="O150" i="2"/>
  <c r="P150" i="2"/>
  <c r="Q150" i="2"/>
  <c r="R150" i="2"/>
  <c r="S150" i="2"/>
  <c r="T150" i="2"/>
  <c r="U150" i="2"/>
  <c r="V150" i="2"/>
  <c r="W150" i="2"/>
  <c r="X150" i="2"/>
  <c r="Y150" i="2"/>
  <c r="Z150" i="2"/>
  <c r="B151" i="2"/>
  <c r="C151" i="2"/>
  <c r="D151" i="2"/>
  <c r="E151" i="2"/>
  <c r="F151" i="2"/>
  <c r="G151" i="2"/>
  <c r="H151" i="2"/>
  <c r="I151" i="2"/>
  <c r="J151" i="2"/>
  <c r="K151" i="2"/>
  <c r="L151" i="2"/>
  <c r="M151" i="2"/>
  <c r="N151" i="2"/>
  <c r="O151" i="2"/>
  <c r="P151" i="2"/>
  <c r="Q151" i="2"/>
  <c r="R151" i="2"/>
  <c r="S151" i="2"/>
  <c r="T151" i="2"/>
  <c r="U151" i="2"/>
  <c r="V151" i="2"/>
  <c r="W151" i="2"/>
  <c r="X151" i="2"/>
  <c r="Y151" i="2"/>
  <c r="Z151" i="2"/>
  <c r="B152" i="2"/>
  <c r="C152" i="2"/>
  <c r="D152" i="2"/>
  <c r="E152" i="2"/>
  <c r="F152" i="2"/>
  <c r="G152" i="2"/>
  <c r="H152" i="2"/>
  <c r="I152" i="2"/>
  <c r="J152" i="2"/>
  <c r="K152" i="2"/>
  <c r="L152" i="2"/>
  <c r="M152" i="2"/>
  <c r="N152" i="2"/>
  <c r="O152" i="2"/>
  <c r="P152" i="2"/>
  <c r="Q152" i="2"/>
  <c r="R152" i="2"/>
  <c r="S152" i="2"/>
  <c r="T152" i="2"/>
  <c r="U152" i="2"/>
  <c r="V152" i="2"/>
  <c r="W152" i="2"/>
  <c r="X152" i="2"/>
  <c r="Y152" i="2"/>
  <c r="Z152" i="2"/>
  <c r="B153" i="2"/>
  <c r="C153" i="2"/>
  <c r="D153" i="2"/>
  <c r="E153" i="2"/>
  <c r="F153" i="2"/>
  <c r="G153" i="2"/>
  <c r="H153" i="2"/>
  <c r="I153" i="2"/>
  <c r="J153" i="2"/>
  <c r="K153" i="2"/>
  <c r="L153" i="2"/>
  <c r="M153" i="2"/>
  <c r="N153" i="2"/>
  <c r="O153" i="2"/>
  <c r="P153" i="2"/>
  <c r="Q153" i="2"/>
  <c r="R153" i="2"/>
  <c r="S153" i="2"/>
  <c r="T153" i="2"/>
  <c r="U153" i="2"/>
  <c r="V153" i="2"/>
  <c r="W153" i="2"/>
  <c r="X153" i="2"/>
  <c r="Y153" i="2"/>
  <c r="Z153" i="2"/>
  <c r="B154" i="2"/>
  <c r="C154" i="2"/>
  <c r="D154" i="2"/>
  <c r="E154" i="2"/>
  <c r="F154" i="2"/>
  <c r="G154" i="2"/>
  <c r="H154" i="2"/>
  <c r="I154" i="2"/>
  <c r="J154" i="2"/>
  <c r="K154" i="2"/>
  <c r="L154" i="2"/>
  <c r="M154" i="2"/>
  <c r="N154" i="2"/>
  <c r="O154" i="2"/>
  <c r="P154" i="2"/>
  <c r="Q154" i="2"/>
  <c r="R154" i="2"/>
  <c r="S154" i="2"/>
  <c r="T154" i="2"/>
  <c r="U154" i="2"/>
  <c r="V154" i="2"/>
  <c r="W154" i="2"/>
  <c r="X154" i="2"/>
  <c r="Y154" i="2"/>
  <c r="Z154" i="2"/>
  <c r="B155" i="2"/>
  <c r="C155" i="2"/>
  <c r="D155" i="2"/>
  <c r="E155" i="2"/>
  <c r="F155" i="2"/>
  <c r="G155" i="2"/>
  <c r="H155" i="2"/>
  <c r="I155" i="2"/>
  <c r="J155" i="2"/>
  <c r="K155" i="2"/>
  <c r="L155" i="2"/>
  <c r="M155" i="2"/>
  <c r="N155" i="2"/>
  <c r="O155" i="2"/>
  <c r="P155" i="2"/>
  <c r="Q155" i="2"/>
  <c r="R155" i="2"/>
  <c r="S155" i="2"/>
  <c r="T155" i="2"/>
  <c r="U155" i="2"/>
  <c r="V155" i="2"/>
  <c r="W155" i="2"/>
  <c r="X155" i="2"/>
  <c r="Y155" i="2"/>
  <c r="Z155" i="2"/>
  <c r="B156" i="2"/>
  <c r="C156" i="2"/>
  <c r="D156" i="2"/>
  <c r="E156" i="2"/>
  <c r="F156" i="2"/>
  <c r="G156" i="2"/>
  <c r="H156" i="2"/>
  <c r="I156" i="2"/>
  <c r="J156" i="2"/>
  <c r="K156" i="2"/>
  <c r="L156" i="2"/>
  <c r="M156" i="2"/>
  <c r="N156" i="2"/>
  <c r="O156" i="2"/>
  <c r="P156" i="2"/>
  <c r="Q156" i="2"/>
  <c r="R156" i="2"/>
  <c r="S156" i="2"/>
  <c r="T156" i="2"/>
  <c r="U156" i="2"/>
  <c r="V156" i="2"/>
  <c r="W156" i="2"/>
  <c r="X156" i="2"/>
  <c r="Y156" i="2"/>
  <c r="Z156" i="2"/>
  <c r="B157" i="2"/>
  <c r="C157" i="2"/>
  <c r="D157" i="2"/>
  <c r="E157" i="2"/>
  <c r="F157" i="2"/>
  <c r="G157" i="2"/>
  <c r="H157" i="2"/>
  <c r="I157" i="2"/>
  <c r="J157" i="2"/>
  <c r="K157" i="2"/>
  <c r="L157" i="2"/>
  <c r="M157" i="2"/>
  <c r="N157" i="2"/>
  <c r="O157" i="2"/>
  <c r="P157" i="2"/>
  <c r="Q157" i="2"/>
  <c r="R157" i="2"/>
  <c r="S157" i="2"/>
  <c r="T157" i="2"/>
  <c r="U157" i="2"/>
  <c r="V157" i="2"/>
  <c r="W157" i="2"/>
  <c r="X157" i="2"/>
  <c r="Y157" i="2"/>
  <c r="Z157" i="2"/>
  <c r="B158" i="2"/>
  <c r="C158" i="2"/>
  <c r="D158" i="2"/>
  <c r="E158" i="2"/>
  <c r="F158" i="2"/>
  <c r="G158" i="2"/>
  <c r="H158" i="2"/>
  <c r="I158" i="2"/>
  <c r="J158" i="2"/>
  <c r="K158" i="2"/>
  <c r="L158" i="2"/>
  <c r="M158" i="2"/>
  <c r="N158" i="2"/>
  <c r="O158" i="2"/>
  <c r="P158" i="2"/>
  <c r="Q158" i="2"/>
  <c r="R158" i="2"/>
  <c r="S158" i="2"/>
  <c r="T158" i="2"/>
  <c r="U158" i="2"/>
  <c r="V158" i="2"/>
  <c r="W158" i="2"/>
  <c r="X158" i="2"/>
  <c r="Y158" i="2"/>
  <c r="Z158" i="2"/>
  <c r="B159" i="2"/>
  <c r="C159" i="2"/>
  <c r="D159" i="2"/>
  <c r="E159" i="2"/>
  <c r="F159" i="2"/>
  <c r="G159" i="2"/>
  <c r="H159" i="2"/>
  <c r="I159" i="2"/>
  <c r="J159" i="2"/>
  <c r="K159" i="2"/>
  <c r="L159" i="2"/>
  <c r="M159" i="2"/>
  <c r="N159" i="2"/>
  <c r="O159" i="2"/>
  <c r="P159" i="2"/>
  <c r="Q159" i="2"/>
  <c r="R159" i="2"/>
  <c r="S159" i="2"/>
  <c r="T159" i="2"/>
  <c r="U159" i="2"/>
  <c r="V159" i="2"/>
  <c r="W159" i="2"/>
  <c r="X159" i="2"/>
  <c r="Y159" i="2"/>
  <c r="Z159" i="2"/>
  <c r="B160" i="2"/>
  <c r="C160" i="2"/>
  <c r="D160" i="2"/>
  <c r="E160" i="2"/>
  <c r="F160" i="2"/>
  <c r="G160" i="2"/>
  <c r="H160" i="2"/>
  <c r="I160" i="2"/>
  <c r="J160" i="2"/>
  <c r="K160" i="2"/>
  <c r="L160" i="2"/>
  <c r="M160" i="2"/>
  <c r="N160" i="2"/>
  <c r="O160" i="2"/>
  <c r="P160" i="2"/>
  <c r="Q160" i="2"/>
  <c r="R160" i="2"/>
  <c r="S160" i="2"/>
  <c r="T160" i="2"/>
  <c r="U160" i="2"/>
  <c r="V160" i="2"/>
  <c r="W160" i="2"/>
  <c r="X160" i="2"/>
  <c r="Y160" i="2"/>
  <c r="Z160" i="2"/>
  <c r="B161" i="2"/>
  <c r="C161" i="2"/>
  <c r="D161" i="2"/>
  <c r="E161" i="2"/>
  <c r="F161" i="2"/>
  <c r="G161" i="2"/>
  <c r="H161" i="2"/>
  <c r="I161" i="2"/>
  <c r="J161" i="2"/>
  <c r="K161" i="2"/>
  <c r="L161" i="2"/>
  <c r="M161" i="2"/>
  <c r="N161" i="2"/>
  <c r="O161" i="2"/>
  <c r="P161" i="2"/>
  <c r="Q161" i="2"/>
  <c r="R161" i="2"/>
  <c r="S161" i="2"/>
  <c r="T161" i="2"/>
  <c r="U161" i="2"/>
  <c r="V161" i="2"/>
  <c r="W161" i="2"/>
  <c r="X161" i="2"/>
  <c r="Y161" i="2"/>
  <c r="Z161" i="2"/>
  <c r="B162" i="2"/>
  <c r="C162" i="2"/>
  <c r="D162" i="2"/>
  <c r="E162" i="2"/>
  <c r="F162" i="2"/>
  <c r="G162" i="2"/>
  <c r="H162" i="2"/>
  <c r="I162" i="2"/>
  <c r="J162" i="2"/>
  <c r="K162" i="2"/>
  <c r="L162" i="2"/>
  <c r="M162" i="2"/>
  <c r="N162" i="2"/>
  <c r="O162" i="2"/>
  <c r="P162" i="2"/>
  <c r="Q162" i="2"/>
  <c r="R162" i="2"/>
  <c r="S162" i="2"/>
  <c r="T162" i="2"/>
  <c r="U162" i="2"/>
  <c r="V162" i="2"/>
  <c r="W162" i="2"/>
  <c r="X162" i="2"/>
  <c r="Y162" i="2"/>
  <c r="Z162" i="2"/>
  <c r="B163" i="2"/>
  <c r="C163" i="2"/>
  <c r="D163" i="2"/>
  <c r="E163" i="2"/>
  <c r="F163" i="2"/>
  <c r="G163" i="2"/>
  <c r="H163" i="2"/>
  <c r="I163" i="2"/>
  <c r="J163" i="2"/>
  <c r="K163" i="2"/>
  <c r="L163" i="2"/>
  <c r="M163" i="2"/>
  <c r="N163" i="2"/>
  <c r="O163" i="2"/>
  <c r="P163" i="2"/>
  <c r="Q163" i="2"/>
  <c r="R163" i="2"/>
  <c r="S163" i="2"/>
  <c r="T163" i="2"/>
  <c r="U163" i="2"/>
  <c r="V163" i="2"/>
  <c r="W163" i="2"/>
  <c r="X163" i="2"/>
  <c r="Y163" i="2"/>
  <c r="Z163" i="2"/>
  <c r="B164" i="2"/>
  <c r="C164" i="2"/>
  <c r="D164" i="2"/>
  <c r="E164" i="2"/>
  <c r="F164" i="2"/>
  <c r="G164" i="2"/>
  <c r="H164" i="2"/>
  <c r="I164" i="2"/>
  <c r="J164" i="2"/>
  <c r="K164" i="2"/>
  <c r="L164" i="2"/>
  <c r="M164" i="2"/>
  <c r="N164" i="2"/>
  <c r="O164" i="2"/>
  <c r="P164" i="2"/>
  <c r="Q164" i="2"/>
  <c r="R164" i="2"/>
  <c r="S164" i="2"/>
  <c r="T164" i="2"/>
  <c r="U164" i="2"/>
  <c r="V164" i="2"/>
  <c r="W164" i="2"/>
  <c r="X164" i="2"/>
  <c r="Y164" i="2"/>
  <c r="Z164" i="2"/>
  <c r="B165" i="2"/>
  <c r="C165" i="2"/>
  <c r="D165" i="2"/>
  <c r="E165" i="2"/>
  <c r="F165" i="2"/>
  <c r="G165" i="2"/>
  <c r="H165" i="2"/>
  <c r="I165" i="2"/>
  <c r="J165" i="2"/>
  <c r="K165" i="2"/>
  <c r="L165" i="2"/>
  <c r="M165" i="2"/>
  <c r="N165" i="2"/>
  <c r="O165" i="2"/>
  <c r="P165" i="2"/>
  <c r="Q165" i="2"/>
  <c r="R165" i="2"/>
  <c r="S165" i="2"/>
  <c r="T165" i="2"/>
  <c r="U165" i="2"/>
  <c r="V165" i="2"/>
  <c r="W165" i="2"/>
  <c r="X165" i="2"/>
  <c r="Y165" i="2"/>
  <c r="Z165" i="2"/>
  <c r="B166" i="2"/>
  <c r="C166" i="2"/>
  <c r="D166" i="2"/>
  <c r="E166" i="2"/>
  <c r="F166" i="2"/>
  <c r="G166" i="2"/>
  <c r="H166" i="2"/>
  <c r="I166" i="2"/>
  <c r="J166" i="2"/>
  <c r="K166" i="2"/>
  <c r="L166" i="2"/>
  <c r="M166" i="2"/>
  <c r="N166" i="2"/>
  <c r="O166" i="2"/>
  <c r="P166" i="2"/>
  <c r="Q166" i="2"/>
  <c r="R166" i="2"/>
  <c r="S166" i="2"/>
  <c r="T166" i="2"/>
  <c r="U166" i="2"/>
  <c r="V166" i="2"/>
  <c r="W166" i="2"/>
  <c r="X166" i="2"/>
  <c r="Y166" i="2"/>
  <c r="Z166" i="2"/>
  <c r="B167" i="2"/>
  <c r="C167" i="2"/>
  <c r="D167" i="2"/>
  <c r="E167" i="2"/>
  <c r="F167" i="2"/>
  <c r="G167" i="2"/>
  <c r="H167" i="2"/>
  <c r="I167" i="2"/>
  <c r="J167" i="2"/>
  <c r="K167" i="2"/>
  <c r="L167" i="2"/>
  <c r="M167" i="2"/>
  <c r="N167" i="2"/>
  <c r="O167" i="2"/>
  <c r="P167" i="2"/>
  <c r="Q167" i="2"/>
  <c r="R167" i="2"/>
  <c r="S167" i="2"/>
  <c r="T167" i="2"/>
  <c r="U167" i="2"/>
  <c r="V167" i="2"/>
  <c r="W167" i="2"/>
  <c r="X167" i="2"/>
  <c r="Y167" i="2"/>
  <c r="Z167" i="2"/>
  <c r="B168" i="2"/>
  <c r="C168" i="2"/>
  <c r="D168" i="2"/>
  <c r="E168" i="2"/>
  <c r="F168" i="2"/>
  <c r="G168" i="2"/>
  <c r="H168" i="2"/>
  <c r="I168" i="2"/>
  <c r="J168" i="2"/>
  <c r="K168" i="2"/>
  <c r="L168" i="2"/>
  <c r="M168" i="2"/>
  <c r="N168" i="2"/>
  <c r="O168" i="2"/>
  <c r="P168" i="2"/>
  <c r="Q168" i="2"/>
  <c r="R168" i="2"/>
  <c r="S168" i="2"/>
  <c r="T168" i="2"/>
  <c r="U168" i="2"/>
  <c r="V168" i="2"/>
  <c r="W168" i="2"/>
  <c r="X168" i="2"/>
  <c r="Y168" i="2"/>
  <c r="Z168" i="2"/>
  <c r="B169" i="2"/>
  <c r="C169" i="2"/>
  <c r="D169" i="2"/>
  <c r="E169" i="2"/>
  <c r="F169" i="2"/>
  <c r="G169" i="2"/>
  <c r="H169" i="2"/>
  <c r="I169" i="2"/>
  <c r="J169" i="2"/>
  <c r="K169" i="2"/>
  <c r="L169" i="2"/>
  <c r="M169" i="2"/>
  <c r="N169" i="2"/>
  <c r="O169" i="2"/>
  <c r="P169" i="2"/>
  <c r="Q169" i="2"/>
  <c r="R169" i="2"/>
  <c r="S169" i="2"/>
  <c r="T169" i="2"/>
  <c r="U169" i="2"/>
  <c r="V169" i="2"/>
  <c r="W169" i="2"/>
  <c r="X169" i="2"/>
  <c r="Y169" i="2"/>
  <c r="Z169" i="2"/>
  <c r="B170" i="2"/>
  <c r="C170" i="2"/>
  <c r="D170" i="2"/>
  <c r="E170" i="2"/>
  <c r="F170" i="2"/>
  <c r="G170" i="2"/>
  <c r="H170" i="2"/>
  <c r="I170" i="2"/>
  <c r="J170" i="2"/>
  <c r="K170" i="2"/>
  <c r="L170" i="2"/>
  <c r="M170" i="2"/>
  <c r="N170" i="2"/>
  <c r="O170" i="2"/>
  <c r="P170" i="2"/>
  <c r="Q170" i="2"/>
  <c r="R170" i="2"/>
  <c r="S170" i="2"/>
  <c r="T170" i="2"/>
  <c r="U170" i="2"/>
  <c r="V170" i="2"/>
  <c r="W170" i="2"/>
  <c r="X170" i="2"/>
  <c r="Y170" i="2"/>
  <c r="Z170" i="2"/>
  <c r="B171" i="2"/>
  <c r="C171" i="2"/>
  <c r="D171" i="2"/>
  <c r="E171" i="2"/>
  <c r="F171" i="2"/>
  <c r="G171" i="2"/>
  <c r="H171" i="2"/>
  <c r="I171" i="2"/>
  <c r="J171" i="2"/>
  <c r="K171" i="2"/>
  <c r="L171" i="2"/>
  <c r="M171" i="2"/>
  <c r="N171" i="2"/>
  <c r="O171" i="2"/>
  <c r="P171" i="2"/>
  <c r="Q171" i="2"/>
  <c r="R171" i="2"/>
  <c r="S171" i="2"/>
  <c r="T171" i="2"/>
  <c r="U171" i="2"/>
  <c r="V171" i="2"/>
  <c r="W171" i="2"/>
  <c r="X171" i="2"/>
  <c r="Y171" i="2"/>
  <c r="Z171" i="2"/>
  <c r="B172" i="2"/>
  <c r="C172" i="2"/>
  <c r="D172" i="2"/>
  <c r="E172" i="2"/>
  <c r="F172" i="2"/>
  <c r="G172" i="2"/>
  <c r="H172" i="2"/>
  <c r="I172" i="2"/>
  <c r="J172" i="2"/>
  <c r="K172" i="2"/>
  <c r="L172" i="2"/>
  <c r="M172" i="2"/>
  <c r="N172" i="2"/>
  <c r="O172" i="2"/>
  <c r="P172" i="2"/>
  <c r="Q172" i="2"/>
  <c r="R172" i="2"/>
  <c r="S172" i="2"/>
  <c r="T172" i="2"/>
  <c r="U172" i="2"/>
  <c r="V172" i="2"/>
  <c r="W172" i="2"/>
  <c r="X172" i="2"/>
  <c r="Y172" i="2"/>
  <c r="Z172" i="2"/>
  <c r="B173" i="2"/>
  <c r="C173" i="2"/>
  <c r="D173" i="2"/>
  <c r="E173" i="2"/>
  <c r="F173" i="2"/>
  <c r="G173" i="2"/>
  <c r="H173" i="2"/>
  <c r="I173" i="2"/>
  <c r="J173" i="2"/>
  <c r="K173" i="2"/>
  <c r="L173" i="2"/>
  <c r="M173" i="2"/>
  <c r="N173" i="2"/>
  <c r="O173" i="2"/>
  <c r="P173" i="2"/>
  <c r="Q173" i="2"/>
  <c r="R173" i="2"/>
  <c r="S173" i="2"/>
  <c r="T173" i="2"/>
  <c r="U173" i="2"/>
  <c r="V173" i="2"/>
  <c r="W173" i="2"/>
  <c r="X173" i="2"/>
  <c r="Y173" i="2"/>
  <c r="Z173" i="2"/>
  <c r="B174" i="2"/>
  <c r="C174" i="2"/>
  <c r="D174" i="2"/>
  <c r="E174" i="2"/>
  <c r="F174" i="2"/>
  <c r="G174" i="2"/>
  <c r="H174" i="2"/>
  <c r="I174" i="2"/>
  <c r="J174" i="2"/>
  <c r="K174" i="2"/>
  <c r="L174" i="2"/>
  <c r="M174" i="2"/>
  <c r="N174" i="2"/>
  <c r="O174" i="2"/>
  <c r="P174" i="2"/>
  <c r="Q174" i="2"/>
  <c r="R174" i="2"/>
  <c r="S174" i="2"/>
  <c r="T174" i="2"/>
  <c r="U174" i="2"/>
  <c r="V174" i="2"/>
  <c r="W174" i="2"/>
  <c r="X174" i="2"/>
  <c r="Y174" i="2"/>
  <c r="Z174" i="2"/>
  <c r="B175" i="2"/>
  <c r="C175" i="2"/>
  <c r="D175" i="2"/>
  <c r="E175" i="2"/>
  <c r="F175" i="2"/>
  <c r="G175" i="2"/>
  <c r="H175" i="2"/>
  <c r="I175" i="2"/>
  <c r="J175" i="2"/>
  <c r="K175" i="2"/>
  <c r="L175" i="2"/>
  <c r="M175" i="2"/>
  <c r="N175" i="2"/>
  <c r="O175" i="2"/>
  <c r="P175" i="2"/>
  <c r="Q175" i="2"/>
  <c r="R175" i="2"/>
  <c r="S175" i="2"/>
  <c r="T175" i="2"/>
  <c r="U175" i="2"/>
  <c r="V175" i="2"/>
  <c r="W175" i="2"/>
  <c r="X175" i="2"/>
  <c r="Y175" i="2"/>
  <c r="Z175" i="2"/>
  <c r="B176" i="2"/>
  <c r="C176" i="2"/>
  <c r="D176" i="2"/>
  <c r="E176" i="2"/>
  <c r="F176" i="2"/>
  <c r="G176" i="2"/>
  <c r="H176" i="2"/>
  <c r="I176" i="2"/>
  <c r="J176" i="2"/>
  <c r="K176" i="2"/>
  <c r="L176" i="2"/>
  <c r="M176" i="2"/>
  <c r="N176" i="2"/>
  <c r="O176" i="2"/>
  <c r="P176" i="2"/>
  <c r="Q176" i="2"/>
  <c r="R176" i="2"/>
  <c r="S176" i="2"/>
  <c r="T176" i="2"/>
  <c r="U176" i="2"/>
  <c r="V176" i="2"/>
  <c r="W176" i="2"/>
  <c r="X176" i="2"/>
  <c r="Y176" i="2"/>
  <c r="Z176" i="2"/>
  <c r="B177" i="2"/>
  <c r="C177" i="2"/>
  <c r="D177" i="2"/>
  <c r="E177" i="2"/>
  <c r="F177" i="2"/>
  <c r="G177" i="2"/>
  <c r="H177" i="2"/>
  <c r="I177" i="2"/>
  <c r="J177" i="2"/>
  <c r="K177" i="2"/>
  <c r="L177" i="2"/>
  <c r="M177" i="2"/>
  <c r="N177" i="2"/>
  <c r="O177" i="2"/>
  <c r="P177" i="2"/>
  <c r="Q177" i="2"/>
  <c r="R177" i="2"/>
  <c r="S177" i="2"/>
  <c r="T177" i="2"/>
  <c r="U177" i="2"/>
  <c r="V177" i="2"/>
  <c r="W177" i="2"/>
  <c r="X177" i="2"/>
  <c r="Y177" i="2"/>
  <c r="Z177" i="2"/>
  <c r="B178" i="2"/>
  <c r="C178" i="2"/>
  <c r="D178" i="2"/>
  <c r="E178" i="2"/>
  <c r="F178" i="2"/>
  <c r="G178" i="2"/>
  <c r="H178" i="2"/>
  <c r="I178" i="2"/>
  <c r="J178" i="2"/>
  <c r="K178" i="2"/>
  <c r="L178" i="2"/>
  <c r="M178" i="2"/>
  <c r="N178" i="2"/>
  <c r="O178" i="2"/>
  <c r="P178" i="2"/>
  <c r="Q178" i="2"/>
  <c r="R178" i="2"/>
  <c r="S178" i="2"/>
  <c r="T178" i="2"/>
  <c r="U178" i="2"/>
  <c r="V178" i="2"/>
  <c r="W178" i="2"/>
  <c r="X178" i="2"/>
  <c r="Y178" i="2"/>
  <c r="Z178" i="2"/>
  <c r="B179" i="2"/>
  <c r="C179" i="2"/>
  <c r="D179" i="2"/>
  <c r="E179" i="2"/>
  <c r="F179" i="2"/>
  <c r="G179" i="2"/>
  <c r="H179" i="2"/>
  <c r="I179" i="2"/>
  <c r="J179" i="2"/>
  <c r="K179" i="2"/>
  <c r="L179" i="2"/>
  <c r="M179" i="2"/>
  <c r="N179" i="2"/>
  <c r="O179" i="2"/>
  <c r="P179" i="2"/>
  <c r="Q179" i="2"/>
  <c r="R179" i="2"/>
  <c r="S179" i="2"/>
  <c r="T179" i="2"/>
  <c r="U179" i="2"/>
  <c r="V179" i="2"/>
  <c r="W179" i="2"/>
  <c r="X179" i="2"/>
  <c r="Y179" i="2"/>
  <c r="Z179" i="2"/>
  <c r="B180" i="2"/>
  <c r="C180" i="2"/>
  <c r="D180" i="2"/>
  <c r="E180" i="2"/>
  <c r="F180" i="2"/>
  <c r="G180" i="2"/>
  <c r="H180" i="2"/>
  <c r="I180" i="2"/>
  <c r="J180" i="2"/>
  <c r="K180" i="2"/>
  <c r="L180" i="2"/>
  <c r="M180" i="2"/>
  <c r="N180" i="2"/>
  <c r="O180" i="2"/>
  <c r="P180" i="2"/>
  <c r="Q180" i="2"/>
  <c r="R180" i="2"/>
  <c r="S180" i="2"/>
  <c r="T180" i="2"/>
  <c r="U180" i="2"/>
  <c r="V180" i="2"/>
  <c r="W180" i="2"/>
  <c r="X180" i="2"/>
  <c r="Y180" i="2"/>
  <c r="Z180" i="2"/>
  <c r="B181" i="2"/>
  <c r="C181" i="2"/>
  <c r="D181" i="2"/>
  <c r="E181" i="2"/>
  <c r="F181" i="2"/>
  <c r="G181" i="2"/>
  <c r="H181" i="2"/>
  <c r="I181" i="2"/>
  <c r="J181" i="2"/>
  <c r="K181" i="2"/>
  <c r="L181" i="2"/>
  <c r="M181" i="2"/>
  <c r="N181" i="2"/>
  <c r="O181" i="2"/>
  <c r="P181" i="2"/>
  <c r="Q181" i="2"/>
  <c r="R181" i="2"/>
  <c r="S181" i="2"/>
  <c r="T181" i="2"/>
  <c r="U181" i="2"/>
  <c r="V181" i="2"/>
  <c r="W181" i="2"/>
  <c r="X181" i="2"/>
  <c r="Y181" i="2"/>
  <c r="Z181" i="2"/>
  <c r="B182" i="2"/>
  <c r="C182" i="2"/>
  <c r="D182" i="2"/>
  <c r="E182" i="2"/>
  <c r="F182" i="2"/>
  <c r="G182" i="2"/>
  <c r="H182" i="2"/>
  <c r="I182" i="2"/>
  <c r="J182" i="2"/>
  <c r="K182" i="2"/>
  <c r="L182" i="2"/>
  <c r="M182" i="2"/>
  <c r="N182" i="2"/>
  <c r="O182" i="2"/>
  <c r="P182" i="2"/>
  <c r="Q182" i="2"/>
  <c r="R182" i="2"/>
  <c r="S182" i="2"/>
  <c r="T182" i="2"/>
  <c r="U182" i="2"/>
  <c r="V182" i="2"/>
  <c r="W182" i="2"/>
  <c r="X182" i="2"/>
  <c r="Y182" i="2"/>
  <c r="Z182" i="2"/>
  <c r="B183" i="2"/>
  <c r="C183" i="2"/>
  <c r="D183" i="2"/>
  <c r="E183" i="2"/>
  <c r="F183" i="2"/>
  <c r="G183" i="2"/>
  <c r="H183" i="2"/>
  <c r="I183" i="2"/>
  <c r="J183" i="2"/>
  <c r="K183" i="2"/>
  <c r="L183" i="2"/>
  <c r="M183" i="2"/>
  <c r="N183" i="2"/>
  <c r="O183" i="2"/>
  <c r="P183" i="2"/>
  <c r="Q183" i="2"/>
  <c r="R183" i="2"/>
  <c r="S183" i="2"/>
  <c r="T183" i="2"/>
  <c r="U183" i="2"/>
  <c r="V183" i="2"/>
  <c r="W183" i="2"/>
  <c r="X183" i="2"/>
  <c r="Y183" i="2"/>
  <c r="Z183" i="2"/>
  <c r="B184" i="2"/>
  <c r="C184" i="2"/>
  <c r="D184" i="2"/>
  <c r="E184" i="2"/>
  <c r="F184" i="2"/>
  <c r="G184" i="2"/>
  <c r="H184" i="2"/>
  <c r="I184" i="2"/>
  <c r="J184" i="2"/>
  <c r="K184" i="2"/>
  <c r="L184" i="2"/>
  <c r="M184" i="2"/>
  <c r="N184" i="2"/>
  <c r="O184" i="2"/>
  <c r="P184" i="2"/>
  <c r="Q184" i="2"/>
  <c r="R184" i="2"/>
  <c r="S184" i="2"/>
  <c r="T184" i="2"/>
  <c r="U184" i="2"/>
  <c r="V184" i="2"/>
  <c r="W184" i="2"/>
  <c r="X184" i="2"/>
  <c r="Y184" i="2"/>
  <c r="Z184" i="2"/>
  <c r="B185" i="2"/>
  <c r="C185" i="2"/>
  <c r="D185" i="2"/>
  <c r="E185" i="2"/>
  <c r="F185" i="2"/>
  <c r="G185" i="2"/>
  <c r="H185" i="2"/>
  <c r="I185" i="2"/>
  <c r="J185" i="2"/>
  <c r="K185" i="2"/>
  <c r="L185" i="2"/>
  <c r="M185" i="2"/>
  <c r="N185" i="2"/>
  <c r="O185" i="2"/>
  <c r="P185" i="2"/>
  <c r="Q185" i="2"/>
  <c r="R185" i="2"/>
  <c r="S185" i="2"/>
  <c r="T185" i="2"/>
  <c r="U185" i="2"/>
  <c r="V185" i="2"/>
  <c r="W185" i="2"/>
  <c r="X185" i="2"/>
  <c r="Y185" i="2"/>
  <c r="Z185" i="2"/>
  <c r="B186" i="2"/>
  <c r="C186" i="2"/>
  <c r="D186" i="2"/>
  <c r="E186" i="2"/>
  <c r="F186" i="2"/>
  <c r="G186" i="2"/>
  <c r="H186" i="2"/>
  <c r="I186" i="2"/>
  <c r="J186" i="2"/>
  <c r="K186" i="2"/>
  <c r="L186" i="2"/>
  <c r="M186" i="2"/>
  <c r="N186" i="2"/>
  <c r="O186" i="2"/>
  <c r="P186" i="2"/>
  <c r="Q186" i="2"/>
  <c r="R186" i="2"/>
  <c r="S186" i="2"/>
  <c r="T186" i="2"/>
  <c r="U186" i="2"/>
  <c r="V186" i="2"/>
  <c r="W186" i="2"/>
  <c r="X186" i="2"/>
  <c r="Y186" i="2"/>
  <c r="Z186" i="2"/>
  <c r="B187" i="2"/>
  <c r="C187" i="2"/>
  <c r="D187" i="2"/>
  <c r="E187" i="2"/>
  <c r="F187" i="2"/>
  <c r="G187" i="2"/>
  <c r="H187" i="2"/>
  <c r="I187" i="2"/>
  <c r="J187" i="2"/>
  <c r="K187" i="2"/>
  <c r="L187" i="2"/>
  <c r="M187" i="2"/>
  <c r="N187" i="2"/>
  <c r="O187" i="2"/>
  <c r="P187" i="2"/>
  <c r="Q187" i="2"/>
  <c r="R187" i="2"/>
  <c r="S187" i="2"/>
  <c r="T187" i="2"/>
  <c r="U187" i="2"/>
  <c r="V187" i="2"/>
  <c r="W187" i="2"/>
  <c r="X187" i="2"/>
  <c r="Y187" i="2"/>
  <c r="Z187" i="2"/>
  <c r="B188" i="2"/>
  <c r="C188" i="2"/>
  <c r="D188" i="2"/>
  <c r="E188" i="2"/>
  <c r="F188" i="2"/>
  <c r="G188" i="2"/>
  <c r="H188" i="2"/>
  <c r="I188" i="2"/>
  <c r="J188" i="2"/>
  <c r="K188" i="2"/>
  <c r="L188" i="2"/>
  <c r="M188" i="2"/>
  <c r="N188" i="2"/>
  <c r="O188" i="2"/>
  <c r="P188" i="2"/>
  <c r="Q188" i="2"/>
  <c r="R188" i="2"/>
  <c r="S188" i="2"/>
  <c r="T188" i="2"/>
  <c r="U188" i="2"/>
  <c r="V188" i="2"/>
  <c r="W188" i="2"/>
  <c r="X188" i="2"/>
  <c r="Y188" i="2"/>
  <c r="Z188" i="2"/>
  <c r="B189" i="2"/>
  <c r="C189" i="2"/>
  <c r="D189" i="2"/>
  <c r="E189" i="2"/>
  <c r="F189" i="2"/>
  <c r="G189" i="2"/>
  <c r="H189" i="2"/>
  <c r="I189" i="2"/>
  <c r="J189" i="2"/>
  <c r="K189" i="2"/>
  <c r="L189" i="2"/>
  <c r="M189" i="2"/>
  <c r="N189" i="2"/>
  <c r="O189" i="2"/>
  <c r="P189" i="2"/>
  <c r="Q189" i="2"/>
  <c r="R189" i="2"/>
  <c r="S189" i="2"/>
  <c r="T189" i="2"/>
  <c r="U189" i="2"/>
  <c r="V189" i="2"/>
  <c r="W189" i="2"/>
  <c r="X189" i="2"/>
  <c r="Y189" i="2"/>
  <c r="Z189" i="2"/>
  <c r="B190" i="2"/>
  <c r="C190" i="2"/>
  <c r="D190" i="2"/>
  <c r="E190" i="2"/>
  <c r="F190" i="2"/>
  <c r="G190" i="2"/>
  <c r="H190" i="2"/>
  <c r="I190" i="2"/>
  <c r="J190" i="2"/>
  <c r="K190" i="2"/>
  <c r="L190" i="2"/>
  <c r="M190" i="2"/>
  <c r="N190" i="2"/>
  <c r="O190" i="2"/>
  <c r="P190" i="2"/>
  <c r="Q190" i="2"/>
  <c r="R190" i="2"/>
  <c r="S190" i="2"/>
  <c r="T190" i="2"/>
  <c r="U190" i="2"/>
  <c r="V190" i="2"/>
  <c r="W190" i="2"/>
  <c r="X190" i="2"/>
  <c r="Y190" i="2"/>
  <c r="Z190" i="2"/>
  <c r="B191" i="2"/>
  <c r="C191" i="2"/>
  <c r="D191" i="2"/>
  <c r="E191" i="2"/>
  <c r="F191" i="2"/>
  <c r="G191" i="2"/>
  <c r="H191" i="2"/>
  <c r="I191" i="2"/>
  <c r="J191" i="2"/>
  <c r="K191" i="2"/>
  <c r="L191" i="2"/>
  <c r="M191" i="2"/>
  <c r="N191" i="2"/>
  <c r="O191" i="2"/>
  <c r="P191" i="2"/>
  <c r="Q191" i="2"/>
  <c r="R191" i="2"/>
  <c r="S191" i="2"/>
  <c r="T191" i="2"/>
  <c r="U191" i="2"/>
  <c r="V191" i="2"/>
  <c r="W191" i="2"/>
  <c r="X191" i="2"/>
  <c r="Y191" i="2"/>
  <c r="Z191" i="2"/>
  <c r="B192" i="2"/>
  <c r="C192" i="2"/>
  <c r="D192" i="2"/>
  <c r="E192" i="2"/>
  <c r="F192" i="2"/>
  <c r="G192" i="2"/>
  <c r="H192" i="2"/>
  <c r="I192" i="2"/>
  <c r="J192" i="2"/>
  <c r="K192" i="2"/>
  <c r="L192" i="2"/>
  <c r="M192" i="2"/>
  <c r="N192" i="2"/>
  <c r="O192" i="2"/>
  <c r="P192" i="2"/>
  <c r="Q192" i="2"/>
  <c r="R192" i="2"/>
  <c r="S192" i="2"/>
  <c r="T192" i="2"/>
  <c r="U192" i="2"/>
  <c r="V192" i="2"/>
  <c r="W192" i="2"/>
  <c r="X192" i="2"/>
  <c r="Y192" i="2"/>
  <c r="Z192" i="2"/>
  <c r="B193" i="2"/>
  <c r="C193" i="2"/>
  <c r="D193" i="2"/>
  <c r="E193" i="2"/>
  <c r="F193" i="2"/>
  <c r="G193" i="2"/>
  <c r="H193" i="2"/>
  <c r="I193" i="2"/>
  <c r="J193" i="2"/>
  <c r="K193" i="2"/>
  <c r="L193" i="2"/>
  <c r="M193" i="2"/>
  <c r="N193" i="2"/>
  <c r="O193" i="2"/>
  <c r="P193" i="2"/>
  <c r="Q193" i="2"/>
  <c r="R193" i="2"/>
  <c r="S193" i="2"/>
  <c r="T193" i="2"/>
  <c r="U193" i="2"/>
  <c r="V193" i="2"/>
  <c r="W193" i="2"/>
  <c r="X193" i="2"/>
  <c r="Y193" i="2"/>
  <c r="Z193" i="2"/>
  <c r="B194" i="2"/>
  <c r="C194" i="2"/>
  <c r="D194" i="2"/>
  <c r="E194" i="2"/>
  <c r="F194" i="2"/>
  <c r="G194" i="2"/>
  <c r="H194" i="2"/>
  <c r="I194" i="2"/>
  <c r="J194" i="2"/>
  <c r="K194" i="2"/>
  <c r="L194" i="2"/>
  <c r="M194" i="2"/>
  <c r="N194" i="2"/>
  <c r="O194" i="2"/>
  <c r="P194" i="2"/>
  <c r="Q194" i="2"/>
  <c r="R194" i="2"/>
  <c r="S194" i="2"/>
  <c r="T194" i="2"/>
  <c r="U194" i="2"/>
  <c r="V194" i="2"/>
  <c r="W194" i="2"/>
  <c r="X194" i="2"/>
  <c r="Y194" i="2"/>
  <c r="Z194" i="2"/>
  <c r="B195" i="2"/>
  <c r="C195" i="2"/>
  <c r="D195" i="2"/>
  <c r="E195" i="2"/>
  <c r="F195" i="2"/>
  <c r="G195" i="2"/>
  <c r="H195" i="2"/>
  <c r="I195" i="2"/>
  <c r="J195" i="2"/>
  <c r="K195" i="2"/>
  <c r="L195" i="2"/>
  <c r="M195" i="2"/>
  <c r="N195" i="2"/>
  <c r="O195" i="2"/>
  <c r="P195" i="2"/>
  <c r="Q195" i="2"/>
  <c r="R195" i="2"/>
  <c r="S195" i="2"/>
  <c r="T195" i="2"/>
  <c r="U195" i="2"/>
  <c r="V195" i="2"/>
  <c r="W195" i="2"/>
  <c r="X195" i="2"/>
  <c r="Y195" i="2"/>
  <c r="Z195" i="2"/>
  <c r="B196" i="2"/>
  <c r="C196" i="2"/>
  <c r="D196" i="2"/>
  <c r="E196" i="2"/>
  <c r="F196" i="2"/>
  <c r="G196" i="2"/>
  <c r="H196" i="2"/>
  <c r="I196" i="2"/>
  <c r="J196" i="2"/>
  <c r="K196" i="2"/>
  <c r="L196" i="2"/>
  <c r="M196" i="2"/>
  <c r="N196" i="2"/>
  <c r="O196" i="2"/>
  <c r="P196" i="2"/>
  <c r="Q196" i="2"/>
  <c r="R196" i="2"/>
  <c r="S196" i="2"/>
  <c r="T196" i="2"/>
  <c r="U196" i="2"/>
  <c r="V196" i="2"/>
  <c r="W196" i="2"/>
  <c r="X196" i="2"/>
  <c r="Y196" i="2"/>
  <c r="Z196" i="2"/>
  <c r="B197" i="2"/>
  <c r="C197" i="2"/>
  <c r="D197" i="2"/>
  <c r="E197" i="2"/>
  <c r="F197" i="2"/>
  <c r="G197" i="2"/>
  <c r="H197" i="2"/>
  <c r="I197" i="2"/>
  <c r="J197" i="2"/>
  <c r="K197" i="2"/>
  <c r="L197" i="2"/>
  <c r="M197" i="2"/>
  <c r="N197" i="2"/>
  <c r="O197" i="2"/>
  <c r="P197" i="2"/>
  <c r="Q197" i="2"/>
  <c r="R197" i="2"/>
  <c r="S197" i="2"/>
  <c r="T197" i="2"/>
  <c r="U197" i="2"/>
  <c r="V197" i="2"/>
  <c r="W197" i="2"/>
  <c r="X197" i="2"/>
  <c r="Y197" i="2"/>
  <c r="Z197" i="2"/>
  <c r="B198" i="2"/>
  <c r="C198" i="2"/>
  <c r="D198" i="2"/>
  <c r="E198" i="2"/>
  <c r="F198" i="2"/>
  <c r="G198" i="2"/>
  <c r="H198" i="2"/>
  <c r="I198" i="2"/>
  <c r="J198" i="2"/>
  <c r="K198" i="2"/>
  <c r="L198" i="2"/>
  <c r="M198" i="2"/>
  <c r="N198" i="2"/>
  <c r="O198" i="2"/>
  <c r="P198" i="2"/>
  <c r="Q198" i="2"/>
  <c r="R198" i="2"/>
  <c r="S198" i="2"/>
  <c r="T198" i="2"/>
  <c r="U198" i="2"/>
  <c r="V198" i="2"/>
  <c r="W198" i="2"/>
  <c r="X198" i="2"/>
  <c r="Y198" i="2"/>
  <c r="Z198" i="2"/>
  <c r="B199" i="2"/>
  <c r="C199" i="2"/>
  <c r="D199" i="2"/>
  <c r="E199" i="2"/>
  <c r="F199" i="2"/>
  <c r="G199" i="2"/>
  <c r="H199" i="2"/>
  <c r="I199" i="2"/>
  <c r="J199" i="2"/>
  <c r="K199" i="2"/>
  <c r="L199" i="2"/>
  <c r="M199" i="2"/>
  <c r="N199" i="2"/>
  <c r="O199" i="2"/>
  <c r="P199" i="2"/>
  <c r="Q199" i="2"/>
  <c r="R199" i="2"/>
  <c r="S199" i="2"/>
  <c r="T199" i="2"/>
  <c r="U199" i="2"/>
  <c r="V199" i="2"/>
  <c r="W199" i="2"/>
  <c r="X199" i="2"/>
  <c r="Y199" i="2"/>
  <c r="Z199" i="2"/>
  <c r="B200" i="2"/>
  <c r="C200" i="2"/>
  <c r="D200" i="2"/>
  <c r="E200" i="2"/>
  <c r="F200" i="2"/>
  <c r="G200" i="2"/>
  <c r="H200" i="2"/>
  <c r="I200" i="2"/>
  <c r="J200" i="2"/>
  <c r="K200" i="2"/>
  <c r="L200" i="2"/>
  <c r="M200" i="2"/>
  <c r="N200" i="2"/>
  <c r="O200" i="2"/>
  <c r="P200" i="2"/>
  <c r="Q200" i="2"/>
  <c r="R200" i="2"/>
  <c r="S200" i="2"/>
  <c r="T200" i="2"/>
  <c r="U200" i="2"/>
  <c r="V200" i="2"/>
  <c r="W200" i="2"/>
  <c r="X200" i="2"/>
  <c r="Y200" i="2"/>
  <c r="Z200" i="2"/>
  <c r="B201" i="2"/>
  <c r="C201" i="2"/>
  <c r="D201" i="2"/>
  <c r="E201" i="2"/>
  <c r="F201" i="2"/>
  <c r="G201" i="2"/>
  <c r="H201" i="2"/>
  <c r="I201" i="2"/>
  <c r="J201" i="2"/>
  <c r="K201" i="2"/>
  <c r="L201" i="2"/>
  <c r="M201" i="2"/>
  <c r="N201" i="2"/>
  <c r="O201" i="2"/>
  <c r="P201" i="2"/>
  <c r="Q201" i="2"/>
  <c r="R201" i="2"/>
  <c r="S201" i="2"/>
  <c r="T201" i="2"/>
  <c r="U201" i="2"/>
  <c r="V201" i="2"/>
  <c r="W201" i="2"/>
  <c r="X201" i="2"/>
  <c r="Y201" i="2"/>
  <c r="Z201" i="2"/>
  <c r="B202" i="2"/>
  <c r="C202" i="2"/>
  <c r="D202" i="2"/>
  <c r="E202" i="2"/>
  <c r="F202" i="2"/>
  <c r="G202" i="2"/>
  <c r="H202" i="2"/>
  <c r="I202" i="2"/>
  <c r="J202" i="2"/>
  <c r="K202" i="2"/>
  <c r="L202" i="2"/>
  <c r="M202" i="2"/>
  <c r="N202" i="2"/>
  <c r="O202" i="2"/>
  <c r="P202" i="2"/>
  <c r="Q202" i="2"/>
  <c r="R202" i="2"/>
  <c r="S202" i="2"/>
  <c r="T202" i="2"/>
  <c r="U202" i="2"/>
  <c r="V202" i="2"/>
  <c r="W202" i="2"/>
  <c r="X202" i="2"/>
  <c r="Y202" i="2"/>
  <c r="Z202" i="2"/>
  <c r="B203" i="2"/>
  <c r="C203" i="2"/>
  <c r="D203" i="2"/>
  <c r="E203" i="2"/>
  <c r="F203" i="2"/>
  <c r="G203" i="2"/>
  <c r="H203" i="2"/>
  <c r="I203" i="2"/>
  <c r="J203" i="2"/>
  <c r="K203" i="2"/>
  <c r="L203" i="2"/>
  <c r="M203" i="2"/>
  <c r="N203" i="2"/>
  <c r="O203" i="2"/>
  <c r="P203" i="2"/>
  <c r="Q203" i="2"/>
  <c r="R203" i="2"/>
  <c r="S203" i="2"/>
  <c r="T203" i="2"/>
  <c r="U203" i="2"/>
  <c r="V203" i="2"/>
  <c r="W203" i="2"/>
  <c r="X203" i="2"/>
  <c r="Y203" i="2"/>
  <c r="Z203" i="2"/>
  <c r="B204" i="2"/>
  <c r="C204" i="2"/>
  <c r="D204" i="2"/>
  <c r="E204" i="2"/>
  <c r="F204" i="2"/>
  <c r="G204" i="2"/>
  <c r="H204" i="2"/>
  <c r="I204" i="2"/>
  <c r="J204" i="2"/>
  <c r="K204" i="2"/>
  <c r="L204" i="2"/>
  <c r="M204" i="2"/>
  <c r="N204" i="2"/>
  <c r="O204" i="2"/>
  <c r="P204" i="2"/>
  <c r="Q204" i="2"/>
  <c r="R204" i="2"/>
  <c r="S204" i="2"/>
  <c r="T204" i="2"/>
  <c r="U204" i="2"/>
  <c r="V204" i="2"/>
  <c r="W204" i="2"/>
  <c r="X204" i="2"/>
  <c r="Y204" i="2"/>
  <c r="Z204" i="2"/>
  <c r="B205" i="2"/>
  <c r="C205" i="2"/>
  <c r="D205" i="2"/>
  <c r="E205" i="2"/>
  <c r="F205" i="2"/>
  <c r="G205" i="2"/>
  <c r="H205" i="2"/>
  <c r="I205" i="2"/>
  <c r="J205" i="2"/>
  <c r="K205" i="2"/>
  <c r="L205" i="2"/>
  <c r="M205" i="2"/>
  <c r="N205" i="2"/>
  <c r="O205" i="2"/>
  <c r="P205" i="2"/>
  <c r="Q205" i="2"/>
  <c r="R205" i="2"/>
  <c r="S205" i="2"/>
  <c r="T205" i="2"/>
  <c r="U205" i="2"/>
  <c r="V205" i="2"/>
  <c r="W205" i="2"/>
  <c r="X205" i="2"/>
  <c r="Y205" i="2"/>
  <c r="Z205" i="2"/>
  <c r="B206" i="2"/>
  <c r="C206" i="2"/>
  <c r="D206" i="2"/>
  <c r="E206" i="2"/>
  <c r="F206" i="2"/>
  <c r="G206" i="2"/>
  <c r="H206" i="2"/>
  <c r="I206" i="2"/>
  <c r="J206" i="2"/>
  <c r="K206" i="2"/>
  <c r="L206" i="2"/>
  <c r="M206" i="2"/>
  <c r="N206" i="2"/>
  <c r="O206" i="2"/>
  <c r="P206" i="2"/>
  <c r="Q206" i="2"/>
  <c r="R206" i="2"/>
  <c r="S206" i="2"/>
  <c r="T206" i="2"/>
  <c r="U206" i="2"/>
  <c r="V206" i="2"/>
  <c r="W206" i="2"/>
  <c r="X206" i="2"/>
  <c r="Y206" i="2"/>
  <c r="Z206" i="2"/>
  <c r="B207" i="2"/>
  <c r="C207" i="2"/>
  <c r="D207" i="2"/>
  <c r="E207" i="2"/>
  <c r="F207" i="2"/>
  <c r="G207" i="2"/>
  <c r="H207" i="2"/>
  <c r="I207" i="2"/>
  <c r="J207" i="2"/>
  <c r="K207" i="2"/>
  <c r="L207" i="2"/>
  <c r="M207" i="2"/>
  <c r="N207" i="2"/>
  <c r="O207" i="2"/>
  <c r="P207" i="2"/>
  <c r="Q207" i="2"/>
  <c r="R207" i="2"/>
  <c r="S207" i="2"/>
  <c r="T207" i="2"/>
  <c r="U207" i="2"/>
  <c r="V207" i="2"/>
  <c r="W207" i="2"/>
  <c r="X207" i="2"/>
  <c r="Y207" i="2"/>
  <c r="Z207" i="2"/>
  <c r="B208" i="2"/>
  <c r="C208" i="2"/>
  <c r="D208" i="2"/>
  <c r="E208" i="2"/>
  <c r="F208" i="2"/>
  <c r="G208" i="2"/>
  <c r="H208" i="2"/>
  <c r="I208" i="2"/>
  <c r="J208" i="2"/>
  <c r="K208" i="2"/>
  <c r="L208" i="2"/>
  <c r="M208" i="2"/>
  <c r="N208" i="2"/>
  <c r="O208" i="2"/>
  <c r="P208" i="2"/>
  <c r="Q208" i="2"/>
  <c r="R208" i="2"/>
  <c r="S208" i="2"/>
  <c r="T208" i="2"/>
  <c r="U208" i="2"/>
  <c r="V208" i="2"/>
  <c r="W208" i="2"/>
  <c r="X208" i="2"/>
  <c r="Y208" i="2"/>
  <c r="Z208" i="2"/>
  <c r="B209" i="2"/>
  <c r="C209" i="2"/>
  <c r="D209" i="2"/>
  <c r="E209" i="2"/>
  <c r="F209" i="2"/>
  <c r="G209" i="2"/>
  <c r="H209" i="2"/>
  <c r="I209" i="2"/>
  <c r="J209" i="2"/>
  <c r="K209" i="2"/>
  <c r="L209" i="2"/>
  <c r="M209" i="2"/>
  <c r="N209" i="2"/>
  <c r="O209" i="2"/>
  <c r="P209" i="2"/>
  <c r="Q209" i="2"/>
  <c r="R209" i="2"/>
  <c r="S209" i="2"/>
  <c r="T209" i="2"/>
  <c r="U209" i="2"/>
  <c r="V209" i="2"/>
  <c r="W209" i="2"/>
  <c r="X209" i="2"/>
  <c r="Y209" i="2"/>
  <c r="Z209" i="2"/>
  <c r="B210" i="2"/>
  <c r="C210" i="2"/>
  <c r="D210" i="2"/>
  <c r="E210" i="2"/>
  <c r="F210" i="2"/>
  <c r="G210" i="2"/>
  <c r="H210" i="2"/>
  <c r="I210" i="2"/>
  <c r="J210" i="2"/>
  <c r="K210" i="2"/>
  <c r="L210" i="2"/>
  <c r="M210" i="2"/>
  <c r="N210" i="2"/>
  <c r="O210" i="2"/>
  <c r="P210" i="2"/>
  <c r="Q210" i="2"/>
  <c r="R210" i="2"/>
  <c r="S210" i="2"/>
  <c r="T210" i="2"/>
  <c r="U210" i="2"/>
  <c r="V210" i="2"/>
  <c r="W210" i="2"/>
  <c r="X210" i="2"/>
  <c r="Y210" i="2"/>
  <c r="Z210" i="2"/>
  <c r="B211" i="2"/>
  <c r="C211" i="2"/>
  <c r="D211" i="2"/>
  <c r="E211" i="2"/>
  <c r="F211" i="2"/>
  <c r="G211" i="2"/>
  <c r="H211" i="2"/>
  <c r="I211" i="2"/>
  <c r="J211" i="2"/>
  <c r="K211" i="2"/>
  <c r="L211" i="2"/>
  <c r="M211" i="2"/>
  <c r="N211" i="2"/>
  <c r="O211" i="2"/>
  <c r="P211" i="2"/>
  <c r="Q211" i="2"/>
  <c r="R211" i="2"/>
  <c r="S211" i="2"/>
  <c r="T211" i="2"/>
  <c r="U211" i="2"/>
  <c r="V211" i="2"/>
  <c r="W211" i="2"/>
  <c r="X211" i="2"/>
  <c r="Y211" i="2"/>
  <c r="Z211" i="2"/>
  <c r="B212" i="2"/>
  <c r="C212" i="2"/>
  <c r="D212" i="2"/>
  <c r="E212" i="2"/>
  <c r="F212" i="2"/>
  <c r="G212" i="2"/>
  <c r="H212" i="2"/>
  <c r="I212" i="2"/>
  <c r="J212" i="2"/>
  <c r="K212" i="2"/>
  <c r="L212" i="2"/>
  <c r="M212" i="2"/>
  <c r="N212" i="2"/>
  <c r="O212" i="2"/>
  <c r="P212" i="2"/>
  <c r="Q212" i="2"/>
  <c r="R212" i="2"/>
  <c r="S212" i="2"/>
  <c r="T212" i="2"/>
  <c r="U212" i="2"/>
  <c r="V212" i="2"/>
  <c r="W212" i="2"/>
  <c r="X212" i="2"/>
  <c r="Y212" i="2"/>
  <c r="Z212" i="2"/>
  <c r="B213" i="2"/>
  <c r="C213" i="2"/>
  <c r="D213" i="2"/>
  <c r="E213" i="2"/>
  <c r="F213" i="2"/>
  <c r="G213" i="2"/>
  <c r="H213" i="2"/>
  <c r="I213" i="2"/>
  <c r="J213" i="2"/>
  <c r="K213" i="2"/>
  <c r="L213" i="2"/>
  <c r="M213" i="2"/>
  <c r="N213" i="2"/>
  <c r="O213" i="2"/>
  <c r="P213" i="2"/>
  <c r="Q213" i="2"/>
  <c r="R213" i="2"/>
  <c r="S213" i="2"/>
  <c r="T213" i="2"/>
  <c r="U213" i="2"/>
  <c r="V213" i="2"/>
  <c r="W213" i="2"/>
  <c r="X213" i="2"/>
  <c r="Y213" i="2"/>
  <c r="Z213" i="2"/>
  <c r="B214" i="2"/>
  <c r="C214" i="2"/>
  <c r="D214" i="2"/>
  <c r="E214" i="2"/>
  <c r="F214" i="2"/>
  <c r="G214" i="2"/>
  <c r="H214" i="2"/>
  <c r="I214" i="2"/>
  <c r="J214" i="2"/>
  <c r="K214" i="2"/>
  <c r="L214" i="2"/>
  <c r="M214" i="2"/>
  <c r="N214" i="2"/>
  <c r="O214" i="2"/>
  <c r="P214" i="2"/>
  <c r="Q214" i="2"/>
  <c r="R214" i="2"/>
  <c r="S214" i="2"/>
  <c r="T214" i="2"/>
  <c r="U214" i="2"/>
  <c r="V214" i="2"/>
  <c r="W214" i="2"/>
  <c r="X214" i="2"/>
  <c r="Y214" i="2"/>
  <c r="Z214" i="2"/>
  <c r="B215" i="2"/>
  <c r="C215" i="2"/>
  <c r="D215" i="2"/>
  <c r="E215" i="2"/>
  <c r="F215" i="2"/>
  <c r="G215" i="2"/>
  <c r="H215" i="2"/>
  <c r="I215" i="2"/>
  <c r="J215" i="2"/>
  <c r="K215" i="2"/>
  <c r="L215" i="2"/>
  <c r="M215" i="2"/>
  <c r="N215" i="2"/>
  <c r="O215" i="2"/>
  <c r="P215" i="2"/>
  <c r="Q215" i="2"/>
  <c r="R215" i="2"/>
  <c r="S215" i="2"/>
  <c r="T215" i="2"/>
  <c r="U215" i="2"/>
  <c r="V215" i="2"/>
  <c r="W215" i="2"/>
  <c r="X215" i="2"/>
  <c r="Y215" i="2"/>
  <c r="Z215" i="2"/>
  <c r="B216" i="2"/>
  <c r="C216" i="2"/>
  <c r="D216" i="2"/>
  <c r="E216" i="2"/>
  <c r="F216" i="2"/>
  <c r="G216" i="2"/>
  <c r="H216" i="2"/>
  <c r="I216" i="2"/>
  <c r="J216" i="2"/>
  <c r="K216" i="2"/>
  <c r="L216" i="2"/>
  <c r="M216" i="2"/>
  <c r="N216" i="2"/>
  <c r="O216" i="2"/>
  <c r="P216" i="2"/>
  <c r="Q216" i="2"/>
  <c r="R216" i="2"/>
  <c r="S216" i="2"/>
  <c r="T216" i="2"/>
  <c r="U216" i="2"/>
  <c r="V216" i="2"/>
  <c r="W216" i="2"/>
  <c r="X216" i="2"/>
  <c r="Y216" i="2"/>
  <c r="Z216" i="2"/>
  <c r="B217" i="2"/>
  <c r="C217" i="2"/>
  <c r="D217" i="2"/>
  <c r="E217" i="2"/>
  <c r="F217" i="2"/>
  <c r="G217" i="2"/>
  <c r="H217" i="2"/>
  <c r="I217" i="2"/>
  <c r="J217" i="2"/>
  <c r="K217" i="2"/>
  <c r="L217" i="2"/>
  <c r="M217" i="2"/>
  <c r="N217" i="2"/>
  <c r="O217" i="2"/>
  <c r="P217" i="2"/>
  <c r="Q217" i="2"/>
  <c r="R217" i="2"/>
  <c r="S217" i="2"/>
  <c r="T217" i="2"/>
  <c r="U217" i="2"/>
  <c r="V217" i="2"/>
  <c r="W217" i="2"/>
  <c r="X217" i="2"/>
  <c r="Y217" i="2"/>
  <c r="Z217" i="2"/>
  <c r="B218" i="2"/>
  <c r="C218" i="2"/>
  <c r="D218" i="2"/>
  <c r="E218" i="2"/>
  <c r="F218" i="2"/>
  <c r="G218" i="2"/>
  <c r="H218" i="2"/>
  <c r="I218" i="2"/>
  <c r="J218" i="2"/>
  <c r="K218" i="2"/>
  <c r="L218" i="2"/>
  <c r="M218" i="2"/>
  <c r="N218" i="2"/>
  <c r="O218" i="2"/>
  <c r="P218" i="2"/>
  <c r="Q218" i="2"/>
  <c r="R218" i="2"/>
  <c r="S218" i="2"/>
  <c r="T218" i="2"/>
  <c r="U218" i="2"/>
  <c r="V218" i="2"/>
  <c r="W218" i="2"/>
  <c r="X218" i="2"/>
  <c r="Y218" i="2"/>
  <c r="Z218" i="2"/>
  <c r="B219" i="2"/>
  <c r="C219" i="2"/>
  <c r="D219" i="2"/>
  <c r="E219" i="2"/>
  <c r="F219" i="2"/>
  <c r="G219" i="2"/>
  <c r="H219" i="2"/>
  <c r="I219" i="2"/>
  <c r="J219" i="2"/>
  <c r="K219" i="2"/>
  <c r="L219" i="2"/>
  <c r="M219" i="2"/>
  <c r="N219" i="2"/>
  <c r="O219" i="2"/>
  <c r="P219" i="2"/>
  <c r="Q219" i="2"/>
  <c r="R219" i="2"/>
  <c r="S219" i="2"/>
  <c r="T219" i="2"/>
  <c r="U219" i="2"/>
  <c r="V219" i="2"/>
  <c r="W219" i="2"/>
  <c r="X219" i="2"/>
  <c r="Y219" i="2"/>
  <c r="Z219" i="2"/>
  <c r="B220" i="2"/>
  <c r="C220" i="2"/>
  <c r="D220" i="2"/>
  <c r="E220" i="2"/>
  <c r="F220" i="2"/>
  <c r="G220" i="2"/>
  <c r="H220" i="2"/>
  <c r="I220" i="2"/>
  <c r="J220" i="2"/>
  <c r="K220" i="2"/>
  <c r="L220" i="2"/>
  <c r="M220" i="2"/>
  <c r="N220" i="2"/>
  <c r="O220" i="2"/>
  <c r="P220" i="2"/>
  <c r="Q220" i="2"/>
  <c r="R220" i="2"/>
  <c r="S220" i="2"/>
  <c r="T220" i="2"/>
  <c r="U220" i="2"/>
  <c r="V220" i="2"/>
  <c r="W220" i="2"/>
  <c r="X220" i="2"/>
  <c r="Y220" i="2"/>
  <c r="Z220" i="2"/>
  <c r="B221" i="2"/>
  <c r="C221" i="2"/>
  <c r="D221" i="2"/>
  <c r="E221" i="2"/>
  <c r="F221" i="2"/>
  <c r="G221" i="2"/>
  <c r="H221" i="2"/>
  <c r="I221" i="2"/>
  <c r="J221" i="2"/>
  <c r="K221" i="2"/>
  <c r="L221" i="2"/>
  <c r="M221" i="2"/>
  <c r="N221" i="2"/>
  <c r="O221" i="2"/>
  <c r="P221" i="2"/>
  <c r="Q221" i="2"/>
  <c r="R221" i="2"/>
  <c r="S221" i="2"/>
  <c r="T221" i="2"/>
  <c r="U221" i="2"/>
  <c r="V221" i="2"/>
  <c r="W221" i="2"/>
  <c r="X221" i="2"/>
  <c r="Y221" i="2"/>
  <c r="Z221" i="2"/>
  <c r="B222" i="2"/>
  <c r="C222" i="2"/>
  <c r="D222" i="2"/>
  <c r="E222" i="2"/>
  <c r="F222" i="2"/>
  <c r="G222" i="2"/>
  <c r="H222" i="2"/>
  <c r="I222" i="2"/>
  <c r="J222" i="2"/>
  <c r="K222" i="2"/>
  <c r="L222" i="2"/>
  <c r="M222" i="2"/>
  <c r="N222" i="2"/>
  <c r="O222" i="2"/>
  <c r="P222" i="2"/>
  <c r="Q222" i="2"/>
  <c r="R222" i="2"/>
  <c r="S222" i="2"/>
  <c r="T222" i="2"/>
  <c r="U222" i="2"/>
  <c r="V222" i="2"/>
  <c r="W222" i="2"/>
  <c r="X222" i="2"/>
  <c r="Y222" i="2"/>
  <c r="Z222" i="2"/>
  <c r="B223" i="2"/>
  <c r="C223" i="2"/>
  <c r="D223" i="2"/>
  <c r="E223" i="2"/>
  <c r="F223" i="2"/>
  <c r="G223" i="2"/>
  <c r="H223" i="2"/>
  <c r="I223" i="2"/>
  <c r="J223" i="2"/>
  <c r="K223" i="2"/>
  <c r="L223" i="2"/>
  <c r="M223" i="2"/>
  <c r="N223" i="2"/>
  <c r="O223" i="2"/>
  <c r="P223" i="2"/>
  <c r="Q223" i="2"/>
  <c r="R223" i="2"/>
  <c r="S223" i="2"/>
  <c r="T223" i="2"/>
  <c r="U223" i="2"/>
  <c r="V223" i="2"/>
  <c r="W223" i="2"/>
  <c r="X223" i="2"/>
  <c r="Y223" i="2"/>
  <c r="Z223" i="2"/>
  <c r="B224" i="2"/>
  <c r="C224" i="2"/>
  <c r="D224" i="2"/>
  <c r="E224" i="2"/>
  <c r="F224" i="2"/>
  <c r="G224" i="2"/>
  <c r="H224" i="2"/>
  <c r="I224" i="2"/>
  <c r="J224" i="2"/>
  <c r="K224" i="2"/>
  <c r="L224" i="2"/>
  <c r="M224" i="2"/>
  <c r="N224" i="2"/>
  <c r="O224" i="2"/>
  <c r="P224" i="2"/>
  <c r="Q224" i="2"/>
  <c r="R224" i="2"/>
  <c r="S224" i="2"/>
  <c r="T224" i="2"/>
  <c r="U224" i="2"/>
  <c r="V224" i="2"/>
  <c r="W224" i="2"/>
  <c r="X224" i="2"/>
  <c r="Y224" i="2"/>
  <c r="Z224" i="2"/>
  <c r="B225" i="2"/>
  <c r="C225" i="2"/>
  <c r="D225" i="2"/>
  <c r="E225" i="2"/>
  <c r="F225" i="2"/>
  <c r="G225" i="2"/>
  <c r="H225" i="2"/>
  <c r="I225" i="2"/>
  <c r="J225" i="2"/>
  <c r="K225" i="2"/>
  <c r="L225" i="2"/>
  <c r="M225" i="2"/>
  <c r="N225" i="2"/>
  <c r="O225" i="2"/>
  <c r="P225" i="2"/>
  <c r="Q225" i="2"/>
  <c r="R225" i="2"/>
  <c r="S225" i="2"/>
  <c r="T225" i="2"/>
  <c r="U225" i="2"/>
  <c r="V225" i="2"/>
  <c r="W225" i="2"/>
  <c r="X225" i="2"/>
  <c r="Y225" i="2"/>
  <c r="Z225" i="2"/>
  <c r="B226" i="2"/>
  <c r="C226" i="2"/>
  <c r="D226" i="2"/>
  <c r="E226" i="2"/>
  <c r="F226" i="2"/>
  <c r="G226" i="2"/>
  <c r="H226" i="2"/>
  <c r="I226" i="2"/>
  <c r="J226" i="2"/>
  <c r="K226" i="2"/>
  <c r="L226" i="2"/>
  <c r="M226" i="2"/>
  <c r="N226" i="2"/>
  <c r="O226" i="2"/>
  <c r="P226" i="2"/>
  <c r="Q226" i="2"/>
  <c r="R226" i="2"/>
  <c r="S226" i="2"/>
  <c r="T226" i="2"/>
  <c r="U226" i="2"/>
  <c r="V226" i="2"/>
  <c r="W226" i="2"/>
  <c r="X226" i="2"/>
  <c r="Y226" i="2"/>
  <c r="Z226" i="2"/>
  <c r="B227" i="2"/>
  <c r="C227" i="2"/>
  <c r="D227" i="2"/>
  <c r="E227" i="2"/>
  <c r="F227" i="2"/>
  <c r="G227" i="2"/>
  <c r="H227" i="2"/>
  <c r="I227" i="2"/>
  <c r="J227" i="2"/>
  <c r="K227" i="2"/>
  <c r="L227" i="2"/>
  <c r="M227" i="2"/>
  <c r="N227" i="2"/>
  <c r="O227" i="2"/>
  <c r="P227" i="2"/>
  <c r="Q227" i="2"/>
  <c r="R227" i="2"/>
  <c r="S227" i="2"/>
  <c r="T227" i="2"/>
  <c r="U227" i="2"/>
  <c r="V227" i="2"/>
  <c r="W227" i="2"/>
  <c r="X227" i="2"/>
  <c r="Y227" i="2"/>
  <c r="Z227" i="2"/>
  <c r="B228" i="2"/>
  <c r="C228" i="2"/>
  <c r="D228" i="2"/>
  <c r="E228" i="2"/>
  <c r="F228" i="2"/>
  <c r="G228" i="2"/>
  <c r="H228" i="2"/>
  <c r="I228" i="2"/>
  <c r="J228" i="2"/>
  <c r="K228" i="2"/>
  <c r="L228" i="2"/>
  <c r="M228" i="2"/>
  <c r="N228" i="2"/>
  <c r="O228" i="2"/>
  <c r="P228" i="2"/>
  <c r="Q228" i="2"/>
  <c r="R228" i="2"/>
  <c r="S228" i="2"/>
  <c r="T228" i="2"/>
  <c r="U228" i="2"/>
  <c r="V228" i="2"/>
  <c r="W228" i="2"/>
  <c r="X228" i="2"/>
  <c r="Y228" i="2"/>
  <c r="Z228" i="2"/>
  <c r="B229" i="2"/>
  <c r="C229" i="2"/>
  <c r="D229" i="2"/>
  <c r="E229" i="2"/>
  <c r="F229" i="2"/>
  <c r="G229" i="2"/>
  <c r="H229" i="2"/>
  <c r="I229" i="2"/>
  <c r="J229" i="2"/>
  <c r="K229" i="2"/>
  <c r="L229" i="2"/>
  <c r="M229" i="2"/>
  <c r="N229" i="2"/>
  <c r="O229" i="2"/>
  <c r="P229" i="2"/>
  <c r="Q229" i="2"/>
  <c r="R229" i="2"/>
  <c r="S229" i="2"/>
  <c r="T229" i="2"/>
  <c r="U229" i="2"/>
  <c r="V229" i="2"/>
  <c r="W229" i="2"/>
  <c r="X229" i="2"/>
  <c r="Y229" i="2"/>
  <c r="Z229" i="2"/>
  <c r="B230" i="2"/>
  <c r="C230" i="2"/>
  <c r="D230" i="2"/>
  <c r="E230" i="2"/>
  <c r="F230" i="2"/>
  <c r="G230" i="2"/>
  <c r="H230" i="2"/>
  <c r="I230" i="2"/>
  <c r="J230" i="2"/>
  <c r="K230" i="2"/>
  <c r="L230" i="2"/>
  <c r="M230" i="2"/>
  <c r="N230" i="2"/>
  <c r="O230" i="2"/>
  <c r="P230" i="2"/>
  <c r="Q230" i="2"/>
  <c r="R230" i="2"/>
  <c r="S230" i="2"/>
  <c r="T230" i="2"/>
  <c r="U230" i="2"/>
  <c r="V230" i="2"/>
  <c r="W230" i="2"/>
  <c r="X230" i="2"/>
  <c r="Y230" i="2"/>
  <c r="Z230" i="2"/>
  <c r="B231" i="2"/>
  <c r="C231" i="2"/>
  <c r="D231" i="2"/>
  <c r="E231" i="2"/>
  <c r="F231" i="2"/>
  <c r="G231" i="2"/>
  <c r="H231" i="2"/>
  <c r="I231" i="2"/>
  <c r="J231" i="2"/>
  <c r="K231" i="2"/>
  <c r="L231" i="2"/>
  <c r="M231" i="2"/>
  <c r="N231" i="2"/>
  <c r="O231" i="2"/>
  <c r="P231" i="2"/>
  <c r="Q231" i="2"/>
  <c r="R231" i="2"/>
  <c r="S231" i="2"/>
  <c r="T231" i="2"/>
  <c r="U231" i="2"/>
  <c r="V231" i="2"/>
  <c r="W231" i="2"/>
  <c r="X231" i="2"/>
  <c r="Y231" i="2"/>
  <c r="Z231" i="2"/>
  <c r="B232" i="2"/>
  <c r="C232" i="2"/>
  <c r="D232" i="2"/>
  <c r="E232" i="2"/>
  <c r="F232" i="2"/>
  <c r="G232" i="2"/>
  <c r="H232" i="2"/>
  <c r="I232" i="2"/>
  <c r="J232" i="2"/>
  <c r="K232" i="2"/>
  <c r="L232" i="2"/>
  <c r="M232" i="2"/>
  <c r="N232" i="2"/>
  <c r="O232" i="2"/>
  <c r="P232" i="2"/>
  <c r="Q232" i="2"/>
  <c r="R232" i="2"/>
  <c r="S232" i="2"/>
  <c r="T232" i="2"/>
  <c r="U232" i="2"/>
  <c r="V232" i="2"/>
  <c r="W232" i="2"/>
  <c r="X232" i="2"/>
  <c r="Y232" i="2"/>
  <c r="Z232" i="2"/>
  <c r="B233" i="2"/>
  <c r="C233" i="2"/>
  <c r="D233" i="2"/>
  <c r="E233" i="2"/>
  <c r="F233" i="2"/>
  <c r="G233" i="2"/>
  <c r="H233" i="2"/>
  <c r="I233" i="2"/>
  <c r="J233" i="2"/>
  <c r="K233" i="2"/>
  <c r="L233" i="2"/>
  <c r="M233" i="2"/>
  <c r="N233" i="2"/>
  <c r="O233" i="2"/>
  <c r="P233" i="2"/>
  <c r="Q233" i="2"/>
  <c r="R233" i="2"/>
  <c r="S233" i="2"/>
  <c r="T233" i="2"/>
  <c r="U233" i="2"/>
  <c r="V233" i="2"/>
  <c r="W233" i="2"/>
  <c r="X233" i="2"/>
  <c r="Y233" i="2"/>
  <c r="Z233" i="2"/>
  <c r="B234" i="2"/>
  <c r="C234" i="2"/>
  <c r="D234" i="2"/>
  <c r="E234" i="2"/>
  <c r="F234" i="2"/>
  <c r="G234" i="2"/>
  <c r="H234" i="2"/>
  <c r="I234" i="2"/>
  <c r="J234" i="2"/>
  <c r="K234" i="2"/>
  <c r="L234" i="2"/>
  <c r="M234" i="2"/>
  <c r="N234" i="2"/>
  <c r="O234" i="2"/>
  <c r="P234" i="2"/>
  <c r="Q234" i="2"/>
  <c r="R234" i="2"/>
  <c r="S234" i="2"/>
  <c r="T234" i="2"/>
  <c r="U234" i="2"/>
  <c r="V234" i="2"/>
  <c r="W234" i="2"/>
  <c r="X234" i="2"/>
  <c r="Y234" i="2"/>
  <c r="Z234" i="2"/>
  <c r="B235" i="2"/>
  <c r="C235" i="2"/>
  <c r="D235" i="2"/>
  <c r="E235" i="2"/>
  <c r="F235" i="2"/>
  <c r="G235" i="2"/>
  <c r="H235" i="2"/>
  <c r="I235" i="2"/>
  <c r="J235" i="2"/>
  <c r="K235" i="2"/>
  <c r="L235" i="2"/>
  <c r="M235" i="2"/>
  <c r="N235" i="2"/>
  <c r="O235" i="2"/>
  <c r="P235" i="2"/>
  <c r="Q235" i="2"/>
  <c r="R235" i="2"/>
  <c r="S235" i="2"/>
  <c r="T235" i="2"/>
  <c r="U235" i="2"/>
  <c r="V235" i="2"/>
  <c r="W235" i="2"/>
  <c r="X235" i="2"/>
  <c r="Y235" i="2"/>
  <c r="Z235" i="2"/>
  <c r="B236" i="2"/>
  <c r="C236" i="2"/>
  <c r="D236" i="2"/>
  <c r="E236" i="2"/>
  <c r="F236" i="2"/>
  <c r="G236" i="2"/>
  <c r="H236" i="2"/>
  <c r="I236" i="2"/>
  <c r="J236" i="2"/>
  <c r="K236" i="2"/>
  <c r="L236" i="2"/>
  <c r="M236" i="2"/>
  <c r="N236" i="2"/>
  <c r="O236" i="2"/>
  <c r="P236" i="2"/>
  <c r="Q236" i="2"/>
  <c r="R236" i="2"/>
  <c r="S236" i="2"/>
  <c r="T236" i="2"/>
  <c r="U236" i="2"/>
  <c r="V236" i="2"/>
  <c r="W236" i="2"/>
  <c r="X236" i="2"/>
  <c r="Y236" i="2"/>
  <c r="Z236" i="2"/>
  <c r="B237" i="2"/>
  <c r="C237" i="2"/>
  <c r="D237" i="2"/>
  <c r="E237" i="2"/>
  <c r="F237" i="2"/>
  <c r="G237" i="2"/>
  <c r="H237" i="2"/>
  <c r="I237" i="2"/>
  <c r="J237" i="2"/>
  <c r="K237" i="2"/>
  <c r="L237" i="2"/>
  <c r="M237" i="2"/>
  <c r="N237" i="2"/>
  <c r="O237" i="2"/>
  <c r="P237" i="2"/>
  <c r="Q237" i="2"/>
  <c r="R237" i="2"/>
  <c r="S237" i="2"/>
  <c r="T237" i="2"/>
  <c r="U237" i="2"/>
  <c r="V237" i="2"/>
  <c r="W237" i="2"/>
  <c r="X237" i="2"/>
  <c r="Y237" i="2"/>
  <c r="Z237" i="2"/>
  <c r="B238" i="2"/>
  <c r="C238" i="2"/>
  <c r="D238" i="2"/>
  <c r="E238" i="2"/>
  <c r="F238" i="2"/>
  <c r="G238" i="2"/>
  <c r="H238" i="2"/>
  <c r="I238" i="2"/>
  <c r="J238" i="2"/>
  <c r="K238" i="2"/>
  <c r="L238" i="2"/>
  <c r="M238" i="2"/>
  <c r="N238" i="2"/>
  <c r="O238" i="2"/>
  <c r="P238" i="2"/>
  <c r="Q238" i="2"/>
  <c r="R238" i="2"/>
  <c r="S238" i="2"/>
  <c r="T238" i="2"/>
  <c r="U238" i="2"/>
  <c r="V238" i="2"/>
  <c r="W238" i="2"/>
  <c r="X238" i="2"/>
  <c r="Y238" i="2"/>
  <c r="Z238" i="2"/>
  <c r="B239" i="2"/>
  <c r="C239" i="2"/>
  <c r="D239" i="2"/>
  <c r="E239" i="2"/>
  <c r="F239" i="2"/>
  <c r="G239" i="2"/>
  <c r="H239" i="2"/>
  <c r="I239" i="2"/>
  <c r="J239" i="2"/>
  <c r="K239" i="2"/>
  <c r="L239" i="2"/>
  <c r="M239" i="2"/>
  <c r="N239" i="2"/>
  <c r="O239" i="2"/>
  <c r="P239" i="2"/>
  <c r="Q239" i="2"/>
  <c r="R239" i="2"/>
  <c r="S239" i="2"/>
  <c r="T239" i="2"/>
  <c r="U239" i="2"/>
  <c r="V239" i="2"/>
  <c r="W239" i="2"/>
  <c r="X239" i="2"/>
  <c r="Y239" i="2"/>
  <c r="Z239" i="2"/>
  <c r="B240" i="2"/>
  <c r="C240" i="2"/>
  <c r="D240" i="2"/>
  <c r="E240" i="2"/>
  <c r="F240" i="2"/>
  <c r="G240" i="2"/>
  <c r="H240" i="2"/>
  <c r="I240" i="2"/>
  <c r="J240" i="2"/>
  <c r="K240" i="2"/>
  <c r="L240" i="2"/>
  <c r="M240" i="2"/>
  <c r="N240" i="2"/>
  <c r="O240" i="2"/>
  <c r="P240" i="2"/>
  <c r="Q240" i="2"/>
  <c r="R240" i="2"/>
  <c r="S240" i="2"/>
  <c r="T240" i="2"/>
  <c r="U240" i="2"/>
  <c r="V240" i="2"/>
  <c r="W240" i="2"/>
  <c r="X240" i="2"/>
  <c r="Y240" i="2"/>
  <c r="Z240" i="2"/>
  <c r="B241" i="2"/>
  <c r="C241" i="2"/>
  <c r="D241" i="2"/>
  <c r="E241" i="2"/>
  <c r="F241" i="2"/>
  <c r="G241" i="2"/>
  <c r="H241" i="2"/>
  <c r="I241" i="2"/>
  <c r="J241" i="2"/>
  <c r="K241" i="2"/>
  <c r="L241" i="2"/>
  <c r="M241" i="2"/>
  <c r="N241" i="2"/>
  <c r="O241" i="2"/>
  <c r="P241" i="2"/>
  <c r="Q241" i="2"/>
  <c r="R241" i="2"/>
  <c r="S241" i="2"/>
  <c r="T241" i="2"/>
  <c r="U241" i="2"/>
  <c r="V241" i="2"/>
  <c r="W241" i="2"/>
  <c r="X241" i="2"/>
  <c r="Y241" i="2"/>
  <c r="Z241" i="2"/>
  <c r="B242" i="2"/>
  <c r="C242" i="2"/>
  <c r="D242" i="2"/>
  <c r="E242" i="2"/>
  <c r="F242" i="2"/>
  <c r="G242" i="2"/>
  <c r="H242" i="2"/>
  <c r="I242" i="2"/>
  <c r="J242" i="2"/>
  <c r="K242" i="2"/>
  <c r="L242" i="2"/>
  <c r="M242" i="2"/>
  <c r="N242" i="2"/>
  <c r="O242" i="2"/>
  <c r="P242" i="2"/>
  <c r="Q242" i="2"/>
  <c r="R242" i="2"/>
  <c r="S242" i="2"/>
  <c r="T242" i="2"/>
  <c r="U242" i="2"/>
  <c r="V242" i="2"/>
  <c r="W242" i="2"/>
  <c r="X242" i="2"/>
  <c r="Y242" i="2"/>
  <c r="Z242" i="2"/>
  <c r="B243" i="2"/>
  <c r="C243" i="2"/>
  <c r="D243" i="2"/>
  <c r="E243" i="2"/>
  <c r="F243" i="2"/>
  <c r="G243" i="2"/>
  <c r="H243" i="2"/>
  <c r="I243" i="2"/>
  <c r="J243" i="2"/>
  <c r="K243" i="2"/>
  <c r="L243" i="2"/>
  <c r="M243" i="2"/>
  <c r="N243" i="2"/>
  <c r="O243" i="2"/>
  <c r="P243" i="2"/>
  <c r="Q243" i="2"/>
  <c r="R243" i="2"/>
  <c r="S243" i="2"/>
  <c r="T243" i="2"/>
  <c r="U243" i="2"/>
  <c r="V243" i="2"/>
  <c r="W243" i="2"/>
  <c r="X243" i="2"/>
  <c r="Y243" i="2"/>
  <c r="Z243" i="2"/>
  <c r="B244" i="2"/>
  <c r="C244" i="2"/>
  <c r="D244" i="2"/>
  <c r="E244" i="2"/>
  <c r="F244" i="2"/>
  <c r="G244" i="2"/>
  <c r="H244" i="2"/>
  <c r="I244" i="2"/>
  <c r="J244" i="2"/>
  <c r="K244" i="2"/>
  <c r="L244" i="2"/>
  <c r="M244" i="2"/>
  <c r="N244" i="2"/>
  <c r="O244" i="2"/>
  <c r="P244" i="2"/>
  <c r="Q244" i="2"/>
  <c r="R244" i="2"/>
  <c r="S244" i="2"/>
  <c r="T244" i="2"/>
  <c r="U244" i="2"/>
  <c r="V244" i="2"/>
  <c r="W244" i="2"/>
  <c r="X244" i="2"/>
  <c r="Y244" i="2"/>
  <c r="Z244" i="2"/>
  <c r="B245" i="2"/>
  <c r="C245" i="2"/>
  <c r="D245" i="2"/>
  <c r="E245" i="2"/>
  <c r="F245" i="2"/>
  <c r="G245" i="2"/>
  <c r="H245" i="2"/>
  <c r="I245" i="2"/>
  <c r="J245" i="2"/>
  <c r="K245" i="2"/>
  <c r="L245" i="2"/>
  <c r="M245" i="2"/>
  <c r="N245" i="2"/>
  <c r="O245" i="2"/>
  <c r="P245" i="2"/>
  <c r="Q245" i="2"/>
  <c r="R245" i="2"/>
  <c r="S245" i="2"/>
  <c r="T245" i="2"/>
  <c r="U245" i="2"/>
  <c r="V245" i="2"/>
  <c r="W245" i="2"/>
  <c r="X245" i="2"/>
  <c r="Y245" i="2"/>
  <c r="Z245" i="2"/>
  <c r="B246" i="2"/>
  <c r="C246" i="2"/>
  <c r="D246" i="2"/>
  <c r="E246" i="2"/>
  <c r="F246" i="2"/>
  <c r="G246" i="2"/>
  <c r="H246" i="2"/>
  <c r="I246" i="2"/>
  <c r="J246" i="2"/>
  <c r="K246" i="2"/>
  <c r="L246" i="2"/>
  <c r="M246" i="2"/>
  <c r="N246" i="2"/>
  <c r="O246" i="2"/>
  <c r="P246" i="2"/>
  <c r="Q246" i="2"/>
  <c r="R246" i="2"/>
  <c r="S246" i="2"/>
  <c r="T246" i="2"/>
  <c r="U246" i="2"/>
  <c r="V246" i="2"/>
  <c r="W246" i="2"/>
  <c r="X246" i="2"/>
  <c r="Y246" i="2"/>
  <c r="Z246" i="2"/>
  <c r="B247" i="2"/>
  <c r="C247" i="2"/>
  <c r="D247" i="2"/>
  <c r="E247" i="2"/>
  <c r="F247" i="2"/>
  <c r="G247" i="2"/>
  <c r="H247" i="2"/>
  <c r="I247" i="2"/>
  <c r="J247" i="2"/>
  <c r="K247" i="2"/>
  <c r="L247" i="2"/>
  <c r="M247" i="2"/>
  <c r="N247" i="2"/>
  <c r="O247" i="2"/>
  <c r="P247" i="2"/>
  <c r="Q247" i="2"/>
  <c r="R247" i="2"/>
  <c r="S247" i="2"/>
  <c r="T247" i="2"/>
  <c r="U247" i="2"/>
  <c r="V247" i="2"/>
  <c r="W247" i="2"/>
  <c r="X247" i="2"/>
  <c r="Y247" i="2"/>
  <c r="Z247" i="2"/>
  <c r="B248" i="2"/>
  <c r="C248" i="2"/>
  <c r="D248" i="2"/>
  <c r="E248" i="2"/>
  <c r="F248" i="2"/>
  <c r="G248" i="2"/>
  <c r="H248" i="2"/>
  <c r="I248" i="2"/>
  <c r="J248" i="2"/>
  <c r="K248" i="2"/>
  <c r="L248" i="2"/>
  <c r="M248" i="2"/>
  <c r="N248" i="2"/>
  <c r="O248" i="2"/>
  <c r="P248" i="2"/>
  <c r="Q248" i="2"/>
  <c r="R248" i="2"/>
  <c r="S248" i="2"/>
  <c r="T248" i="2"/>
  <c r="U248" i="2"/>
  <c r="V248" i="2"/>
  <c r="W248" i="2"/>
  <c r="X248" i="2"/>
  <c r="Y248" i="2"/>
  <c r="Z248" i="2"/>
  <c r="B249" i="2"/>
  <c r="C249" i="2"/>
  <c r="D249" i="2"/>
  <c r="E249" i="2"/>
  <c r="F249" i="2"/>
  <c r="G249" i="2"/>
  <c r="H249" i="2"/>
  <c r="I249" i="2"/>
  <c r="J249" i="2"/>
  <c r="K249" i="2"/>
  <c r="L249" i="2"/>
  <c r="M249" i="2"/>
  <c r="N249" i="2"/>
  <c r="O249" i="2"/>
  <c r="P249" i="2"/>
  <c r="Q249" i="2"/>
  <c r="R249" i="2"/>
  <c r="S249" i="2"/>
  <c r="T249" i="2"/>
  <c r="U249" i="2"/>
  <c r="V249" i="2"/>
  <c r="W249" i="2"/>
  <c r="X249" i="2"/>
  <c r="Y249" i="2"/>
  <c r="Z249" i="2"/>
  <c r="B250" i="2"/>
  <c r="C250" i="2"/>
  <c r="D250" i="2"/>
  <c r="E250" i="2"/>
  <c r="F250" i="2"/>
  <c r="G250" i="2"/>
  <c r="H250" i="2"/>
  <c r="I250" i="2"/>
  <c r="J250" i="2"/>
  <c r="K250" i="2"/>
  <c r="L250" i="2"/>
  <c r="M250" i="2"/>
  <c r="N250" i="2"/>
  <c r="O250" i="2"/>
  <c r="P250" i="2"/>
  <c r="Q250" i="2"/>
  <c r="R250" i="2"/>
  <c r="S250" i="2"/>
  <c r="T250" i="2"/>
  <c r="U250" i="2"/>
  <c r="V250" i="2"/>
  <c r="W250" i="2"/>
  <c r="X250" i="2"/>
  <c r="Y250" i="2"/>
  <c r="Z250" i="2"/>
  <c r="B251" i="2"/>
  <c r="C251" i="2"/>
  <c r="D251" i="2"/>
  <c r="E251" i="2"/>
  <c r="F251" i="2"/>
  <c r="G251" i="2"/>
  <c r="H251" i="2"/>
  <c r="I251" i="2"/>
  <c r="J251" i="2"/>
  <c r="K251" i="2"/>
  <c r="L251" i="2"/>
  <c r="M251" i="2"/>
  <c r="N251" i="2"/>
  <c r="O251" i="2"/>
  <c r="P251" i="2"/>
  <c r="Q251" i="2"/>
  <c r="R251" i="2"/>
  <c r="S251" i="2"/>
  <c r="T251" i="2"/>
  <c r="U251" i="2"/>
  <c r="V251" i="2"/>
  <c r="W251" i="2"/>
  <c r="X251" i="2"/>
  <c r="Y251" i="2"/>
  <c r="Z251" i="2"/>
  <c r="B252" i="2"/>
  <c r="C252" i="2"/>
  <c r="D252" i="2"/>
  <c r="E252" i="2"/>
  <c r="F252" i="2"/>
  <c r="G252" i="2"/>
  <c r="H252" i="2"/>
  <c r="I252" i="2"/>
  <c r="J252" i="2"/>
  <c r="K252" i="2"/>
  <c r="L252" i="2"/>
  <c r="M252" i="2"/>
  <c r="N252" i="2"/>
  <c r="O252" i="2"/>
  <c r="P252" i="2"/>
  <c r="Q252" i="2"/>
  <c r="R252" i="2"/>
  <c r="S252" i="2"/>
  <c r="T252" i="2"/>
  <c r="U252" i="2"/>
  <c r="V252" i="2"/>
  <c r="W252" i="2"/>
  <c r="X252" i="2"/>
  <c r="Y252" i="2"/>
  <c r="Z252" i="2"/>
  <c r="B253" i="2"/>
  <c r="C253" i="2"/>
  <c r="D253" i="2"/>
  <c r="E253" i="2"/>
  <c r="F253" i="2"/>
  <c r="G253" i="2"/>
  <c r="H253" i="2"/>
  <c r="I253" i="2"/>
  <c r="J253" i="2"/>
  <c r="K253" i="2"/>
  <c r="L253" i="2"/>
  <c r="M253" i="2"/>
  <c r="N253" i="2"/>
  <c r="O253" i="2"/>
  <c r="P253" i="2"/>
  <c r="Q253" i="2"/>
  <c r="R253" i="2"/>
  <c r="S253" i="2"/>
  <c r="T253" i="2"/>
  <c r="U253" i="2"/>
  <c r="V253" i="2"/>
  <c r="W253" i="2"/>
  <c r="X253" i="2"/>
  <c r="Y253" i="2"/>
  <c r="Z253" i="2"/>
  <c r="B254" i="2"/>
  <c r="C254" i="2"/>
  <c r="D254" i="2"/>
  <c r="E254" i="2"/>
  <c r="F254" i="2"/>
  <c r="G254" i="2"/>
  <c r="H254" i="2"/>
  <c r="I254" i="2"/>
  <c r="J254" i="2"/>
  <c r="K254" i="2"/>
  <c r="L254" i="2"/>
  <c r="M254" i="2"/>
  <c r="N254" i="2"/>
  <c r="O254" i="2"/>
  <c r="P254" i="2"/>
  <c r="Q254" i="2"/>
  <c r="R254" i="2"/>
  <c r="S254" i="2"/>
  <c r="T254" i="2"/>
  <c r="U254" i="2"/>
  <c r="V254" i="2"/>
  <c r="W254" i="2"/>
  <c r="X254" i="2"/>
  <c r="Y254" i="2"/>
  <c r="Z254" i="2"/>
  <c r="B255" i="2"/>
  <c r="C255" i="2"/>
  <c r="D255" i="2"/>
  <c r="E255" i="2"/>
  <c r="F255" i="2"/>
  <c r="G255" i="2"/>
  <c r="H255" i="2"/>
  <c r="I255" i="2"/>
  <c r="J255" i="2"/>
  <c r="K255" i="2"/>
  <c r="L255" i="2"/>
  <c r="M255" i="2"/>
  <c r="N255" i="2"/>
  <c r="O255" i="2"/>
  <c r="P255" i="2"/>
  <c r="Q255" i="2"/>
  <c r="R255" i="2"/>
  <c r="S255" i="2"/>
  <c r="T255" i="2"/>
  <c r="U255" i="2"/>
  <c r="V255" i="2"/>
  <c r="W255" i="2"/>
  <c r="X255" i="2"/>
  <c r="Y255" i="2"/>
  <c r="Z255" i="2"/>
  <c r="B256" i="2"/>
  <c r="C256" i="2"/>
  <c r="D256" i="2"/>
  <c r="E256" i="2"/>
  <c r="F256" i="2"/>
  <c r="G256" i="2"/>
  <c r="H256" i="2"/>
  <c r="I256" i="2"/>
  <c r="J256" i="2"/>
  <c r="K256" i="2"/>
  <c r="L256" i="2"/>
  <c r="M256" i="2"/>
  <c r="N256" i="2"/>
  <c r="O256" i="2"/>
  <c r="P256" i="2"/>
  <c r="Q256" i="2"/>
  <c r="R256" i="2"/>
  <c r="S256" i="2"/>
  <c r="T256" i="2"/>
  <c r="U256" i="2"/>
  <c r="V256" i="2"/>
  <c r="W256" i="2"/>
  <c r="X256" i="2"/>
  <c r="Y256" i="2"/>
  <c r="Z256" i="2"/>
  <c r="B257" i="2"/>
  <c r="C257" i="2"/>
  <c r="D257" i="2"/>
  <c r="E257" i="2"/>
  <c r="F257" i="2"/>
  <c r="G257" i="2"/>
  <c r="H257" i="2"/>
  <c r="I257" i="2"/>
  <c r="J257" i="2"/>
  <c r="K257" i="2"/>
  <c r="L257" i="2"/>
  <c r="M257" i="2"/>
  <c r="N257" i="2"/>
  <c r="O257" i="2"/>
  <c r="P257" i="2"/>
  <c r="Q257" i="2"/>
  <c r="R257" i="2"/>
  <c r="S257" i="2"/>
  <c r="T257" i="2"/>
  <c r="U257" i="2"/>
  <c r="V257" i="2"/>
  <c r="W257" i="2"/>
  <c r="X257" i="2"/>
  <c r="Y257" i="2"/>
  <c r="Z257" i="2"/>
  <c r="B258" i="2"/>
  <c r="C258" i="2"/>
  <c r="D258" i="2"/>
  <c r="E258" i="2"/>
  <c r="F258" i="2"/>
  <c r="G258" i="2"/>
  <c r="H258" i="2"/>
  <c r="I258" i="2"/>
  <c r="J258" i="2"/>
  <c r="K258" i="2"/>
  <c r="L258" i="2"/>
  <c r="M258" i="2"/>
  <c r="N258" i="2"/>
  <c r="O258" i="2"/>
  <c r="P258" i="2"/>
  <c r="Q258" i="2"/>
  <c r="R258" i="2"/>
  <c r="S258" i="2"/>
  <c r="T258" i="2"/>
  <c r="U258" i="2"/>
  <c r="V258" i="2"/>
  <c r="W258" i="2"/>
  <c r="X258" i="2"/>
  <c r="Y258" i="2"/>
  <c r="Z258" i="2"/>
  <c r="B259" i="2"/>
  <c r="C259" i="2"/>
  <c r="D259" i="2"/>
  <c r="E259" i="2"/>
  <c r="F259" i="2"/>
  <c r="G259" i="2"/>
  <c r="H259" i="2"/>
  <c r="I259" i="2"/>
  <c r="J259" i="2"/>
  <c r="K259" i="2"/>
  <c r="L259" i="2"/>
  <c r="M259" i="2"/>
  <c r="N259" i="2"/>
  <c r="O259" i="2"/>
  <c r="P259" i="2"/>
  <c r="Q259" i="2"/>
  <c r="R259" i="2"/>
  <c r="S259" i="2"/>
  <c r="T259" i="2"/>
  <c r="U259" i="2"/>
  <c r="V259" i="2"/>
  <c r="W259" i="2"/>
  <c r="X259" i="2"/>
  <c r="Y259" i="2"/>
  <c r="Z259" i="2"/>
  <c r="B260" i="2"/>
  <c r="C260" i="2"/>
  <c r="D260" i="2"/>
  <c r="E260" i="2"/>
  <c r="F260" i="2"/>
  <c r="G260" i="2"/>
  <c r="H260" i="2"/>
  <c r="I260" i="2"/>
  <c r="J260" i="2"/>
  <c r="K260" i="2"/>
  <c r="L260" i="2"/>
  <c r="M260" i="2"/>
  <c r="N260" i="2"/>
  <c r="O260" i="2"/>
  <c r="P260" i="2"/>
  <c r="Q260" i="2"/>
  <c r="R260" i="2"/>
  <c r="S260" i="2"/>
  <c r="T260" i="2"/>
  <c r="U260" i="2"/>
  <c r="V260" i="2"/>
  <c r="W260" i="2"/>
  <c r="X260" i="2"/>
  <c r="Y260" i="2"/>
  <c r="Z260" i="2"/>
  <c r="B261" i="2"/>
  <c r="C261" i="2"/>
  <c r="D261" i="2"/>
  <c r="E261" i="2"/>
  <c r="F261" i="2"/>
  <c r="G261" i="2"/>
  <c r="H261" i="2"/>
  <c r="I261" i="2"/>
  <c r="J261" i="2"/>
  <c r="K261" i="2"/>
  <c r="L261" i="2"/>
  <c r="M261" i="2"/>
  <c r="N261" i="2"/>
  <c r="O261" i="2"/>
  <c r="P261" i="2"/>
  <c r="Q261" i="2"/>
  <c r="R261" i="2"/>
  <c r="S261" i="2"/>
  <c r="T261" i="2"/>
  <c r="U261" i="2"/>
  <c r="V261" i="2"/>
  <c r="W261" i="2"/>
  <c r="X261" i="2"/>
  <c r="Y261" i="2"/>
  <c r="Z261" i="2"/>
  <c r="B262" i="2"/>
  <c r="C262" i="2"/>
  <c r="D262" i="2"/>
  <c r="E262" i="2"/>
  <c r="F262" i="2"/>
  <c r="G262" i="2"/>
  <c r="H262" i="2"/>
  <c r="I262" i="2"/>
  <c r="J262" i="2"/>
  <c r="K262" i="2"/>
  <c r="L262" i="2"/>
  <c r="M262" i="2"/>
  <c r="N262" i="2"/>
  <c r="O262" i="2"/>
  <c r="P262" i="2"/>
  <c r="Q262" i="2"/>
  <c r="R262" i="2"/>
  <c r="S262" i="2"/>
  <c r="T262" i="2"/>
  <c r="U262" i="2"/>
  <c r="V262" i="2"/>
  <c r="W262" i="2"/>
  <c r="X262" i="2"/>
  <c r="Y262" i="2"/>
  <c r="Z262" i="2"/>
  <c r="B263" i="2"/>
  <c r="C263" i="2"/>
  <c r="D263" i="2"/>
  <c r="E263" i="2"/>
  <c r="F263" i="2"/>
  <c r="G263" i="2"/>
  <c r="H263" i="2"/>
  <c r="I263" i="2"/>
  <c r="J263" i="2"/>
  <c r="K263" i="2"/>
  <c r="L263" i="2"/>
  <c r="M263" i="2"/>
  <c r="N263" i="2"/>
  <c r="O263" i="2"/>
  <c r="P263" i="2"/>
  <c r="Q263" i="2"/>
  <c r="R263" i="2"/>
  <c r="S263" i="2"/>
  <c r="T263" i="2"/>
  <c r="U263" i="2"/>
  <c r="V263" i="2"/>
  <c r="W263" i="2"/>
  <c r="X263" i="2"/>
  <c r="Y263" i="2"/>
  <c r="Z263" i="2"/>
  <c r="B264" i="2"/>
  <c r="C264" i="2"/>
  <c r="D264" i="2"/>
  <c r="E264" i="2"/>
  <c r="F264" i="2"/>
  <c r="G264" i="2"/>
  <c r="H264" i="2"/>
  <c r="I264" i="2"/>
  <c r="J264" i="2"/>
  <c r="K264" i="2"/>
  <c r="L264" i="2"/>
  <c r="M264" i="2"/>
  <c r="N264" i="2"/>
  <c r="O264" i="2"/>
  <c r="P264" i="2"/>
  <c r="Q264" i="2"/>
  <c r="R264" i="2"/>
  <c r="S264" i="2"/>
  <c r="T264" i="2"/>
  <c r="U264" i="2"/>
  <c r="V264" i="2"/>
  <c r="W264" i="2"/>
  <c r="X264" i="2"/>
  <c r="Y264" i="2"/>
  <c r="Z264" i="2"/>
  <c r="B265" i="2"/>
  <c r="C265" i="2"/>
  <c r="D265" i="2"/>
  <c r="E265" i="2"/>
  <c r="F265" i="2"/>
  <c r="G265" i="2"/>
  <c r="H265" i="2"/>
  <c r="I265" i="2"/>
  <c r="J265" i="2"/>
  <c r="K265" i="2"/>
  <c r="L265" i="2"/>
  <c r="M265" i="2"/>
  <c r="N265" i="2"/>
  <c r="O265" i="2"/>
  <c r="P265" i="2"/>
  <c r="Q265" i="2"/>
  <c r="R265" i="2"/>
  <c r="S265" i="2"/>
  <c r="T265" i="2"/>
  <c r="U265" i="2"/>
  <c r="V265" i="2"/>
  <c r="W265" i="2"/>
  <c r="X265" i="2"/>
  <c r="Y265" i="2"/>
  <c r="Z265" i="2"/>
  <c r="B266" i="2"/>
  <c r="C266" i="2"/>
  <c r="D266" i="2"/>
  <c r="E266" i="2"/>
  <c r="F266" i="2"/>
  <c r="G266" i="2"/>
  <c r="H266" i="2"/>
  <c r="I266" i="2"/>
  <c r="J266" i="2"/>
  <c r="K266" i="2"/>
  <c r="L266" i="2"/>
  <c r="M266" i="2"/>
  <c r="N266" i="2"/>
  <c r="O266" i="2"/>
  <c r="P266" i="2"/>
  <c r="Q266" i="2"/>
  <c r="R266" i="2"/>
  <c r="S266" i="2"/>
  <c r="T266" i="2"/>
  <c r="U266" i="2"/>
  <c r="V266" i="2"/>
  <c r="W266" i="2"/>
  <c r="X266" i="2"/>
  <c r="Y266" i="2"/>
  <c r="Z266" i="2"/>
  <c r="B267" i="2"/>
  <c r="C267" i="2"/>
  <c r="D267" i="2"/>
  <c r="E267" i="2"/>
  <c r="F267" i="2"/>
  <c r="G267" i="2"/>
  <c r="H267" i="2"/>
  <c r="I267" i="2"/>
  <c r="J267" i="2"/>
  <c r="K267" i="2"/>
  <c r="L267" i="2"/>
  <c r="M267" i="2"/>
  <c r="N267" i="2"/>
  <c r="O267" i="2"/>
  <c r="P267" i="2"/>
  <c r="Q267" i="2"/>
  <c r="R267" i="2"/>
  <c r="S267" i="2"/>
  <c r="T267" i="2"/>
  <c r="U267" i="2"/>
  <c r="V267" i="2"/>
  <c r="W267" i="2"/>
  <c r="X267" i="2"/>
  <c r="Y267" i="2"/>
  <c r="Z267" i="2"/>
  <c r="B268" i="2"/>
  <c r="C268" i="2"/>
  <c r="D268" i="2"/>
  <c r="E268" i="2"/>
  <c r="F268" i="2"/>
  <c r="G268" i="2"/>
  <c r="H268" i="2"/>
  <c r="I268" i="2"/>
  <c r="J268" i="2"/>
  <c r="K268" i="2"/>
  <c r="L268" i="2"/>
  <c r="M268" i="2"/>
  <c r="N268" i="2"/>
  <c r="O268" i="2"/>
  <c r="P268" i="2"/>
  <c r="Q268" i="2"/>
  <c r="R268" i="2"/>
  <c r="S268" i="2"/>
  <c r="T268" i="2"/>
  <c r="U268" i="2"/>
  <c r="V268" i="2"/>
  <c r="W268" i="2"/>
  <c r="X268" i="2"/>
  <c r="Y268" i="2"/>
  <c r="Z268" i="2"/>
  <c r="B269" i="2"/>
  <c r="C269" i="2"/>
  <c r="D269" i="2"/>
  <c r="E269" i="2"/>
  <c r="F269" i="2"/>
  <c r="G269" i="2"/>
  <c r="H269" i="2"/>
  <c r="I269" i="2"/>
  <c r="J269" i="2"/>
  <c r="K269" i="2"/>
  <c r="L269" i="2"/>
  <c r="M269" i="2"/>
  <c r="N269" i="2"/>
  <c r="O269" i="2"/>
  <c r="P269" i="2"/>
  <c r="Q269" i="2"/>
  <c r="R269" i="2"/>
  <c r="S269" i="2"/>
  <c r="T269" i="2"/>
  <c r="U269" i="2"/>
  <c r="V269" i="2"/>
  <c r="W269" i="2"/>
  <c r="X269" i="2"/>
  <c r="Y269" i="2"/>
  <c r="Z269" i="2"/>
  <c r="B270" i="2"/>
  <c r="C270" i="2"/>
  <c r="D270" i="2"/>
  <c r="E270" i="2"/>
  <c r="F270" i="2"/>
  <c r="G270" i="2"/>
  <c r="H270" i="2"/>
  <c r="I270" i="2"/>
  <c r="J270" i="2"/>
  <c r="K270" i="2"/>
  <c r="L270" i="2"/>
  <c r="M270" i="2"/>
  <c r="N270" i="2"/>
  <c r="O270" i="2"/>
  <c r="P270" i="2"/>
  <c r="Q270" i="2"/>
  <c r="R270" i="2"/>
  <c r="S270" i="2"/>
  <c r="T270" i="2"/>
  <c r="U270" i="2"/>
  <c r="V270" i="2"/>
  <c r="W270" i="2"/>
  <c r="X270" i="2"/>
  <c r="Y270" i="2"/>
  <c r="Z270" i="2"/>
  <c r="B271" i="2"/>
  <c r="C271" i="2"/>
  <c r="D271" i="2"/>
  <c r="E271" i="2"/>
  <c r="F271" i="2"/>
  <c r="G271" i="2"/>
  <c r="H271" i="2"/>
  <c r="I271" i="2"/>
  <c r="J271" i="2"/>
  <c r="K271" i="2"/>
  <c r="L271" i="2"/>
  <c r="M271" i="2"/>
  <c r="N271" i="2"/>
  <c r="O271" i="2"/>
  <c r="P271" i="2"/>
  <c r="Q271" i="2"/>
  <c r="R271" i="2"/>
  <c r="S271" i="2"/>
  <c r="T271" i="2"/>
  <c r="U271" i="2"/>
  <c r="V271" i="2"/>
  <c r="W271" i="2"/>
  <c r="X271" i="2"/>
  <c r="Y271" i="2"/>
  <c r="Z271" i="2"/>
  <c r="B272" i="2"/>
  <c r="C272" i="2"/>
  <c r="D272" i="2"/>
  <c r="E272" i="2"/>
  <c r="F272" i="2"/>
  <c r="G272" i="2"/>
  <c r="H272" i="2"/>
  <c r="I272" i="2"/>
  <c r="J272" i="2"/>
  <c r="K272" i="2"/>
  <c r="L272" i="2"/>
  <c r="M272" i="2"/>
  <c r="N272" i="2"/>
  <c r="O272" i="2"/>
  <c r="P272" i="2"/>
  <c r="Q272" i="2"/>
  <c r="R272" i="2"/>
  <c r="S272" i="2"/>
  <c r="T272" i="2"/>
  <c r="U272" i="2"/>
  <c r="V272" i="2"/>
  <c r="W272" i="2"/>
  <c r="X272" i="2"/>
  <c r="Y272" i="2"/>
  <c r="Z272" i="2"/>
  <c r="B273" i="2"/>
  <c r="C273" i="2"/>
  <c r="D273" i="2"/>
  <c r="E273" i="2"/>
  <c r="F273" i="2"/>
  <c r="G273" i="2"/>
  <c r="H273" i="2"/>
  <c r="I273" i="2"/>
  <c r="J273" i="2"/>
  <c r="K273" i="2"/>
  <c r="L273" i="2"/>
  <c r="M273" i="2"/>
  <c r="N273" i="2"/>
  <c r="O273" i="2"/>
  <c r="P273" i="2"/>
  <c r="Q273" i="2"/>
  <c r="R273" i="2"/>
  <c r="S273" i="2"/>
  <c r="T273" i="2"/>
  <c r="U273" i="2"/>
  <c r="V273" i="2"/>
  <c r="W273" i="2"/>
  <c r="X273" i="2"/>
  <c r="Y273" i="2"/>
  <c r="Z273" i="2"/>
  <c r="B274" i="2"/>
  <c r="C274" i="2"/>
  <c r="D274" i="2"/>
  <c r="E274" i="2"/>
  <c r="F274" i="2"/>
  <c r="G274" i="2"/>
  <c r="H274" i="2"/>
  <c r="I274" i="2"/>
  <c r="J274" i="2"/>
  <c r="K274" i="2"/>
  <c r="L274" i="2"/>
  <c r="M274" i="2"/>
  <c r="N274" i="2"/>
  <c r="O274" i="2"/>
  <c r="P274" i="2"/>
  <c r="Q274" i="2"/>
  <c r="R274" i="2"/>
  <c r="S274" i="2"/>
  <c r="T274" i="2"/>
  <c r="U274" i="2"/>
  <c r="V274" i="2"/>
  <c r="W274" i="2"/>
  <c r="X274" i="2"/>
  <c r="Y274" i="2"/>
  <c r="Z274" i="2"/>
  <c r="B275" i="2"/>
  <c r="C275" i="2"/>
  <c r="D275" i="2"/>
  <c r="E275" i="2"/>
  <c r="F275" i="2"/>
  <c r="G275" i="2"/>
  <c r="H275" i="2"/>
  <c r="I275" i="2"/>
  <c r="J275" i="2"/>
  <c r="K275" i="2"/>
  <c r="L275" i="2"/>
  <c r="M275" i="2"/>
  <c r="N275" i="2"/>
  <c r="O275" i="2"/>
  <c r="P275" i="2"/>
  <c r="Q275" i="2"/>
  <c r="R275" i="2"/>
  <c r="S275" i="2"/>
  <c r="T275" i="2"/>
  <c r="U275" i="2"/>
  <c r="V275" i="2"/>
  <c r="W275" i="2"/>
  <c r="X275" i="2"/>
  <c r="Y275" i="2"/>
  <c r="Z275" i="2"/>
  <c r="B276" i="2"/>
  <c r="C276" i="2"/>
  <c r="D276" i="2"/>
  <c r="E276" i="2"/>
  <c r="F276" i="2"/>
  <c r="G276" i="2"/>
  <c r="H276" i="2"/>
  <c r="I276" i="2"/>
  <c r="J276" i="2"/>
  <c r="K276" i="2"/>
  <c r="L276" i="2"/>
  <c r="M276" i="2"/>
  <c r="N276" i="2"/>
  <c r="O276" i="2"/>
  <c r="P276" i="2"/>
  <c r="Q276" i="2"/>
  <c r="R276" i="2"/>
  <c r="S276" i="2"/>
  <c r="T276" i="2"/>
  <c r="U276" i="2"/>
  <c r="V276" i="2"/>
  <c r="W276" i="2"/>
  <c r="X276" i="2"/>
  <c r="Y276" i="2"/>
  <c r="Z276" i="2"/>
  <c r="B277" i="2"/>
  <c r="C277" i="2"/>
  <c r="D277" i="2"/>
  <c r="E277" i="2"/>
  <c r="F277" i="2"/>
  <c r="G277" i="2"/>
  <c r="H277" i="2"/>
  <c r="I277" i="2"/>
  <c r="J277" i="2"/>
  <c r="K277" i="2"/>
  <c r="L277" i="2"/>
  <c r="M277" i="2"/>
  <c r="N277" i="2"/>
  <c r="O277" i="2"/>
  <c r="P277" i="2"/>
  <c r="Q277" i="2"/>
  <c r="R277" i="2"/>
  <c r="S277" i="2"/>
  <c r="T277" i="2"/>
  <c r="U277" i="2"/>
  <c r="V277" i="2"/>
  <c r="W277" i="2"/>
  <c r="X277" i="2"/>
  <c r="Y277" i="2"/>
  <c r="Z277" i="2"/>
  <c r="B278" i="2"/>
  <c r="C278" i="2"/>
  <c r="D278" i="2"/>
  <c r="E278" i="2"/>
  <c r="F278" i="2"/>
  <c r="G278" i="2"/>
  <c r="H278" i="2"/>
  <c r="I278" i="2"/>
  <c r="J278" i="2"/>
  <c r="K278" i="2"/>
  <c r="L278" i="2"/>
  <c r="M278" i="2"/>
  <c r="N278" i="2"/>
  <c r="O278" i="2"/>
  <c r="P278" i="2"/>
  <c r="Q278" i="2"/>
  <c r="R278" i="2"/>
  <c r="S278" i="2"/>
  <c r="T278" i="2"/>
  <c r="U278" i="2"/>
  <c r="V278" i="2"/>
  <c r="W278" i="2"/>
  <c r="X278" i="2"/>
  <c r="Y278" i="2"/>
  <c r="Z278" i="2"/>
  <c r="B279" i="2"/>
  <c r="C279" i="2"/>
  <c r="D279" i="2"/>
  <c r="E279" i="2"/>
  <c r="F279" i="2"/>
  <c r="G279" i="2"/>
  <c r="H279" i="2"/>
  <c r="I279" i="2"/>
  <c r="J279" i="2"/>
  <c r="K279" i="2"/>
  <c r="L279" i="2"/>
  <c r="M279" i="2"/>
  <c r="N279" i="2"/>
  <c r="O279" i="2"/>
  <c r="P279" i="2"/>
  <c r="Q279" i="2"/>
  <c r="R279" i="2"/>
  <c r="S279" i="2"/>
  <c r="T279" i="2"/>
  <c r="U279" i="2"/>
  <c r="V279" i="2"/>
  <c r="W279" i="2"/>
  <c r="X279" i="2"/>
  <c r="Y279" i="2"/>
  <c r="Z279" i="2"/>
  <c r="B280" i="2"/>
  <c r="C280" i="2"/>
  <c r="D280" i="2"/>
  <c r="E280" i="2"/>
  <c r="F280" i="2"/>
  <c r="G280" i="2"/>
  <c r="H280" i="2"/>
  <c r="I280" i="2"/>
  <c r="J280" i="2"/>
  <c r="K280" i="2"/>
  <c r="L280" i="2"/>
  <c r="M280" i="2"/>
  <c r="N280" i="2"/>
  <c r="O280" i="2"/>
  <c r="P280" i="2"/>
  <c r="Q280" i="2"/>
  <c r="R280" i="2"/>
  <c r="S280" i="2"/>
  <c r="T280" i="2"/>
  <c r="U280" i="2"/>
  <c r="V280" i="2"/>
  <c r="W280" i="2"/>
  <c r="X280" i="2"/>
  <c r="Y280" i="2"/>
  <c r="Z280" i="2"/>
  <c r="B281" i="2"/>
  <c r="C281" i="2"/>
  <c r="D281" i="2"/>
  <c r="E281" i="2"/>
  <c r="F281" i="2"/>
  <c r="G281" i="2"/>
  <c r="H281" i="2"/>
  <c r="I281" i="2"/>
  <c r="J281" i="2"/>
  <c r="K281" i="2"/>
  <c r="L281" i="2"/>
  <c r="M281" i="2"/>
  <c r="N281" i="2"/>
  <c r="O281" i="2"/>
  <c r="P281" i="2"/>
  <c r="Q281" i="2"/>
  <c r="R281" i="2"/>
  <c r="S281" i="2"/>
  <c r="T281" i="2"/>
  <c r="U281" i="2"/>
  <c r="V281" i="2"/>
  <c r="W281" i="2"/>
  <c r="X281" i="2"/>
  <c r="Y281" i="2"/>
  <c r="Z281" i="2"/>
  <c r="B282" i="2"/>
  <c r="C282" i="2"/>
  <c r="D282" i="2"/>
  <c r="E282" i="2"/>
  <c r="F282" i="2"/>
  <c r="G282" i="2"/>
  <c r="H282" i="2"/>
  <c r="I282" i="2"/>
  <c r="J282" i="2"/>
  <c r="K282" i="2"/>
  <c r="L282" i="2"/>
  <c r="M282" i="2"/>
  <c r="N282" i="2"/>
  <c r="O282" i="2"/>
  <c r="P282" i="2"/>
  <c r="Q282" i="2"/>
  <c r="R282" i="2"/>
  <c r="S282" i="2"/>
  <c r="T282" i="2"/>
  <c r="U282" i="2"/>
  <c r="V282" i="2"/>
  <c r="W282" i="2"/>
  <c r="X282" i="2"/>
  <c r="Y282" i="2"/>
  <c r="Z282" i="2"/>
  <c r="B283" i="2"/>
  <c r="C283" i="2"/>
  <c r="D283" i="2"/>
  <c r="E283" i="2"/>
  <c r="F283" i="2"/>
  <c r="G283" i="2"/>
  <c r="H283" i="2"/>
  <c r="I283" i="2"/>
  <c r="J283" i="2"/>
  <c r="K283" i="2"/>
  <c r="L283" i="2"/>
  <c r="M283" i="2"/>
  <c r="N283" i="2"/>
  <c r="O283" i="2"/>
  <c r="P283" i="2"/>
  <c r="Q283" i="2"/>
  <c r="R283" i="2"/>
  <c r="S283" i="2"/>
  <c r="T283" i="2"/>
  <c r="U283" i="2"/>
  <c r="V283" i="2"/>
  <c r="W283" i="2"/>
  <c r="X283" i="2"/>
  <c r="Y283" i="2"/>
  <c r="Z283" i="2"/>
  <c r="B284" i="2"/>
  <c r="C284" i="2"/>
  <c r="D284" i="2"/>
  <c r="E284" i="2"/>
  <c r="F284" i="2"/>
  <c r="G284" i="2"/>
  <c r="H284" i="2"/>
  <c r="I284" i="2"/>
  <c r="J284" i="2"/>
  <c r="K284" i="2"/>
  <c r="L284" i="2"/>
  <c r="M284" i="2"/>
  <c r="N284" i="2"/>
  <c r="O284" i="2"/>
  <c r="P284" i="2"/>
  <c r="Q284" i="2"/>
  <c r="R284" i="2"/>
  <c r="S284" i="2"/>
  <c r="T284" i="2"/>
  <c r="U284" i="2"/>
  <c r="V284" i="2"/>
  <c r="W284" i="2"/>
  <c r="X284" i="2"/>
  <c r="Y284" i="2"/>
  <c r="Z284" i="2"/>
  <c r="B285" i="2"/>
  <c r="C285" i="2"/>
  <c r="D285" i="2"/>
  <c r="E285" i="2"/>
  <c r="F285" i="2"/>
  <c r="G285" i="2"/>
  <c r="H285" i="2"/>
  <c r="I285" i="2"/>
  <c r="J285" i="2"/>
  <c r="K285" i="2"/>
  <c r="L285" i="2"/>
  <c r="M285" i="2"/>
  <c r="N285" i="2"/>
  <c r="O285" i="2"/>
  <c r="P285" i="2"/>
  <c r="Q285" i="2"/>
  <c r="R285" i="2"/>
  <c r="S285" i="2"/>
  <c r="T285" i="2"/>
  <c r="U285" i="2"/>
  <c r="V285" i="2"/>
  <c r="W285" i="2"/>
  <c r="X285" i="2"/>
  <c r="Y285" i="2"/>
  <c r="Z285" i="2"/>
  <c r="B286" i="2"/>
  <c r="C286" i="2"/>
  <c r="D286" i="2"/>
  <c r="E286" i="2"/>
  <c r="F286" i="2"/>
  <c r="G286" i="2"/>
  <c r="H286" i="2"/>
  <c r="I286" i="2"/>
  <c r="J286" i="2"/>
  <c r="K286" i="2"/>
  <c r="L286" i="2"/>
  <c r="M286" i="2"/>
  <c r="N286" i="2"/>
  <c r="O286" i="2"/>
  <c r="P286" i="2"/>
  <c r="Q286" i="2"/>
  <c r="R286" i="2"/>
  <c r="S286" i="2"/>
  <c r="T286" i="2"/>
  <c r="U286" i="2"/>
  <c r="V286" i="2"/>
  <c r="W286" i="2"/>
  <c r="X286" i="2"/>
  <c r="Y286" i="2"/>
  <c r="Z286" i="2"/>
  <c r="B287" i="2"/>
  <c r="C287" i="2"/>
  <c r="D287" i="2"/>
  <c r="E287" i="2"/>
  <c r="F287" i="2"/>
  <c r="G287" i="2"/>
  <c r="H287" i="2"/>
  <c r="I287" i="2"/>
  <c r="J287" i="2"/>
  <c r="K287" i="2"/>
  <c r="L287" i="2"/>
  <c r="M287" i="2"/>
  <c r="N287" i="2"/>
  <c r="O287" i="2"/>
  <c r="P287" i="2"/>
  <c r="Q287" i="2"/>
  <c r="R287" i="2"/>
  <c r="S287" i="2"/>
  <c r="T287" i="2"/>
  <c r="U287" i="2"/>
  <c r="V287" i="2"/>
  <c r="W287" i="2"/>
  <c r="X287" i="2"/>
  <c r="Y287" i="2"/>
  <c r="Z287" i="2"/>
  <c r="B288" i="2"/>
  <c r="C288" i="2"/>
  <c r="D288" i="2"/>
  <c r="E288" i="2"/>
  <c r="F288" i="2"/>
  <c r="G288" i="2"/>
  <c r="H288" i="2"/>
  <c r="I288" i="2"/>
  <c r="J288" i="2"/>
  <c r="K288" i="2"/>
  <c r="L288" i="2"/>
  <c r="M288" i="2"/>
  <c r="N288" i="2"/>
  <c r="O288" i="2"/>
  <c r="P288" i="2"/>
  <c r="Q288" i="2"/>
  <c r="R288" i="2"/>
  <c r="S288" i="2"/>
  <c r="T288" i="2"/>
  <c r="U288" i="2"/>
  <c r="V288" i="2"/>
  <c r="W288" i="2"/>
  <c r="X288" i="2"/>
  <c r="Y288" i="2"/>
  <c r="Z288" i="2"/>
  <c r="B289" i="2"/>
  <c r="C289" i="2"/>
  <c r="D289" i="2"/>
  <c r="E289" i="2"/>
  <c r="F289" i="2"/>
  <c r="G289" i="2"/>
  <c r="H289" i="2"/>
  <c r="I289" i="2"/>
  <c r="J289" i="2"/>
  <c r="K289" i="2"/>
  <c r="L289" i="2"/>
  <c r="M289" i="2"/>
  <c r="N289" i="2"/>
  <c r="O289" i="2"/>
  <c r="P289" i="2"/>
  <c r="Q289" i="2"/>
  <c r="R289" i="2"/>
  <c r="S289" i="2"/>
  <c r="T289" i="2"/>
  <c r="U289" i="2"/>
  <c r="V289" i="2"/>
  <c r="W289" i="2"/>
  <c r="X289" i="2"/>
  <c r="Y289" i="2"/>
  <c r="Z289" i="2"/>
  <c r="B290" i="2"/>
  <c r="C290" i="2"/>
  <c r="D290" i="2"/>
  <c r="E290" i="2"/>
  <c r="F290" i="2"/>
  <c r="G290" i="2"/>
  <c r="H290" i="2"/>
  <c r="I290" i="2"/>
  <c r="J290" i="2"/>
  <c r="K290" i="2"/>
  <c r="L290" i="2"/>
  <c r="M290" i="2"/>
  <c r="N290" i="2"/>
  <c r="O290" i="2"/>
  <c r="P290" i="2"/>
  <c r="Q290" i="2"/>
  <c r="R290" i="2"/>
  <c r="S290" i="2"/>
  <c r="T290" i="2"/>
  <c r="U290" i="2"/>
  <c r="V290" i="2"/>
  <c r="W290" i="2"/>
  <c r="X290" i="2"/>
  <c r="Y290" i="2"/>
  <c r="Z290" i="2"/>
  <c r="B291" i="2"/>
  <c r="C291" i="2"/>
  <c r="D291" i="2"/>
  <c r="E291" i="2"/>
  <c r="F291" i="2"/>
  <c r="G291" i="2"/>
  <c r="H291" i="2"/>
  <c r="I291" i="2"/>
  <c r="J291" i="2"/>
  <c r="K291" i="2"/>
  <c r="L291" i="2"/>
  <c r="M291" i="2"/>
  <c r="N291" i="2"/>
  <c r="O291" i="2"/>
  <c r="P291" i="2"/>
  <c r="Q291" i="2"/>
  <c r="R291" i="2"/>
  <c r="S291" i="2"/>
  <c r="T291" i="2"/>
  <c r="U291" i="2"/>
  <c r="V291" i="2"/>
  <c r="W291" i="2"/>
  <c r="X291" i="2"/>
  <c r="Y291" i="2"/>
  <c r="Z291" i="2"/>
  <c r="B292" i="2"/>
  <c r="C292" i="2"/>
  <c r="D292" i="2"/>
  <c r="E292" i="2"/>
  <c r="F292" i="2"/>
  <c r="G292" i="2"/>
  <c r="H292" i="2"/>
  <c r="I292" i="2"/>
  <c r="J292" i="2"/>
  <c r="K292" i="2"/>
  <c r="L292" i="2"/>
  <c r="M292" i="2"/>
  <c r="N292" i="2"/>
  <c r="O292" i="2"/>
  <c r="P292" i="2"/>
  <c r="Q292" i="2"/>
  <c r="R292" i="2"/>
  <c r="S292" i="2"/>
  <c r="T292" i="2"/>
  <c r="U292" i="2"/>
  <c r="V292" i="2"/>
  <c r="W292" i="2"/>
  <c r="X292" i="2"/>
  <c r="Y292" i="2"/>
  <c r="Z292" i="2"/>
  <c r="B293" i="2"/>
  <c r="C293" i="2"/>
  <c r="D293" i="2"/>
  <c r="E293" i="2"/>
  <c r="F293" i="2"/>
  <c r="G293" i="2"/>
  <c r="H293" i="2"/>
  <c r="I293" i="2"/>
  <c r="J293" i="2"/>
  <c r="K293" i="2"/>
  <c r="L293" i="2"/>
  <c r="M293" i="2"/>
  <c r="N293" i="2"/>
  <c r="O293" i="2"/>
  <c r="P293" i="2"/>
  <c r="Q293" i="2"/>
  <c r="R293" i="2"/>
  <c r="S293" i="2"/>
  <c r="T293" i="2"/>
  <c r="U293" i="2"/>
  <c r="V293" i="2"/>
  <c r="W293" i="2"/>
  <c r="X293" i="2"/>
  <c r="Y293" i="2"/>
  <c r="Z293" i="2"/>
  <c r="B294" i="2"/>
  <c r="C294" i="2"/>
  <c r="D294" i="2"/>
  <c r="E294" i="2"/>
  <c r="F294" i="2"/>
  <c r="G294" i="2"/>
  <c r="H294" i="2"/>
  <c r="I294" i="2"/>
  <c r="J294" i="2"/>
  <c r="K294" i="2"/>
  <c r="L294" i="2"/>
  <c r="M294" i="2"/>
  <c r="N294" i="2"/>
  <c r="O294" i="2"/>
  <c r="P294" i="2"/>
  <c r="Q294" i="2"/>
  <c r="R294" i="2"/>
  <c r="S294" i="2"/>
  <c r="T294" i="2"/>
  <c r="U294" i="2"/>
  <c r="V294" i="2"/>
  <c r="W294" i="2"/>
  <c r="X294" i="2"/>
  <c r="Y294" i="2"/>
  <c r="Z294" i="2"/>
  <c r="B295" i="2"/>
  <c r="C295" i="2"/>
  <c r="D295" i="2"/>
  <c r="E295" i="2"/>
  <c r="F295" i="2"/>
  <c r="G295" i="2"/>
  <c r="H295" i="2"/>
  <c r="I295" i="2"/>
  <c r="J295" i="2"/>
  <c r="K295" i="2"/>
  <c r="L295" i="2"/>
  <c r="M295" i="2"/>
  <c r="N295" i="2"/>
  <c r="O295" i="2"/>
  <c r="P295" i="2"/>
  <c r="Q295" i="2"/>
  <c r="R295" i="2"/>
  <c r="S295" i="2"/>
  <c r="T295" i="2"/>
  <c r="U295" i="2"/>
  <c r="V295" i="2"/>
  <c r="W295" i="2"/>
  <c r="X295" i="2"/>
  <c r="Y295" i="2"/>
  <c r="Z295" i="2"/>
  <c r="B296" i="2"/>
  <c r="C296" i="2"/>
  <c r="D296" i="2"/>
  <c r="E296" i="2"/>
  <c r="F296" i="2"/>
  <c r="G296" i="2"/>
  <c r="H296" i="2"/>
  <c r="I296" i="2"/>
  <c r="J296" i="2"/>
  <c r="K296" i="2"/>
  <c r="L296" i="2"/>
  <c r="M296" i="2"/>
  <c r="N296" i="2"/>
  <c r="O296" i="2"/>
  <c r="P296" i="2"/>
  <c r="Q296" i="2"/>
  <c r="R296" i="2"/>
  <c r="S296" i="2"/>
  <c r="T296" i="2"/>
  <c r="U296" i="2"/>
  <c r="V296" i="2"/>
  <c r="W296" i="2"/>
  <c r="X296" i="2"/>
  <c r="Y296" i="2"/>
  <c r="Z296" i="2"/>
  <c r="B297" i="2"/>
  <c r="C297" i="2"/>
  <c r="D297" i="2"/>
  <c r="E297" i="2"/>
  <c r="F297" i="2"/>
  <c r="G297" i="2"/>
  <c r="H297" i="2"/>
  <c r="I297" i="2"/>
  <c r="J297" i="2"/>
  <c r="K297" i="2"/>
  <c r="L297" i="2"/>
  <c r="M297" i="2"/>
  <c r="N297" i="2"/>
  <c r="O297" i="2"/>
  <c r="P297" i="2"/>
  <c r="Q297" i="2"/>
  <c r="R297" i="2"/>
  <c r="S297" i="2"/>
  <c r="T297" i="2"/>
  <c r="U297" i="2"/>
  <c r="V297" i="2"/>
  <c r="W297" i="2"/>
  <c r="X297" i="2"/>
  <c r="Y297" i="2"/>
  <c r="Z297" i="2"/>
  <c r="B298" i="2"/>
  <c r="C298" i="2"/>
  <c r="D298" i="2"/>
  <c r="E298" i="2"/>
  <c r="F298" i="2"/>
  <c r="G298" i="2"/>
  <c r="H298" i="2"/>
  <c r="I298" i="2"/>
  <c r="J298" i="2"/>
  <c r="K298" i="2"/>
  <c r="L298" i="2"/>
  <c r="M298" i="2"/>
  <c r="N298" i="2"/>
  <c r="O13" i="11" s="1"/>
  <c r="O298" i="2"/>
  <c r="P298" i="2"/>
  <c r="Q298" i="2"/>
  <c r="R298" i="2"/>
  <c r="S298" i="2"/>
  <c r="T298" i="2"/>
  <c r="U298" i="2"/>
  <c r="V298" i="2"/>
  <c r="W298" i="2"/>
  <c r="X298" i="2"/>
  <c r="Y298" i="2"/>
  <c r="Z298" i="2"/>
  <c r="B299" i="2"/>
  <c r="C299" i="2"/>
  <c r="D299" i="2"/>
  <c r="E299" i="2"/>
  <c r="F299" i="2"/>
  <c r="G299" i="2"/>
  <c r="H299" i="2"/>
  <c r="I299" i="2"/>
  <c r="J299" i="2"/>
  <c r="K299" i="2"/>
  <c r="L299" i="2"/>
  <c r="M299" i="2"/>
  <c r="N299" i="2"/>
  <c r="O299" i="2"/>
  <c r="P299" i="2"/>
  <c r="Q299" i="2"/>
  <c r="R299" i="2"/>
  <c r="S299" i="2"/>
  <c r="T299" i="2"/>
  <c r="U299" i="2"/>
  <c r="V299" i="2"/>
  <c r="W299" i="2"/>
  <c r="X299" i="2"/>
  <c r="Y299" i="2"/>
  <c r="Z299" i="2"/>
  <c r="B300" i="2"/>
  <c r="C300" i="2"/>
  <c r="D300" i="2"/>
  <c r="E300" i="2"/>
  <c r="F300" i="2"/>
  <c r="G300" i="2"/>
  <c r="H300" i="2"/>
  <c r="I300" i="2"/>
  <c r="J300" i="2"/>
  <c r="K300" i="2"/>
  <c r="L300" i="2"/>
  <c r="M300" i="2"/>
  <c r="N300" i="2"/>
  <c r="O300" i="2"/>
  <c r="P300" i="2"/>
  <c r="Q300" i="2"/>
  <c r="R300" i="2"/>
  <c r="S300" i="2"/>
  <c r="T300" i="2"/>
  <c r="U300" i="2"/>
  <c r="V300" i="2"/>
  <c r="W300" i="2"/>
  <c r="X300" i="2"/>
  <c r="Y300" i="2"/>
  <c r="Z300" i="2"/>
  <c r="B301" i="2"/>
  <c r="C301" i="2"/>
  <c r="D301" i="2"/>
  <c r="E301" i="2"/>
  <c r="F301" i="2"/>
  <c r="G301" i="2"/>
  <c r="H301" i="2"/>
  <c r="I301" i="2"/>
  <c r="J301" i="2"/>
  <c r="K301" i="2"/>
  <c r="L301" i="2"/>
  <c r="M301" i="2"/>
  <c r="N301" i="2"/>
  <c r="O301" i="2"/>
  <c r="P301" i="2"/>
  <c r="Q301" i="2"/>
  <c r="R301" i="2"/>
  <c r="S301" i="2"/>
  <c r="T301" i="2"/>
  <c r="U301" i="2"/>
  <c r="V301" i="2"/>
  <c r="W301" i="2"/>
  <c r="X301" i="2"/>
  <c r="Y301" i="2"/>
  <c r="Z301" i="2"/>
  <c r="B302" i="2"/>
  <c r="C302" i="2"/>
  <c r="D302" i="2"/>
  <c r="E302" i="2"/>
  <c r="F302" i="2"/>
  <c r="G302" i="2"/>
  <c r="H302" i="2"/>
  <c r="I302" i="2"/>
  <c r="J302" i="2"/>
  <c r="K302" i="2"/>
  <c r="L302" i="2"/>
  <c r="M302" i="2"/>
  <c r="N302" i="2"/>
  <c r="O302" i="2"/>
  <c r="P302" i="2"/>
  <c r="Q302" i="2"/>
  <c r="R302" i="2"/>
  <c r="S302" i="2"/>
  <c r="T302" i="2"/>
  <c r="U302" i="2"/>
  <c r="V302" i="2"/>
  <c r="W302" i="2"/>
  <c r="X302" i="2"/>
  <c r="Y302" i="2"/>
  <c r="Z302" i="2"/>
  <c r="B303" i="2"/>
  <c r="C303" i="2"/>
  <c r="D303" i="2"/>
  <c r="E303" i="2"/>
  <c r="F303" i="2"/>
  <c r="G303" i="2"/>
  <c r="H303" i="2"/>
  <c r="I303" i="2"/>
  <c r="J303" i="2"/>
  <c r="K303" i="2"/>
  <c r="L303" i="2"/>
  <c r="M303" i="2"/>
  <c r="N303" i="2"/>
  <c r="O303" i="2"/>
  <c r="P303" i="2"/>
  <c r="Q303" i="2"/>
  <c r="R303" i="2"/>
  <c r="S303" i="2"/>
  <c r="T303" i="2"/>
  <c r="U303" i="2"/>
  <c r="V303" i="2"/>
  <c r="W303" i="2"/>
  <c r="X303" i="2"/>
  <c r="Y303" i="2"/>
  <c r="Z303" i="2"/>
  <c r="B304" i="2"/>
  <c r="C304" i="2"/>
  <c r="D304" i="2"/>
  <c r="E304" i="2"/>
  <c r="F304" i="2"/>
  <c r="G304" i="2"/>
  <c r="H304" i="2"/>
  <c r="I304" i="2"/>
  <c r="J304" i="2"/>
  <c r="K304" i="2"/>
  <c r="L304" i="2"/>
  <c r="M304" i="2"/>
  <c r="N304" i="2"/>
  <c r="O304" i="2"/>
  <c r="P304" i="2"/>
  <c r="Q304" i="2"/>
  <c r="R304" i="2"/>
  <c r="S304" i="2"/>
  <c r="T304" i="2"/>
  <c r="U304" i="2"/>
  <c r="V304" i="2"/>
  <c r="W304" i="2"/>
  <c r="X304" i="2"/>
  <c r="Y304" i="2"/>
  <c r="Z304" i="2"/>
  <c r="B305" i="2"/>
  <c r="C305" i="2"/>
  <c r="D305" i="2"/>
  <c r="E305" i="2"/>
  <c r="F305" i="2"/>
  <c r="G305" i="2"/>
  <c r="H305" i="2"/>
  <c r="I305" i="2"/>
  <c r="J305" i="2"/>
  <c r="K305" i="2"/>
  <c r="L305" i="2"/>
  <c r="M305" i="2"/>
  <c r="N305" i="2"/>
  <c r="O305" i="2"/>
  <c r="P305" i="2"/>
  <c r="Q305" i="2"/>
  <c r="R305" i="2"/>
  <c r="S305" i="2"/>
  <c r="T305" i="2"/>
  <c r="U305" i="2"/>
  <c r="V305" i="2"/>
  <c r="W305" i="2"/>
  <c r="X305" i="2"/>
  <c r="Y305" i="2"/>
  <c r="Z305" i="2"/>
  <c r="B306" i="2"/>
  <c r="C306" i="2"/>
  <c r="D306" i="2"/>
  <c r="E306" i="2"/>
  <c r="F306" i="2"/>
  <c r="G306" i="2"/>
  <c r="H306" i="2"/>
  <c r="I306" i="2"/>
  <c r="J306" i="2"/>
  <c r="K306" i="2"/>
  <c r="L306" i="2"/>
  <c r="M306" i="2"/>
  <c r="N306" i="2"/>
  <c r="O306" i="2"/>
  <c r="P306" i="2"/>
  <c r="Q306" i="2"/>
  <c r="R306" i="2"/>
  <c r="S306" i="2"/>
  <c r="T306" i="2"/>
  <c r="U306" i="2"/>
  <c r="V306" i="2"/>
  <c r="W306" i="2"/>
  <c r="X306" i="2"/>
  <c r="Y306" i="2"/>
  <c r="Z306" i="2"/>
  <c r="B307" i="2"/>
  <c r="C307" i="2"/>
  <c r="D307" i="2"/>
  <c r="E307" i="2"/>
  <c r="F307" i="2"/>
  <c r="G307" i="2"/>
  <c r="H307" i="2"/>
  <c r="I307" i="2"/>
  <c r="J307" i="2"/>
  <c r="K307" i="2"/>
  <c r="L307" i="2"/>
  <c r="M307" i="2"/>
  <c r="N307" i="2"/>
  <c r="O307" i="2"/>
  <c r="P307" i="2"/>
  <c r="Q307" i="2"/>
  <c r="R307" i="2"/>
  <c r="S307" i="2"/>
  <c r="T307" i="2"/>
  <c r="U307" i="2"/>
  <c r="V307" i="2"/>
  <c r="W307" i="2"/>
  <c r="X307" i="2"/>
  <c r="Y307" i="2"/>
  <c r="Z307" i="2"/>
  <c r="B308" i="2"/>
  <c r="C308" i="2"/>
  <c r="D308" i="2"/>
  <c r="E308" i="2"/>
  <c r="F308" i="2"/>
  <c r="G308" i="2"/>
  <c r="H308" i="2"/>
  <c r="I308" i="2"/>
  <c r="J308" i="2"/>
  <c r="K308" i="2"/>
  <c r="L308" i="2"/>
  <c r="M308" i="2"/>
  <c r="N308" i="2"/>
  <c r="O308" i="2"/>
  <c r="P308" i="2"/>
  <c r="Q308" i="2"/>
  <c r="R308" i="2"/>
  <c r="S308" i="2"/>
  <c r="T308" i="2"/>
  <c r="U308" i="2"/>
  <c r="V308" i="2"/>
  <c r="W308" i="2"/>
  <c r="X308" i="2"/>
  <c r="Y308" i="2"/>
  <c r="Z308" i="2"/>
  <c r="B309" i="2"/>
  <c r="C309" i="2"/>
  <c r="D309" i="2"/>
  <c r="E309" i="2"/>
  <c r="F309" i="2"/>
  <c r="G309" i="2"/>
  <c r="H309" i="2"/>
  <c r="I309" i="2"/>
  <c r="J309" i="2"/>
  <c r="K309" i="2"/>
  <c r="L309" i="2"/>
  <c r="M309" i="2"/>
  <c r="N309" i="2"/>
  <c r="O309" i="2"/>
  <c r="P309" i="2"/>
  <c r="Q309" i="2"/>
  <c r="R309" i="2"/>
  <c r="S309" i="2"/>
  <c r="T309" i="2"/>
  <c r="U309" i="2"/>
  <c r="V309" i="2"/>
  <c r="W309" i="2"/>
  <c r="X309" i="2"/>
  <c r="Y309" i="2"/>
  <c r="Z309" i="2"/>
  <c r="B310" i="2"/>
  <c r="C310" i="2"/>
  <c r="D310" i="2"/>
  <c r="E310" i="2"/>
  <c r="F310" i="2"/>
  <c r="G310" i="2"/>
  <c r="H310" i="2"/>
  <c r="I310" i="2"/>
  <c r="J310" i="2"/>
  <c r="K310" i="2"/>
  <c r="L310" i="2"/>
  <c r="M310" i="2"/>
  <c r="N310" i="2"/>
  <c r="O310" i="2"/>
  <c r="P310" i="2"/>
  <c r="Q310" i="2"/>
  <c r="R310" i="2"/>
  <c r="S310" i="2"/>
  <c r="T310" i="2"/>
  <c r="U310" i="2"/>
  <c r="V310" i="2"/>
  <c r="W310" i="2"/>
  <c r="X310" i="2"/>
  <c r="Y310" i="2"/>
  <c r="Z310" i="2"/>
  <c r="B311" i="2"/>
  <c r="C311" i="2"/>
  <c r="D311" i="2"/>
  <c r="E311" i="2"/>
  <c r="F311" i="2"/>
  <c r="G311" i="2"/>
  <c r="H311" i="2"/>
  <c r="I311" i="2"/>
  <c r="J311" i="2"/>
  <c r="K311" i="2"/>
  <c r="L311" i="2"/>
  <c r="M311" i="2"/>
  <c r="N311" i="2"/>
  <c r="O311" i="2"/>
  <c r="P311" i="2"/>
  <c r="Q311" i="2"/>
  <c r="R311" i="2"/>
  <c r="S311" i="2"/>
  <c r="T311" i="2"/>
  <c r="U311" i="2"/>
  <c r="V311" i="2"/>
  <c r="W311" i="2"/>
  <c r="X311" i="2"/>
  <c r="Y311" i="2"/>
  <c r="Z311" i="2"/>
  <c r="B312" i="2"/>
  <c r="C312" i="2"/>
  <c r="D312" i="2"/>
  <c r="E312" i="2"/>
  <c r="F312" i="2"/>
  <c r="G312" i="2"/>
  <c r="H312" i="2"/>
  <c r="I312" i="2"/>
  <c r="J312" i="2"/>
  <c r="K312" i="2"/>
  <c r="L312" i="2"/>
  <c r="M312" i="2"/>
  <c r="N312" i="2"/>
  <c r="O312" i="2"/>
  <c r="P312" i="2"/>
  <c r="Q312" i="2"/>
  <c r="R312" i="2"/>
  <c r="S312" i="2"/>
  <c r="T312" i="2"/>
  <c r="U312" i="2"/>
  <c r="V312" i="2"/>
  <c r="W312" i="2"/>
  <c r="X312" i="2"/>
  <c r="Y312" i="2"/>
  <c r="Z312" i="2"/>
  <c r="B313" i="2"/>
  <c r="C313" i="2"/>
  <c r="D313" i="2"/>
  <c r="E313" i="2"/>
  <c r="F313" i="2"/>
  <c r="G313" i="2"/>
  <c r="H313" i="2"/>
  <c r="I313" i="2"/>
  <c r="J313" i="2"/>
  <c r="K313" i="2"/>
  <c r="L313" i="2"/>
  <c r="M313" i="2"/>
  <c r="N313" i="2"/>
  <c r="O313" i="2"/>
  <c r="P313" i="2"/>
  <c r="Q313" i="2"/>
  <c r="R313" i="2"/>
  <c r="S313" i="2"/>
  <c r="T313" i="2"/>
  <c r="U313" i="2"/>
  <c r="V313" i="2"/>
  <c r="W313" i="2"/>
  <c r="X313" i="2"/>
  <c r="Y313" i="2"/>
  <c r="Z313" i="2"/>
  <c r="B314" i="2"/>
  <c r="C314" i="2"/>
  <c r="D314" i="2"/>
  <c r="E314" i="2"/>
  <c r="F314" i="2"/>
  <c r="G314" i="2"/>
  <c r="H314" i="2"/>
  <c r="I314" i="2"/>
  <c r="J314" i="2"/>
  <c r="K314" i="2"/>
  <c r="L314" i="2"/>
  <c r="M314" i="2"/>
  <c r="N314" i="2"/>
  <c r="O314" i="2"/>
  <c r="P314" i="2"/>
  <c r="Q314" i="2"/>
  <c r="R314" i="2"/>
  <c r="S314" i="2"/>
  <c r="T314" i="2"/>
  <c r="U314" i="2"/>
  <c r="V314" i="2"/>
  <c r="W314" i="2"/>
  <c r="X314" i="2"/>
  <c r="Y314" i="2"/>
  <c r="Z314" i="2"/>
  <c r="B315" i="2"/>
  <c r="C315" i="2"/>
  <c r="D315" i="2"/>
  <c r="E315" i="2"/>
  <c r="F315" i="2"/>
  <c r="G315" i="2"/>
  <c r="H315" i="2"/>
  <c r="I315" i="2"/>
  <c r="J315" i="2"/>
  <c r="K315" i="2"/>
  <c r="L315" i="2"/>
  <c r="M315" i="2"/>
  <c r="N315" i="2"/>
  <c r="O315" i="2"/>
  <c r="P315" i="2"/>
  <c r="Q315" i="2"/>
  <c r="R315" i="2"/>
  <c r="S315" i="2"/>
  <c r="T315" i="2"/>
  <c r="U315" i="2"/>
  <c r="V315" i="2"/>
  <c r="W315" i="2"/>
  <c r="X315" i="2"/>
  <c r="Y315" i="2"/>
  <c r="Z315" i="2"/>
  <c r="B316" i="2"/>
  <c r="C316" i="2"/>
  <c r="D316" i="2"/>
  <c r="E316" i="2"/>
  <c r="F316" i="2"/>
  <c r="G316" i="2"/>
  <c r="H316" i="2"/>
  <c r="I316" i="2"/>
  <c r="J316" i="2"/>
  <c r="K316" i="2"/>
  <c r="L316" i="2"/>
  <c r="M316" i="2"/>
  <c r="N316" i="2"/>
  <c r="O316" i="2"/>
  <c r="P316" i="2"/>
  <c r="Q316" i="2"/>
  <c r="R316" i="2"/>
  <c r="S316" i="2"/>
  <c r="T316" i="2"/>
  <c r="U316" i="2"/>
  <c r="V316" i="2"/>
  <c r="W316" i="2"/>
  <c r="X316" i="2"/>
  <c r="Y316" i="2"/>
  <c r="Z316" i="2"/>
  <c r="B317" i="2"/>
  <c r="C317" i="2"/>
  <c r="D317" i="2"/>
  <c r="E317" i="2"/>
  <c r="F317" i="2"/>
  <c r="G317" i="2"/>
  <c r="H317" i="2"/>
  <c r="I317" i="2"/>
  <c r="J317" i="2"/>
  <c r="K317" i="2"/>
  <c r="L317" i="2"/>
  <c r="M317" i="2"/>
  <c r="N317" i="2"/>
  <c r="O317" i="2"/>
  <c r="P317" i="2"/>
  <c r="Q317" i="2"/>
  <c r="R317" i="2"/>
  <c r="S317" i="2"/>
  <c r="T317" i="2"/>
  <c r="U317" i="2"/>
  <c r="V317" i="2"/>
  <c r="W317" i="2"/>
  <c r="X317" i="2"/>
  <c r="Y317" i="2"/>
  <c r="Z317" i="2"/>
  <c r="B318" i="2"/>
  <c r="C318" i="2"/>
  <c r="D318" i="2"/>
  <c r="E318" i="2"/>
  <c r="F318" i="2"/>
  <c r="G318" i="2"/>
  <c r="H318" i="2"/>
  <c r="I318" i="2"/>
  <c r="J318" i="2"/>
  <c r="K318" i="2"/>
  <c r="L318" i="2"/>
  <c r="M318" i="2"/>
  <c r="N318" i="2"/>
  <c r="O318" i="2"/>
  <c r="P318" i="2"/>
  <c r="Q318" i="2"/>
  <c r="R318" i="2"/>
  <c r="S318" i="2"/>
  <c r="T318" i="2"/>
  <c r="U318" i="2"/>
  <c r="V318" i="2"/>
  <c r="W318" i="2"/>
  <c r="X318" i="2"/>
  <c r="Y318" i="2"/>
  <c r="Z318" i="2"/>
  <c r="B319" i="2"/>
  <c r="C319" i="2"/>
  <c r="D319" i="2"/>
  <c r="E319" i="2"/>
  <c r="F319" i="2"/>
  <c r="G319" i="2"/>
  <c r="H319" i="2"/>
  <c r="I319" i="2"/>
  <c r="J319" i="2"/>
  <c r="K319" i="2"/>
  <c r="L319" i="2"/>
  <c r="M319" i="2"/>
  <c r="N319" i="2"/>
  <c r="O319" i="2"/>
  <c r="P319" i="2"/>
  <c r="Q319" i="2"/>
  <c r="R319" i="2"/>
  <c r="S319" i="2"/>
  <c r="T319" i="2"/>
  <c r="U319" i="2"/>
  <c r="V319" i="2"/>
  <c r="W319" i="2"/>
  <c r="X319" i="2"/>
  <c r="Y319" i="2"/>
  <c r="Z319" i="2"/>
  <c r="B320" i="2"/>
  <c r="C320" i="2"/>
  <c r="D320" i="2"/>
  <c r="E320" i="2"/>
  <c r="F320" i="2"/>
  <c r="G320" i="2"/>
  <c r="H320" i="2"/>
  <c r="I320" i="2"/>
  <c r="J320" i="2"/>
  <c r="K320" i="2"/>
  <c r="L320" i="2"/>
  <c r="M320" i="2"/>
  <c r="N320" i="2"/>
  <c r="O320" i="2"/>
  <c r="P320" i="2"/>
  <c r="Q320" i="2"/>
  <c r="R320" i="2"/>
  <c r="S320" i="2"/>
  <c r="T320" i="2"/>
  <c r="U320" i="2"/>
  <c r="V320" i="2"/>
  <c r="W320" i="2"/>
  <c r="X320" i="2"/>
  <c r="Y320" i="2"/>
  <c r="Z320" i="2"/>
  <c r="B321" i="2"/>
  <c r="C321" i="2"/>
  <c r="D321" i="2"/>
  <c r="E321" i="2"/>
  <c r="F321" i="2"/>
  <c r="G321" i="2"/>
  <c r="H321" i="2"/>
  <c r="I321" i="2"/>
  <c r="J321" i="2"/>
  <c r="K321" i="2"/>
  <c r="L321" i="2"/>
  <c r="M321" i="2"/>
  <c r="N321" i="2"/>
  <c r="O321" i="2"/>
  <c r="P321" i="2"/>
  <c r="Q321" i="2"/>
  <c r="R321" i="2"/>
  <c r="S321" i="2"/>
  <c r="T321" i="2"/>
  <c r="U321" i="2"/>
  <c r="V321" i="2"/>
  <c r="W321" i="2"/>
  <c r="X321" i="2"/>
  <c r="Y321" i="2"/>
  <c r="Z321" i="2"/>
  <c r="B322" i="2"/>
  <c r="C322" i="2"/>
  <c r="D322" i="2"/>
  <c r="E322" i="2"/>
  <c r="F322" i="2"/>
  <c r="G322" i="2"/>
  <c r="H322" i="2"/>
  <c r="I322" i="2"/>
  <c r="J322" i="2"/>
  <c r="K322" i="2"/>
  <c r="L322" i="2"/>
  <c r="M322" i="2"/>
  <c r="N322" i="2"/>
  <c r="O322" i="2"/>
  <c r="P322" i="2"/>
  <c r="Q322" i="2"/>
  <c r="R322" i="2"/>
  <c r="S322" i="2"/>
  <c r="T322" i="2"/>
  <c r="U322" i="2"/>
  <c r="V322" i="2"/>
  <c r="W322" i="2"/>
  <c r="X322" i="2"/>
  <c r="Y322" i="2"/>
  <c r="Z322" i="2"/>
  <c r="B323" i="2"/>
  <c r="C323" i="2"/>
  <c r="D323" i="2"/>
  <c r="E323" i="2"/>
  <c r="F323" i="2"/>
  <c r="G323" i="2"/>
  <c r="H323" i="2"/>
  <c r="I323" i="2"/>
  <c r="J323" i="2"/>
  <c r="K323" i="2"/>
  <c r="L323" i="2"/>
  <c r="M323" i="2"/>
  <c r="N323" i="2"/>
  <c r="O323" i="2"/>
  <c r="P323" i="2"/>
  <c r="Q323" i="2"/>
  <c r="R323" i="2"/>
  <c r="S323" i="2"/>
  <c r="T323" i="2"/>
  <c r="U323" i="2"/>
  <c r="V323" i="2"/>
  <c r="W323" i="2"/>
  <c r="X323" i="2"/>
  <c r="Y323" i="2"/>
  <c r="Z323" i="2"/>
  <c r="B324" i="2"/>
  <c r="C324" i="2"/>
  <c r="D324" i="2"/>
  <c r="E324" i="2"/>
  <c r="F324" i="2"/>
  <c r="G324" i="2"/>
  <c r="H324" i="2"/>
  <c r="I324" i="2"/>
  <c r="J324" i="2"/>
  <c r="K324" i="2"/>
  <c r="L324" i="2"/>
  <c r="M324" i="2"/>
  <c r="N324" i="2"/>
  <c r="O324" i="2"/>
  <c r="P324" i="2"/>
  <c r="Q324" i="2"/>
  <c r="R324" i="2"/>
  <c r="S324" i="2"/>
  <c r="T324" i="2"/>
  <c r="U324" i="2"/>
  <c r="V324" i="2"/>
  <c r="W324" i="2"/>
  <c r="X324" i="2"/>
  <c r="Y324" i="2"/>
  <c r="Z324" i="2"/>
  <c r="B325" i="2"/>
  <c r="C325" i="2"/>
  <c r="D325" i="2"/>
  <c r="E325" i="2"/>
  <c r="F325" i="2"/>
  <c r="G325" i="2"/>
  <c r="H325" i="2"/>
  <c r="I325" i="2"/>
  <c r="J325" i="2"/>
  <c r="K325" i="2"/>
  <c r="L325" i="2"/>
  <c r="M325" i="2"/>
  <c r="N325" i="2"/>
  <c r="O325" i="2"/>
  <c r="P325" i="2"/>
  <c r="Q325" i="2"/>
  <c r="R325" i="2"/>
  <c r="S325" i="2"/>
  <c r="T325" i="2"/>
  <c r="U325" i="2"/>
  <c r="V325" i="2"/>
  <c r="W325" i="2"/>
  <c r="X325" i="2"/>
  <c r="Y325" i="2"/>
  <c r="Z325" i="2"/>
  <c r="B326" i="2"/>
  <c r="C326" i="2"/>
  <c r="D326" i="2"/>
  <c r="E326" i="2"/>
  <c r="F326" i="2"/>
  <c r="G326" i="2"/>
  <c r="H326" i="2"/>
  <c r="I326" i="2"/>
  <c r="J326" i="2"/>
  <c r="K326" i="2"/>
  <c r="L326" i="2"/>
  <c r="M326" i="2"/>
  <c r="N326" i="2"/>
  <c r="O326" i="2"/>
  <c r="P326" i="2"/>
  <c r="Q326" i="2"/>
  <c r="R326" i="2"/>
  <c r="S326" i="2"/>
  <c r="T326" i="2"/>
  <c r="U326" i="2"/>
  <c r="V326" i="2"/>
  <c r="W326" i="2"/>
  <c r="X326" i="2"/>
  <c r="Y326" i="2"/>
  <c r="Z326" i="2"/>
  <c r="B327" i="2"/>
  <c r="C327" i="2"/>
  <c r="D327" i="2"/>
  <c r="E327" i="2"/>
  <c r="F327" i="2"/>
  <c r="G327" i="2"/>
  <c r="H327" i="2"/>
  <c r="I327" i="2"/>
  <c r="J327" i="2"/>
  <c r="K327" i="2"/>
  <c r="L327" i="2"/>
  <c r="M327" i="2"/>
  <c r="N327" i="2"/>
  <c r="O327" i="2"/>
  <c r="P327" i="2"/>
  <c r="Q327" i="2"/>
  <c r="R327" i="2"/>
  <c r="S327" i="2"/>
  <c r="T327" i="2"/>
  <c r="U327" i="2"/>
  <c r="V327" i="2"/>
  <c r="W327" i="2"/>
  <c r="X327" i="2"/>
  <c r="Y327" i="2"/>
  <c r="Z327" i="2"/>
  <c r="B328" i="2"/>
  <c r="C328" i="2"/>
  <c r="D328" i="2"/>
  <c r="E328" i="2"/>
  <c r="F328" i="2"/>
  <c r="G328" i="2"/>
  <c r="H328" i="2"/>
  <c r="I328" i="2"/>
  <c r="J328" i="2"/>
  <c r="K328" i="2"/>
  <c r="L328" i="2"/>
  <c r="M328" i="2"/>
  <c r="N328" i="2"/>
  <c r="O328" i="2"/>
  <c r="P328" i="2"/>
  <c r="Q328" i="2"/>
  <c r="R328" i="2"/>
  <c r="S328" i="2"/>
  <c r="T328" i="2"/>
  <c r="U328" i="2"/>
  <c r="V328" i="2"/>
  <c r="W328" i="2"/>
  <c r="X328" i="2"/>
  <c r="Y328" i="2"/>
  <c r="Z328" i="2"/>
  <c r="B329" i="2"/>
  <c r="C329" i="2"/>
  <c r="D329" i="2"/>
  <c r="E329" i="2"/>
  <c r="F329" i="2"/>
  <c r="G329" i="2"/>
  <c r="H329" i="2"/>
  <c r="I329" i="2"/>
  <c r="J329" i="2"/>
  <c r="K329" i="2"/>
  <c r="L329" i="2"/>
  <c r="M329" i="2"/>
  <c r="N329" i="2"/>
  <c r="O329" i="2"/>
  <c r="P329" i="2"/>
  <c r="Q329" i="2"/>
  <c r="R329" i="2"/>
  <c r="S329" i="2"/>
  <c r="T329" i="2"/>
  <c r="U329" i="2"/>
  <c r="V329" i="2"/>
  <c r="W329" i="2"/>
  <c r="X329" i="2"/>
  <c r="Y329" i="2"/>
  <c r="Z329" i="2"/>
  <c r="B330" i="2"/>
  <c r="C330" i="2"/>
  <c r="D330" i="2"/>
  <c r="E330" i="2"/>
  <c r="F330" i="2"/>
  <c r="G330" i="2"/>
  <c r="H330" i="2"/>
  <c r="I330" i="2"/>
  <c r="J330" i="2"/>
  <c r="K330" i="2"/>
  <c r="L330" i="2"/>
  <c r="M330" i="2"/>
  <c r="N330" i="2"/>
  <c r="O330" i="2"/>
  <c r="P330" i="2"/>
  <c r="Q330" i="2"/>
  <c r="R330" i="2"/>
  <c r="S330" i="2"/>
  <c r="T330" i="2"/>
  <c r="U330" i="2"/>
  <c r="V330" i="2"/>
  <c r="W330" i="2"/>
  <c r="X330" i="2"/>
  <c r="Y330" i="2"/>
  <c r="Z330" i="2"/>
  <c r="B331" i="2"/>
  <c r="C331" i="2"/>
  <c r="D331" i="2"/>
  <c r="E331" i="2"/>
  <c r="F331" i="2"/>
  <c r="G331" i="2"/>
  <c r="H331" i="2"/>
  <c r="I331" i="2"/>
  <c r="J331" i="2"/>
  <c r="K331" i="2"/>
  <c r="L331" i="2"/>
  <c r="M331" i="2"/>
  <c r="N331" i="2"/>
  <c r="O331" i="2"/>
  <c r="P331" i="2"/>
  <c r="Q331" i="2"/>
  <c r="R331" i="2"/>
  <c r="S331" i="2"/>
  <c r="T331" i="2"/>
  <c r="U331" i="2"/>
  <c r="V331" i="2"/>
  <c r="W331" i="2"/>
  <c r="X331" i="2"/>
  <c r="Y331" i="2"/>
  <c r="Z331" i="2"/>
  <c r="B332" i="2"/>
  <c r="C332" i="2"/>
  <c r="D332" i="2"/>
  <c r="E332" i="2"/>
  <c r="F332" i="2"/>
  <c r="G332" i="2"/>
  <c r="H332" i="2"/>
  <c r="I332" i="2"/>
  <c r="J332" i="2"/>
  <c r="K332" i="2"/>
  <c r="L332" i="2"/>
  <c r="M332" i="2"/>
  <c r="N332" i="2"/>
  <c r="O332" i="2"/>
  <c r="P332" i="2"/>
  <c r="Q332" i="2"/>
  <c r="R332" i="2"/>
  <c r="S332" i="2"/>
  <c r="T332" i="2"/>
  <c r="U332" i="2"/>
  <c r="V332" i="2"/>
  <c r="W332" i="2"/>
  <c r="X332" i="2"/>
  <c r="Y332" i="2"/>
  <c r="Z332" i="2"/>
  <c r="B333" i="2"/>
  <c r="C333" i="2"/>
  <c r="D333" i="2"/>
  <c r="E333" i="2"/>
  <c r="F333" i="2"/>
  <c r="G333" i="2"/>
  <c r="H333" i="2"/>
  <c r="I333" i="2"/>
  <c r="J333" i="2"/>
  <c r="K333" i="2"/>
  <c r="L333" i="2"/>
  <c r="M333" i="2"/>
  <c r="N333" i="2"/>
  <c r="O333" i="2"/>
  <c r="P333" i="2"/>
  <c r="Q333" i="2"/>
  <c r="R333" i="2"/>
  <c r="S333" i="2"/>
  <c r="T333" i="2"/>
  <c r="U333" i="2"/>
  <c r="V333" i="2"/>
  <c r="W333" i="2"/>
  <c r="X333" i="2"/>
  <c r="Y333" i="2"/>
  <c r="Z333" i="2"/>
  <c r="B334" i="2"/>
  <c r="C334" i="2"/>
  <c r="D334" i="2"/>
  <c r="E334" i="2"/>
  <c r="F334" i="2"/>
  <c r="G334" i="2"/>
  <c r="H334" i="2"/>
  <c r="I334" i="2"/>
  <c r="J334" i="2"/>
  <c r="K334" i="2"/>
  <c r="L334" i="2"/>
  <c r="M334" i="2"/>
  <c r="N334" i="2"/>
  <c r="O334" i="2"/>
  <c r="P334" i="2"/>
  <c r="Q334" i="2"/>
  <c r="R334" i="2"/>
  <c r="S334" i="2"/>
  <c r="T334" i="2"/>
  <c r="U334" i="2"/>
  <c r="V334" i="2"/>
  <c r="W334" i="2"/>
  <c r="X334" i="2"/>
  <c r="Y334" i="2"/>
  <c r="Z334" i="2"/>
  <c r="B335" i="2"/>
  <c r="C335" i="2"/>
  <c r="D335" i="2"/>
  <c r="E335" i="2"/>
  <c r="F335" i="2"/>
  <c r="G335" i="2"/>
  <c r="H335" i="2"/>
  <c r="I335" i="2"/>
  <c r="J335" i="2"/>
  <c r="K335" i="2"/>
  <c r="L335" i="2"/>
  <c r="M335" i="2"/>
  <c r="N335" i="2"/>
  <c r="O335" i="2"/>
  <c r="P335" i="2"/>
  <c r="Q335" i="2"/>
  <c r="R335" i="2"/>
  <c r="S335" i="2"/>
  <c r="T335" i="2"/>
  <c r="U335" i="2"/>
  <c r="V335" i="2"/>
  <c r="W335" i="2"/>
  <c r="X335" i="2"/>
  <c r="Y335" i="2"/>
  <c r="Z335" i="2"/>
  <c r="B336" i="2"/>
  <c r="C336" i="2"/>
  <c r="D336" i="2"/>
  <c r="E336" i="2"/>
  <c r="F336" i="2"/>
  <c r="G336" i="2"/>
  <c r="H336" i="2"/>
  <c r="I336" i="2"/>
  <c r="J336" i="2"/>
  <c r="K336" i="2"/>
  <c r="L336" i="2"/>
  <c r="M336" i="2"/>
  <c r="N336" i="2"/>
  <c r="O336" i="2"/>
  <c r="P336" i="2"/>
  <c r="Q336" i="2"/>
  <c r="R336" i="2"/>
  <c r="S336" i="2"/>
  <c r="T336" i="2"/>
  <c r="U336" i="2"/>
  <c r="V336" i="2"/>
  <c r="W336" i="2"/>
  <c r="X336" i="2"/>
  <c r="Y336" i="2"/>
  <c r="Z336" i="2"/>
  <c r="B337" i="2"/>
  <c r="C337" i="2"/>
  <c r="D337" i="2"/>
  <c r="E337" i="2"/>
  <c r="F337" i="2"/>
  <c r="G337" i="2"/>
  <c r="H337" i="2"/>
  <c r="I337" i="2"/>
  <c r="J337" i="2"/>
  <c r="K337" i="2"/>
  <c r="L337" i="2"/>
  <c r="M337" i="2"/>
  <c r="N337" i="2"/>
  <c r="O337" i="2"/>
  <c r="P337" i="2"/>
  <c r="Q337" i="2"/>
  <c r="R337" i="2"/>
  <c r="S337" i="2"/>
  <c r="T337" i="2"/>
  <c r="U337" i="2"/>
  <c r="V337" i="2"/>
  <c r="W337" i="2"/>
  <c r="X337" i="2"/>
  <c r="Y337" i="2"/>
  <c r="Z337" i="2"/>
  <c r="B338" i="2"/>
  <c r="C338" i="2"/>
  <c r="D338" i="2"/>
  <c r="E338" i="2"/>
  <c r="F338" i="2"/>
  <c r="G338" i="2"/>
  <c r="H338" i="2"/>
  <c r="I338" i="2"/>
  <c r="J338" i="2"/>
  <c r="K338" i="2"/>
  <c r="L338" i="2"/>
  <c r="M338" i="2"/>
  <c r="N338" i="2"/>
  <c r="O338" i="2"/>
  <c r="P338" i="2"/>
  <c r="Q338" i="2"/>
  <c r="R338" i="2"/>
  <c r="S338" i="2"/>
  <c r="T338" i="2"/>
  <c r="U338" i="2"/>
  <c r="V338" i="2"/>
  <c r="W338" i="2"/>
  <c r="X338" i="2"/>
  <c r="Y338" i="2"/>
  <c r="Z338" i="2"/>
  <c r="B339" i="2"/>
  <c r="C339" i="2"/>
  <c r="D339" i="2"/>
  <c r="E339" i="2"/>
  <c r="F339" i="2"/>
  <c r="G339" i="2"/>
  <c r="H339" i="2"/>
  <c r="I339" i="2"/>
  <c r="J339" i="2"/>
  <c r="K339" i="2"/>
  <c r="L339" i="2"/>
  <c r="M339" i="2"/>
  <c r="N339" i="2"/>
  <c r="O339" i="2"/>
  <c r="P339" i="2"/>
  <c r="Q339" i="2"/>
  <c r="R339" i="2"/>
  <c r="S339" i="2"/>
  <c r="T339" i="2"/>
  <c r="U339" i="2"/>
  <c r="V339" i="2"/>
  <c r="W339" i="2"/>
  <c r="X339" i="2"/>
  <c r="Y339" i="2"/>
  <c r="Z339" i="2"/>
  <c r="B340" i="2"/>
  <c r="C340" i="2"/>
  <c r="D340" i="2"/>
  <c r="E340" i="2"/>
  <c r="F340" i="2"/>
  <c r="G340" i="2"/>
  <c r="H340" i="2"/>
  <c r="I340" i="2"/>
  <c r="J340" i="2"/>
  <c r="K340" i="2"/>
  <c r="L340" i="2"/>
  <c r="M340" i="2"/>
  <c r="N340" i="2"/>
  <c r="O340" i="2"/>
  <c r="P340" i="2"/>
  <c r="Q340" i="2"/>
  <c r="R340" i="2"/>
  <c r="S340" i="2"/>
  <c r="T340" i="2"/>
  <c r="U340" i="2"/>
  <c r="V340" i="2"/>
  <c r="W340" i="2"/>
  <c r="X340" i="2"/>
  <c r="Y340" i="2"/>
  <c r="Z340" i="2"/>
  <c r="B341" i="2"/>
  <c r="C341" i="2"/>
  <c r="D341" i="2"/>
  <c r="E341" i="2"/>
  <c r="F341" i="2"/>
  <c r="G341" i="2"/>
  <c r="H341" i="2"/>
  <c r="I341" i="2"/>
  <c r="J341" i="2"/>
  <c r="K341" i="2"/>
  <c r="L341" i="2"/>
  <c r="M341" i="2"/>
  <c r="N341" i="2"/>
  <c r="O341" i="2"/>
  <c r="P341" i="2"/>
  <c r="Q341" i="2"/>
  <c r="R341" i="2"/>
  <c r="S341" i="2"/>
  <c r="T341" i="2"/>
  <c r="U341" i="2"/>
  <c r="V341" i="2"/>
  <c r="W341" i="2"/>
  <c r="X341" i="2"/>
  <c r="Y341" i="2"/>
  <c r="Z341" i="2"/>
  <c r="B342" i="2"/>
  <c r="C342" i="2"/>
  <c r="D342" i="2"/>
  <c r="E342" i="2"/>
  <c r="F342" i="2"/>
  <c r="G342" i="2"/>
  <c r="H342" i="2"/>
  <c r="I342" i="2"/>
  <c r="J342" i="2"/>
  <c r="K342" i="2"/>
  <c r="L342" i="2"/>
  <c r="M342" i="2"/>
  <c r="N342" i="2"/>
  <c r="O342" i="2"/>
  <c r="P342" i="2"/>
  <c r="Q342" i="2"/>
  <c r="R342" i="2"/>
  <c r="S342" i="2"/>
  <c r="T342" i="2"/>
  <c r="U342" i="2"/>
  <c r="V342" i="2"/>
  <c r="W342" i="2"/>
  <c r="X342" i="2"/>
  <c r="Y342" i="2"/>
  <c r="Z342" i="2"/>
  <c r="B343" i="2"/>
  <c r="C343" i="2"/>
  <c r="D343" i="2"/>
  <c r="E343" i="2"/>
  <c r="F343" i="2"/>
  <c r="G343" i="2"/>
  <c r="H343" i="2"/>
  <c r="I343" i="2"/>
  <c r="J343" i="2"/>
  <c r="K343" i="2"/>
  <c r="L343" i="2"/>
  <c r="M343" i="2"/>
  <c r="N343" i="2"/>
  <c r="O343" i="2"/>
  <c r="P343" i="2"/>
  <c r="Q343" i="2"/>
  <c r="R343" i="2"/>
  <c r="S343" i="2"/>
  <c r="T343" i="2"/>
  <c r="U343" i="2"/>
  <c r="V343" i="2"/>
  <c r="W343" i="2"/>
  <c r="X343" i="2"/>
  <c r="Y343" i="2"/>
  <c r="Z343" i="2"/>
  <c r="B344" i="2"/>
  <c r="C344" i="2"/>
  <c r="D344" i="2"/>
  <c r="E344" i="2"/>
  <c r="F344" i="2"/>
  <c r="G344" i="2"/>
  <c r="H344" i="2"/>
  <c r="I344" i="2"/>
  <c r="J344" i="2"/>
  <c r="K344" i="2"/>
  <c r="L344" i="2"/>
  <c r="M344" i="2"/>
  <c r="N344" i="2"/>
  <c r="O344" i="2"/>
  <c r="P344" i="2"/>
  <c r="Q344" i="2"/>
  <c r="R344" i="2"/>
  <c r="S344" i="2"/>
  <c r="T344" i="2"/>
  <c r="U344" i="2"/>
  <c r="V344" i="2"/>
  <c r="W344" i="2"/>
  <c r="X344" i="2"/>
  <c r="Y344" i="2"/>
  <c r="Z344" i="2"/>
  <c r="B345" i="2"/>
  <c r="C345" i="2"/>
  <c r="D345" i="2"/>
  <c r="E345" i="2"/>
  <c r="F345" i="2"/>
  <c r="G345" i="2"/>
  <c r="H345" i="2"/>
  <c r="I345" i="2"/>
  <c r="J345" i="2"/>
  <c r="K345" i="2"/>
  <c r="L345" i="2"/>
  <c r="M345" i="2"/>
  <c r="N345" i="2"/>
  <c r="O345" i="2"/>
  <c r="P345" i="2"/>
  <c r="Q345" i="2"/>
  <c r="R345" i="2"/>
  <c r="S345" i="2"/>
  <c r="T345" i="2"/>
  <c r="U345" i="2"/>
  <c r="V345" i="2"/>
  <c r="W345" i="2"/>
  <c r="X345" i="2"/>
  <c r="Y345" i="2"/>
  <c r="Z345" i="2"/>
  <c r="B346" i="2"/>
  <c r="C346" i="2"/>
  <c r="D346" i="2"/>
  <c r="E346" i="2"/>
  <c r="F346" i="2"/>
  <c r="G346" i="2"/>
  <c r="H346" i="2"/>
  <c r="I346" i="2"/>
  <c r="J346" i="2"/>
  <c r="K346" i="2"/>
  <c r="L346" i="2"/>
  <c r="M346" i="2"/>
  <c r="N346" i="2"/>
  <c r="O346" i="2"/>
  <c r="P346" i="2"/>
  <c r="Q346" i="2"/>
  <c r="R346" i="2"/>
  <c r="S346" i="2"/>
  <c r="T346" i="2"/>
  <c r="U346" i="2"/>
  <c r="V346" i="2"/>
  <c r="W346" i="2"/>
  <c r="X346" i="2"/>
  <c r="Y346" i="2"/>
  <c r="Z346" i="2"/>
  <c r="B347" i="2"/>
  <c r="C347" i="2"/>
  <c r="D347" i="2"/>
  <c r="E347" i="2"/>
  <c r="F347" i="2"/>
  <c r="G347" i="2"/>
  <c r="H347" i="2"/>
  <c r="I347" i="2"/>
  <c r="J347" i="2"/>
  <c r="K347" i="2"/>
  <c r="L347" i="2"/>
  <c r="M347" i="2"/>
  <c r="N347" i="2"/>
  <c r="O347" i="2"/>
  <c r="P347" i="2"/>
  <c r="Q347" i="2"/>
  <c r="R347" i="2"/>
  <c r="S347" i="2"/>
  <c r="T347" i="2"/>
  <c r="U347" i="2"/>
  <c r="V347" i="2"/>
  <c r="W347" i="2"/>
  <c r="X347" i="2"/>
  <c r="Y347" i="2"/>
  <c r="Z347" i="2"/>
  <c r="B348" i="2"/>
  <c r="C348" i="2"/>
  <c r="D348" i="2"/>
  <c r="E348" i="2"/>
  <c r="F348" i="2"/>
  <c r="G348" i="2"/>
  <c r="H348" i="2"/>
  <c r="I348" i="2"/>
  <c r="J348" i="2"/>
  <c r="K348" i="2"/>
  <c r="L348" i="2"/>
  <c r="M348" i="2"/>
  <c r="N348" i="2"/>
  <c r="O348" i="2"/>
  <c r="P348" i="2"/>
  <c r="Q348" i="2"/>
  <c r="R348" i="2"/>
  <c r="S348" i="2"/>
  <c r="T348" i="2"/>
  <c r="U348" i="2"/>
  <c r="V348" i="2"/>
  <c r="W348" i="2"/>
  <c r="X348" i="2"/>
  <c r="Y348" i="2"/>
  <c r="Z348" i="2"/>
  <c r="B349" i="2"/>
  <c r="C349" i="2"/>
  <c r="D349" i="2"/>
  <c r="E349" i="2"/>
  <c r="F349" i="2"/>
  <c r="G349" i="2"/>
  <c r="H349" i="2"/>
  <c r="I349" i="2"/>
  <c r="J349" i="2"/>
  <c r="K349" i="2"/>
  <c r="L349" i="2"/>
  <c r="M349" i="2"/>
  <c r="N349" i="2"/>
  <c r="O349" i="2"/>
  <c r="P349" i="2"/>
  <c r="Q349" i="2"/>
  <c r="R349" i="2"/>
  <c r="S349" i="2"/>
  <c r="T349" i="2"/>
  <c r="U349" i="2"/>
  <c r="V349" i="2"/>
  <c r="W349" i="2"/>
  <c r="X349" i="2"/>
  <c r="Y349" i="2"/>
  <c r="Z349" i="2"/>
  <c r="B350" i="2"/>
  <c r="C350" i="2"/>
  <c r="D350" i="2"/>
  <c r="E350" i="2"/>
  <c r="F350" i="2"/>
  <c r="G350" i="2"/>
  <c r="H350" i="2"/>
  <c r="I350" i="2"/>
  <c r="J350" i="2"/>
  <c r="K350" i="2"/>
  <c r="L350" i="2"/>
  <c r="M350" i="2"/>
  <c r="N350" i="2"/>
  <c r="O350" i="2"/>
  <c r="P350" i="2"/>
  <c r="Q350" i="2"/>
  <c r="R350" i="2"/>
  <c r="S350" i="2"/>
  <c r="T350" i="2"/>
  <c r="U350" i="2"/>
  <c r="V350" i="2"/>
  <c r="W350" i="2"/>
  <c r="X350" i="2"/>
  <c r="Y350" i="2"/>
  <c r="Z350" i="2"/>
  <c r="B351" i="2"/>
  <c r="C351" i="2"/>
  <c r="D351" i="2"/>
  <c r="E351" i="2"/>
  <c r="F351" i="2"/>
  <c r="G351" i="2"/>
  <c r="H351" i="2"/>
  <c r="I351" i="2"/>
  <c r="J351" i="2"/>
  <c r="K351" i="2"/>
  <c r="L351" i="2"/>
  <c r="M351" i="2"/>
  <c r="N351" i="2"/>
  <c r="O351" i="2"/>
  <c r="P351" i="2"/>
  <c r="Q351" i="2"/>
  <c r="R351" i="2"/>
  <c r="S351" i="2"/>
  <c r="T351" i="2"/>
  <c r="U351" i="2"/>
  <c r="V351" i="2"/>
  <c r="W351" i="2"/>
  <c r="X351" i="2"/>
  <c r="Y351" i="2"/>
  <c r="Z351" i="2"/>
  <c r="B352" i="2"/>
  <c r="C352" i="2"/>
  <c r="D352" i="2"/>
  <c r="E352" i="2"/>
  <c r="F352" i="2"/>
  <c r="G352" i="2"/>
  <c r="H352" i="2"/>
  <c r="I352" i="2"/>
  <c r="J352" i="2"/>
  <c r="K352" i="2"/>
  <c r="L352" i="2"/>
  <c r="M352" i="2"/>
  <c r="N352" i="2"/>
  <c r="O352" i="2"/>
  <c r="P352" i="2"/>
  <c r="Q352" i="2"/>
  <c r="R352" i="2"/>
  <c r="S352" i="2"/>
  <c r="T352" i="2"/>
  <c r="U352" i="2"/>
  <c r="V352" i="2"/>
  <c r="W352" i="2"/>
  <c r="X352" i="2"/>
  <c r="Y352" i="2"/>
  <c r="Z352" i="2"/>
  <c r="B353" i="2"/>
  <c r="C353" i="2"/>
  <c r="D353" i="2"/>
  <c r="E353" i="2"/>
  <c r="F353" i="2"/>
  <c r="G353" i="2"/>
  <c r="H353" i="2"/>
  <c r="I353" i="2"/>
  <c r="J353" i="2"/>
  <c r="K353" i="2"/>
  <c r="L353" i="2"/>
  <c r="M353" i="2"/>
  <c r="N353" i="2"/>
  <c r="O353" i="2"/>
  <c r="P353" i="2"/>
  <c r="Q353" i="2"/>
  <c r="R353" i="2"/>
  <c r="S353" i="2"/>
  <c r="T353" i="2"/>
  <c r="U353" i="2"/>
  <c r="V353" i="2"/>
  <c r="W353" i="2"/>
  <c r="X353" i="2"/>
  <c r="Y353" i="2"/>
  <c r="Z353" i="2"/>
  <c r="B354" i="2"/>
  <c r="C354" i="2"/>
  <c r="D354" i="2"/>
  <c r="E354" i="2"/>
  <c r="F354" i="2"/>
  <c r="G354" i="2"/>
  <c r="H354" i="2"/>
  <c r="I354" i="2"/>
  <c r="J354" i="2"/>
  <c r="K354" i="2"/>
  <c r="L354" i="2"/>
  <c r="M354" i="2"/>
  <c r="N354" i="2"/>
  <c r="O354" i="2"/>
  <c r="P354" i="2"/>
  <c r="Q354" i="2"/>
  <c r="R354" i="2"/>
  <c r="S354" i="2"/>
  <c r="T354" i="2"/>
  <c r="U354" i="2"/>
  <c r="V354" i="2"/>
  <c r="W354" i="2"/>
  <c r="X354" i="2"/>
  <c r="Y354" i="2"/>
  <c r="Z354" i="2"/>
  <c r="B355" i="2"/>
  <c r="C355" i="2"/>
  <c r="D355" i="2"/>
  <c r="E355" i="2"/>
  <c r="F355" i="2"/>
  <c r="G355" i="2"/>
  <c r="H355" i="2"/>
  <c r="I355" i="2"/>
  <c r="J355" i="2"/>
  <c r="K355" i="2"/>
  <c r="L355" i="2"/>
  <c r="M355" i="2"/>
  <c r="N355" i="2"/>
  <c r="O355" i="2"/>
  <c r="P355" i="2"/>
  <c r="Q355" i="2"/>
  <c r="R355" i="2"/>
  <c r="S355" i="2"/>
  <c r="T355" i="2"/>
  <c r="U355" i="2"/>
  <c r="V355" i="2"/>
  <c r="W355" i="2"/>
  <c r="X355" i="2"/>
  <c r="Y355" i="2"/>
  <c r="Z355" i="2"/>
  <c r="B356" i="2"/>
  <c r="C356" i="2"/>
  <c r="D356" i="2"/>
  <c r="E356" i="2"/>
  <c r="F356" i="2"/>
  <c r="G356" i="2"/>
  <c r="H356" i="2"/>
  <c r="I356" i="2"/>
  <c r="J356" i="2"/>
  <c r="K356" i="2"/>
  <c r="L356" i="2"/>
  <c r="M356" i="2"/>
  <c r="N356" i="2"/>
  <c r="O356" i="2"/>
  <c r="P356" i="2"/>
  <c r="Q356" i="2"/>
  <c r="R356" i="2"/>
  <c r="S356" i="2"/>
  <c r="T356" i="2"/>
  <c r="U356" i="2"/>
  <c r="V356" i="2"/>
  <c r="W356" i="2"/>
  <c r="X356" i="2"/>
  <c r="Y356" i="2"/>
  <c r="Z356" i="2"/>
  <c r="B357" i="2"/>
  <c r="C357" i="2"/>
  <c r="D357" i="2"/>
  <c r="E357" i="2"/>
  <c r="F357" i="2"/>
  <c r="G357" i="2"/>
  <c r="H357" i="2"/>
  <c r="I357" i="2"/>
  <c r="J357" i="2"/>
  <c r="K357" i="2"/>
  <c r="L357" i="2"/>
  <c r="M357" i="2"/>
  <c r="N357" i="2"/>
  <c r="O357" i="2"/>
  <c r="P357" i="2"/>
  <c r="Q357" i="2"/>
  <c r="R357" i="2"/>
  <c r="S357" i="2"/>
  <c r="T357" i="2"/>
  <c r="U357" i="2"/>
  <c r="V357" i="2"/>
  <c r="W357" i="2"/>
  <c r="X357" i="2"/>
  <c r="Y357" i="2"/>
  <c r="Z357" i="2"/>
  <c r="B358" i="2"/>
  <c r="C358" i="2"/>
  <c r="D358" i="2"/>
  <c r="E358" i="2"/>
  <c r="F358" i="2"/>
  <c r="G358" i="2"/>
  <c r="H358" i="2"/>
  <c r="I358" i="2"/>
  <c r="J358" i="2"/>
  <c r="K358" i="2"/>
  <c r="L358" i="2"/>
  <c r="M358" i="2"/>
  <c r="N358" i="2"/>
  <c r="O358" i="2"/>
  <c r="P358" i="2"/>
  <c r="Q358" i="2"/>
  <c r="R358" i="2"/>
  <c r="S358" i="2"/>
  <c r="T358" i="2"/>
  <c r="U358" i="2"/>
  <c r="V358" i="2"/>
  <c r="W358" i="2"/>
  <c r="X358" i="2"/>
  <c r="Y358" i="2"/>
  <c r="Z358" i="2"/>
  <c r="B359" i="2"/>
  <c r="C359" i="2"/>
  <c r="D359" i="2"/>
  <c r="E359" i="2"/>
  <c r="F359" i="2"/>
  <c r="G359" i="2"/>
  <c r="H359" i="2"/>
  <c r="I359" i="2"/>
  <c r="J359" i="2"/>
  <c r="K359" i="2"/>
  <c r="L359" i="2"/>
  <c r="M359" i="2"/>
  <c r="N359" i="2"/>
  <c r="O359" i="2"/>
  <c r="P359" i="2"/>
  <c r="Q359" i="2"/>
  <c r="R359" i="2"/>
  <c r="S359" i="2"/>
  <c r="T359" i="2"/>
  <c r="U359" i="2"/>
  <c r="V359" i="2"/>
  <c r="W359" i="2"/>
  <c r="X359" i="2"/>
  <c r="Y359" i="2"/>
  <c r="Z359" i="2"/>
  <c r="B360" i="2"/>
  <c r="C360" i="2"/>
  <c r="D360" i="2"/>
  <c r="E360" i="2"/>
  <c r="F360" i="2"/>
  <c r="G360" i="2"/>
  <c r="H360" i="2"/>
  <c r="I360" i="2"/>
  <c r="J360" i="2"/>
  <c r="K360" i="2"/>
  <c r="L360" i="2"/>
  <c r="M360" i="2"/>
  <c r="N360" i="2"/>
  <c r="O360" i="2"/>
  <c r="P360" i="2"/>
  <c r="Q360" i="2"/>
  <c r="R360" i="2"/>
  <c r="S360" i="2"/>
  <c r="T360" i="2"/>
  <c r="U360" i="2"/>
  <c r="V360" i="2"/>
  <c r="W360" i="2"/>
  <c r="X360" i="2"/>
  <c r="Y360" i="2"/>
  <c r="Z360" i="2"/>
  <c r="B361" i="2"/>
  <c r="C361" i="2"/>
  <c r="D361" i="2"/>
  <c r="E361" i="2"/>
  <c r="F361" i="2"/>
  <c r="G361" i="2"/>
  <c r="H361" i="2"/>
  <c r="I361" i="2"/>
  <c r="J361" i="2"/>
  <c r="K361" i="2"/>
  <c r="L361" i="2"/>
  <c r="M361" i="2"/>
  <c r="N361" i="2"/>
  <c r="O361" i="2"/>
  <c r="P361" i="2"/>
  <c r="Q361" i="2"/>
  <c r="R361" i="2"/>
  <c r="S361" i="2"/>
  <c r="T361" i="2"/>
  <c r="U361" i="2"/>
  <c r="V361" i="2"/>
  <c r="W361" i="2"/>
  <c r="X361" i="2"/>
  <c r="Y361" i="2"/>
  <c r="Z361" i="2"/>
  <c r="B362" i="2"/>
  <c r="C362" i="2"/>
  <c r="D362" i="2"/>
  <c r="E362" i="2"/>
  <c r="F362" i="2"/>
  <c r="G362" i="2"/>
  <c r="H362" i="2"/>
  <c r="I362" i="2"/>
  <c r="J362" i="2"/>
  <c r="K362" i="2"/>
  <c r="L362" i="2"/>
  <c r="M362" i="2"/>
  <c r="N362" i="2"/>
  <c r="O362" i="2"/>
  <c r="P362" i="2"/>
  <c r="Q362" i="2"/>
  <c r="R362" i="2"/>
  <c r="S362" i="2"/>
  <c r="T362" i="2"/>
  <c r="U362" i="2"/>
  <c r="V362" i="2"/>
  <c r="W362" i="2"/>
  <c r="X362" i="2"/>
  <c r="Y362" i="2"/>
  <c r="Z362" i="2"/>
  <c r="B363" i="2"/>
  <c r="C363" i="2"/>
  <c r="D363" i="2"/>
  <c r="E363" i="2"/>
  <c r="F363" i="2"/>
  <c r="G363" i="2"/>
  <c r="H363" i="2"/>
  <c r="I363" i="2"/>
  <c r="J363" i="2"/>
  <c r="K363" i="2"/>
  <c r="L363" i="2"/>
  <c r="M363" i="2"/>
  <c r="N363" i="2"/>
  <c r="O363" i="2"/>
  <c r="P363" i="2"/>
  <c r="Q363" i="2"/>
  <c r="R363" i="2"/>
  <c r="S363" i="2"/>
  <c r="T363" i="2"/>
  <c r="U363" i="2"/>
  <c r="V363" i="2"/>
  <c r="W363" i="2"/>
  <c r="X363" i="2"/>
  <c r="Y363" i="2"/>
  <c r="Z363" i="2"/>
  <c r="B364" i="2"/>
  <c r="C364" i="2"/>
  <c r="D364" i="2"/>
  <c r="E364" i="2"/>
  <c r="F364" i="2"/>
  <c r="G364" i="2"/>
  <c r="H364" i="2"/>
  <c r="I364" i="2"/>
  <c r="J364" i="2"/>
  <c r="K364" i="2"/>
  <c r="L364" i="2"/>
  <c r="M364" i="2"/>
  <c r="N364" i="2"/>
  <c r="O364" i="2"/>
  <c r="P364" i="2"/>
  <c r="Q364" i="2"/>
  <c r="R364" i="2"/>
  <c r="S364" i="2"/>
  <c r="T364" i="2"/>
  <c r="U364" i="2"/>
  <c r="V364" i="2"/>
  <c r="W364" i="2"/>
  <c r="X364" i="2"/>
  <c r="Y364" i="2"/>
  <c r="Z364" i="2"/>
  <c r="B365" i="2"/>
  <c r="C365" i="2"/>
  <c r="D365" i="2"/>
  <c r="E365" i="2"/>
  <c r="F365" i="2"/>
  <c r="G365" i="2"/>
  <c r="H365" i="2"/>
  <c r="I365" i="2"/>
  <c r="J365" i="2"/>
  <c r="K365" i="2"/>
  <c r="L365" i="2"/>
  <c r="M365" i="2"/>
  <c r="N365" i="2"/>
  <c r="O365" i="2"/>
  <c r="P365" i="2"/>
  <c r="Q365" i="2"/>
  <c r="R365" i="2"/>
  <c r="S365" i="2"/>
  <c r="T365" i="2"/>
  <c r="U365" i="2"/>
  <c r="V365" i="2"/>
  <c r="W365" i="2"/>
  <c r="X365" i="2"/>
  <c r="Y365" i="2"/>
  <c r="Z365" i="2"/>
  <c r="B366" i="2"/>
  <c r="C366" i="2"/>
  <c r="D366" i="2"/>
  <c r="E366" i="2"/>
  <c r="F366" i="2"/>
  <c r="G366" i="2"/>
  <c r="H366" i="2"/>
  <c r="I366" i="2"/>
  <c r="J366" i="2"/>
  <c r="K366" i="2"/>
  <c r="L366" i="2"/>
  <c r="M366" i="2"/>
  <c r="N366" i="2"/>
  <c r="O366" i="2"/>
  <c r="P366" i="2"/>
  <c r="Q366" i="2"/>
  <c r="R366" i="2"/>
  <c r="S366" i="2"/>
  <c r="T366" i="2"/>
  <c r="U366" i="2"/>
  <c r="V366" i="2"/>
  <c r="W366" i="2"/>
  <c r="X366" i="2"/>
  <c r="Y366" i="2"/>
  <c r="Z366" i="2"/>
  <c r="B367" i="2"/>
  <c r="C367" i="2"/>
  <c r="D367" i="2"/>
  <c r="E367" i="2"/>
  <c r="F367" i="2"/>
  <c r="G367" i="2"/>
  <c r="H367" i="2"/>
  <c r="I367" i="2"/>
  <c r="J367" i="2"/>
  <c r="K367" i="2"/>
  <c r="L367" i="2"/>
  <c r="M367" i="2"/>
  <c r="N367" i="2"/>
  <c r="O367" i="2"/>
  <c r="P367" i="2"/>
  <c r="Q367" i="2"/>
  <c r="R367" i="2"/>
  <c r="S367" i="2"/>
  <c r="T367" i="2"/>
  <c r="U367" i="2"/>
  <c r="V367" i="2"/>
  <c r="W367" i="2"/>
  <c r="X367" i="2"/>
  <c r="Y367" i="2"/>
  <c r="Z367" i="2"/>
  <c r="B368" i="2"/>
  <c r="C368" i="2"/>
  <c r="D368" i="2"/>
  <c r="E368" i="2"/>
  <c r="F368" i="2"/>
  <c r="G368" i="2"/>
  <c r="H368" i="2"/>
  <c r="I368" i="2"/>
  <c r="J368" i="2"/>
  <c r="K368" i="2"/>
  <c r="L368" i="2"/>
  <c r="M368" i="2"/>
  <c r="N368" i="2"/>
  <c r="O368" i="2"/>
  <c r="P368" i="2"/>
  <c r="Q368" i="2"/>
  <c r="R368" i="2"/>
  <c r="S368" i="2"/>
  <c r="T368" i="2"/>
  <c r="U368" i="2"/>
  <c r="V368" i="2"/>
  <c r="W368" i="2"/>
  <c r="X368" i="2"/>
  <c r="Y368" i="2"/>
  <c r="Z368" i="2"/>
  <c r="B369" i="2"/>
  <c r="C369" i="2"/>
  <c r="D369" i="2"/>
  <c r="E369" i="2"/>
  <c r="F369" i="2"/>
  <c r="G369" i="2"/>
  <c r="H369" i="2"/>
  <c r="I369" i="2"/>
  <c r="J369" i="2"/>
  <c r="K369" i="2"/>
  <c r="L369" i="2"/>
  <c r="M369" i="2"/>
  <c r="N369" i="2"/>
  <c r="O369" i="2"/>
  <c r="P369" i="2"/>
  <c r="Q369" i="2"/>
  <c r="R369" i="2"/>
  <c r="S369" i="2"/>
  <c r="T369" i="2"/>
  <c r="U369" i="2"/>
  <c r="V369" i="2"/>
  <c r="W369" i="2"/>
  <c r="X369" i="2"/>
  <c r="Y369" i="2"/>
  <c r="Z369" i="2"/>
  <c r="B370" i="2"/>
  <c r="C370" i="2"/>
  <c r="D370" i="2"/>
  <c r="E370" i="2"/>
  <c r="F370" i="2"/>
  <c r="G370" i="2"/>
  <c r="H370" i="2"/>
  <c r="I370" i="2"/>
  <c r="J370" i="2"/>
  <c r="K370" i="2"/>
  <c r="L370" i="2"/>
  <c r="M370" i="2"/>
  <c r="N370" i="2"/>
  <c r="O370" i="2"/>
  <c r="P370" i="2"/>
  <c r="Q370" i="2"/>
  <c r="R370" i="2"/>
  <c r="S370" i="2"/>
  <c r="T370" i="2"/>
  <c r="U370" i="2"/>
  <c r="V370" i="2"/>
  <c r="W370" i="2"/>
  <c r="X370" i="2"/>
  <c r="Y370" i="2"/>
  <c r="Z370" i="2"/>
  <c r="B371" i="2"/>
  <c r="C371" i="2"/>
  <c r="D371" i="2"/>
  <c r="E371" i="2"/>
  <c r="F371" i="2"/>
  <c r="G371" i="2"/>
  <c r="H371" i="2"/>
  <c r="I371" i="2"/>
  <c r="J371" i="2"/>
  <c r="K371" i="2"/>
  <c r="L371" i="2"/>
  <c r="M371" i="2"/>
  <c r="N371" i="2"/>
  <c r="O371" i="2"/>
  <c r="P371" i="2"/>
  <c r="Q371" i="2"/>
  <c r="R371" i="2"/>
  <c r="S371" i="2"/>
  <c r="T371" i="2"/>
  <c r="U371" i="2"/>
  <c r="V371" i="2"/>
  <c r="W371" i="2"/>
  <c r="X371" i="2"/>
  <c r="Y371" i="2"/>
  <c r="Z371" i="2"/>
  <c r="B372" i="2"/>
  <c r="C372" i="2"/>
  <c r="D372" i="2"/>
  <c r="E372" i="2"/>
  <c r="F372" i="2"/>
  <c r="G372" i="2"/>
  <c r="H372" i="2"/>
  <c r="I372" i="2"/>
  <c r="J372" i="2"/>
  <c r="K372" i="2"/>
  <c r="L372" i="2"/>
  <c r="M372" i="2"/>
  <c r="N372" i="2"/>
  <c r="O372" i="2"/>
  <c r="P372" i="2"/>
  <c r="Q372" i="2"/>
  <c r="R372" i="2"/>
  <c r="S372" i="2"/>
  <c r="T372" i="2"/>
  <c r="U372" i="2"/>
  <c r="V372" i="2"/>
  <c r="W372" i="2"/>
  <c r="X372" i="2"/>
  <c r="Y372" i="2"/>
  <c r="Z372" i="2"/>
  <c r="B373" i="2"/>
  <c r="C373" i="2"/>
  <c r="D373" i="2"/>
  <c r="E373" i="2"/>
  <c r="F373" i="2"/>
  <c r="G373" i="2"/>
  <c r="H373" i="2"/>
  <c r="I373" i="2"/>
  <c r="J373" i="2"/>
  <c r="K373" i="2"/>
  <c r="L373" i="2"/>
  <c r="M373" i="2"/>
  <c r="N373" i="2"/>
  <c r="O373" i="2"/>
  <c r="P373" i="2"/>
  <c r="Q373" i="2"/>
  <c r="R373" i="2"/>
  <c r="S373" i="2"/>
  <c r="T373" i="2"/>
  <c r="U373" i="2"/>
  <c r="V373" i="2"/>
  <c r="W373" i="2"/>
  <c r="X373" i="2"/>
  <c r="Y373" i="2"/>
  <c r="Z373" i="2"/>
  <c r="B374" i="2"/>
  <c r="C374" i="2"/>
  <c r="D374" i="2"/>
  <c r="E374" i="2"/>
  <c r="F374" i="2"/>
  <c r="G374" i="2"/>
  <c r="H374" i="2"/>
  <c r="I374" i="2"/>
  <c r="J374" i="2"/>
  <c r="K374" i="2"/>
  <c r="L374" i="2"/>
  <c r="M374" i="2"/>
  <c r="N374" i="2"/>
  <c r="O374" i="2"/>
  <c r="P374" i="2"/>
  <c r="Q374" i="2"/>
  <c r="R374" i="2"/>
  <c r="S374" i="2"/>
  <c r="T374" i="2"/>
  <c r="U374" i="2"/>
  <c r="V374" i="2"/>
  <c r="W374" i="2"/>
  <c r="X374" i="2"/>
  <c r="Y374" i="2"/>
  <c r="Z374" i="2"/>
  <c r="B375" i="2"/>
  <c r="C375" i="2"/>
  <c r="D375" i="2"/>
  <c r="E375" i="2"/>
  <c r="F375" i="2"/>
  <c r="G375" i="2"/>
  <c r="H375" i="2"/>
  <c r="I375" i="2"/>
  <c r="J375" i="2"/>
  <c r="K375" i="2"/>
  <c r="L375" i="2"/>
  <c r="M375" i="2"/>
  <c r="N375" i="2"/>
  <c r="O375" i="2"/>
  <c r="P375" i="2"/>
  <c r="Q375" i="2"/>
  <c r="R375" i="2"/>
  <c r="S375" i="2"/>
  <c r="T375" i="2"/>
  <c r="U375" i="2"/>
  <c r="V375" i="2"/>
  <c r="W375" i="2"/>
  <c r="X375" i="2"/>
  <c r="Y375" i="2"/>
  <c r="Z375" i="2"/>
  <c r="B376" i="2"/>
  <c r="C376" i="2"/>
  <c r="D376" i="2"/>
  <c r="E376" i="2"/>
  <c r="F376" i="2"/>
  <c r="G376" i="2"/>
  <c r="H376" i="2"/>
  <c r="I376" i="2"/>
  <c r="J376" i="2"/>
  <c r="K376" i="2"/>
  <c r="L376" i="2"/>
  <c r="M376" i="2"/>
  <c r="N376" i="2"/>
  <c r="O376" i="2"/>
  <c r="P376" i="2"/>
  <c r="Q376" i="2"/>
  <c r="R376" i="2"/>
  <c r="S376" i="2"/>
  <c r="T376" i="2"/>
  <c r="U376" i="2"/>
  <c r="V376" i="2"/>
  <c r="W376" i="2"/>
  <c r="X376" i="2"/>
  <c r="Y376" i="2"/>
  <c r="Z376" i="2"/>
  <c r="B377" i="2"/>
  <c r="C377" i="2"/>
  <c r="D377" i="2"/>
  <c r="E377" i="2"/>
  <c r="F377" i="2"/>
  <c r="G377" i="2"/>
  <c r="H377" i="2"/>
  <c r="I377" i="2"/>
  <c r="J377" i="2"/>
  <c r="K377" i="2"/>
  <c r="L377" i="2"/>
  <c r="M377" i="2"/>
  <c r="N377" i="2"/>
  <c r="O377" i="2"/>
  <c r="P377" i="2"/>
  <c r="Q377" i="2"/>
  <c r="R377" i="2"/>
  <c r="S377" i="2"/>
  <c r="T377" i="2"/>
  <c r="U377" i="2"/>
  <c r="V377" i="2"/>
  <c r="W377" i="2"/>
  <c r="X377" i="2"/>
  <c r="Y377" i="2"/>
  <c r="Z377" i="2"/>
  <c r="B378" i="2"/>
  <c r="C378" i="2"/>
  <c r="D378" i="2"/>
  <c r="E378" i="2"/>
  <c r="F378" i="2"/>
  <c r="G378" i="2"/>
  <c r="H378" i="2"/>
  <c r="I378" i="2"/>
  <c r="J378" i="2"/>
  <c r="K378" i="2"/>
  <c r="L378" i="2"/>
  <c r="M378" i="2"/>
  <c r="N378" i="2"/>
  <c r="O378" i="2"/>
  <c r="P378" i="2"/>
  <c r="Q378" i="2"/>
  <c r="R378" i="2"/>
  <c r="S378" i="2"/>
  <c r="T378" i="2"/>
  <c r="U378" i="2"/>
  <c r="V378" i="2"/>
  <c r="W378" i="2"/>
  <c r="X378" i="2"/>
  <c r="Y378" i="2"/>
  <c r="Z378" i="2"/>
  <c r="B379" i="2"/>
  <c r="C379" i="2"/>
  <c r="D379" i="2"/>
  <c r="E379" i="2"/>
  <c r="F379" i="2"/>
  <c r="G379" i="2"/>
  <c r="H379" i="2"/>
  <c r="I379" i="2"/>
  <c r="J379" i="2"/>
  <c r="K379" i="2"/>
  <c r="L379" i="2"/>
  <c r="M379" i="2"/>
  <c r="N379" i="2"/>
  <c r="O379" i="2"/>
  <c r="P379" i="2"/>
  <c r="Q379" i="2"/>
  <c r="R379" i="2"/>
  <c r="S379" i="2"/>
  <c r="T379" i="2"/>
  <c r="U379" i="2"/>
  <c r="V379" i="2"/>
  <c r="W379" i="2"/>
  <c r="X379" i="2"/>
  <c r="Y379" i="2"/>
  <c r="Z379" i="2"/>
  <c r="B380" i="2"/>
  <c r="C380" i="2"/>
  <c r="D380" i="2"/>
  <c r="E380" i="2"/>
  <c r="F380" i="2"/>
  <c r="G380" i="2"/>
  <c r="H380" i="2"/>
  <c r="I380" i="2"/>
  <c r="J380" i="2"/>
  <c r="K380" i="2"/>
  <c r="L380" i="2"/>
  <c r="M380" i="2"/>
  <c r="N380" i="2"/>
  <c r="O380" i="2"/>
  <c r="P380" i="2"/>
  <c r="Q380" i="2"/>
  <c r="R380" i="2"/>
  <c r="S380" i="2"/>
  <c r="T380" i="2"/>
  <c r="U380" i="2"/>
  <c r="V380" i="2"/>
  <c r="W380" i="2"/>
  <c r="X380" i="2"/>
  <c r="Y380" i="2"/>
  <c r="Z380" i="2"/>
  <c r="B381" i="2"/>
  <c r="C381" i="2"/>
  <c r="D381" i="2"/>
  <c r="E381" i="2"/>
  <c r="F381" i="2"/>
  <c r="G381" i="2"/>
  <c r="H381" i="2"/>
  <c r="I381" i="2"/>
  <c r="J381" i="2"/>
  <c r="K381" i="2"/>
  <c r="L381" i="2"/>
  <c r="M381" i="2"/>
  <c r="N381" i="2"/>
  <c r="O381" i="2"/>
  <c r="P381" i="2"/>
  <c r="Q381" i="2"/>
  <c r="R381" i="2"/>
  <c r="S381" i="2"/>
  <c r="T381" i="2"/>
  <c r="U381" i="2"/>
  <c r="V381" i="2"/>
  <c r="W381" i="2"/>
  <c r="X381" i="2"/>
  <c r="Y381" i="2"/>
  <c r="Z381" i="2"/>
  <c r="B382" i="2"/>
  <c r="C382" i="2"/>
  <c r="D382" i="2"/>
  <c r="E382" i="2"/>
  <c r="F382" i="2"/>
  <c r="G382" i="2"/>
  <c r="H382" i="2"/>
  <c r="I382" i="2"/>
  <c r="J382" i="2"/>
  <c r="K382" i="2"/>
  <c r="L382" i="2"/>
  <c r="M382" i="2"/>
  <c r="N382" i="2"/>
  <c r="O382" i="2"/>
  <c r="P382" i="2"/>
  <c r="Q382" i="2"/>
  <c r="R382" i="2"/>
  <c r="S382" i="2"/>
  <c r="T382" i="2"/>
  <c r="U382" i="2"/>
  <c r="V382" i="2"/>
  <c r="W382" i="2"/>
  <c r="X382" i="2"/>
  <c r="Y382" i="2"/>
  <c r="Z382" i="2"/>
  <c r="B383" i="2"/>
  <c r="C383" i="2"/>
  <c r="D383" i="2"/>
  <c r="E383" i="2"/>
  <c r="F383" i="2"/>
  <c r="G383" i="2"/>
  <c r="H383" i="2"/>
  <c r="I383" i="2"/>
  <c r="J383" i="2"/>
  <c r="K383" i="2"/>
  <c r="L383" i="2"/>
  <c r="M383" i="2"/>
  <c r="N383" i="2"/>
  <c r="O383" i="2"/>
  <c r="P383" i="2"/>
  <c r="Q383" i="2"/>
  <c r="R383" i="2"/>
  <c r="S383" i="2"/>
  <c r="T383" i="2"/>
  <c r="U383" i="2"/>
  <c r="V383" i="2"/>
  <c r="W383" i="2"/>
  <c r="X383" i="2"/>
  <c r="Y383" i="2"/>
  <c r="Z383" i="2"/>
  <c r="B384" i="2"/>
  <c r="C384" i="2"/>
  <c r="D384" i="2"/>
  <c r="E384" i="2"/>
  <c r="F384" i="2"/>
  <c r="G384" i="2"/>
  <c r="H384" i="2"/>
  <c r="I384" i="2"/>
  <c r="J384" i="2"/>
  <c r="K384" i="2"/>
  <c r="L384" i="2"/>
  <c r="M384" i="2"/>
  <c r="N384" i="2"/>
  <c r="O384" i="2"/>
  <c r="P384" i="2"/>
  <c r="Q384" i="2"/>
  <c r="R384" i="2"/>
  <c r="S384" i="2"/>
  <c r="T384" i="2"/>
  <c r="U384" i="2"/>
  <c r="V384" i="2"/>
  <c r="W384" i="2"/>
  <c r="X384" i="2"/>
  <c r="Y384" i="2"/>
  <c r="Z384" i="2"/>
  <c r="B385" i="2"/>
  <c r="C385" i="2"/>
  <c r="D385" i="2"/>
  <c r="E385" i="2"/>
  <c r="F385" i="2"/>
  <c r="G385" i="2"/>
  <c r="H385" i="2"/>
  <c r="I385" i="2"/>
  <c r="J385" i="2"/>
  <c r="K385" i="2"/>
  <c r="L385" i="2"/>
  <c r="M385" i="2"/>
  <c r="N385" i="2"/>
  <c r="O385" i="2"/>
  <c r="P385" i="2"/>
  <c r="Q385" i="2"/>
  <c r="R385" i="2"/>
  <c r="S385" i="2"/>
  <c r="T385" i="2"/>
  <c r="U385" i="2"/>
  <c r="V385" i="2"/>
  <c r="W385" i="2"/>
  <c r="X385" i="2"/>
  <c r="Y385" i="2"/>
  <c r="Z385" i="2"/>
  <c r="B386" i="2"/>
  <c r="C386" i="2"/>
  <c r="D386" i="2"/>
  <c r="E386" i="2"/>
  <c r="F386" i="2"/>
  <c r="G386" i="2"/>
  <c r="H386" i="2"/>
  <c r="I386" i="2"/>
  <c r="J386" i="2"/>
  <c r="K386" i="2"/>
  <c r="L386" i="2"/>
  <c r="M386" i="2"/>
  <c r="N386" i="2"/>
  <c r="O386" i="2"/>
  <c r="P386" i="2"/>
  <c r="Q386" i="2"/>
  <c r="R386" i="2"/>
  <c r="S386" i="2"/>
  <c r="T386" i="2"/>
  <c r="U386" i="2"/>
  <c r="V386" i="2"/>
  <c r="W386" i="2"/>
  <c r="X386" i="2"/>
  <c r="Y386" i="2"/>
  <c r="Z386" i="2"/>
  <c r="B387" i="2"/>
  <c r="C387" i="2"/>
  <c r="D387" i="2"/>
  <c r="E387" i="2"/>
  <c r="F387" i="2"/>
  <c r="G387" i="2"/>
  <c r="H387" i="2"/>
  <c r="I387" i="2"/>
  <c r="J387" i="2"/>
  <c r="K387" i="2"/>
  <c r="L387" i="2"/>
  <c r="M387" i="2"/>
  <c r="N387" i="2"/>
  <c r="O387" i="2"/>
  <c r="P387" i="2"/>
  <c r="Q387" i="2"/>
  <c r="R387" i="2"/>
  <c r="S387" i="2"/>
  <c r="T387" i="2"/>
  <c r="U387" i="2"/>
  <c r="V387" i="2"/>
  <c r="W387" i="2"/>
  <c r="X387" i="2"/>
  <c r="Y387" i="2"/>
  <c r="Z387" i="2"/>
  <c r="B388" i="2"/>
  <c r="C388" i="2"/>
  <c r="D388" i="2"/>
  <c r="E388" i="2"/>
  <c r="F388" i="2"/>
  <c r="G388" i="2"/>
  <c r="H388" i="2"/>
  <c r="I388" i="2"/>
  <c r="J388" i="2"/>
  <c r="K388" i="2"/>
  <c r="L388" i="2"/>
  <c r="M388" i="2"/>
  <c r="N388" i="2"/>
  <c r="O388" i="2"/>
  <c r="P388" i="2"/>
  <c r="Q388" i="2"/>
  <c r="R388" i="2"/>
  <c r="S388" i="2"/>
  <c r="T388" i="2"/>
  <c r="U388" i="2"/>
  <c r="V388" i="2"/>
  <c r="W388" i="2"/>
  <c r="X388" i="2"/>
  <c r="Y388" i="2"/>
  <c r="Z388" i="2"/>
  <c r="B389" i="2"/>
  <c r="C389" i="2"/>
  <c r="D389" i="2"/>
  <c r="E389" i="2"/>
  <c r="F389" i="2"/>
  <c r="G389" i="2"/>
  <c r="H389" i="2"/>
  <c r="I389" i="2"/>
  <c r="J389" i="2"/>
  <c r="K389" i="2"/>
  <c r="L389" i="2"/>
  <c r="M389" i="2"/>
  <c r="N389" i="2"/>
  <c r="O389" i="2"/>
  <c r="P389" i="2"/>
  <c r="Q389" i="2"/>
  <c r="R389" i="2"/>
  <c r="S389" i="2"/>
  <c r="T389" i="2"/>
  <c r="U389" i="2"/>
  <c r="V389" i="2"/>
  <c r="W389" i="2"/>
  <c r="X389" i="2"/>
  <c r="Y389" i="2"/>
  <c r="Z389" i="2"/>
  <c r="B390" i="2"/>
  <c r="C390" i="2"/>
  <c r="D390" i="2"/>
  <c r="E390" i="2"/>
  <c r="F390" i="2"/>
  <c r="G390" i="2"/>
  <c r="H390" i="2"/>
  <c r="I390" i="2"/>
  <c r="J390" i="2"/>
  <c r="K390" i="2"/>
  <c r="L390" i="2"/>
  <c r="M390" i="2"/>
  <c r="N390" i="2"/>
  <c r="O390" i="2"/>
  <c r="P390" i="2"/>
  <c r="Q390" i="2"/>
  <c r="R390" i="2"/>
  <c r="S390" i="2"/>
  <c r="T390" i="2"/>
  <c r="U390" i="2"/>
  <c r="V390" i="2"/>
  <c r="W390" i="2"/>
  <c r="X390" i="2"/>
  <c r="Y390" i="2"/>
  <c r="Z390" i="2"/>
  <c r="B391" i="2"/>
  <c r="C391" i="2"/>
  <c r="D391" i="2"/>
  <c r="E391" i="2"/>
  <c r="F391" i="2"/>
  <c r="G391" i="2"/>
  <c r="H391" i="2"/>
  <c r="I391" i="2"/>
  <c r="J391" i="2"/>
  <c r="K391" i="2"/>
  <c r="L391" i="2"/>
  <c r="M391" i="2"/>
  <c r="N391" i="2"/>
  <c r="O391" i="2"/>
  <c r="P391" i="2"/>
  <c r="Q391" i="2"/>
  <c r="R391" i="2"/>
  <c r="S391" i="2"/>
  <c r="T391" i="2"/>
  <c r="U391" i="2"/>
  <c r="V391" i="2"/>
  <c r="W391" i="2"/>
  <c r="X391" i="2"/>
  <c r="Y391" i="2"/>
  <c r="Z391" i="2"/>
  <c r="B392" i="2"/>
  <c r="C392" i="2"/>
  <c r="D392" i="2"/>
  <c r="E392" i="2"/>
  <c r="F392" i="2"/>
  <c r="G392" i="2"/>
  <c r="H392" i="2"/>
  <c r="I392" i="2"/>
  <c r="J392" i="2"/>
  <c r="K392" i="2"/>
  <c r="L392" i="2"/>
  <c r="M392" i="2"/>
  <c r="N392" i="2"/>
  <c r="O392" i="2"/>
  <c r="P392" i="2"/>
  <c r="Q392" i="2"/>
  <c r="R392" i="2"/>
  <c r="S392" i="2"/>
  <c r="T392" i="2"/>
  <c r="U392" i="2"/>
  <c r="V392" i="2"/>
  <c r="W392" i="2"/>
  <c r="X392" i="2"/>
  <c r="Y392" i="2"/>
  <c r="Z392" i="2"/>
  <c r="B393" i="2"/>
  <c r="C393" i="2"/>
  <c r="D393" i="2"/>
  <c r="E393" i="2"/>
  <c r="F393" i="2"/>
  <c r="G393" i="2"/>
  <c r="H393" i="2"/>
  <c r="I393" i="2"/>
  <c r="J393" i="2"/>
  <c r="K393" i="2"/>
  <c r="L393" i="2"/>
  <c r="M393" i="2"/>
  <c r="N393" i="2"/>
  <c r="O393" i="2"/>
  <c r="P393" i="2"/>
  <c r="Q393" i="2"/>
  <c r="R393" i="2"/>
  <c r="S393" i="2"/>
  <c r="T393" i="2"/>
  <c r="U393" i="2"/>
  <c r="V393" i="2"/>
  <c r="W393" i="2"/>
  <c r="X393" i="2"/>
  <c r="Y393" i="2"/>
  <c r="Z393" i="2"/>
  <c r="B394" i="2"/>
  <c r="C394" i="2"/>
  <c r="D394" i="2"/>
  <c r="E394" i="2"/>
  <c r="F394" i="2"/>
  <c r="G394" i="2"/>
  <c r="H394" i="2"/>
  <c r="I394" i="2"/>
  <c r="J394" i="2"/>
  <c r="K394" i="2"/>
  <c r="L394" i="2"/>
  <c r="M394" i="2"/>
  <c r="N394" i="2"/>
  <c r="O394" i="2"/>
  <c r="P394" i="2"/>
  <c r="Q394" i="2"/>
  <c r="R394" i="2"/>
  <c r="S394" i="2"/>
  <c r="T394" i="2"/>
  <c r="U394" i="2"/>
  <c r="V394" i="2"/>
  <c r="W394" i="2"/>
  <c r="X394" i="2"/>
  <c r="Y394" i="2"/>
  <c r="Z394" i="2"/>
  <c r="B395" i="2"/>
  <c r="C395" i="2"/>
  <c r="D395" i="2"/>
  <c r="E395" i="2"/>
  <c r="F395" i="2"/>
  <c r="G395" i="2"/>
  <c r="H395" i="2"/>
  <c r="I395" i="2"/>
  <c r="J395" i="2"/>
  <c r="K395" i="2"/>
  <c r="L395" i="2"/>
  <c r="M395" i="2"/>
  <c r="N395" i="2"/>
  <c r="O395" i="2"/>
  <c r="P395" i="2"/>
  <c r="Q395" i="2"/>
  <c r="R395" i="2"/>
  <c r="S395" i="2"/>
  <c r="T395" i="2"/>
  <c r="U395" i="2"/>
  <c r="V395" i="2"/>
  <c r="W395" i="2"/>
  <c r="X395" i="2"/>
  <c r="Y395" i="2"/>
  <c r="Z395" i="2"/>
  <c r="B396" i="2"/>
  <c r="C396" i="2"/>
  <c r="D396" i="2"/>
  <c r="E396" i="2"/>
  <c r="F396" i="2"/>
  <c r="G396" i="2"/>
  <c r="H396" i="2"/>
  <c r="I396" i="2"/>
  <c r="J396" i="2"/>
  <c r="K396" i="2"/>
  <c r="L396" i="2"/>
  <c r="M396" i="2"/>
  <c r="N396" i="2"/>
  <c r="O396" i="2"/>
  <c r="P396" i="2"/>
  <c r="Q396" i="2"/>
  <c r="R396" i="2"/>
  <c r="S396" i="2"/>
  <c r="T396" i="2"/>
  <c r="U396" i="2"/>
  <c r="V396" i="2"/>
  <c r="W396" i="2"/>
  <c r="X396" i="2"/>
  <c r="Y396" i="2"/>
  <c r="Z396" i="2"/>
  <c r="B397" i="2"/>
  <c r="C397" i="2"/>
  <c r="D397" i="2"/>
  <c r="E397" i="2"/>
  <c r="F397" i="2"/>
  <c r="G397" i="2"/>
  <c r="H397" i="2"/>
  <c r="I397" i="2"/>
  <c r="J397" i="2"/>
  <c r="K397" i="2"/>
  <c r="L397" i="2"/>
  <c r="M397" i="2"/>
  <c r="N397" i="2"/>
  <c r="O397" i="2"/>
  <c r="P397" i="2"/>
  <c r="Q397" i="2"/>
  <c r="R397" i="2"/>
  <c r="S397" i="2"/>
  <c r="T397" i="2"/>
  <c r="U397" i="2"/>
  <c r="V397" i="2"/>
  <c r="W397" i="2"/>
  <c r="X397" i="2"/>
  <c r="Y397" i="2"/>
  <c r="Z397" i="2"/>
  <c r="B398" i="2"/>
  <c r="C398" i="2"/>
  <c r="D398" i="2"/>
  <c r="E398" i="2"/>
  <c r="F398" i="2"/>
  <c r="G398" i="2"/>
  <c r="H398" i="2"/>
  <c r="I398" i="2"/>
  <c r="J398" i="2"/>
  <c r="K398" i="2"/>
  <c r="L398" i="2"/>
  <c r="M398" i="2"/>
  <c r="N398" i="2"/>
  <c r="O398" i="2"/>
  <c r="P398" i="2"/>
  <c r="Q398" i="2"/>
  <c r="R398" i="2"/>
  <c r="S398" i="2"/>
  <c r="T398" i="2"/>
  <c r="U398" i="2"/>
  <c r="V398" i="2"/>
  <c r="W398" i="2"/>
  <c r="X398" i="2"/>
  <c r="Y398" i="2"/>
  <c r="Z398" i="2"/>
  <c r="B399" i="2"/>
  <c r="C399" i="2"/>
  <c r="D399" i="2"/>
  <c r="E399" i="2"/>
  <c r="F399" i="2"/>
  <c r="G399" i="2"/>
  <c r="H399" i="2"/>
  <c r="I399" i="2"/>
  <c r="J399" i="2"/>
  <c r="K399" i="2"/>
  <c r="L399" i="2"/>
  <c r="M399" i="2"/>
  <c r="N399" i="2"/>
  <c r="O399" i="2"/>
  <c r="P399" i="2"/>
  <c r="Q399" i="2"/>
  <c r="R399" i="2"/>
  <c r="S399" i="2"/>
  <c r="T399" i="2"/>
  <c r="U399" i="2"/>
  <c r="V399" i="2"/>
  <c r="W399" i="2"/>
  <c r="X399" i="2"/>
  <c r="Y399" i="2"/>
  <c r="Z399" i="2"/>
  <c r="B400" i="2"/>
  <c r="C400" i="2"/>
  <c r="D400" i="2"/>
  <c r="E400" i="2"/>
  <c r="F400" i="2"/>
  <c r="G400" i="2"/>
  <c r="H400" i="2"/>
  <c r="I400" i="2"/>
  <c r="J400" i="2"/>
  <c r="K400" i="2"/>
  <c r="L400" i="2"/>
  <c r="M400" i="2"/>
  <c r="N400" i="2"/>
  <c r="O400" i="2"/>
  <c r="P400" i="2"/>
  <c r="Q400" i="2"/>
  <c r="R400" i="2"/>
  <c r="S1" i="11" s="1"/>
  <c r="S400" i="2"/>
  <c r="T400" i="2"/>
  <c r="U400" i="2"/>
  <c r="V400" i="2"/>
  <c r="W400" i="2"/>
  <c r="X400" i="2"/>
  <c r="Y400" i="2"/>
  <c r="Z400" i="2"/>
  <c r="B401" i="2"/>
  <c r="C401" i="2"/>
  <c r="D401" i="2"/>
  <c r="E401" i="2"/>
  <c r="F401" i="2"/>
  <c r="G401" i="2"/>
  <c r="H401" i="2"/>
  <c r="I401" i="2"/>
  <c r="J401" i="2"/>
  <c r="K401" i="2"/>
  <c r="L401" i="2"/>
  <c r="M401" i="2"/>
  <c r="N401" i="2"/>
  <c r="O401" i="2"/>
  <c r="P401" i="2"/>
  <c r="Q401" i="2"/>
  <c r="R401" i="2"/>
  <c r="S401" i="2"/>
  <c r="T401" i="2"/>
  <c r="U401" i="2"/>
  <c r="V401" i="2"/>
  <c r="W401" i="2"/>
  <c r="X401" i="2"/>
  <c r="Y401" i="2"/>
  <c r="Z401" i="2"/>
  <c r="B402" i="2"/>
  <c r="C402" i="2"/>
  <c r="D402" i="2"/>
  <c r="E402" i="2"/>
  <c r="F402" i="2"/>
  <c r="G402" i="2"/>
  <c r="H402" i="2"/>
  <c r="I402" i="2"/>
  <c r="J402" i="2"/>
  <c r="K402" i="2"/>
  <c r="L402" i="2"/>
  <c r="M402" i="2"/>
  <c r="N402" i="2"/>
  <c r="O402" i="2"/>
  <c r="P402" i="2"/>
  <c r="Q402" i="2"/>
  <c r="R402" i="2"/>
  <c r="S402" i="2"/>
  <c r="T402" i="2"/>
  <c r="U402" i="2"/>
  <c r="V402" i="2"/>
  <c r="W402" i="2"/>
  <c r="X402" i="2"/>
  <c r="Y402" i="2"/>
  <c r="Z402" i="2"/>
  <c r="B403" i="2"/>
  <c r="C403" i="2"/>
  <c r="D403" i="2"/>
  <c r="E403" i="2"/>
  <c r="F403" i="2"/>
  <c r="G403" i="2"/>
  <c r="H403" i="2"/>
  <c r="I403" i="2"/>
  <c r="J403" i="2"/>
  <c r="K403" i="2"/>
  <c r="L403" i="2"/>
  <c r="M403" i="2"/>
  <c r="N403" i="2"/>
  <c r="O403" i="2"/>
  <c r="P403" i="2"/>
  <c r="Q403" i="2"/>
  <c r="R403" i="2"/>
  <c r="S403" i="2"/>
  <c r="T403" i="2"/>
  <c r="U403" i="2"/>
  <c r="V403" i="2"/>
  <c r="W403" i="2"/>
  <c r="X403" i="2"/>
  <c r="Y403" i="2"/>
  <c r="Z403" i="2"/>
  <c r="B404" i="2"/>
  <c r="C404" i="2"/>
  <c r="D404" i="2"/>
  <c r="E404" i="2"/>
  <c r="F404" i="2"/>
  <c r="G404" i="2"/>
  <c r="H404" i="2"/>
  <c r="I404" i="2"/>
  <c r="J404" i="2"/>
  <c r="K404" i="2"/>
  <c r="L404" i="2"/>
  <c r="M404" i="2"/>
  <c r="N404" i="2"/>
  <c r="O404" i="2"/>
  <c r="P404" i="2"/>
  <c r="Q404" i="2"/>
  <c r="R404" i="2"/>
  <c r="S404" i="2"/>
  <c r="T404" i="2"/>
  <c r="U404" i="2"/>
  <c r="V404" i="2"/>
  <c r="W404" i="2"/>
  <c r="X404" i="2"/>
  <c r="Y404" i="2"/>
  <c r="Z404" i="2"/>
  <c r="B405" i="2"/>
  <c r="C405" i="2"/>
  <c r="D405" i="2"/>
  <c r="E405" i="2"/>
  <c r="F405" i="2"/>
  <c r="G405" i="2"/>
  <c r="H405" i="2"/>
  <c r="I405" i="2"/>
  <c r="J405" i="2"/>
  <c r="K405" i="2"/>
  <c r="L405" i="2"/>
  <c r="M405" i="2"/>
  <c r="N405" i="2"/>
  <c r="O405" i="2"/>
  <c r="P405" i="2"/>
  <c r="Q405" i="2"/>
  <c r="R405" i="2"/>
  <c r="S405" i="2"/>
  <c r="T405" i="2"/>
  <c r="U405" i="2"/>
  <c r="V405" i="2"/>
  <c r="W405" i="2"/>
  <c r="X405" i="2"/>
  <c r="Y405" i="2"/>
  <c r="Z405" i="2"/>
  <c r="B406" i="2"/>
  <c r="C406" i="2"/>
  <c r="D406" i="2"/>
  <c r="E406" i="2"/>
  <c r="F406" i="2"/>
  <c r="G406" i="2"/>
  <c r="H406" i="2"/>
  <c r="I406" i="2"/>
  <c r="J406" i="2"/>
  <c r="K406" i="2"/>
  <c r="L406" i="2"/>
  <c r="M406" i="2"/>
  <c r="N406" i="2"/>
  <c r="O406" i="2"/>
  <c r="P406" i="2"/>
  <c r="Q406" i="2"/>
  <c r="R406" i="2"/>
  <c r="S406" i="2"/>
  <c r="T406" i="2"/>
  <c r="U406" i="2"/>
  <c r="V406" i="2"/>
  <c r="W406" i="2"/>
  <c r="X406" i="2"/>
  <c r="Y406" i="2"/>
  <c r="Z406" i="2"/>
  <c r="B407" i="2"/>
  <c r="C407" i="2"/>
  <c r="D407" i="2"/>
  <c r="E407" i="2"/>
  <c r="F407" i="2"/>
  <c r="G407" i="2"/>
  <c r="H407" i="2"/>
  <c r="I407" i="2"/>
  <c r="J407" i="2"/>
  <c r="K407" i="2"/>
  <c r="L407" i="2"/>
  <c r="M407" i="2"/>
  <c r="N407" i="2"/>
  <c r="O407" i="2"/>
  <c r="P407" i="2"/>
  <c r="Q407" i="2"/>
  <c r="R407" i="2"/>
  <c r="S407" i="2"/>
  <c r="T407" i="2"/>
  <c r="U407" i="2"/>
  <c r="V407" i="2"/>
  <c r="W407" i="2"/>
  <c r="X407" i="2"/>
  <c r="Y407" i="2"/>
  <c r="Z407" i="2"/>
  <c r="B408" i="2"/>
  <c r="C408" i="2"/>
  <c r="D408" i="2"/>
  <c r="E408" i="2"/>
  <c r="F408" i="2"/>
  <c r="G408" i="2"/>
  <c r="H408" i="2"/>
  <c r="I408" i="2"/>
  <c r="J408" i="2"/>
  <c r="K408" i="2"/>
  <c r="L408" i="2"/>
  <c r="M408" i="2"/>
  <c r="N408" i="2"/>
  <c r="O408" i="2"/>
  <c r="P408" i="2"/>
  <c r="Q408" i="2"/>
  <c r="R408" i="2"/>
  <c r="S408" i="2"/>
  <c r="T408" i="2"/>
  <c r="U408" i="2"/>
  <c r="V408" i="2"/>
  <c r="W408" i="2"/>
  <c r="X408" i="2"/>
  <c r="Y408" i="2"/>
  <c r="Z408" i="2"/>
  <c r="B409" i="2"/>
  <c r="C409" i="2"/>
  <c r="D409" i="2"/>
  <c r="E409" i="2"/>
  <c r="F409" i="2"/>
  <c r="G409" i="2"/>
  <c r="H409" i="2"/>
  <c r="I409" i="2"/>
  <c r="J409" i="2"/>
  <c r="K409" i="2"/>
  <c r="L409" i="2"/>
  <c r="M409" i="2"/>
  <c r="N409" i="2"/>
  <c r="O409" i="2"/>
  <c r="P409" i="2"/>
  <c r="Q409" i="2"/>
  <c r="R409" i="2"/>
  <c r="S409" i="2"/>
  <c r="T409" i="2"/>
  <c r="U409" i="2"/>
  <c r="V409" i="2"/>
  <c r="W409" i="2"/>
  <c r="X409" i="2"/>
  <c r="Y409" i="2"/>
  <c r="Z409" i="2"/>
  <c r="B410" i="2"/>
  <c r="C410" i="2"/>
  <c r="D410" i="2"/>
  <c r="E410" i="2"/>
  <c r="F410" i="2"/>
  <c r="G410" i="2"/>
  <c r="H410" i="2"/>
  <c r="I410" i="2"/>
  <c r="J410" i="2"/>
  <c r="K410" i="2"/>
  <c r="L410" i="2"/>
  <c r="M410" i="2"/>
  <c r="N410" i="2"/>
  <c r="O410" i="2"/>
  <c r="P410" i="2"/>
  <c r="Q410" i="2"/>
  <c r="R410" i="2"/>
  <c r="S410" i="2"/>
  <c r="T410" i="2"/>
  <c r="U410" i="2"/>
  <c r="V410" i="2"/>
  <c r="W410" i="2"/>
  <c r="X410" i="2"/>
  <c r="Y410" i="2"/>
  <c r="Z410" i="2"/>
  <c r="B411" i="2"/>
  <c r="C411" i="2"/>
  <c r="D411" i="2"/>
  <c r="E411" i="2"/>
  <c r="F411" i="2"/>
  <c r="G411" i="2"/>
  <c r="H411" i="2"/>
  <c r="I411" i="2"/>
  <c r="J411" i="2"/>
  <c r="K411" i="2"/>
  <c r="L411" i="2"/>
  <c r="M411" i="2"/>
  <c r="N411" i="2"/>
  <c r="O411" i="2"/>
  <c r="P411" i="2"/>
  <c r="Q411" i="2"/>
  <c r="R411" i="2"/>
  <c r="S411" i="2"/>
  <c r="T411" i="2"/>
  <c r="U411" i="2"/>
  <c r="V411" i="2"/>
  <c r="W411" i="2"/>
  <c r="X411" i="2"/>
  <c r="Y411" i="2"/>
  <c r="Z411" i="2"/>
  <c r="B412" i="2"/>
  <c r="C412" i="2"/>
  <c r="D412" i="2"/>
  <c r="E412" i="2"/>
  <c r="F412" i="2"/>
  <c r="G412" i="2"/>
  <c r="H412" i="2"/>
  <c r="I412" i="2"/>
  <c r="J412" i="2"/>
  <c r="K412" i="2"/>
  <c r="L412" i="2"/>
  <c r="M412" i="2"/>
  <c r="N412" i="2"/>
  <c r="O412" i="2"/>
  <c r="P412" i="2"/>
  <c r="Q412" i="2"/>
  <c r="R412" i="2"/>
  <c r="S412" i="2"/>
  <c r="T412" i="2"/>
  <c r="U412" i="2"/>
  <c r="V412" i="2"/>
  <c r="W412" i="2"/>
  <c r="X412" i="2"/>
  <c r="Y412" i="2"/>
  <c r="Z412" i="2"/>
  <c r="B413" i="2"/>
  <c r="C413" i="2"/>
  <c r="D413" i="2"/>
  <c r="E413" i="2"/>
  <c r="F413" i="2"/>
  <c r="G413" i="2"/>
  <c r="H413" i="2"/>
  <c r="I413" i="2"/>
  <c r="J413" i="2"/>
  <c r="K413" i="2"/>
  <c r="L413" i="2"/>
  <c r="M413" i="2"/>
  <c r="N413" i="2"/>
  <c r="O413" i="2"/>
  <c r="P413" i="2"/>
  <c r="Q413" i="2"/>
  <c r="R413" i="2"/>
  <c r="S413" i="2"/>
  <c r="T413" i="2"/>
  <c r="U413" i="2"/>
  <c r="V413" i="2"/>
  <c r="W413" i="2"/>
  <c r="X413" i="2"/>
  <c r="Y413" i="2"/>
  <c r="Z413" i="2"/>
  <c r="AA1" i="11" s="1"/>
  <c r="B414" i="2"/>
  <c r="C414" i="2"/>
  <c r="D414" i="2"/>
  <c r="E414" i="2"/>
  <c r="F414" i="2"/>
  <c r="G414" i="2"/>
  <c r="H414" i="2"/>
  <c r="I414" i="2"/>
  <c r="J414" i="2"/>
  <c r="K414" i="2"/>
  <c r="L414" i="2"/>
  <c r="M414" i="2"/>
  <c r="N414" i="2"/>
  <c r="O414" i="2"/>
  <c r="P414" i="2"/>
  <c r="Q414" i="2"/>
  <c r="R414" i="2"/>
  <c r="S414" i="2"/>
  <c r="T414" i="2"/>
  <c r="U414" i="2"/>
  <c r="V414" i="2"/>
  <c r="W414" i="2"/>
  <c r="X414" i="2"/>
  <c r="Y414" i="2"/>
  <c r="Z414" i="2"/>
  <c r="B415" i="2"/>
  <c r="C415" i="2"/>
  <c r="D415" i="2"/>
  <c r="E415" i="2"/>
  <c r="F415" i="2"/>
  <c r="G415" i="2"/>
  <c r="H415" i="2"/>
  <c r="I415" i="2"/>
  <c r="J415" i="2"/>
  <c r="K415" i="2"/>
  <c r="L415" i="2"/>
  <c r="M415" i="2"/>
  <c r="N415" i="2"/>
  <c r="O415" i="2"/>
  <c r="P415" i="2"/>
  <c r="Q415" i="2"/>
  <c r="R415" i="2"/>
  <c r="S415" i="2"/>
  <c r="T415" i="2"/>
  <c r="U415" i="2"/>
  <c r="V415" i="2"/>
  <c r="W415" i="2"/>
  <c r="X415" i="2"/>
  <c r="Y415" i="2"/>
  <c r="Z415" i="2"/>
  <c r="B416" i="2"/>
  <c r="C416" i="2"/>
  <c r="D416" i="2"/>
  <c r="E416" i="2"/>
  <c r="F416" i="2"/>
  <c r="G416" i="2"/>
  <c r="H416" i="2"/>
  <c r="I416" i="2"/>
  <c r="J416" i="2"/>
  <c r="K416" i="2"/>
  <c r="L416" i="2"/>
  <c r="M416" i="2"/>
  <c r="N416" i="2"/>
  <c r="O416" i="2"/>
  <c r="P416" i="2"/>
  <c r="Q416" i="2"/>
  <c r="R416" i="2"/>
  <c r="S416" i="2"/>
  <c r="T416" i="2"/>
  <c r="U416" i="2"/>
  <c r="V416" i="2"/>
  <c r="W416" i="2"/>
  <c r="X416" i="2"/>
  <c r="Y416" i="2"/>
  <c r="Z416" i="2"/>
  <c r="B417" i="2"/>
  <c r="C417" i="2"/>
  <c r="D417" i="2"/>
  <c r="E417" i="2"/>
  <c r="F417" i="2"/>
  <c r="G417" i="2"/>
  <c r="H417" i="2"/>
  <c r="I417" i="2"/>
  <c r="J417" i="2"/>
  <c r="K417" i="2"/>
  <c r="L417" i="2"/>
  <c r="M417" i="2"/>
  <c r="N417" i="2"/>
  <c r="O417" i="2"/>
  <c r="P417" i="2"/>
  <c r="Q417" i="2"/>
  <c r="R417" i="2"/>
  <c r="S417" i="2"/>
  <c r="T417" i="2"/>
  <c r="U417" i="2"/>
  <c r="V417" i="2"/>
  <c r="W417" i="2"/>
  <c r="X417" i="2"/>
  <c r="Y417" i="2"/>
  <c r="Z417" i="2"/>
  <c r="B418" i="2"/>
  <c r="C418" i="2"/>
  <c r="D418" i="2"/>
  <c r="E418" i="2"/>
  <c r="F418" i="2"/>
  <c r="G418" i="2"/>
  <c r="H418" i="2"/>
  <c r="I418" i="2"/>
  <c r="J418" i="2"/>
  <c r="K418" i="2"/>
  <c r="L418" i="2"/>
  <c r="M418" i="2"/>
  <c r="N418" i="2"/>
  <c r="O418" i="2"/>
  <c r="P418" i="2"/>
  <c r="Q418" i="2"/>
  <c r="R418" i="2"/>
  <c r="S418" i="2"/>
  <c r="T418" i="2"/>
  <c r="U418" i="2"/>
  <c r="V418" i="2"/>
  <c r="W418" i="2"/>
  <c r="X418" i="2"/>
  <c r="Y418" i="2"/>
  <c r="Z418" i="2"/>
  <c r="B419" i="2"/>
  <c r="C419" i="2"/>
  <c r="D419" i="2"/>
  <c r="E419" i="2"/>
  <c r="F419" i="2"/>
  <c r="G419" i="2"/>
  <c r="H419" i="2"/>
  <c r="I419" i="2"/>
  <c r="J419" i="2"/>
  <c r="K419" i="2"/>
  <c r="L419" i="2"/>
  <c r="M419" i="2"/>
  <c r="N419" i="2"/>
  <c r="O419" i="2"/>
  <c r="P419" i="2"/>
  <c r="Q419" i="2"/>
  <c r="R419" i="2"/>
  <c r="S419" i="2"/>
  <c r="T419" i="2"/>
  <c r="U419" i="2"/>
  <c r="V419" i="2"/>
  <c r="W419" i="2"/>
  <c r="X419" i="2"/>
  <c r="Y419" i="2"/>
  <c r="Z419" i="2"/>
  <c r="B420" i="2"/>
  <c r="C420" i="2"/>
  <c r="D420" i="2"/>
  <c r="E420" i="2"/>
  <c r="F420" i="2"/>
  <c r="G420" i="2"/>
  <c r="H420" i="2"/>
  <c r="I420" i="2"/>
  <c r="J420" i="2"/>
  <c r="K420" i="2"/>
  <c r="L420" i="2"/>
  <c r="M420" i="2"/>
  <c r="N420" i="2"/>
  <c r="O420" i="2"/>
  <c r="P420" i="2"/>
  <c r="Q420" i="2"/>
  <c r="R420" i="2"/>
  <c r="S420" i="2"/>
  <c r="T420" i="2"/>
  <c r="U420" i="2"/>
  <c r="V420" i="2"/>
  <c r="W420" i="2"/>
  <c r="X420" i="2"/>
  <c r="Y420" i="2"/>
  <c r="Z420" i="2"/>
  <c r="B421" i="2"/>
  <c r="C421" i="2"/>
  <c r="D421" i="2"/>
  <c r="E421" i="2"/>
  <c r="F421" i="2"/>
  <c r="G421" i="2"/>
  <c r="H421" i="2"/>
  <c r="I421" i="2"/>
  <c r="J421" i="2"/>
  <c r="K421" i="2"/>
  <c r="L421" i="2"/>
  <c r="M421" i="2"/>
  <c r="N421" i="2"/>
  <c r="O421" i="2"/>
  <c r="P421" i="2"/>
  <c r="Q421" i="2"/>
  <c r="R421" i="2"/>
  <c r="S421" i="2"/>
  <c r="T421" i="2"/>
  <c r="U421" i="2"/>
  <c r="V421" i="2"/>
  <c r="W421" i="2"/>
  <c r="X421" i="2"/>
  <c r="Y421" i="2"/>
  <c r="Z421" i="2"/>
  <c r="B422" i="2"/>
  <c r="C422" i="2"/>
  <c r="D422" i="2"/>
  <c r="E422" i="2"/>
  <c r="F422" i="2"/>
  <c r="G422" i="2"/>
  <c r="H422" i="2"/>
  <c r="I422" i="2"/>
  <c r="J422" i="2"/>
  <c r="K422" i="2"/>
  <c r="L422" i="2"/>
  <c r="M422" i="2"/>
  <c r="N422" i="2"/>
  <c r="O422" i="2"/>
  <c r="P422" i="2"/>
  <c r="Q422" i="2"/>
  <c r="R422" i="2"/>
  <c r="S422" i="2"/>
  <c r="T422" i="2"/>
  <c r="U422" i="2"/>
  <c r="V422" i="2"/>
  <c r="W422" i="2"/>
  <c r="X422" i="2"/>
  <c r="Y422" i="2"/>
  <c r="Z422" i="2"/>
  <c r="B423" i="2"/>
  <c r="C423" i="2"/>
  <c r="D423" i="2"/>
  <c r="E423" i="2"/>
  <c r="F423" i="2"/>
  <c r="G423" i="2"/>
  <c r="H423" i="2"/>
  <c r="I423" i="2"/>
  <c r="J423" i="2"/>
  <c r="K423" i="2"/>
  <c r="L423" i="2"/>
  <c r="M423" i="2"/>
  <c r="N423" i="2"/>
  <c r="O423" i="2"/>
  <c r="P423" i="2"/>
  <c r="Q423" i="2"/>
  <c r="R423" i="2"/>
  <c r="S423" i="2"/>
  <c r="T423" i="2"/>
  <c r="U423" i="2"/>
  <c r="V423" i="2"/>
  <c r="W423" i="2"/>
  <c r="X423" i="2"/>
  <c r="Y423" i="2"/>
  <c r="Z423" i="2"/>
  <c r="B424" i="2"/>
  <c r="C424" i="2"/>
  <c r="D424" i="2"/>
  <c r="E424" i="2"/>
  <c r="F424" i="2"/>
  <c r="G424" i="2"/>
  <c r="H424" i="2"/>
  <c r="I424" i="2"/>
  <c r="J424" i="2"/>
  <c r="K424" i="2"/>
  <c r="L424" i="2"/>
  <c r="M424" i="2"/>
  <c r="N424" i="2"/>
  <c r="O424" i="2"/>
  <c r="P424" i="2"/>
  <c r="Q424" i="2"/>
  <c r="R424" i="2"/>
  <c r="S424" i="2"/>
  <c r="T424" i="2"/>
  <c r="U424" i="2"/>
  <c r="V424" i="2"/>
  <c r="W424" i="2"/>
  <c r="X424" i="2"/>
  <c r="Y424" i="2"/>
  <c r="Z424" i="2"/>
  <c r="B425" i="2"/>
  <c r="C425" i="2"/>
  <c r="D425" i="2"/>
  <c r="E425" i="2"/>
  <c r="F425" i="2"/>
  <c r="G425" i="2"/>
  <c r="H425" i="2"/>
  <c r="I425" i="2"/>
  <c r="J425" i="2"/>
  <c r="K425" i="2"/>
  <c r="L425" i="2"/>
  <c r="M425" i="2"/>
  <c r="N425" i="2"/>
  <c r="O425" i="2"/>
  <c r="P425" i="2"/>
  <c r="Q425" i="2"/>
  <c r="R425" i="2"/>
  <c r="S425" i="2"/>
  <c r="T425" i="2"/>
  <c r="U425" i="2"/>
  <c r="V425" i="2"/>
  <c r="W425" i="2"/>
  <c r="X425" i="2"/>
  <c r="Y425" i="2"/>
  <c r="Z425" i="2"/>
  <c r="B426" i="2"/>
  <c r="C426" i="2"/>
  <c r="D426" i="2"/>
  <c r="E426" i="2"/>
  <c r="F426" i="2"/>
  <c r="G426" i="2"/>
  <c r="H426" i="2"/>
  <c r="I426" i="2"/>
  <c r="J426" i="2"/>
  <c r="K426" i="2"/>
  <c r="L426" i="2"/>
  <c r="M426" i="2"/>
  <c r="N426" i="2"/>
  <c r="O426" i="2"/>
  <c r="P426" i="2"/>
  <c r="Q426" i="2"/>
  <c r="R426" i="2"/>
  <c r="S426" i="2"/>
  <c r="T426" i="2"/>
  <c r="U426" i="2"/>
  <c r="V426" i="2"/>
  <c r="W426" i="2"/>
  <c r="X426" i="2"/>
  <c r="Y426" i="2"/>
  <c r="Z426" i="2"/>
  <c r="B427" i="2"/>
  <c r="C427" i="2"/>
  <c r="D427" i="2"/>
  <c r="E427" i="2"/>
  <c r="F427" i="2"/>
  <c r="G427" i="2"/>
  <c r="H427" i="2"/>
  <c r="I427" i="2"/>
  <c r="J427" i="2"/>
  <c r="K427" i="2"/>
  <c r="L427" i="2"/>
  <c r="M427" i="2"/>
  <c r="N427" i="2"/>
  <c r="O427" i="2"/>
  <c r="P427" i="2"/>
  <c r="Q427" i="2"/>
  <c r="R427" i="2"/>
  <c r="S427" i="2"/>
  <c r="T427" i="2"/>
  <c r="U427" i="2"/>
  <c r="V427" i="2"/>
  <c r="W427" i="2"/>
  <c r="X427" i="2"/>
  <c r="Y427" i="2"/>
  <c r="Z427" i="2"/>
  <c r="B428" i="2"/>
  <c r="C428" i="2"/>
  <c r="D428" i="2"/>
  <c r="E428" i="2"/>
  <c r="F428" i="2"/>
  <c r="G428" i="2"/>
  <c r="H428" i="2"/>
  <c r="I428" i="2"/>
  <c r="J428" i="2"/>
  <c r="K428" i="2"/>
  <c r="L428" i="2"/>
  <c r="M428" i="2"/>
  <c r="N428" i="2"/>
  <c r="O428" i="2"/>
  <c r="P428" i="2"/>
  <c r="Q428" i="2"/>
  <c r="R428" i="2"/>
  <c r="S428" i="2"/>
  <c r="T428" i="2"/>
  <c r="U428" i="2"/>
  <c r="V428" i="2"/>
  <c r="W428" i="2"/>
  <c r="X428" i="2"/>
  <c r="Y428" i="2"/>
  <c r="Z428" i="2"/>
  <c r="B429" i="2"/>
  <c r="C429" i="2"/>
  <c r="D429" i="2"/>
  <c r="E429" i="2"/>
  <c r="F429" i="2"/>
  <c r="G429" i="2"/>
  <c r="H429" i="2"/>
  <c r="I429" i="2"/>
  <c r="J429" i="2"/>
  <c r="K429" i="2"/>
  <c r="L429" i="2"/>
  <c r="M429" i="2"/>
  <c r="N429" i="2"/>
  <c r="O429" i="2"/>
  <c r="P429" i="2"/>
  <c r="Q429" i="2"/>
  <c r="R429" i="2"/>
  <c r="S429" i="2"/>
  <c r="T429" i="2"/>
  <c r="U429" i="2"/>
  <c r="V429" i="2"/>
  <c r="W429" i="2"/>
  <c r="X429" i="2"/>
  <c r="Y429" i="2"/>
  <c r="Z429" i="2"/>
  <c r="B430" i="2"/>
  <c r="C430" i="2"/>
  <c r="D430" i="2"/>
  <c r="E430" i="2"/>
  <c r="F430" i="2"/>
  <c r="G430" i="2"/>
  <c r="H430" i="2"/>
  <c r="I430" i="2"/>
  <c r="J430" i="2"/>
  <c r="K430" i="2"/>
  <c r="L430" i="2"/>
  <c r="M430" i="2"/>
  <c r="N430" i="2"/>
  <c r="O430" i="2"/>
  <c r="P430" i="2"/>
  <c r="Q430" i="2"/>
  <c r="R430" i="2"/>
  <c r="S430" i="2"/>
  <c r="T430" i="2"/>
  <c r="U430" i="2"/>
  <c r="V430" i="2"/>
  <c r="W430" i="2"/>
  <c r="X430" i="2"/>
  <c r="Y430" i="2"/>
  <c r="Z430" i="2"/>
  <c r="B431" i="2"/>
  <c r="C431" i="2"/>
  <c r="D431" i="2"/>
  <c r="E431" i="2"/>
  <c r="F431" i="2"/>
  <c r="G431" i="2"/>
  <c r="H431" i="2"/>
  <c r="I431" i="2"/>
  <c r="J431" i="2"/>
  <c r="K431" i="2"/>
  <c r="L431" i="2"/>
  <c r="M431" i="2"/>
  <c r="N431" i="2"/>
  <c r="O431" i="2"/>
  <c r="P431" i="2"/>
  <c r="Q431" i="2"/>
  <c r="R431" i="2"/>
  <c r="S431" i="2"/>
  <c r="T431" i="2"/>
  <c r="U431" i="2"/>
  <c r="V431" i="2"/>
  <c r="W431" i="2"/>
  <c r="X431" i="2"/>
  <c r="Y431" i="2"/>
  <c r="Z431" i="2"/>
  <c r="B432" i="2"/>
  <c r="C432" i="2"/>
  <c r="D432" i="2"/>
  <c r="E432" i="2"/>
  <c r="F432" i="2"/>
  <c r="G432" i="2"/>
  <c r="H432" i="2"/>
  <c r="I432" i="2"/>
  <c r="J432" i="2"/>
  <c r="K432" i="2"/>
  <c r="L432" i="2"/>
  <c r="M432" i="2"/>
  <c r="N432" i="2"/>
  <c r="O432" i="2"/>
  <c r="P432" i="2"/>
  <c r="Q432" i="2"/>
  <c r="R432" i="2"/>
  <c r="S432" i="2"/>
  <c r="T432" i="2"/>
  <c r="U432" i="2"/>
  <c r="V432" i="2"/>
  <c r="W432" i="2"/>
  <c r="X432" i="2"/>
  <c r="Y432" i="2"/>
  <c r="Z432" i="2"/>
  <c r="B433" i="2"/>
  <c r="C433" i="2"/>
  <c r="D433" i="2"/>
  <c r="E433" i="2"/>
  <c r="F433" i="2"/>
  <c r="G433" i="2"/>
  <c r="H433" i="2"/>
  <c r="I433" i="2"/>
  <c r="J433" i="2"/>
  <c r="K433" i="2"/>
  <c r="L433" i="2"/>
  <c r="M433" i="2"/>
  <c r="N433" i="2"/>
  <c r="O433" i="2"/>
  <c r="P433" i="2"/>
  <c r="Q433" i="2"/>
  <c r="R433" i="2"/>
  <c r="S433" i="2"/>
  <c r="T433" i="2"/>
  <c r="U433" i="2"/>
  <c r="V433" i="2"/>
  <c r="W433" i="2"/>
  <c r="X433" i="2"/>
  <c r="Y433" i="2"/>
  <c r="Z433" i="2"/>
  <c r="B434" i="2"/>
  <c r="C434" i="2"/>
  <c r="D434" i="2"/>
  <c r="E434" i="2"/>
  <c r="F434" i="2"/>
  <c r="G434" i="2"/>
  <c r="H434" i="2"/>
  <c r="I434" i="2"/>
  <c r="J434" i="2"/>
  <c r="K434" i="2"/>
  <c r="L434" i="2"/>
  <c r="M434" i="2"/>
  <c r="N434" i="2"/>
  <c r="O434" i="2"/>
  <c r="P434" i="2"/>
  <c r="Q434" i="2"/>
  <c r="R434" i="2"/>
  <c r="S434" i="2"/>
  <c r="T434" i="2"/>
  <c r="U434" i="2"/>
  <c r="V434" i="2"/>
  <c r="W434" i="2"/>
  <c r="X434" i="2"/>
  <c r="Y434" i="2"/>
  <c r="Z434" i="2"/>
  <c r="B435" i="2"/>
  <c r="C435" i="2"/>
  <c r="D435" i="2"/>
  <c r="E435" i="2"/>
  <c r="F435" i="2"/>
  <c r="G435" i="2"/>
  <c r="H435" i="2"/>
  <c r="I435" i="2"/>
  <c r="J435" i="2"/>
  <c r="K435" i="2"/>
  <c r="L435" i="2"/>
  <c r="M435" i="2"/>
  <c r="N435" i="2"/>
  <c r="O435" i="2"/>
  <c r="P435" i="2"/>
  <c r="Q435" i="2"/>
  <c r="R435" i="2"/>
  <c r="S435" i="2"/>
  <c r="T435" i="2"/>
  <c r="U435" i="2"/>
  <c r="V435" i="2"/>
  <c r="W435" i="2"/>
  <c r="X435" i="2"/>
  <c r="Y435" i="2"/>
  <c r="Z435" i="2"/>
  <c r="B436" i="2"/>
  <c r="C436" i="2"/>
  <c r="D436" i="2"/>
  <c r="E436" i="2"/>
  <c r="F436" i="2"/>
  <c r="G436" i="2"/>
  <c r="H436" i="2"/>
  <c r="I436" i="2"/>
  <c r="J436" i="2"/>
  <c r="K436" i="2"/>
  <c r="L436" i="2"/>
  <c r="M436" i="2"/>
  <c r="N436" i="2"/>
  <c r="O436" i="2"/>
  <c r="P436" i="2"/>
  <c r="Q436" i="2"/>
  <c r="R436" i="2"/>
  <c r="S436" i="2"/>
  <c r="T436" i="2"/>
  <c r="U436" i="2"/>
  <c r="V436" i="2"/>
  <c r="W436" i="2"/>
  <c r="X436" i="2"/>
  <c r="Y436" i="2"/>
  <c r="Z436" i="2"/>
  <c r="B437" i="2"/>
  <c r="C437" i="2"/>
  <c r="D437" i="2"/>
  <c r="E437" i="2"/>
  <c r="F437" i="2"/>
  <c r="G437" i="2"/>
  <c r="H437" i="2"/>
  <c r="I437" i="2"/>
  <c r="J437" i="2"/>
  <c r="K437" i="2"/>
  <c r="L437" i="2"/>
  <c r="M437" i="2"/>
  <c r="N437" i="2"/>
  <c r="O437" i="2"/>
  <c r="P437" i="2"/>
  <c r="Q437" i="2"/>
  <c r="R437" i="2"/>
  <c r="S437" i="2"/>
  <c r="T437" i="2"/>
  <c r="U437" i="2"/>
  <c r="V437" i="2"/>
  <c r="W437" i="2"/>
  <c r="X437" i="2"/>
  <c r="Y437" i="2"/>
  <c r="Z437" i="2"/>
  <c r="B438" i="2"/>
  <c r="C438" i="2"/>
  <c r="D438" i="2"/>
  <c r="E438" i="2"/>
  <c r="F438" i="2"/>
  <c r="G438" i="2"/>
  <c r="H438" i="2"/>
  <c r="I438" i="2"/>
  <c r="J438" i="2"/>
  <c r="K438" i="2"/>
  <c r="L438" i="2"/>
  <c r="M438" i="2"/>
  <c r="N438" i="2"/>
  <c r="O438" i="2"/>
  <c r="P438" i="2"/>
  <c r="Q438" i="2"/>
  <c r="R438" i="2"/>
  <c r="S438" i="2"/>
  <c r="T438" i="2"/>
  <c r="U438" i="2"/>
  <c r="V438" i="2"/>
  <c r="W438" i="2"/>
  <c r="X438" i="2"/>
  <c r="Y438" i="2"/>
  <c r="Z438" i="2"/>
  <c r="B439" i="2"/>
  <c r="C439" i="2"/>
  <c r="D439" i="2"/>
  <c r="E439" i="2"/>
  <c r="F439" i="2"/>
  <c r="G439" i="2"/>
  <c r="H439" i="2"/>
  <c r="I439" i="2"/>
  <c r="J439" i="2"/>
  <c r="K439" i="2"/>
  <c r="L439" i="2"/>
  <c r="M439" i="2"/>
  <c r="N439" i="2"/>
  <c r="O439" i="2"/>
  <c r="P439" i="2"/>
  <c r="Q439" i="2"/>
  <c r="R439" i="2"/>
  <c r="S439" i="2"/>
  <c r="T439" i="2"/>
  <c r="U439" i="2"/>
  <c r="V439" i="2"/>
  <c r="W439" i="2"/>
  <c r="X439" i="2"/>
  <c r="Y439" i="2"/>
  <c r="Z439" i="2"/>
  <c r="B440" i="2"/>
  <c r="C440" i="2"/>
  <c r="D440" i="2"/>
  <c r="E440" i="2"/>
  <c r="F440" i="2"/>
  <c r="G440" i="2"/>
  <c r="H440" i="2"/>
  <c r="I440" i="2"/>
  <c r="J440" i="2"/>
  <c r="K440" i="2"/>
  <c r="L440" i="2"/>
  <c r="M440" i="2"/>
  <c r="N440" i="2"/>
  <c r="O440" i="2"/>
  <c r="P440" i="2"/>
  <c r="Q440" i="2"/>
  <c r="R440" i="2"/>
  <c r="S440" i="2"/>
  <c r="T440" i="2"/>
  <c r="U440" i="2"/>
  <c r="V440" i="2"/>
  <c r="W440" i="2"/>
  <c r="X440" i="2"/>
  <c r="Y440" i="2"/>
  <c r="Z440" i="2"/>
  <c r="B441" i="2"/>
  <c r="C441" i="2"/>
  <c r="D441" i="2"/>
  <c r="E441" i="2"/>
  <c r="F441" i="2"/>
  <c r="G441" i="2"/>
  <c r="H441" i="2"/>
  <c r="I441" i="2"/>
  <c r="J441" i="2"/>
  <c r="K441" i="2"/>
  <c r="L441" i="2"/>
  <c r="M441" i="2"/>
  <c r="N441" i="2"/>
  <c r="O441" i="2"/>
  <c r="P441" i="2"/>
  <c r="Q441" i="2"/>
  <c r="R441" i="2"/>
  <c r="S441" i="2"/>
  <c r="T441" i="2"/>
  <c r="U441" i="2"/>
  <c r="V441" i="2"/>
  <c r="W441" i="2"/>
  <c r="X441" i="2"/>
  <c r="Y441" i="2"/>
  <c r="Z441" i="2"/>
  <c r="B442" i="2"/>
  <c r="C442" i="2"/>
  <c r="D442" i="2"/>
  <c r="E442" i="2"/>
  <c r="F442" i="2"/>
  <c r="G442" i="2"/>
  <c r="H442" i="2"/>
  <c r="I442" i="2"/>
  <c r="J442" i="2"/>
  <c r="K442" i="2"/>
  <c r="L442" i="2"/>
  <c r="M442" i="2"/>
  <c r="N442" i="2"/>
  <c r="O442" i="2"/>
  <c r="P442" i="2"/>
  <c r="Q442" i="2"/>
  <c r="R442" i="2"/>
  <c r="S442" i="2"/>
  <c r="T442" i="2"/>
  <c r="U442" i="2"/>
  <c r="V442" i="2"/>
  <c r="W442" i="2"/>
  <c r="X442" i="2"/>
  <c r="Y442" i="2"/>
  <c r="Z442" i="2"/>
  <c r="B443" i="2"/>
  <c r="C443" i="2"/>
  <c r="D443" i="2"/>
  <c r="E443" i="2"/>
  <c r="F443" i="2"/>
  <c r="G443" i="2"/>
  <c r="H443" i="2"/>
  <c r="I443" i="2"/>
  <c r="J443" i="2"/>
  <c r="K443" i="2"/>
  <c r="L443" i="2"/>
  <c r="M443" i="2"/>
  <c r="N443" i="2"/>
  <c r="O443" i="2"/>
  <c r="P443" i="2"/>
  <c r="Q443" i="2"/>
  <c r="R443" i="2"/>
  <c r="S443" i="2"/>
  <c r="T443" i="2"/>
  <c r="U443" i="2"/>
  <c r="V443" i="2"/>
  <c r="W443" i="2"/>
  <c r="X443" i="2"/>
  <c r="Y443" i="2"/>
  <c r="Z443" i="2"/>
  <c r="B444" i="2"/>
  <c r="C444" i="2"/>
  <c r="D444" i="2"/>
  <c r="E444" i="2"/>
  <c r="F444" i="2"/>
  <c r="G444" i="2"/>
  <c r="H444" i="2"/>
  <c r="I444" i="2"/>
  <c r="J444" i="2"/>
  <c r="K444" i="2"/>
  <c r="L444" i="2"/>
  <c r="M444" i="2"/>
  <c r="N444" i="2"/>
  <c r="O444" i="2"/>
  <c r="P444" i="2"/>
  <c r="Q444" i="2"/>
  <c r="R444" i="2"/>
  <c r="S444" i="2"/>
  <c r="T444" i="2"/>
  <c r="U444" i="2"/>
  <c r="V444" i="2"/>
  <c r="W444" i="2"/>
  <c r="X444" i="2"/>
  <c r="Y444" i="2"/>
  <c r="Z444" i="2"/>
  <c r="B445" i="2"/>
  <c r="C445" i="2"/>
  <c r="D445" i="2"/>
  <c r="E445" i="2"/>
  <c r="F445" i="2"/>
  <c r="G445" i="2"/>
  <c r="H445" i="2"/>
  <c r="I445" i="2"/>
  <c r="J445" i="2"/>
  <c r="K445" i="2"/>
  <c r="L445" i="2"/>
  <c r="M445" i="2"/>
  <c r="N445" i="2"/>
  <c r="O445" i="2"/>
  <c r="P445" i="2"/>
  <c r="Q445" i="2"/>
  <c r="R445" i="2"/>
  <c r="S445" i="2"/>
  <c r="T445" i="2"/>
  <c r="U445" i="2"/>
  <c r="V445" i="2"/>
  <c r="W445" i="2"/>
  <c r="X445" i="2"/>
  <c r="Y445" i="2"/>
  <c r="Z445" i="2"/>
  <c r="B446" i="2"/>
  <c r="C446" i="2"/>
  <c r="D446" i="2"/>
  <c r="E446" i="2"/>
  <c r="F446" i="2"/>
  <c r="G446" i="2"/>
  <c r="H446" i="2"/>
  <c r="I446" i="2"/>
  <c r="J446" i="2"/>
  <c r="K446" i="2"/>
  <c r="L446" i="2"/>
  <c r="M446" i="2"/>
  <c r="N446" i="2"/>
  <c r="O446" i="2"/>
  <c r="P446" i="2"/>
  <c r="Q446" i="2"/>
  <c r="R446" i="2"/>
  <c r="S446" i="2"/>
  <c r="T446" i="2"/>
  <c r="U446" i="2"/>
  <c r="V446" i="2"/>
  <c r="W446" i="2"/>
  <c r="X446" i="2"/>
  <c r="Y446" i="2"/>
  <c r="Z446" i="2"/>
  <c r="B447" i="2"/>
  <c r="C447" i="2"/>
  <c r="D447" i="2"/>
  <c r="E447" i="2"/>
  <c r="F447" i="2"/>
  <c r="G447" i="2"/>
  <c r="H447" i="2"/>
  <c r="I447" i="2"/>
  <c r="J447" i="2"/>
  <c r="K447" i="2"/>
  <c r="L447" i="2"/>
  <c r="M447" i="2"/>
  <c r="N447" i="2"/>
  <c r="O447" i="2"/>
  <c r="P447" i="2"/>
  <c r="Q447" i="2"/>
  <c r="R447" i="2"/>
  <c r="S447" i="2"/>
  <c r="T447" i="2"/>
  <c r="U447" i="2"/>
  <c r="V447" i="2"/>
  <c r="W447" i="2"/>
  <c r="X447" i="2"/>
  <c r="Y447" i="2"/>
  <c r="Z447" i="2"/>
  <c r="B448" i="2"/>
  <c r="C448" i="2"/>
  <c r="D448" i="2"/>
  <c r="E448" i="2"/>
  <c r="F448" i="2"/>
  <c r="G448" i="2"/>
  <c r="H448" i="2"/>
  <c r="I448" i="2"/>
  <c r="J448" i="2"/>
  <c r="K448" i="2"/>
  <c r="L448" i="2"/>
  <c r="M448" i="2"/>
  <c r="N448" i="2"/>
  <c r="O448" i="2"/>
  <c r="P448" i="2"/>
  <c r="Q448" i="2"/>
  <c r="R448" i="2"/>
  <c r="S448" i="2"/>
  <c r="T448" i="2"/>
  <c r="U448" i="2"/>
  <c r="V448" i="2"/>
  <c r="W448" i="2"/>
  <c r="X448" i="2"/>
  <c r="Y448" i="2"/>
  <c r="Z448" i="2"/>
  <c r="B449" i="2"/>
  <c r="C449" i="2"/>
  <c r="D449" i="2"/>
  <c r="E449" i="2"/>
  <c r="F449" i="2"/>
  <c r="G449" i="2"/>
  <c r="H449" i="2"/>
  <c r="I449" i="2"/>
  <c r="J449" i="2"/>
  <c r="K449" i="2"/>
  <c r="L449" i="2"/>
  <c r="M449" i="2"/>
  <c r="N449" i="2"/>
  <c r="O449" i="2"/>
  <c r="P449" i="2"/>
  <c r="Q449" i="2"/>
  <c r="R449" i="2"/>
  <c r="S449" i="2"/>
  <c r="T449" i="2"/>
  <c r="U449" i="2"/>
  <c r="V449" i="2"/>
  <c r="W449" i="2"/>
  <c r="X449" i="2"/>
  <c r="Y449" i="2"/>
  <c r="Z449" i="2"/>
  <c r="B450" i="2"/>
  <c r="C450" i="2"/>
  <c r="D450" i="2"/>
  <c r="E450" i="2"/>
  <c r="F450" i="2"/>
  <c r="G450" i="2"/>
  <c r="H450" i="2"/>
  <c r="I450" i="2"/>
  <c r="J450" i="2"/>
  <c r="K450" i="2"/>
  <c r="L450" i="2"/>
  <c r="M450" i="2"/>
  <c r="N450" i="2"/>
  <c r="O450" i="2"/>
  <c r="P450" i="2"/>
  <c r="Q450" i="2"/>
  <c r="R450" i="2"/>
  <c r="S450" i="2"/>
  <c r="T450" i="2"/>
  <c r="U450" i="2"/>
  <c r="V450" i="2"/>
  <c r="W450" i="2"/>
  <c r="X450" i="2"/>
  <c r="Y450" i="2"/>
  <c r="Z450" i="2"/>
  <c r="B451" i="2"/>
  <c r="C451" i="2"/>
  <c r="D451" i="2"/>
  <c r="E451" i="2"/>
  <c r="F451" i="2"/>
  <c r="G451" i="2"/>
  <c r="H451" i="2"/>
  <c r="I451" i="2"/>
  <c r="J451" i="2"/>
  <c r="K451" i="2"/>
  <c r="L451" i="2"/>
  <c r="M451" i="2"/>
  <c r="N451" i="2"/>
  <c r="O451" i="2"/>
  <c r="P451" i="2"/>
  <c r="Q451" i="2"/>
  <c r="R451" i="2"/>
  <c r="S451" i="2"/>
  <c r="T451" i="2"/>
  <c r="U451" i="2"/>
  <c r="V451" i="2"/>
  <c r="W451" i="2"/>
  <c r="X451" i="2"/>
  <c r="Y451" i="2"/>
  <c r="Z451" i="2"/>
  <c r="B452" i="2"/>
  <c r="C452" i="2"/>
  <c r="D452" i="2"/>
  <c r="E452" i="2"/>
  <c r="F452" i="2"/>
  <c r="G452" i="2"/>
  <c r="H452" i="2"/>
  <c r="I452" i="2"/>
  <c r="J452" i="2"/>
  <c r="K452" i="2"/>
  <c r="L452" i="2"/>
  <c r="M452" i="2"/>
  <c r="N452" i="2"/>
  <c r="O452" i="2"/>
  <c r="P452" i="2"/>
  <c r="Q452" i="2"/>
  <c r="R452" i="2"/>
  <c r="S452" i="2"/>
  <c r="T452" i="2"/>
  <c r="U452" i="2"/>
  <c r="V452" i="2"/>
  <c r="W452" i="2"/>
  <c r="X452" i="2"/>
  <c r="Y452" i="2"/>
  <c r="Z452" i="2"/>
  <c r="B453" i="2"/>
  <c r="C453" i="2"/>
  <c r="D453" i="2"/>
  <c r="E453" i="2"/>
  <c r="F453" i="2"/>
  <c r="G453" i="2"/>
  <c r="H453" i="2"/>
  <c r="I453" i="2"/>
  <c r="J453" i="2"/>
  <c r="K453" i="2"/>
  <c r="L453" i="2"/>
  <c r="M453" i="2"/>
  <c r="N453" i="2"/>
  <c r="O453" i="2"/>
  <c r="P453" i="2"/>
  <c r="Q453" i="2"/>
  <c r="R453" i="2"/>
  <c r="S453" i="2"/>
  <c r="T453" i="2"/>
  <c r="U453" i="2"/>
  <c r="V453" i="2"/>
  <c r="W453" i="2"/>
  <c r="X453" i="2"/>
  <c r="Y453" i="2"/>
  <c r="Z453" i="2"/>
  <c r="B454" i="2"/>
  <c r="C454" i="2"/>
  <c r="D454" i="2"/>
  <c r="E454" i="2"/>
  <c r="F454" i="2"/>
  <c r="G454" i="2"/>
  <c r="H454" i="2"/>
  <c r="I454" i="2"/>
  <c r="J454" i="2"/>
  <c r="K454" i="2"/>
  <c r="L454" i="2"/>
  <c r="M454" i="2"/>
  <c r="N454" i="2"/>
  <c r="O454" i="2"/>
  <c r="P454" i="2"/>
  <c r="Q454" i="2"/>
  <c r="R454" i="2"/>
  <c r="S454" i="2"/>
  <c r="T454" i="2"/>
  <c r="U454" i="2"/>
  <c r="V454" i="2"/>
  <c r="W454" i="2"/>
  <c r="X454" i="2"/>
  <c r="Y454" i="2"/>
  <c r="Z454" i="2"/>
  <c r="B455" i="2"/>
  <c r="C455" i="2"/>
  <c r="D455" i="2"/>
  <c r="E455" i="2"/>
  <c r="F455" i="2"/>
  <c r="G455" i="2"/>
  <c r="H455" i="2"/>
  <c r="I455" i="2"/>
  <c r="J455" i="2"/>
  <c r="K455" i="2"/>
  <c r="L455" i="2"/>
  <c r="M455" i="2"/>
  <c r="N455" i="2"/>
  <c r="O455" i="2"/>
  <c r="P455" i="2"/>
  <c r="Q455" i="2"/>
  <c r="R455" i="2"/>
  <c r="S455" i="2"/>
  <c r="T455" i="2"/>
  <c r="U455" i="2"/>
  <c r="V455" i="2"/>
  <c r="W455" i="2"/>
  <c r="X1" i="11" s="1"/>
  <c r="X455" i="2"/>
  <c r="Y455" i="2"/>
  <c r="Z455" i="2"/>
  <c r="B456" i="2"/>
  <c r="C456" i="2"/>
  <c r="D456" i="2"/>
  <c r="E456" i="2"/>
  <c r="F456" i="2"/>
  <c r="G456" i="2"/>
  <c r="H456" i="2"/>
  <c r="I456" i="2"/>
  <c r="J456" i="2"/>
  <c r="K456" i="2"/>
  <c r="L456" i="2"/>
  <c r="M456" i="2"/>
  <c r="N456" i="2"/>
  <c r="O456" i="2"/>
  <c r="P456" i="2"/>
  <c r="Q456" i="2"/>
  <c r="R456" i="2"/>
  <c r="S456" i="2"/>
  <c r="T456" i="2"/>
  <c r="U456" i="2"/>
  <c r="V456" i="2"/>
  <c r="W456" i="2"/>
  <c r="X456" i="2"/>
  <c r="Y456" i="2"/>
  <c r="Z456" i="2"/>
  <c r="B457" i="2"/>
  <c r="C457" i="2"/>
  <c r="D457" i="2"/>
  <c r="E457" i="2"/>
  <c r="F457" i="2"/>
  <c r="G457" i="2"/>
  <c r="H457" i="2"/>
  <c r="I457" i="2"/>
  <c r="J457" i="2"/>
  <c r="K457" i="2"/>
  <c r="L457" i="2"/>
  <c r="M457" i="2"/>
  <c r="N457" i="2"/>
  <c r="O457" i="2"/>
  <c r="P457" i="2"/>
  <c r="Q457" i="2"/>
  <c r="R457" i="2"/>
  <c r="S457" i="2"/>
  <c r="T457" i="2"/>
  <c r="U457" i="2"/>
  <c r="V457" i="2"/>
  <c r="W457" i="2"/>
  <c r="X457" i="2"/>
  <c r="Y457" i="2"/>
  <c r="Z457" i="2"/>
  <c r="B458" i="2"/>
  <c r="C458" i="2"/>
  <c r="D458" i="2"/>
  <c r="E458" i="2"/>
  <c r="F458" i="2"/>
  <c r="G458" i="2"/>
  <c r="H458" i="2"/>
  <c r="I458" i="2"/>
  <c r="J458" i="2"/>
  <c r="K458" i="2"/>
  <c r="L458" i="2"/>
  <c r="M458" i="2"/>
  <c r="N458" i="2"/>
  <c r="O458" i="2"/>
  <c r="P458" i="2"/>
  <c r="Q458" i="2"/>
  <c r="R458" i="2"/>
  <c r="S458" i="2"/>
  <c r="T458" i="2"/>
  <c r="U458" i="2"/>
  <c r="V458" i="2"/>
  <c r="W458" i="2"/>
  <c r="X458" i="2"/>
  <c r="Y458" i="2"/>
  <c r="Z458" i="2"/>
  <c r="B459" i="2"/>
  <c r="C459" i="2"/>
  <c r="D459" i="2"/>
  <c r="E459" i="2"/>
  <c r="F459" i="2"/>
  <c r="G459" i="2"/>
  <c r="H459" i="2"/>
  <c r="I459" i="2"/>
  <c r="J459" i="2"/>
  <c r="K459" i="2"/>
  <c r="L459" i="2"/>
  <c r="M459" i="2"/>
  <c r="N459" i="2"/>
  <c r="O459" i="2"/>
  <c r="P459" i="2"/>
  <c r="Q459" i="2"/>
  <c r="R459" i="2"/>
  <c r="S459" i="2"/>
  <c r="T459" i="2"/>
  <c r="U459" i="2"/>
  <c r="V459" i="2"/>
  <c r="W459" i="2"/>
  <c r="X459" i="2"/>
  <c r="Y459" i="2"/>
  <c r="Z459" i="2"/>
  <c r="B460" i="2"/>
  <c r="C460" i="2"/>
  <c r="D460" i="2"/>
  <c r="E460" i="2"/>
  <c r="F460" i="2"/>
  <c r="G460" i="2"/>
  <c r="H460" i="2"/>
  <c r="I460" i="2"/>
  <c r="J460" i="2"/>
  <c r="K460" i="2"/>
  <c r="L460" i="2"/>
  <c r="M460" i="2"/>
  <c r="N460" i="2"/>
  <c r="O460" i="2"/>
  <c r="P460" i="2"/>
  <c r="Q460" i="2"/>
  <c r="R460" i="2"/>
  <c r="S460" i="2"/>
  <c r="T460" i="2"/>
  <c r="U460" i="2"/>
  <c r="V460" i="2"/>
  <c r="W460" i="2"/>
  <c r="X460" i="2"/>
  <c r="Y460" i="2"/>
  <c r="Z460" i="2"/>
  <c r="B461" i="2"/>
  <c r="C461" i="2"/>
  <c r="D461" i="2"/>
  <c r="E461" i="2"/>
  <c r="F461" i="2"/>
  <c r="G461" i="2"/>
  <c r="H461" i="2"/>
  <c r="I461" i="2"/>
  <c r="J461" i="2"/>
  <c r="K461" i="2"/>
  <c r="L461" i="2"/>
  <c r="M461" i="2"/>
  <c r="N461" i="2"/>
  <c r="O461" i="2"/>
  <c r="P461" i="2"/>
  <c r="Q461" i="2"/>
  <c r="R461" i="2"/>
  <c r="S461" i="2"/>
  <c r="T461" i="2"/>
  <c r="U461" i="2"/>
  <c r="V461" i="2"/>
  <c r="W461" i="2"/>
  <c r="X461" i="2"/>
  <c r="Y461" i="2"/>
  <c r="Z461" i="2"/>
  <c r="B462" i="2"/>
  <c r="C462" i="2"/>
  <c r="D462" i="2"/>
  <c r="E462" i="2"/>
  <c r="F462" i="2"/>
  <c r="G462" i="2"/>
  <c r="H462" i="2"/>
  <c r="I462" i="2"/>
  <c r="J462" i="2"/>
  <c r="K462" i="2"/>
  <c r="L462" i="2"/>
  <c r="M462" i="2"/>
  <c r="N462" i="2"/>
  <c r="O462" i="2"/>
  <c r="P462" i="2"/>
  <c r="Q462" i="2"/>
  <c r="R462" i="2"/>
  <c r="S462" i="2"/>
  <c r="T462" i="2"/>
  <c r="U462" i="2"/>
  <c r="V462" i="2"/>
  <c r="W462" i="2"/>
  <c r="X462" i="2"/>
  <c r="Y462" i="2"/>
  <c r="Z462" i="2"/>
  <c r="B463" i="2"/>
  <c r="C463" i="2"/>
  <c r="D463" i="2"/>
  <c r="E463" i="2"/>
  <c r="F463" i="2"/>
  <c r="G463" i="2"/>
  <c r="H463" i="2"/>
  <c r="I463" i="2"/>
  <c r="J463" i="2"/>
  <c r="K463" i="2"/>
  <c r="L463" i="2"/>
  <c r="M463" i="2"/>
  <c r="N463" i="2"/>
  <c r="O463" i="2"/>
  <c r="P463" i="2"/>
  <c r="Q463" i="2"/>
  <c r="R463" i="2"/>
  <c r="S463" i="2"/>
  <c r="T463" i="2"/>
  <c r="U463" i="2"/>
  <c r="V463" i="2"/>
  <c r="W463" i="2"/>
  <c r="X463" i="2"/>
  <c r="Y463" i="2"/>
  <c r="Z463" i="2"/>
  <c r="B464" i="2"/>
  <c r="C464" i="2"/>
  <c r="D464" i="2"/>
  <c r="E464" i="2"/>
  <c r="F464" i="2"/>
  <c r="G464" i="2"/>
  <c r="H464" i="2"/>
  <c r="I464" i="2"/>
  <c r="J464" i="2"/>
  <c r="K464" i="2"/>
  <c r="L464" i="2"/>
  <c r="M464" i="2"/>
  <c r="N464" i="2"/>
  <c r="O464" i="2"/>
  <c r="P464" i="2"/>
  <c r="Q464" i="2"/>
  <c r="R464" i="2"/>
  <c r="S464" i="2"/>
  <c r="T464" i="2"/>
  <c r="U464" i="2"/>
  <c r="V464" i="2"/>
  <c r="W464" i="2"/>
  <c r="X464" i="2"/>
  <c r="Y464" i="2"/>
  <c r="Z464" i="2"/>
  <c r="B465" i="2"/>
  <c r="C465" i="2"/>
  <c r="D465" i="2"/>
  <c r="E465" i="2"/>
  <c r="F465" i="2"/>
  <c r="G465" i="2"/>
  <c r="H465" i="2"/>
  <c r="I465" i="2"/>
  <c r="J465" i="2"/>
  <c r="K465" i="2"/>
  <c r="L465" i="2"/>
  <c r="M465" i="2"/>
  <c r="N465" i="2"/>
  <c r="O465" i="2"/>
  <c r="P465" i="2"/>
  <c r="Q465" i="2"/>
  <c r="R465" i="2"/>
  <c r="S465" i="2"/>
  <c r="T465" i="2"/>
  <c r="U465" i="2"/>
  <c r="V465" i="2"/>
  <c r="W465" i="2"/>
  <c r="X465" i="2"/>
  <c r="Y465" i="2"/>
  <c r="Z465" i="2"/>
  <c r="B466" i="2"/>
  <c r="C466" i="2"/>
  <c r="D466" i="2"/>
  <c r="E466" i="2"/>
  <c r="F466" i="2"/>
  <c r="G466" i="2"/>
  <c r="H466" i="2"/>
  <c r="I466" i="2"/>
  <c r="J466" i="2"/>
  <c r="K466" i="2"/>
  <c r="L466" i="2"/>
  <c r="M466" i="2"/>
  <c r="N466" i="2"/>
  <c r="O466" i="2"/>
  <c r="P466" i="2"/>
  <c r="Q466" i="2"/>
  <c r="R466" i="2"/>
  <c r="S466" i="2"/>
  <c r="T466" i="2"/>
  <c r="U466" i="2"/>
  <c r="V466" i="2"/>
  <c r="W466" i="2"/>
  <c r="X466" i="2"/>
  <c r="Y466" i="2"/>
  <c r="Z466" i="2"/>
  <c r="B467" i="2"/>
  <c r="C467" i="2"/>
  <c r="D467" i="2"/>
  <c r="E467" i="2"/>
  <c r="F467" i="2"/>
  <c r="G467" i="2"/>
  <c r="H467" i="2"/>
  <c r="I467" i="2"/>
  <c r="J467" i="2"/>
  <c r="K467" i="2"/>
  <c r="L467" i="2"/>
  <c r="M467" i="2"/>
  <c r="N467" i="2"/>
  <c r="O467" i="2"/>
  <c r="P467" i="2"/>
  <c r="Q467" i="2"/>
  <c r="R467" i="2"/>
  <c r="S467" i="2"/>
  <c r="T467" i="2"/>
  <c r="U467" i="2"/>
  <c r="V467" i="2"/>
  <c r="W467" i="2"/>
  <c r="X467" i="2"/>
  <c r="Y467" i="2"/>
  <c r="Z467" i="2"/>
  <c r="B468" i="2"/>
  <c r="C468" i="2"/>
  <c r="D468" i="2"/>
  <c r="E468" i="2"/>
  <c r="F468" i="2"/>
  <c r="G468" i="2"/>
  <c r="H468" i="2"/>
  <c r="I468" i="2"/>
  <c r="J468" i="2"/>
  <c r="K468" i="2"/>
  <c r="L468" i="2"/>
  <c r="M468" i="2"/>
  <c r="N468" i="2"/>
  <c r="O468" i="2"/>
  <c r="P468" i="2"/>
  <c r="Q468" i="2"/>
  <c r="R468" i="2"/>
  <c r="S468" i="2"/>
  <c r="T468" i="2"/>
  <c r="U468" i="2"/>
  <c r="V468" i="2"/>
  <c r="W468" i="2"/>
  <c r="X468" i="2"/>
  <c r="Y468" i="2"/>
  <c r="Z468" i="2"/>
  <c r="B469" i="2"/>
  <c r="C469" i="2"/>
  <c r="D469" i="2"/>
  <c r="E469" i="2"/>
  <c r="F469" i="2"/>
  <c r="G469" i="2"/>
  <c r="H469" i="2"/>
  <c r="I469" i="2"/>
  <c r="J469" i="2"/>
  <c r="K469" i="2"/>
  <c r="L469" i="2"/>
  <c r="M469" i="2"/>
  <c r="N469" i="2"/>
  <c r="O469" i="2"/>
  <c r="P469" i="2"/>
  <c r="Q469" i="2"/>
  <c r="R469" i="2"/>
  <c r="S469" i="2"/>
  <c r="T469" i="2"/>
  <c r="U469" i="2"/>
  <c r="V469" i="2"/>
  <c r="W469" i="2"/>
  <c r="X469" i="2"/>
  <c r="Y469" i="2"/>
  <c r="Z469" i="2"/>
  <c r="B470" i="2"/>
  <c r="C470" i="2"/>
  <c r="D470" i="2"/>
  <c r="E470" i="2"/>
  <c r="F470" i="2"/>
  <c r="G470" i="2"/>
  <c r="H470" i="2"/>
  <c r="I470" i="2"/>
  <c r="J470" i="2"/>
  <c r="K470" i="2"/>
  <c r="L470" i="2"/>
  <c r="M470" i="2"/>
  <c r="N470" i="2"/>
  <c r="O470" i="2"/>
  <c r="P470" i="2"/>
  <c r="Q470" i="2"/>
  <c r="R470" i="2"/>
  <c r="S470" i="2"/>
  <c r="T470" i="2"/>
  <c r="U470" i="2"/>
  <c r="V470" i="2"/>
  <c r="W470" i="2"/>
  <c r="X470" i="2"/>
  <c r="Y470" i="2"/>
  <c r="Z470" i="2"/>
  <c r="B471" i="2"/>
  <c r="C471" i="2"/>
  <c r="D471" i="2"/>
  <c r="E471" i="2"/>
  <c r="F471" i="2"/>
  <c r="G471" i="2"/>
  <c r="H471" i="2"/>
  <c r="I471" i="2"/>
  <c r="J471" i="2"/>
  <c r="K471" i="2"/>
  <c r="L471" i="2"/>
  <c r="M471" i="2"/>
  <c r="N471" i="2"/>
  <c r="O471" i="2"/>
  <c r="P471" i="2"/>
  <c r="Q471" i="2"/>
  <c r="R471" i="2"/>
  <c r="S471" i="2"/>
  <c r="T471" i="2"/>
  <c r="U471" i="2"/>
  <c r="V471" i="2"/>
  <c r="W471" i="2"/>
  <c r="X471" i="2"/>
  <c r="Y471" i="2"/>
  <c r="Z471" i="2"/>
  <c r="B472" i="2"/>
  <c r="C472" i="2"/>
  <c r="D472" i="2"/>
  <c r="E472" i="2"/>
  <c r="F472" i="2"/>
  <c r="G472" i="2"/>
  <c r="H472" i="2"/>
  <c r="I472" i="2"/>
  <c r="J472" i="2"/>
  <c r="K472" i="2"/>
  <c r="L472" i="2"/>
  <c r="M472" i="2"/>
  <c r="N472" i="2"/>
  <c r="O472" i="2"/>
  <c r="P472" i="2"/>
  <c r="Q472" i="2"/>
  <c r="R472" i="2"/>
  <c r="S472" i="2"/>
  <c r="T472" i="2"/>
  <c r="U472" i="2"/>
  <c r="V472" i="2"/>
  <c r="W472" i="2"/>
  <c r="X472" i="2"/>
  <c r="Y472" i="2"/>
  <c r="Z472" i="2"/>
  <c r="B473" i="2"/>
  <c r="C473" i="2"/>
  <c r="D473" i="2"/>
  <c r="E473" i="2"/>
  <c r="F473" i="2"/>
  <c r="G473" i="2"/>
  <c r="H473" i="2"/>
  <c r="I473" i="2"/>
  <c r="J473" i="2"/>
  <c r="K473" i="2"/>
  <c r="L473" i="2"/>
  <c r="M473" i="2"/>
  <c r="N473" i="2"/>
  <c r="O473" i="2"/>
  <c r="P473" i="2"/>
  <c r="Q473" i="2"/>
  <c r="R473" i="2"/>
  <c r="S473" i="2"/>
  <c r="T473" i="2"/>
  <c r="U473" i="2"/>
  <c r="V473" i="2"/>
  <c r="W473" i="2"/>
  <c r="X473" i="2"/>
  <c r="Y473" i="2"/>
  <c r="Z473" i="2"/>
  <c r="B474" i="2"/>
  <c r="C474" i="2"/>
  <c r="D474" i="2"/>
  <c r="E474" i="2"/>
  <c r="F474" i="2"/>
  <c r="G474" i="2"/>
  <c r="H474" i="2"/>
  <c r="I474" i="2"/>
  <c r="J474" i="2"/>
  <c r="K474" i="2"/>
  <c r="L474" i="2"/>
  <c r="M474" i="2"/>
  <c r="N474" i="2"/>
  <c r="O474" i="2"/>
  <c r="P474" i="2"/>
  <c r="Q474" i="2"/>
  <c r="R474" i="2"/>
  <c r="S474" i="2"/>
  <c r="T474" i="2"/>
  <c r="U474" i="2"/>
  <c r="V474" i="2"/>
  <c r="W474" i="2"/>
  <c r="X474" i="2"/>
  <c r="Y474" i="2"/>
  <c r="Z474" i="2"/>
  <c r="B475" i="2"/>
  <c r="C475" i="2"/>
  <c r="D475" i="2"/>
  <c r="E475" i="2"/>
  <c r="F475" i="2"/>
  <c r="G475" i="2"/>
  <c r="H475" i="2"/>
  <c r="I475" i="2"/>
  <c r="J475" i="2"/>
  <c r="K475" i="2"/>
  <c r="L475" i="2"/>
  <c r="M475" i="2"/>
  <c r="N475" i="2"/>
  <c r="O475" i="2"/>
  <c r="P475" i="2"/>
  <c r="Q475" i="2"/>
  <c r="R475" i="2"/>
  <c r="S475" i="2"/>
  <c r="T475" i="2"/>
  <c r="U475" i="2"/>
  <c r="V475" i="2"/>
  <c r="W475" i="2"/>
  <c r="X475" i="2"/>
  <c r="Y475" i="2"/>
  <c r="Z475" i="2"/>
  <c r="B476" i="2"/>
  <c r="C476" i="2"/>
  <c r="D476" i="2"/>
  <c r="E476" i="2"/>
  <c r="F476" i="2"/>
  <c r="G476" i="2"/>
  <c r="H476" i="2"/>
  <c r="I476" i="2"/>
  <c r="J476" i="2"/>
  <c r="K476" i="2"/>
  <c r="L476" i="2"/>
  <c r="M476" i="2"/>
  <c r="N476" i="2"/>
  <c r="O476" i="2"/>
  <c r="P476" i="2"/>
  <c r="Q476" i="2"/>
  <c r="R476" i="2"/>
  <c r="S476" i="2"/>
  <c r="T476" i="2"/>
  <c r="U476" i="2"/>
  <c r="V476" i="2"/>
  <c r="W476" i="2"/>
  <c r="X476" i="2"/>
  <c r="Y476" i="2"/>
  <c r="Z476" i="2"/>
  <c r="B477" i="2"/>
  <c r="C477" i="2"/>
  <c r="D477" i="2"/>
  <c r="E477" i="2"/>
  <c r="F477" i="2"/>
  <c r="G477" i="2"/>
  <c r="H477" i="2"/>
  <c r="I477" i="2"/>
  <c r="J477" i="2"/>
  <c r="K477" i="2"/>
  <c r="L477" i="2"/>
  <c r="M477" i="2"/>
  <c r="N477" i="2"/>
  <c r="O477" i="2"/>
  <c r="P477" i="2"/>
  <c r="Q477" i="2"/>
  <c r="R477" i="2"/>
  <c r="S477" i="2"/>
  <c r="T477" i="2"/>
  <c r="U477" i="2"/>
  <c r="V477" i="2"/>
  <c r="W477" i="2"/>
  <c r="X477" i="2"/>
  <c r="Y477" i="2"/>
  <c r="Z477" i="2"/>
  <c r="B478" i="2"/>
  <c r="C478" i="2"/>
  <c r="D478" i="2"/>
  <c r="E478" i="2"/>
  <c r="F478" i="2"/>
  <c r="G478" i="2"/>
  <c r="H478" i="2"/>
  <c r="I478" i="2"/>
  <c r="J478" i="2"/>
  <c r="K478" i="2"/>
  <c r="L478" i="2"/>
  <c r="M478" i="2"/>
  <c r="N478" i="2"/>
  <c r="O478" i="2"/>
  <c r="P478" i="2"/>
  <c r="Q478" i="2"/>
  <c r="R478" i="2"/>
  <c r="S478" i="2"/>
  <c r="T478" i="2"/>
  <c r="U478" i="2"/>
  <c r="V478" i="2"/>
  <c r="W478" i="2"/>
  <c r="X478" i="2"/>
  <c r="Y478" i="2"/>
  <c r="Z478" i="2"/>
  <c r="B479" i="2"/>
  <c r="C479" i="2"/>
  <c r="D479" i="2"/>
  <c r="E479" i="2"/>
  <c r="F479" i="2"/>
  <c r="G479" i="2"/>
  <c r="H479" i="2"/>
  <c r="I479" i="2"/>
  <c r="J479" i="2"/>
  <c r="K479" i="2"/>
  <c r="L479" i="2"/>
  <c r="M479" i="2"/>
  <c r="N479" i="2"/>
  <c r="O479" i="2"/>
  <c r="P479" i="2"/>
  <c r="Q479" i="2"/>
  <c r="R479" i="2"/>
  <c r="S479" i="2"/>
  <c r="T479" i="2"/>
  <c r="U479" i="2"/>
  <c r="V479" i="2"/>
  <c r="W479" i="2"/>
  <c r="X479" i="2"/>
  <c r="Y479" i="2"/>
  <c r="Z479" i="2"/>
  <c r="B480" i="2"/>
  <c r="C480" i="2"/>
  <c r="D480" i="2"/>
  <c r="E480" i="2"/>
  <c r="F480" i="2"/>
  <c r="G480" i="2"/>
  <c r="H480" i="2"/>
  <c r="I480" i="2"/>
  <c r="J480" i="2"/>
  <c r="K480" i="2"/>
  <c r="L480" i="2"/>
  <c r="M480" i="2"/>
  <c r="N480" i="2"/>
  <c r="O480" i="2"/>
  <c r="P480" i="2"/>
  <c r="Q480" i="2"/>
  <c r="R480" i="2"/>
  <c r="S480" i="2"/>
  <c r="T480" i="2"/>
  <c r="U480" i="2"/>
  <c r="V480" i="2"/>
  <c r="W480" i="2"/>
  <c r="X480" i="2"/>
  <c r="Y480" i="2"/>
  <c r="Z480" i="2"/>
  <c r="B481" i="2"/>
  <c r="C481" i="2"/>
  <c r="D481" i="2"/>
  <c r="E481" i="2"/>
  <c r="F481" i="2"/>
  <c r="G481" i="2"/>
  <c r="H481" i="2"/>
  <c r="I481" i="2"/>
  <c r="J481" i="2"/>
  <c r="K481" i="2"/>
  <c r="L481" i="2"/>
  <c r="M481" i="2"/>
  <c r="N481" i="2"/>
  <c r="O481" i="2"/>
  <c r="P481" i="2"/>
  <c r="Q481" i="2"/>
  <c r="R481" i="2"/>
  <c r="S481" i="2"/>
  <c r="T481" i="2"/>
  <c r="U481" i="2"/>
  <c r="V481" i="2"/>
  <c r="W481" i="2"/>
  <c r="X481" i="2"/>
  <c r="Y481" i="2"/>
  <c r="Z481" i="2"/>
  <c r="B482" i="2"/>
  <c r="C482" i="2"/>
  <c r="D482" i="2"/>
  <c r="E482" i="2"/>
  <c r="F482" i="2"/>
  <c r="G482" i="2"/>
  <c r="H482" i="2"/>
  <c r="I482" i="2"/>
  <c r="J482" i="2"/>
  <c r="K482" i="2"/>
  <c r="L482" i="2"/>
  <c r="M482" i="2"/>
  <c r="N482" i="2"/>
  <c r="O482" i="2"/>
  <c r="P482" i="2"/>
  <c r="Q482" i="2"/>
  <c r="R482" i="2"/>
  <c r="S482" i="2"/>
  <c r="T482" i="2"/>
  <c r="U482" i="2"/>
  <c r="V482" i="2"/>
  <c r="W482" i="2"/>
  <c r="X482" i="2"/>
  <c r="Y482" i="2"/>
  <c r="Z482" i="2"/>
  <c r="B483" i="2"/>
  <c r="C483" i="2"/>
  <c r="D483" i="2"/>
  <c r="E483" i="2"/>
  <c r="F483" i="2"/>
  <c r="G483" i="2"/>
  <c r="H483" i="2"/>
  <c r="I483" i="2"/>
  <c r="J483" i="2"/>
  <c r="K483" i="2"/>
  <c r="L483" i="2"/>
  <c r="M483" i="2"/>
  <c r="N483" i="2"/>
  <c r="O483" i="2"/>
  <c r="P483" i="2"/>
  <c r="Q483" i="2"/>
  <c r="R483" i="2"/>
  <c r="S483" i="2"/>
  <c r="T483" i="2"/>
  <c r="U483" i="2"/>
  <c r="V483" i="2"/>
  <c r="W483" i="2"/>
  <c r="X483" i="2"/>
  <c r="Y483" i="2"/>
  <c r="Z483" i="2"/>
  <c r="B484" i="2"/>
  <c r="C484" i="2"/>
  <c r="D484" i="2"/>
  <c r="E484" i="2"/>
  <c r="F484" i="2"/>
  <c r="G484" i="2"/>
  <c r="H484" i="2"/>
  <c r="I484" i="2"/>
  <c r="J484" i="2"/>
  <c r="K484" i="2"/>
  <c r="L484" i="2"/>
  <c r="M484" i="2"/>
  <c r="N484" i="2"/>
  <c r="O484" i="2"/>
  <c r="P484" i="2"/>
  <c r="Q484" i="2"/>
  <c r="R484" i="2"/>
  <c r="S484" i="2"/>
  <c r="T484" i="2"/>
  <c r="U484" i="2"/>
  <c r="V484" i="2"/>
  <c r="W484" i="2"/>
  <c r="X484" i="2"/>
  <c r="Y484" i="2"/>
  <c r="Z484" i="2"/>
  <c r="B485" i="2"/>
  <c r="C485" i="2"/>
  <c r="D485" i="2"/>
  <c r="E485" i="2"/>
  <c r="F485" i="2"/>
  <c r="G485" i="2"/>
  <c r="H485" i="2"/>
  <c r="I485" i="2"/>
  <c r="J485" i="2"/>
  <c r="K485" i="2"/>
  <c r="L485" i="2"/>
  <c r="M485" i="2"/>
  <c r="N485" i="2"/>
  <c r="O485" i="2"/>
  <c r="P485" i="2"/>
  <c r="Q485" i="2"/>
  <c r="R485" i="2"/>
  <c r="S485" i="2"/>
  <c r="T485" i="2"/>
  <c r="U485" i="2"/>
  <c r="V485" i="2"/>
  <c r="W485" i="2"/>
  <c r="X485" i="2"/>
  <c r="Y485" i="2"/>
  <c r="Z485" i="2"/>
  <c r="B486" i="2"/>
  <c r="C486" i="2"/>
  <c r="D486" i="2"/>
  <c r="E486" i="2"/>
  <c r="F486" i="2"/>
  <c r="G486" i="2"/>
  <c r="H486" i="2"/>
  <c r="I486" i="2"/>
  <c r="J486" i="2"/>
  <c r="K486" i="2"/>
  <c r="L486" i="2"/>
  <c r="M486" i="2"/>
  <c r="N486" i="2"/>
  <c r="O486" i="2"/>
  <c r="P486" i="2"/>
  <c r="Q486" i="2"/>
  <c r="R486" i="2"/>
  <c r="S486" i="2"/>
  <c r="T486" i="2"/>
  <c r="U486" i="2"/>
  <c r="V486" i="2"/>
  <c r="W486" i="2"/>
  <c r="X486" i="2"/>
  <c r="Y486" i="2"/>
  <c r="Z486" i="2"/>
  <c r="B487" i="2"/>
  <c r="C487" i="2"/>
  <c r="D487" i="2"/>
  <c r="E487" i="2"/>
  <c r="F487" i="2"/>
  <c r="G487" i="2"/>
  <c r="H487" i="2"/>
  <c r="I487" i="2"/>
  <c r="J487" i="2"/>
  <c r="K487" i="2"/>
  <c r="L487" i="2"/>
  <c r="M487" i="2"/>
  <c r="N487" i="2"/>
  <c r="O487" i="2"/>
  <c r="P487" i="2"/>
  <c r="Q487" i="2"/>
  <c r="R487" i="2"/>
  <c r="S487" i="2"/>
  <c r="T487" i="2"/>
  <c r="U487" i="2"/>
  <c r="V487" i="2"/>
  <c r="W487" i="2"/>
  <c r="X487" i="2"/>
  <c r="Y487" i="2"/>
  <c r="Z487" i="2"/>
  <c r="B488" i="2"/>
  <c r="C488" i="2"/>
  <c r="D488" i="2"/>
  <c r="E488" i="2"/>
  <c r="F488" i="2"/>
  <c r="G488" i="2"/>
  <c r="H488" i="2"/>
  <c r="I488" i="2"/>
  <c r="J488" i="2"/>
  <c r="K488" i="2"/>
  <c r="L488" i="2"/>
  <c r="M488" i="2"/>
  <c r="N488" i="2"/>
  <c r="O488" i="2"/>
  <c r="P488" i="2"/>
  <c r="Q488" i="2"/>
  <c r="R488" i="2"/>
  <c r="S488" i="2"/>
  <c r="T488" i="2"/>
  <c r="U488" i="2"/>
  <c r="V488" i="2"/>
  <c r="W488" i="2"/>
  <c r="X488" i="2"/>
  <c r="Y488" i="2"/>
  <c r="Z488" i="2"/>
  <c r="B489" i="2"/>
  <c r="C489" i="2"/>
  <c r="D489" i="2"/>
  <c r="E489" i="2"/>
  <c r="F489" i="2"/>
  <c r="G489" i="2"/>
  <c r="H489" i="2"/>
  <c r="I489" i="2"/>
  <c r="J489" i="2"/>
  <c r="K489" i="2"/>
  <c r="L489" i="2"/>
  <c r="M489" i="2"/>
  <c r="N489" i="2"/>
  <c r="O489" i="2"/>
  <c r="P489" i="2"/>
  <c r="Q489" i="2"/>
  <c r="R489" i="2"/>
  <c r="S489" i="2"/>
  <c r="T489" i="2"/>
  <c r="U489" i="2"/>
  <c r="V489" i="2"/>
  <c r="W489" i="2"/>
  <c r="X489" i="2"/>
  <c r="Y489" i="2"/>
  <c r="Z489" i="2"/>
  <c r="B490" i="2"/>
  <c r="C490" i="2"/>
  <c r="D490" i="2"/>
  <c r="E490" i="2"/>
  <c r="F490" i="2"/>
  <c r="G490" i="2"/>
  <c r="H490" i="2"/>
  <c r="I490" i="2"/>
  <c r="J490" i="2"/>
  <c r="K490" i="2"/>
  <c r="L490" i="2"/>
  <c r="M490" i="2"/>
  <c r="N490" i="2"/>
  <c r="O490" i="2"/>
  <c r="P490" i="2"/>
  <c r="Q490" i="2"/>
  <c r="R490" i="2"/>
  <c r="S490" i="2"/>
  <c r="T490" i="2"/>
  <c r="U490" i="2"/>
  <c r="V490" i="2"/>
  <c r="W490" i="2"/>
  <c r="X490" i="2"/>
  <c r="Y490" i="2"/>
  <c r="Z490" i="2"/>
  <c r="B491" i="2"/>
  <c r="C491" i="2"/>
  <c r="D491" i="2"/>
  <c r="E491" i="2"/>
  <c r="F491" i="2"/>
  <c r="G491" i="2"/>
  <c r="H491" i="2"/>
  <c r="I491" i="2"/>
  <c r="J491" i="2"/>
  <c r="K491" i="2"/>
  <c r="L491" i="2"/>
  <c r="M491" i="2"/>
  <c r="N491" i="2"/>
  <c r="O491" i="2"/>
  <c r="P491" i="2"/>
  <c r="Q491" i="2"/>
  <c r="R491" i="2"/>
  <c r="S491" i="2"/>
  <c r="T491" i="2"/>
  <c r="U491" i="2"/>
  <c r="V491" i="2"/>
  <c r="W491" i="2"/>
  <c r="X491" i="2"/>
  <c r="Y491" i="2"/>
  <c r="Z491" i="2"/>
  <c r="B492" i="2"/>
  <c r="C492" i="2"/>
  <c r="D492" i="2"/>
  <c r="E492" i="2"/>
  <c r="F492" i="2"/>
  <c r="G492" i="2"/>
  <c r="H492" i="2"/>
  <c r="I492" i="2"/>
  <c r="J492" i="2"/>
  <c r="K492" i="2"/>
  <c r="L492" i="2"/>
  <c r="M492" i="2"/>
  <c r="N492" i="2"/>
  <c r="O492" i="2"/>
  <c r="P492" i="2"/>
  <c r="Q492" i="2"/>
  <c r="R492" i="2"/>
  <c r="S492" i="2"/>
  <c r="T492" i="2"/>
  <c r="U492" i="2"/>
  <c r="V492" i="2"/>
  <c r="W492" i="2"/>
  <c r="X492" i="2"/>
  <c r="Y492" i="2"/>
  <c r="Z492" i="2"/>
  <c r="B493" i="2"/>
  <c r="C493" i="2"/>
  <c r="D493" i="2"/>
  <c r="E493" i="2"/>
  <c r="F493" i="2"/>
  <c r="G493" i="2"/>
  <c r="H493" i="2"/>
  <c r="I493" i="2"/>
  <c r="J493" i="2"/>
  <c r="K493" i="2"/>
  <c r="L493" i="2"/>
  <c r="M493" i="2"/>
  <c r="N493" i="2"/>
  <c r="O493" i="2"/>
  <c r="P493" i="2"/>
  <c r="Q493" i="2"/>
  <c r="R493" i="2"/>
  <c r="S493" i="2"/>
  <c r="T493" i="2"/>
  <c r="U493" i="2"/>
  <c r="V493" i="2"/>
  <c r="W493" i="2"/>
  <c r="X493" i="2"/>
  <c r="Y493" i="2"/>
  <c r="Z493" i="2"/>
  <c r="B494" i="2"/>
  <c r="C494" i="2"/>
  <c r="D494" i="2"/>
  <c r="E494" i="2"/>
  <c r="F494" i="2"/>
  <c r="G494" i="2"/>
  <c r="H494" i="2"/>
  <c r="I494" i="2"/>
  <c r="J494" i="2"/>
  <c r="K494" i="2"/>
  <c r="L494" i="2"/>
  <c r="M494" i="2"/>
  <c r="N494" i="2"/>
  <c r="O494" i="2"/>
  <c r="P494" i="2"/>
  <c r="Q494" i="2"/>
  <c r="R494" i="2"/>
  <c r="S494" i="2"/>
  <c r="T494" i="2"/>
  <c r="U494" i="2"/>
  <c r="V494" i="2"/>
  <c r="W494" i="2"/>
  <c r="X494" i="2"/>
  <c r="Y494" i="2"/>
  <c r="Z494" i="2"/>
  <c r="B495" i="2"/>
  <c r="C495" i="2"/>
  <c r="D495" i="2"/>
  <c r="E495" i="2"/>
  <c r="F495" i="2"/>
  <c r="G495" i="2"/>
  <c r="H495" i="2"/>
  <c r="I495" i="2"/>
  <c r="J495" i="2"/>
  <c r="K495" i="2"/>
  <c r="L495" i="2"/>
  <c r="M495" i="2"/>
  <c r="N495" i="2"/>
  <c r="O495" i="2"/>
  <c r="P495" i="2"/>
  <c r="Q495" i="2"/>
  <c r="R495" i="2"/>
  <c r="S495" i="2"/>
  <c r="T495" i="2"/>
  <c r="U495" i="2"/>
  <c r="V495" i="2"/>
  <c r="W495" i="2"/>
  <c r="X495" i="2"/>
  <c r="Y495" i="2"/>
  <c r="Z495" i="2"/>
  <c r="B496" i="2"/>
  <c r="C496" i="2"/>
  <c r="D496" i="2"/>
  <c r="E496" i="2"/>
  <c r="F496" i="2"/>
  <c r="G496" i="2"/>
  <c r="H496" i="2"/>
  <c r="I496" i="2"/>
  <c r="J496" i="2"/>
  <c r="K496" i="2"/>
  <c r="L496" i="2"/>
  <c r="M496" i="2"/>
  <c r="N496" i="2"/>
  <c r="O496" i="2"/>
  <c r="P496" i="2"/>
  <c r="Q496" i="2"/>
  <c r="R496" i="2"/>
  <c r="S496" i="2"/>
  <c r="T496" i="2"/>
  <c r="U496" i="2"/>
  <c r="V496" i="2"/>
  <c r="W496" i="2"/>
  <c r="X496" i="2"/>
  <c r="Y496" i="2"/>
  <c r="Z496" i="2"/>
  <c r="B497" i="2"/>
  <c r="C497" i="2"/>
  <c r="D497" i="2"/>
  <c r="E497" i="2"/>
  <c r="F497" i="2"/>
  <c r="G497" i="2"/>
  <c r="H497" i="2"/>
  <c r="I497" i="2"/>
  <c r="J497" i="2"/>
  <c r="K497" i="2"/>
  <c r="L497" i="2"/>
  <c r="M497" i="2"/>
  <c r="N497" i="2"/>
  <c r="O497" i="2"/>
  <c r="P497" i="2"/>
  <c r="Q497" i="2"/>
  <c r="R497" i="2"/>
  <c r="S497" i="2"/>
  <c r="T497" i="2"/>
  <c r="U497" i="2"/>
  <c r="V497" i="2"/>
  <c r="W497" i="2"/>
  <c r="X497" i="2"/>
  <c r="Y497" i="2"/>
  <c r="Z497" i="2"/>
  <c r="B498" i="2"/>
  <c r="C498" i="2"/>
  <c r="D498" i="2"/>
  <c r="E498" i="2"/>
  <c r="F498" i="2"/>
  <c r="G498" i="2"/>
  <c r="H498" i="2"/>
  <c r="I498" i="2"/>
  <c r="J498" i="2"/>
  <c r="K498" i="2"/>
  <c r="L498" i="2"/>
  <c r="M498" i="2"/>
  <c r="N498" i="2"/>
  <c r="O498" i="2"/>
  <c r="P498" i="2"/>
  <c r="Q498" i="2"/>
  <c r="R498" i="2"/>
  <c r="S498" i="2"/>
  <c r="T498" i="2"/>
  <c r="U498" i="2"/>
  <c r="V498" i="2"/>
  <c r="W498" i="2"/>
  <c r="X498" i="2"/>
  <c r="Y498" i="2"/>
  <c r="Z498" i="2"/>
  <c r="B499" i="2"/>
  <c r="C499" i="2"/>
  <c r="D499" i="2"/>
  <c r="E499" i="2"/>
  <c r="F499" i="2"/>
  <c r="G499" i="2"/>
  <c r="H499" i="2"/>
  <c r="I499" i="2"/>
  <c r="J499" i="2"/>
  <c r="K499" i="2"/>
  <c r="L499" i="2"/>
  <c r="M499" i="2"/>
  <c r="N499" i="2"/>
  <c r="O499" i="2"/>
  <c r="P499" i="2"/>
  <c r="Q499" i="2"/>
  <c r="R499" i="2"/>
  <c r="S499" i="2"/>
  <c r="T499" i="2"/>
  <c r="U499" i="2"/>
  <c r="V499" i="2"/>
  <c r="W499" i="2"/>
  <c r="X499" i="2"/>
  <c r="Y499" i="2"/>
  <c r="Z499" i="2"/>
  <c r="B500" i="2"/>
  <c r="C500" i="2"/>
  <c r="D500" i="2"/>
  <c r="E500" i="2"/>
  <c r="F500" i="2"/>
  <c r="G500" i="2"/>
  <c r="H500" i="2"/>
  <c r="I500" i="2"/>
  <c r="J500" i="2"/>
  <c r="K500" i="2"/>
  <c r="L500" i="2"/>
  <c r="M500" i="2"/>
  <c r="N500" i="2"/>
  <c r="O500" i="2"/>
  <c r="P500" i="2"/>
  <c r="Q500" i="2"/>
  <c r="R500" i="2"/>
  <c r="S500" i="2"/>
  <c r="T500" i="2"/>
  <c r="U500" i="2"/>
  <c r="V500" i="2"/>
  <c r="W500" i="2"/>
  <c r="X500" i="2"/>
  <c r="Y500" i="2"/>
  <c r="Z500" i="2"/>
  <c r="B501" i="2"/>
  <c r="C501" i="2"/>
  <c r="D501" i="2"/>
  <c r="E501" i="2"/>
  <c r="F501" i="2"/>
  <c r="G501" i="2"/>
  <c r="H501" i="2"/>
  <c r="I501" i="2"/>
  <c r="J501" i="2"/>
  <c r="K501" i="2"/>
  <c r="L501" i="2"/>
  <c r="M501" i="2"/>
  <c r="N501" i="2"/>
  <c r="O501" i="2"/>
  <c r="P501" i="2"/>
  <c r="Q501" i="2"/>
  <c r="R501" i="2"/>
  <c r="S501" i="2"/>
  <c r="T501" i="2"/>
  <c r="U501" i="2"/>
  <c r="V501" i="2"/>
  <c r="W501" i="2"/>
  <c r="X501" i="2"/>
  <c r="Y501" i="2"/>
  <c r="Z501" i="2"/>
  <c r="B502" i="2"/>
  <c r="C502" i="2"/>
  <c r="D502" i="2"/>
  <c r="E502" i="2"/>
  <c r="F502" i="2"/>
  <c r="G502" i="2"/>
  <c r="H502" i="2"/>
  <c r="I502" i="2"/>
  <c r="J502" i="2"/>
  <c r="K502" i="2"/>
  <c r="L502" i="2"/>
  <c r="M502" i="2"/>
  <c r="N502" i="2"/>
  <c r="O502" i="2"/>
  <c r="P502" i="2"/>
  <c r="Q502" i="2"/>
  <c r="R502" i="2"/>
  <c r="S502" i="2"/>
  <c r="T502" i="2"/>
  <c r="U502" i="2"/>
  <c r="V502" i="2"/>
  <c r="W502" i="2"/>
  <c r="X502" i="2"/>
  <c r="Y502" i="2"/>
  <c r="Z502" i="2"/>
  <c r="B503" i="2"/>
  <c r="C503" i="2"/>
  <c r="D503" i="2"/>
  <c r="E503" i="2"/>
  <c r="F503" i="2"/>
  <c r="G503" i="2"/>
  <c r="H503" i="2"/>
  <c r="I503" i="2"/>
  <c r="J503" i="2"/>
  <c r="K503" i="2"/>
  <c r="L503" i="2"/>
  <c r="M503" i="2"/>
  <c r="N503" i="2"/>
  <c r="O503" i="2"/>
  <c r="P503" i="2"/>
  <c r="Q503" i="2"/>
  <c r="R503" i="2"/>
  <c r="S503" i="2"/>
  <c r="T503" i="2"/>
  <c r="U503" i="2"/>
  <c r="V503" i="2"/>
  <c r="W503" i="2"/>
  <c r="X503" i="2"/>
  <c r="Y503" i="2"/>
  <c r="Z503" i="2"/>
  <c r="B504" i="2"/>
  <c r="C504" i="2"/>
  <c r="D504" i="2"/>
  <c r="E504" i="2"/>
  <c r="F504" i="2"/>
  <c r="G504" i="2"/>
  <c r="H504" i="2"/>
  <c r="I504" i="2"/>
  <c r="J504" i="2"/>
  <c r="K504" i="2"/>
  <c r="L504" i="2"/>
  <c r="M504" i="2"/>
  <c r="N504" i="2"/>
  <c r="O504" i="2"/>
  <c r="P504" i="2"/>
  <c r="Q504" i="2"/>
  <c r="R504" i="2"/>
  <c r="S504" i="2"/>
  <c r="T504" i="2"/>
  <c r="U504" i="2"/>
  <c r="V504" i="2"/>
  <c r="W504" i="2"/>
  <c r="X504" i="2"/>
  <c r="Y504" i="2"/>
  <c r="Z504" i="2"/>
  <c r="B505" i="2"/>
  <c r="C505" i="2"/>
  <c r="D505" i="2"/>
  <c r="E505" i="2"/>
  <c r="F505" i="2"/>
  <c r="G505" i="2"/>
  <c r="H505" i="2"/>
  <c r="I505" i="2"/>
  <c r="J505" i="2"/>
  <c r="K505" i="2"/>
  <c r="L505" i="2"/>
  <c r="M505" i="2"/>
  <c r="N505" i="2"/>
  <c r="O505" i="2"/>
  <c r="P505" i="2"/>
  <c r="Q505" i="2"/>
  <c r="R505" i="2"/>
  <c r="S505" i="2"/>
  <c r="T505" i="2"/>
  <c r="U505" i="2"/>
  <c r="V505" i="2"/>
  <c r="W505" i="2"/>
  <c r="X505" i="2"/>
  <c r="Y505" i="2"/>
  <c r="Z505" i="2"/>
  <c r="B506" i="2"/>
  <c r="C506" i="2"/>
  <c r="D506" i="2"/>
  <c r="E506" i="2"/>
  <c r="F506" i="2"/>
  <c r="G506" i="2"/>
  <c r="H506" i="2"/>
  <c r="I506" i="2"/>
  <c r="J506" i="2"/>
  <c r="K506" i="2"/>
  <c r="L506" i="2"/>
  <c r="M506" i="2"/>
  <c r="N506" i="2"/>
  <c r="O506" i="2"/>
  <c r="P506" i="2"/>
  <c r="Q506" i="2"/>
  <c r="R506" i="2"/>
  <c r="S506" i="2"/>
  <c r="T506" i="2"/>
  <c r="U506" i="2"/>
  <c r="V506" i="2"/>
  <c r="W506" i="2"/>
  <c r="X506" i="2"/>
  <c r="Y506" i="2"/>
  <c r="Z506" i="2"/>
  <c r="B507" i="2"/>
  <c r="C507" i="2"/>
  <c r="D507" i="2"/>
  <c r="E507" i="2"/>
  <c r="F507" i="2"/>
  <c r="G507" i="2"/>
  <c r="H507" i="2"/>
  <c r="I507" i="2"/>
  <c r="J507" i="2"/>
  <c r="K507" i="2"/>
  <c r="L507" i="2"/>
  <c r="M507" i="2"/>
  <c r="N507" i="2"/>
  <c r="O507" i="2"/>
  <c r="P507" i="2"/>
  <c r="Q507" i="2"/>
  <c r="R507" i="2"/>
  <c r="S507" i="2"/>
  <c r="T507" i="2"/>
  <c r="U507" i="2"/>
  <c r="V507" i="2"/>
  <c r="W507" i="2"/>
  <c r="X507" i="2"/>
  <c r="Y507" i="2"/>
  <c r="Z507" i="2"/>
  <c r="B508" i="2"/>
  <c r="C508" i="2"/>
  <c r="D508" i="2"/>
  <c r="E508" i="2"/>
  <c r="F508" i="2"/>
  <c r="G508" i="2"/>
  <c r="H508" i="2"/>
  <c r="I508" i="2"/>
  <c r="J508" i="2"/>
  <c r="K508" i="2"/>
  <c r="L508" i="2"/>
  <c r="M508" i="2"/>
  <c r="N508" i="2"/>
  <c r="O508" i="2"/>
  <c r="P508" i="2"/>
  <c r="Q508" i="2"/>
  <c r="R508" i="2"/>
  <c r="S508" i="2"/>
  <c r="T508" i="2"/>
  <c r="U508" i="2"/>
  <c r="V508" i="2"/>
  <c r="W508" i="2"/>
  <c r="X508" i="2"/>
  <c r="Y508" i="2"/>
  <c r="Z508" i="2"/>
  <c r="B509" i="2"/>
  <c r="C509" i="2"/>
  <c r="D509" i="2"/>
  <c r="E509" i="2"/>
  <c r="F509" i="2"/>
  <c r="G509" i="2"/>
  <c r="H509" i="2"/>
  <c r="I509" i="2"/>
  <c r="J509" i="2"/>
  <c r="K509" i="2"/>
  <c r="L509" i="2"/>
  <c r="M509" i="2"/>
  <c r="N509" i="2"/>
  <c r="O509" i="2"/>
  <c r="P509" i="2"/>
  <c r="Q509" i="2"/>
  <c r="R509" i="2"/>
  <c r="S509" i="2"/>
  <c r="T509" i="2"/>
  <c r="U509" i="2"/>
  <c r="V509" i="2"/>
  <c r="W509" i="2"/>
  <c r="X509" i="2"/>
  <c r="Y509" i="2"/>
  <c r="Z509" i="2"/>
  <c r="B510" i="2"/>
  <c r="C510" i="2"/>
  <c r="D510" i="2"/>
  <c r="E510" i="2"/>
  <c r="F510" i="2"/>
  <c r="G510" i="2"/>
  <c r="H510" i="2"/>
  <c r="I510" i="2"/>
  <c r="J510" i="2"/>
  <c r="K510" i="2"/>
  <c r="L510" i="2"/>
  <c r="M510" i="2"/>
  <c r="N510" i="2"/>
  <c r="O510" i="2"/>
  <c r="P510" i="2"/>
  <c r="Q510" i="2"/>
  <c r="R510" i="2"/>
  <c r="S510" i="2"/>
  <c r="T510" i="2"/>
  <c r="U510" i="2"/>
  <c r="V510" i="2"/>
  <c r="W510" i="2"/>
  <c r="X510" i="2"/>
  <c r="Y510" i="2"/>
  <c r="Z510" i="2"/>
  <c r="B511" i="2"/>
  <c r="C511" i="2"/>
  <c r="D511" i="2"/>
  <c r="E511" i="2"/>
  <c r="F511" i="2"/>
  <c r="G511" i="2"/>
  <c r="H511" i="2"/>
  <c r="I511" i="2"/>
  <c r="J511" i="2"/>
  <c r="K511" i="2"/>
  <c r="L511" i="2"/>
  <c r="M511" i="2"/>
  <c r="N511" i="2"/>
  <c r="O511" i="2"/>
  <c r="P511" i="2"/>
  <c r="Q511" i="2"/>
  <c r="R511" i="2"/>
  <c r="S511" i="2"/>
  <c r="T511" i="2"/>
  <c r="U511" i="2"/>
  <c r="V511" i="2"/>
  <c r="W511" i="2"/>
  <c r="X511" i="2"/>
  <c r="Y511" i="2"/>
  <c r="Z511" i="2"/>
  <c r="B512" i="2"/>
  <c r="C512" i="2"/>
  <c r="D512" i="2"/>
  <c r="E512" i="2"/>
  <c r="F512" i="2"/>
  <c r="G512" i="2"/>
  <c r="H512" i="2"/>
  <c r="I512" i="2"/>
  <c r="J512" i="2"/>
  <c r="K512" i="2"/>
  <c r="L512" i="2"/>
  <c r="M512" i="2"/>
  <c r="N512" i="2"/>
  <c r="O512" i="2"/>
  <c r="P512" i="2"/>
  <c r="Q512" i="2"/>
  <c r="R512" i="2"/>
  <c r="S512" i="2"/>
  <c r="T512" i="2"/>
  <c r="U512" i="2"/>
  <c r="V512" i="2"/>
  <c r="W512" i="2"/>
  <c r="X512" i="2"/>
  <c r="Y512" i="2"/>
  <c r="Z512" i="2"/>
  <c r="B513" i="2"/>
  <c r="C513" i="2"/>
  <c r="D513" i="2"/>
  <c r="E513" i="2"/>
  <c r="F513" i="2"/>
  <c r="G513" i="2"/>
  <c r="H513" i="2"/>
  <c r="I513" i="2"/>
  <c r="J513" i="2"/>
  <c r="K513" i="2"/>
  <c r="L513" i="2"/>
  <c r="M513" i="2"/>
  <c r="N513" i="2"/>
  <c r="O513" i="2"/>
  <c r="P513" i="2"/>
  <c r="Q513" i="2"/>
  <c r="R513" i="2"/>
  <c r="S513" i="2"/>
  <c r="T513" i="2"/>
  <c r="U513" i="2"/>
  <c r="V513" i="2"/>
  <c r="W513" i="2"/>
  <c r="X513" i="2"/>
  <c r="Y513" i="2"/>
  <c r="Z513" i="2"/>
  <c r="B514" i="2"/>
  <c r="C514" i="2"/>
  <c r="D514" i="2"/>
  <c r="E514" i="2"/>
  <c r="F514" i="2"/>
  <c r="G514" i="2"/>
  <c r="H514" i="2"/>
  <c r="I514" i="2"/>
  <c r="J514" i="2"/>
  <c r="K514" i="2"/>
  <c r="L514" i="2"/>
  <c r="M514" i="2"/>
  <c r="N514" i="2"/>
  <c r="O514" i="2"/>
  <c r="P514" i="2"/>
  <c r="Q514" i="2"/>
  <c r="R514" i="2"/>
  <c r="S514" i="2"/>
  <c r="T514" i="2"/>
  <c r="U514" i="2"/>
  <c r="V514" i="2"/>
  <c r="W514" i="2"/>
  <c r="X514" i="2"/>
  <c r="Y514" i="2"/>
  <c r="Z514" i="2"/>
  <c r="B515" i="2"/>
  <c r="C515" i="2"/>
  <c r="D515" i="2"/>
  <c r="E515" i="2"/>
  <c r="F515" i="2"/>
  <c r="G515" i="2"/>
  <c r="H515" i="2"/>
  <c r="I515" i="2"/>
  <c r="J515" i="2"/>
  <c r="K515" i="2"/>
  <c r="L515" i="2"/>
  <c r="M515" i="2"/>
  <c r="N515" i="2"/>
  <c r="O515" i="2"/>
  <c r="P515" i="2"/>
  <c r="Q515" i="2"/>
  <c r="R515" i="2"/>
  <c r="S515" i="2"/>
  <c r="T515" i="2"/>
  <c r="U515" i="2"/>
  <c r="V515" i="2"/>
  <c r="W515" i="2"/>
  <c r="X515" i="2"/>
  <c r="Y515" i="2"/>
  <c r="Z515" i="2"/>
  <c r="B516" i="2"/>
  <c r="C516" i="2"/>
  <c r="D516" i="2"/>
  <c r="E516" i="2"/>
  <c r="F516" i="2"/>
  <c r="G516" i="2"/>
  <c r="H516" i="2"/>
  <c r="I516" i="2"/>
  <c r="J516" i="2"/>
  <c r="K516" i="2"/>
  <c r="L516" i="2"/>
  <c r="M516" i="2"/>
  <c r="N516" i="2"/>
  <c r="O516" i="2"/>
  <c r="P516" i="2"/>
  <c r="Q516" i="2"/>
  <c r="R516" i="2"/>
  <c r="S516" i="2"/>
  <c r="T516" i="2"/>
  <c r="U516" i="2"/>
  <c r="V516" i="2"/>
  <c r="W516" i="2"/>
  <c r="X516" i="2"/>
  <c r="Y516" i="2"/>
  <c r="Z516" i="2"/>
  <c r="B517" i="2"/>
  <c r="C517" i="2"/>
  <c r="D517" i="2"/>
  <c r="E517" i="2"/>
  <c r="F517" i="2"/>
  <c r="G517" i="2"/>
  <c r="H517" i="2"/>
  <c r="I517" i="2"/>
  <c r="J517" i="2"/>
  <c r="K517" i="2"/>
  <c r="L517" i="2"/>
  <c r="M517" i="2"/>
  <c r="N517" i="2"/>
  <c r="O517" i="2"/>
  <c r="P517" i="2"/>
  <c r="Q517" i="2"/>
  <c r="R517" i="2"/>
  <c r="S517" i="2"/>
  <c r="T517" i="2"/>
  <c r="U517" i="2"/>
  <c r="V517" i="2"/>
  <c r="W517" i="2"/>
  <c r="X517" i="2"/>
  <c r="Y517" i="2"/>
  <c r="Z517" i="2"/>
  <c r="B518" i="2"/>
  <c r="C518" i="2"/>
  <c r="D518" i="2"/>
  <c r="E518" i="2"/>
  <c r="F518" i="2"/>
  <c r="G518" i="2"/>
  <c r="H518" i="2"/>
  <c r="I518" i="2"/>
  <c r="J518" i="2"/>
  <c r="K518" i="2"/>
  <c r="L518" i="2"/>
  <c r="M518" i="2"/>
  <c r="N518" i="2"/>
  <c r="O518" i="2"/>
  <c r="P518" i="2"/>
  <c r="Q518" i="2"/>
  <c r="R518" i="2"/>
  <c r="S518" i="2"/>
  <c r="T518" i="2"/>
  <c r="U518" i="2"/>
  <c r="V518" i="2"/>
  <c r="W518" i="2"/>
  <c r="X518" i="2"/>
  <c r="Y518" i="2"/>
  <c r="Z518" i="2"/>
  <c r="B519" i="2"/>
  <c r="C519" i="2"/>
  <c r="D519" i="2"/>
  <c r="E519" i="2"/>
  <c r="F519" i="2"/>
  <c r="G519" i="2"/>
  <c r="H519" i="2"/>
  <c r="I519" i="2"/>
  <c r="J519" i="2"/>
  <c r="K519" i="2"/>
  <c r="L519" i="2"/>
  <c r="M519" i="2"/>
  <c r="N519" i="2"/>
  <c r="O519" i="2"/>
  <c r="P519" i="2"/>
  <c r="Q519" i="2"/>
  <c r="R519" i="2"/>
  <c r="S519" i="2"/>
  <c r="T519" i="2"/>
  <c r="U519" i="2"/>
  <c r="V519" i="2"/>
  <c r="W519" i="2"/>
  <c r="X519" i="2"/>
  <c r="Y519" i="2"/>
  <c r="Z519" i="2"/>
  <c r="B520" i="2"/>
  <c r="C520" i="2"/>
  <c r="D520" i="2"/>
  <c r="E520" i="2"/>
  <c r="F520" i="2"/>
  <c r="G520" i="2"/>
  <c r="H520" i="2"/>
  <c r="I520" i="2"/>
  <c r="J520" i="2"/>
  <c r="K520" i="2"/>
  <c r="L520" i="2"/>
  <c r="M520" i="2"/>
  <c r="N520" i="2"/>
  <c r="O520" i="2"/>
  <c r="P520" i="2"/>
  <c r="Q520" i="2"/>
  <c r="R520" i="2"/>
  <c r="S520" i="2"/>
  <c r="T520" i="2"/>
  <c r="U520" i="2"/>
  <c r="V520" i="2"/>
  <c r="W520" i="2"/>
  <c r="X520" i="2"/>
  <c r="Y520" i="2"/>
  <c r="Z520" i="2"/>
  <c r="B521" i="2"/>
  <c r="C521" i="2"/>
  <c r="D521" i="2"/>
  <c r="E521" i="2"/>
  <c r="F521" i="2"/>
  <c r="G521" i="2"/>
  <c r="H521" i="2"/>
  <c r="I521" i="2"/>
  <c r="J521" i="2"/>
  <c r="K521" i="2"/>
  <c r="L521" i="2"/>
  <c r="M521" i="2"/>
  <c r="N521" i="2"/>
  <c r="O521" i="2"/>
  <c r="P521" i="2"/>
  <c r="Q521" i="2"/>
  <c r="R521" i="2"/>
  <c r="S521" i="2"/>
  <c r="T521" i="2"/>
  <c r="U521" i="2"/>
  <c r="V521" i="2"/>
  <c r="W521" i="2"/>
  <c r="X521" i="2"/>
  <c r="Y521" i="2"/>
  <c r="Z521" i="2"/>
  <c r="B522" i="2"/>
  <c r="C522" i="2"/>
  <c r="D522" i="2"/>
  <c r="E522" i="2"/>
  <c r="F522" i="2"/>
  <c r="G522" i="2"/>
  <c r="H522" i="2"/>
  <c r="I522" i="2"/>
  <c r="J522" i="2"/>
  <c r="K522" i="2"/>
  <c r="L522" i="2"/>
  <c r="M522" i="2"/>
  <c r="N522" i="2"/>
  <c r="O522" i="2"/>
  <c r="P522" i="2"/>
  <c r="Q522" i="2"/>
  <c r="R522" i="2"/>
  <c r="S522" i="2"/>
  <c r="T522" i="2"/>
  <c r="U522" i="2"/>
  <c r="V522" i="2"/>
  <c r="W522" i="2"/>
  <c r="X522" i="2"/>
  <c r="Y522" i="2"/>
  <c r="Z522" i="2"/>
  <c r="B523" i="2"/>
  <c r="C523" i="2"/>
  <c r="D523" i="2"/>
  <c r="E523" i="2"/>
  <c r="F523" i="2"/>
  <c r="G523" i="2"/>
  <c r="H523" i="2"/>
  <c r="I523" i="2"/>
  <c r="J523" i="2"/>
  <c r="K523" i="2"/>
  <c r="L523" i="2"/>
  <c r="M523" i="2"/>
  <c r="N523" i="2"/>
  <c r="O523" i="2"/>
  <c r="P523" i="2"/>
  <c r="Q523" i="2"/>
  <c r="R523" i="2"/>
  <c r="S523" i="2"/>
  <c r="T523" i="2"/>
  <c r="U523" i="2"/>
  <c r="V523" i="2"/>
  <c r="W523" i="2"/>
  <c r="X523" i="2"/>
  <c r="Y523" i="2"/>
  <c r="Z523" i="2"/>
  <c r="B524" i="2"/>
  <c r="C524" i="2"/>
  <c r="D524" i="2"/>
  <c r="E524" i="2"/>
  <c r="F524" i="2"/>
  <c r="G524" i="2"/>
  <c r="H524" i="2"/>
  <c r="I524" i="2"/>
  <c r="J524" i="2"/>
  <c r="K524" i="2"/>
  <c r="L524" i="2"/>
  <c r="M524" i="2"/>
  <c r="N524" i="2"/>
  <c r="O524" i="2"/>
  <c r="P524" i="2"/>
  <c r="Q524" i="2"/>
  <c r="R524" i="2"/>
  <c r="S524" i="2"/>
  <c r="T524" i="2"/>
  <c r="U524" i="2"/>
  <c r="V524" i="2"/>
  <c r="W524" i="2"/>
  <c r="X524" i="2"/>
  <c r="Y524" i="2"/>
  <c r="Z524" i="2"/>
  <c r="B525" i="2"/>
  <c r="C525" i="2"/>
  <c r="D525" i="2"/>
  <c r="E525" i="2"/>
  <c r="F525" i="2"/>
  <c r="G525" i="2"/>
  <c r="H525" i="2"/>
  <c r="I525" i="2"/>
  <c r="J525" i="2"/>
  <c r="K525" i="2"/>
  <c r="L525" i="2"/>
  <c r="M525" i="2"/>
  <c r="N525" i="2"/>
  <c r="O525" i="2"/>
  <c r="P525" i="2"/>
  <c r="Q525" i="2"/>
  <c r="R525" i="2"/>
  <c r="S525" i="2"/>
  <c r="T525" i="2"/>
  <c r="U525" i="2"/>
  <c r="V525" i="2"/>
  <c r="W525" i="2"/>
  <c r="X525" i="2"/>
  <c r="Y525" i="2"/>
  <c r="Z525" i="2"/>
  <c r="B526" i="2"/>
  <c r="C526" i="2"/>
  <c r="D526" i="2"/>
  <c r="E526" i="2"/>
  <c r="F526" i="2"/>
  <c r="G526" i="2"/>
  <c r="H526" i="2"/>
  <c r="I526" i="2"/>
  <c r="J526" i="2"/>
  <c r="K526" i="2"/>
  <c r="L526" i="2"/>
  <c r="M526" i="2"/>
  <c r="N526" i="2"/>
  <c r="O526" i="2"/>
  <c r="P526" i="2"/>
  <c r="Q526" i="2"/>
  <c r="R526" i="2"/>
  <c r="S526" i="2"/>
  <c r="T526" i="2"/>
  <c r="U526" i="2"/>
  <c r="V526" i="2"/>
  <c r="W526" i="2"/>
  <c r="X526" i="2"/>
  <c r="Y526" i="2"/>
  <c r="Z526" i="2"/>
  <c r="B527" i="2"/>
  <c r="C527" i="2"/>
  <c r="D527" i="2"/>
  <c r="E527" i="2"/>
  <c r="F527" i="2"/>
  <c r="G527" i="2"/>
  <c r="H527" i="2"/>
  <c r="I527" i="2"/>
  <c r="J527" i="2"/>
  <c r="K527" i="2"/>
  <c r="L527" i="2"/>
  <c r="M527" i="2"/>
  <c r="N527" i="2"/>
  <c r="O527" i="2"/>
  <c r="P527" i="2"/>
  <c r="Q527" i="2"/>
  <c r="R527" i="2"/>
  <c r="S527" i="2"/>
  <c r="T527" i="2"/>
  <c r="U527" i="2"/>
  <c r="V527" i="2"/>
  <c r="W527" i="2"/>
  <c r="X527" i="2"/>
  <c r="Y527" i="2"/>
  <c r="Z527" i="2"/>
  <c r="B528" i="2"/>
  <c r="C528" i="2"/>
  <c r="D528" i="2"/>
  <c r="E528" i="2"/>
  <c r="F528" i="2"/>
  <c r="G528" i="2"/>
  <c r="H528" i="2"/>
  <c r="I528" i="2"/>
  <c r="J528" i="2"/>
  <c r="K528" i="2"/>
  <c r="L528" i="2"/>
  <c r="M528" i="2"/>
  <c r="N528" i="2"/>
  <c r="O528" i="2"/>
  <c r="P528" i="2"/>
  <c r="Q528" i="2"/>
  <c r="R528" i="2"/>
  <c r="S528" i="2"/>
  <c r="T528" i="2"/>
  <c r="U528" i="2"/>
  <c r="V528" i="2"/>
  <c r="W528" i="2"/>
  <c r="X528" i="2"/>
  <c r="Y528" i="2"/>
  <c r="Z528" i="2"/>
  <c r="B529" i="2"/>
  <c r="C529" i="2"/>
  <c r="D529" i="2"/>
  <c r="E529" i="2"/>
  <c r="F529" i="2"/>
  <c r="G529" i="2"/>
  <c r="H529" i="2"/>
  <c r="I529" i="2"/>
  <c r="J529" i="2"/>
  <c r="K529" i="2"/>
  <c r="L529" i="2"/>
  <c r="M529" i="2"/>
  <c r="N529" i="2"/>
  <c r="O529" i="2"/>
  <c r="P529" i="2"/>
  <c r="Q529" i="2"/>
  <c r="R529" i="2"/>
  <c r="S529" i="2"/>
  <c r="T529" i="2"/>
  <c r="U529" i="2"/>
  <c r="V529" i="2"/>
  <c r="W529" i="2"/>
  <c r="X529" i="2"/>
  <c r="Y529" i="2"/>
  <c r="Z529" i="2"/>
  <c r="B530" i="2"/>
  <c r="C530" i="2"/>
  <c r="D530" i="2"/>
  <c r="E530" i="2"/>
  <c r="F530" i="2"/>
  <c r="G530" i="2"/>
  <c r="H530" i="2"/>
  <c r="I530" i="2"/>
  <c r="J530" i="2"/>
  <c r="K530" i="2"/>
  <c r="L530" i="2"/>
  <c r="M530" i="2"/>
  <c r="N530" i="2"/>
  <c r="O530" i="2"/>
  <c r="P530" i="2"/>
  <c r="Q530" i="2"/>
  <c r="R530" i="2"/>
  <c r="S530" i="2"/>
  <c r="T530" i="2"/>
  <c r="U530" i="2"/>
  <c r="V530" i="2"/>
  <c r="W530" i="2"/>
  <c r="X530" i="2"/>
  <c r="Y530" i="2"/>
  <c r="Z530" i="2"/>
  <c r="B531" i="2"/>
  <c r="C531" i="2"/>
  <c r="D531" i="2"/>
  <c r="E531" i="2"/>
  <c r="F531" i="2"/>
  <c r="G531" i="2"/>
  <c r="H531" i="2"/>
  <c r="I531" i="2"/>
  <c r="J531" i="2"/>
  <c r="K531" i="2"/>
  <c r="L531" i="2"/>
  <c r="M531" i="2"/>
  <c r="N531" i="2"/>
  <c r="O531" i="2"/>
  <c r="P531" i="2"/>
  <c r="Q531" i="2"/>
  <c r="R531" i="2"/>
  <c r="S531" i="2"/>
  <c r="T531" i="2"/>
  <c r="U531" i="2"/>
  <c r="V531" i="2"/>
  <c r="W531" i="2"/>
  <c r="X531" i="2"/>
  <c r="Y531" i="2"/>
  <c r="Z531" i="2"/>
  <c r="B532" i="2"/>
  <c r="C532" i="2"/>
  <c r="D532" i="2"/>
  <c r="E532" i="2"/>
  <c r="F532" i="2"/>
  <c r="G532" i="2"/>
  <c r="H532" i="2"/>
  <c r="I532" i="2"/>
  <c r="J532" i="2"/>
  <c r="K532" i="2"/>
  <c r="L532" i="2"/>
  <c r="M532" i="2"/>
  <c r="N532" i="2"/>
  <c r="O532" i="2"/>
  <c r="P532" i="2"/>
  <c r="Q532" i="2"/>
  <c r="R532" i="2"/>
  <c r="S532" i="2"/>
  <c r="T532" i="2"/>
  <c r="U532" i="2"/>
  <c r="V532" i="2"/>
  <c r="W532" i="2"/>
  <c r="X532" i="2"/>
  <c r="Y532" i="2"/>
  <c r="Z532" i="2"/>
  <c r="B533" i="2"/>
  <c r="C533" i="2"/>
  <c r="D533" i="2"/>
  <c r="E533" i="2"/>
  <c r="F533" i="2"/>
  <c r="G533" i="2"/>
  <c r="H533" i="2"/>
  <c r="I533" i="2"/>
  <c r="J533" i="2"/>
  <c r="K533" i="2"/>
  <c r="L533" i="2"/>
  <c r="M533" i="2"/>
  <c r="N533" i="2"/>
  <c r="O533" i="2"/>
  <c r="P533" i="2"/>
  <c r="Q533" i="2"/>
  <c r="R533" i="2"/>
  <c r="S533" i="2"/>
  <c r="T533" i="2"/>
  <c r="U533" i="2"/>
  <c r="V533" i="2"/>
  <c r="W533" i="2"/>
  <c r="X533" i="2"/>
  <c r="Y533" i="2"/>
  <c r="Z533" i="2"/>
  <c r="B534" i="2"/>
  <c r="C534" i="2"/>
  <c r="D534" i="2"/>
  <c r="E534" i="2"/>
  <c r="F534" i="2"/>
  <c r="G534" i="2"/>
  <c r="H534" i="2"/>
  <c r="I534" i="2"/>
  <c r="J534" i="2"/>
  <c r="K534" i="2"/>
  <c r="L534" i="2"/>
  <c r="M534" i="2"/>
  <c r="N534" i="2"/>
  <c r="O534" i="2"/>
  <c r="P534" i="2"/>
  <c r="Q534" i="2"/>
  <c r="R534" i="2"/>
  <c r="S534" i="2"/>
  <c r="T534" i="2"/>
  <c r="U534" i="2"/>
  <c r="V534" i="2"/>
  <c r="W534" i="2"/>
  <c r="X534" i="2"/>
  <c r="Y534" i="2"/>
  <c r="Z534" i="2"/>
  <c r="B535" i="2"/>
  <c r="C535" i="2"/>
  <c r="D535" i="2"/>
  <c r="E535" i="2"/>
  <c r="F535" i="2"/>
  <c r="G535" i="2"/>
  <c r="H535" i="2"/>
  <c r="I535" i="2"/>
  <c r="J535" i="2"/>
  <c r="K535" i="2"/>
  <c r="L535" i="2"/>
  <c r="M535" i="2"/>
  <c r="N535" i="2"/>
  <c r="O535" i="2"/>
  <c r="P535" i="2"/>
  <c r="Q535" i="2"/>
  <c r="R535" i="2"/>
  <c r="S535" i="2"/>
  <c r="T535" i="2"/>
  <c r="U535" i="2"/>
  <c r="V535" i="2"/>
  <c r="W535" i="2"/>
  <c r="X535" i="2"/>
  <c r="Y535" i="2"/>
  <c r="Z535" i="2"/>
  <c r="B536" i="2"/>
  <c r="C536" i="2"/>
  <c r="D536" i="2"/>
  <c r="E536" i="2"/>
  <c r="F536" i="2"/>
  <c r="G536" i="2"/>
  <c r="H536" i="2"/>
  <c r="I536" i="2"/>
  <c r="J536" i="2"/>
  <c r="K536" i="2"/>
  <c r="L536" i="2"/>
  <c r="M536" i="2"/>
  <c r="N536" i="2"/>
  <c r="O536" i="2"/>
  <c r="P536" i="2"/>
  <c r="Q536" i="2"/>
  <c r="R536" i="2"/>
  <c r="S536" i="2"/>
  <c r="T536" i="2"/>
  <c r="U536" i="2"/>
  <c r="V536" i="2"/>
  <c r="W536" i="2"/>
  <c r="X536" i="2"/>
  <c r="Y536" i="2"/>
  <c r="Z536" i="2"/>
  <c r="B537" i="2"/>
  <c r="C537" i="2"/>
  <c r="D537" i="2"/>
  <c r="E537" i="2"/>
  <c r="F537" i="2"/>
  <c r="G537" i="2"/>
  <c r="H537" i="2"/>
  <c r="I537" i="2"/>
  <c r="J537" i="2"/>
  <c r="K537" i="2"/>
  <c r="L537" i="2"/>
  <c r="M537" i="2"/>
  <c r="N537" i="2"/>
  <c r="O537" i="2"/>
  <c r="P537" i="2"/>
  <c r="Q537" i="2"/>
  <c r="R537" i="2"/>
  <c r="S537" i="2"/>
  <c r="T537" i="2"/>
  <c r="U537" i="2"/>
  <c r="V537" i="2"/>
  <c r="W537" i="2"/>
  <c r="X537" i="2"/>
  <c r="Y537" i="2"/>
  <c r="Z537" i="2"/>
  <c r="B538" i="2"/>
  <c r="C538" i="2"/>
  <c r="D538" i="2"/>
  <c r="E538" i="2"/>
  <c r="F538" i="2"/>
  <c r="G538" i="2"/>
  <c r="H538" i="2"/>
  <c r="I538" i="2"/>
  <c r="J538" i="2"/>
  <c r="K538" i="2"/>
  <c r="L538" i="2"/>
  <c r="M538" i="2"/>
  <c r="N538" i="2"/>
  <c r="O538" i="2"/>
  <c r="P538" i="2"/>
  <c r="Q538" i="2"/>
  <c r="R538" i="2"/>
  <c r="S538" i="2"/>
  <c r="T538" i="2"/>
  <c r="U538" i="2"/>
  <c r="V538" i="2"/>
  <c r="W538" i="2"/>
  <c r="X538" i="2"/>
  <c r="Y538" i="2"/>
  <c r="Z538" i="2"/>
  <c r="B539" i="2"/>
  <c r="C539" i="2"/>
  <c r="D539" i="2"/>
  <c r="E539" i="2"/>
  <c r="F539" i="2"/>
  <c r="G539" i="2"/>
  <c r="H539" i="2"/>
  <c r="I539" i="2"/>
  <c r="J539" i="2"/>
  <c r="K539" i="2"/>
  <c r="L539" i="2"/>
  <c r="M539" i="2"/>
  <c r="N539" i="2"/>
  <c r="O539" i="2"/>
  <c r="P539" i="2"/>
  <c r="Q539" i="2"/>
  <c r="R539" i="2"/>
  <c r="S539" i="2"/>
  <c r="T539" i="2"/>
  <c r="U539" i="2"/>
  <c r="V539" i="2"/>
  <c r="W539" i="2"/>
  <c r="X539" i="2"/>
  <c r="Y539" i="2"/>
  <c r="Z539" i="2"/>
  <c r="B540" i="2"/>
  <c r="C540" i="2"/>
  <c r="D540" i="2"/>
  <c r="E540" i="2"/>
  <c r="F540" i="2"/>
  <c r="G540" i="2"/>
  <c r="H540" i="2"/>
  <c r="I540" i="2"/>
  <c r="J540" i="2"/>
  <c r="K540" i="2"/>
  <c r="L540" i="2"/>
  <c r="M540" i="2"/>
  <c r="N540" i="2"/>
  <c r="O540" i="2"/>
  <c r="P540" i="2"/>
  <c r="Q540" i="2"/>
  <c r="R540" i="2"/>
  <c r="S540" i="2"/>
  <c r="T540" i="2"/>
  <c r="U540" i="2"/>
  <c r="V540" i="2"/>
  <c r="W540" i="2"/>
  <c r="X540" i="2"/>
  <c r="Y540" i="2"/>
  <c r="Z540" i="2"/>
  <c r="B541" i="2"/>
  <c r="C541" i="2"/>
  <c r="D541" i="2"/>
  <c r="E541" i="2"/>
  <c r="F541" i="2"/>
  <c r="G541" i="2"/>
  <c r="H541" i="2"/>
  <c r="I541" i="2"/>
  <c r="J541" i="2"/>
  <c r="K541" i="2"/>
  <c r="L541" i="2"/>
  <c r="M541" i="2"/>
  <c r="N541" i="2"/>
  <c r="O541" i="2"/>
  <c r="P541" i="2"/>
  <c r="Q541" i="2"/>
  <c r="R541" i="2"/>
  <c r="S541" i="2"/>
  <c r="T541" i="2"/>
  <c r="U541" i="2"/>
  <c r="V541" i="2"/>
  <c r="W541" i="2"/>
  <c r="X541" i="2"/>
  <c r="Y541" i="2"/>
  <c r="Z541" i="2"/>
  <c r="B542" i="2"/>
  <c r="C542" i="2"/>
  <c r="D542" i="2"/>
  <c r="E542" i="2"/>
  <c r="F542" i="2"/>
  <c r="G542" i="2"/>
  <c r="H542" i="2"/>
  <c r="I542" i="2"/>
  <c r="J542" i="2"/>
  <c r="K542" i="2"/>
  <c r="L542" i="2"/>
  <c r="M542" i="2"/>
  <c r="N542" i="2"/>
  <c r="O542" i="2"/>
  <c r="P542" i="2"/>
  <c r="Q542" i="2"/>
  <c r="R542" i="2"/>
  <c r="S542" i="2"/>
  <c r="T542" i="2"/>
  <c r="U542" i="2"/>
  <c r="V542" i="2"/>
  <c r="W542" i="2"/>
  <c r="X542" i="2"/>
  <c r="Y542" i="2"/>
  <c r="Z542" i="2"/>
  <c r="B543" i="2"/>
  <c r="C543" i="2"/>
  <c r="D543" i="2"/>
  <c r="E543" i="2"/>
  <c r="F543" i="2"/>
  <c r="G543" i="2"/>
  <c r="H543" i="2"/>
  <c r="I543" i="2"/>
  <c r="J543" i="2"/>
  <c r="K543" i="2"/>
  <c r="L543" i="2"/>
  <c r="M543" i="2"/>
  <c r="N543" i="2"/>
  <c r="O543" i="2"/>
  <c r="P543" i="2"/>
  <c r="Q543" i="2"/>
  <c r="R543" i="2"/>
  <c r="S543" i="2"/>
  <c r="T543" i="2"/>
  <c r="U543" i="2"/>
  <c r="V543" i="2"/>
  <c r="W543" i="2"/>
  <c r="X543" i="2"/>
  <c r="Y543" i="2"/>
  <c r="Z543" i="2"/>
  <c r="B544" i="2"/>
  <c r="C544" i="2"/>
  <c r="D544" i="2"/>
  <c r="E544" i="2"/>
  <c r="F544" i="2"/>
  <c r="G544" i="2"/>
  <c r="H544" i="2"/>
  <c r="I544" i="2"/>
  <c r="J544" i="2"/>
  <c r="K544" i="2"/>
  <c r="L544" i="2"/>
  <c r="M544" i="2"/>
  <c r="N544" i="2"/>
  <c r="O544" i="2"/>
  <c r="P544" i="2"/>
  <c r="Q544" i="2"/>
  <c r="R544" i="2"/>
  <c r="S544" i="2"/>
  <c r="T544" i="2"/>
  <c r="U544" i="2"/>
  <c r="V544" i="2"/>
  <c r="W544" i="2"/>
  <c r="X544" i="2"/>
  <c r="Y544" i="2"/>
  <c r="Z544" i="2"/>
  <c r="B545" i="2"/>
  <c r="C545" i="2"/>
  <c r="D545" i="2"/>
  <c r="E545" i="2"/>
  <c r="F545" i="2"/>
  <c r="G545" i="2"/>
  <c r="H545" i="2"/>
  <c r="I545" i="2"/>
  <c r="J545" i="2"/>
  <c r="K545" i="2"/>
  <c r="L545" i="2"/>
  <c r="M545" i="2"/>
  <c r="N545" i="2"/>
  <c r="O545" i="2"/>
  <c r="P545" i="2"/>
  <c r="Q545" i="2"/>
  <c r="R545" i="2"/>
  <c r="S545" i="2"/>
  <c r="T545" i="2"/>
  <c r="U545" i="2"/>
  <c r="V545" i="2"/>
  <c r="W545" i="2"/>
  <c r="X545" i="2"/>
  <c r="Y545" i="2"/>
  <c r="Z545" i="2"/>
  <c r="B546" i="2"/>
  <c r="C546" i="2"/>
  <c r="D546" i="2"/>
  <c r="E546" i="2"/>
  <c r="F546" i="2"/>
  <c r="G546" i="2"/>
  <c r="H546" i="2"/>
  <c r="I546" i="2"/>
  <c r="J546" i="2"/>
  <c r="K546" i="2"/>
  <c r="L546" i="2"/>
  <c r="M546" i="2"/>
  <c r="N546" i="2"/>
  <c r="O546" i="2"/>
  <c r="P546" i="2"/>
  <c r="Q546" i="2"/>
  <c r="R546" i="2"/>
  <c r="S546" i="2"/>
  <c r="T546" i="2"/>
  <c r="U546" i="2"/>
  <c r="V546" i="2"/>
  <c r="W546" i="2"/>
  <c r="X546" i="2"/>
  <c r="Y546" i="2"/>
  <c r="Z546" i="2"/>
  <c r="B547" i="2"/>
  <c r="C547" i="2"/>
  <c r="D547" i="2"/>
  <c r="E547" i="2"/>
  <c r="F547" i="2"/>
  <c r="G547" i="2"/>
  <c r="H547" i="2"/>
  <c r="I547" i="2"/>
  <c r="J547" i="2"/>
  <c r="K547" i="2"/>
  <c r="L547" i="2"/>
  <c r="M547" i="2"/>
  <c r="N547" i="2"/>
  <c r="O547" i="2"/>
  <c r="P547" i="2"/>
  <c r="Q547" i="2"/>
  <c r="R547" i="2"/>
  <c r="S547" i="2"/>
  <c r="T547" i="2"/>
  <c r="U547" i="2"/>
  <c r="V547" i="2"/>
  <c r="W547" i="2"/>
  <c r="X547" i="2"/>
  <c r="Y547" i="2"/>
  <c r="Z547" i="2"/>
  <c r="B548" i="2"/>
  <c r="C548" i="2"/>
  <c r="D548" i="2"/>
  <c r="E548" i="2"/>
  <c r="F548" i="2"/>
  <c r="G548" i="2"/>
  <c r="H548" i="2"/>
  <c r="I548" i="2"/>
  <c r="J548" i="2"/>
  <c r="K548" i="2"/>
  <c r="L548" i="2"/>
  <c r="M548" i="2"/>
  <c r="N548" i="2"/>
  <c r="O548" i="2"/>
  <c r="P548" i="2"/>
  <c r="Q548" i="2"/>
  <c r="R548" i="2"/>
  <c r="S548" i="2"/>
  <c r="T548" i="2"/>
  <c r="U548" i="2"/>
  <c r="V548" i="2"/>
  <c r="W548" i="2"/>
  <c r="X548" i="2"/>
  <c r="Y548" i="2"/>
  <c r="Z548" i="2"/>
  <c r="B549" i="2"/>
  <c r="C549" i="2"/>
  <c r="D549" i="2"/>
  <c r="E549" i="2"/>
  <c r="F549" i="2"/>
  <c r="G549" i="2"/>
  <c r="H549" i="2"/>
  <c r="I549" i="2"/>
  <c r="J549" i="2"/>
  <c r="K549" i="2"/>
  <c r="L549" i="2"/>
  <c r="M549" i="2"/>
  <c r="N549" i="2"/>
  <c r="O549" i="2"/>
  <c r="P549" i="2"/>
  <c r="Q549" i="2"/>
  <c r="R549" i="2"/>
  <c r="S549" i="2"/>
  <c r="T549" i="2"/>
  <c r="U549" i="2"/>
  <c r="V549" i="2"/>
  <c r="W549" i="2"/>
  <c r="X549" i="2"/>
  <c r="Y549" i="2"/>
  <c r="Z549" i="2"/>
  <c r="B550" i="2"/>
  <c r="C550" i="2"/>
  <c r="D550" i="2"/>
  <c r="E550" i="2"/>
  <c r="F550" i="2"/>
  <c r="G550" i="2"/>
  <c r="H550" i="2"/>
  <c r="I550" i="2"/>
  <c r="J550" i="2"/>
  <c r="K550" i="2"/>
  <c r="L550" i="2"/>
  <c r="M550" i="2"/>
  <c r="N550" i="2"/>
  <c r="O550" i="2"/>
  <c r="P550" i="2"/>
  <c r="Q550" i="2"/>
  <c r="R550" i="2"/>
  <c r="S550" i="2"/>
  <c r="T550" i="2"/>
  <c r="U550" i="2"/>
  <c r="V550" i="2"/>
  <c r="W550" i="2"/>
  <c r="X550" i="2"/>
  <c r="Y550" i="2"/>
  <c r="Z550" i="2"/>
  <c r="B551" i="2"/>
  <c r="C551" i="2"/>
  <c r="D551" i="2"/>
  <c r="E551" i="2"/>
  <c r="F551" i="2"/>
  <c r="G551" i="2"/>
  <c r="H551" i="2"/>
  <c r="I551" i="2"/>
  <c r="J551" i="2"/>
  <c r="K551" i="2"/>
  <c r="L551" i="2"/>
  <c r="M551" i="2"/>
  <c r="N551" i="2"/>
  <c r="O551" i="2"/>
  <c r="P551" i="2"/>
  <c r="Q551" i="2"/>
  <c r="R551" i="2"/>
  <c r="S551" i="2"/>
  <c r="T551" i="2"/>
  <c r="U551" i="2"/>
  <c r="V551" i="2"/>
  <c r="W551" i="2"/>
  <c r="X551" i="2"/>
  <c r="Y551" i="2"/>
  <c r="Z551" i="2"/>
  <c r="B552" i="2"/>
  <c r="C552" i="2"/>
  <c r="D552" i="2"/>
  <c r="E552" i="2"/>
  <c r="F552" i="2"/>
  <c r="G552" i="2"/>
  <c r="H552" i="2"/>
  <c r="I552" i="2"/>
  <c r="J552" i="2"/>
  <c r="K552" i="2"/>
  <c r="L552" i="2"/>
  <c r="M552" i="2"/>
  <c r="N552" i="2"/>
  <c r="O552" i="2"/>
  <c r="P552" i="2"/>
  <c r="Q552" i="2"/>
  <c r="R552" i="2"/>
  <c r="S552" i="2"/>
  <c r="T552" i="2"/>
  <c r="U552" i="2"/>
  <c r="V552" i="2"/>
  <c r="W552" i="2"/>
  <c r="X552" i="2"/>
  <c r="Y552" i="2"/>
  <c r="Z552" i="2"/>
  <c r="B553" i="2"/>
  <c r="C553" i="2"/>
  <c r="D553" i="2"/>
  <c r="E553" i="2"/>
  <c r="F553" i="2"/>
  <c r="G553" i="2"/>
  <c r="H553" i="2"/>
  <c r="I553" i="2"/>
  <c r="J553" i="2"/>
  <c r="K553" i="2"/>
  <c r="L553" i="2"/>
  <c r="M553" i="2"/>
  <c r="N553" i="2"/>
  <c r="O553" i="2"/>
  <c r="P553" i="2"/>
  <c r="Q553" i="2"/>
  <c r="R553" i="2"/>
  <c r="S553" i="2"/>
  <c r="T553" i="2"/>
  <c r="U553" i="2"/>
  <c r="V553" i="2"/>
  <c r="W553" i="2"/>
  <c r="X553" i="2"/>
  <c r="Y553" i="2"/>
  <c r="Z553" i="2"/>
  <c r="B554" i="2"/>
  <c r="C554" i="2"/>
  <c r="D554" i="2"/>
  <c r="E554" i="2"/>
  <c r="F554" i="2"/>
  <c r="G554" i="2"/>
  <c r="H554" i="2"/>
  <c r="I554" i="2"/>
  <c r="J554" i="2"/>
  <c r="K554" i="2"/>
  <c r="L554" i="2"/>
  <c r="M554" i="2"/>
  <c r="N554" i="2"/>
  <c r="O554" i="2"/>
  <c r="P554" i="2"/>
  <c r="Q554" i="2"/>
  <c r="R554" i="2"/>
  <c r="S554" i="2"/>
  <c r="T554" i="2"/>
  <c r="U554" i="2"/>
  <c r="V554" i="2"/>
  <c r="W554" i="2"/>
  <c r="X554" i="2"/>
  <c r="Y554" i="2"/>
  <c r="Z554" i="2"/>
  <c r="B555" i="2"/>
  <c r="C555" i="2"/>
  <c r="D555" i="2"/>
  <c r="E555" i="2"/>
  <c r="F555" i="2"/>
  <c r="G555" i="2"/>
  <c r="H555" i="2"/>
  <c r="I555" i="2"/>
  <c r="J555" i="2"/>
  <c r="K555" i="2"/>
  <c r="L555" i="2"/>
  <c r="M555" i="2"/>
  <c r="N555" i="2"/>
  <c r="O555" i="2"/>
  <c r="P555" i="2"/>
  <c r="Q555" i="2"/>
  <c r="R555" i="2"/>
  <c r="S555" i="2"/>
  <c r="T555" i="2"/>
  <c r="U555" i="2"/>
  <c r="V555" i="2"/>
  <c r="W555" i="2"/>
  <c r="X555" i="2"/>
  <c r="Y555" i="2"/>
  <c r="Z555" i="2"/>
  <c r="B556" i="2"/>
  <c r="C556" i="2"/>
  <c r="D556" i="2"/>
  <c r="E556" i="2"/>
  <c r="F556" i="2"/>
  <c r="G556" i="2"/>
  <c r="H556" i="2"/>
  <c r="I556" i="2"/>
  <c r="J556" i="2"/>
  <c r="K556" i="2"/>
  <c r="L556" i="2"/>
  <c r="M556" i="2"/>
  <c r="N556" i="2"/>
  <c r="O556" i="2"/>
  <c r="P556" i="2"/>
  <c r="Q556" i="2"/>
  <c r="R556" i="2"/>
  <c r="S556" i="2"/>
  <c r="T556" i="2"/>
  <c r="U556" i="2"/>
  <c r="V556" i="2"/>
  <c r="W556" i="2"/>
  <c r="X556" i="2"/>
  <c r="Y556" i="2"/>
  <c r="Z556" i="2"/>
  <c r="B557" i="2"/>
  <c r="C557" i="2"/>
  <c r="D557" i="2"/>
  <c r="E557" i="2"/>
  <c r="F557" i="2"/>
  <c r="G557" i="2"/>
  <c r="H557" i="2"/>
  <c r="I557" i="2"/>
  <c r="J557" i="2"/>
  <c r="K557" i="2"/>
  <c r="L557" i="2"/>
  <c r="M557" i="2"/>
  <c r="N557" i="2"/>
  <c r="O557" i="2"/>
  <c r="P557" i="2"/>
  <c r="Q557" i="2"/>
  <c r="R557" i="2"/>
  <c r="S557" i="2"/>
  <c r="T557" i="2"/>
  <c r="U557" i="2"/>
  <c r="V557" i="2"/>
  <c r="W557" i="2"/>
  <c r="X557" i="2"/>
  <c r="Y557" i="2"/>
  <c r="Z557" i="2"/>
  <c r="B558" i="2"/>
  <c r="C558" i="2"/>
  <c r="D558" i="2"/>
  <c r="E558" i="2"/>
  <c r="F558" i="2"/>
  <c r="G558" i="2"/>
  <c r="H558" i="2"/>
  <c r="I558" i="2"/>
  <c r="J558" i="2"/>
  <c r="K558" i="2"/>
  <c r="L558" i="2"/>
  <c r="M558" i="2"/>
  <c r="N558" i="2"/>
  <c r="O558" i="2"/>
  <c r="P558" i="2"/>
  <c r="Q558" i="2"/>
  <c r="R558" i="2"/>
  <c r="S558" i="2"/>
  <c r="T558" i="2"/>
  <c r="U558" i="2"/>
  <c r="V558" i="2"/>
  <c r="W558" i="2"/>
  <c r="X558" i="2"/>
  <c r="Y558" i="2"/>
  <c r="Z558" i="2"/>
  <c r="B559" i="2"/>
  <c r="C559" i="2"/>
  <c r="D559" i="2"/>
  <c r="E559" i="2"/>
  <c r="F559" i="2"/>
  <c r="G559" i="2"/>
  <c r="H559" i="2"/>
  <c r="I559" i="2"/>
  <c r="J559" i="2"/>
  <c r="K559" i="2"/>
  <c r="L559" i="2"/>
  <c r="M559" i="2"/>
  <c r="N559" i="2"/>
  <c r="O559" i="2"/>
  <c r="P559" i="2"/>
  <c r="Q559" i="2"/>
  <c r="R559" i="2"/>
  <c r="S559" i="2"/>
  <c r="T559" i="2"/>
  <c r="U559" i="2"/>
  <c r="V559" i="2"/>
  <c r="W559" i="2"/>
  <c r="X559" i="2"/>
  <c r="Y559" i="2"/>
  <c r="Z559" i="2"/>
  <c r="B560" i="2"/>
  <c r="C560" i="2"/>
  <c r="D560" i="2"/>
  <c r="E560" i="2"/>
  <c r="F560" i="2"/>
  <c r="G560" i="2"/>
  <c r="H560" i="2"/>
  <c r="I560" i="2"/>
  <c r="J560" i="2"/>
  <c r="K560" i="2"/>
  <c r="L560" i="2"/>
  <c r="M560" i="2"/>
  <c r="N560" i="2"/>
  <c r="O560" i="2"/>
  <c r="P560" i="2"/>
  <c r="Q560" i="2"/>
  <c r="R560" i="2"/>
  <c r="S560" i="2"/>
  <c r="T560" i="2"/>
  <c r="U560" i="2"/>
  <c r="V560" i="2"/>
  <c r="W560" i="2"/>
  <c r="X560" i="2"/>
  <c r="Y560" i="2"/>
  <c r="Z560" i="2"/>
  <c r="C5" i="2"/>
  <c r="D5" i="2"/>
  <c r="E5" i="2"/>
  <c r="F5" i="2"/>
  <c r="G5" i="2"/>
  <c r="H5" i="2"/>
  <c r="I5" i="2"/>
  <c r="J5" i="2"/>
  <c r="K5" i="2"/>
  <c r="L5" i="2"/>
  <c r="M5" i="2"/>
  <c r="N5" i="2"/>
  <c r="O5" i="2"/>
  <c r="P5" i="2"/>
  <c r="Q15" i="11" s="1"/>
  <c r="Q5" i="2"/>
  <c r="R5" i="2"/>
  <c r="W17" i="11" s="1"/>
  <c r="S5" i="2"/>
  <c r="T5" i="2"/>
  <c r="U5" i="2"/>
  <c r="V5" i="2"/>
  <c r="Y21" i="11" s="1"/>
  <c r="W5" i="2"/>
  <c r="W563" i="2" s="1"/>
  <c r="X5" i="2"/>
  <c r="X562" i="2" s="1"/>
  <c r="Y5" i="2"/>
  <c r="Z24" i="11" s="1"/>
  <c r="Z5" i="2"/>
  <c r="AA25" i="11" s="1"/>
  <c r="B5" i="2"/>
  <c r="AG1" i="31" l="1" a="1"/>
  <c r="AG1" i="31" s="1"/>
  <c r="AB1" i="26" a="1"/>
  <c r="AB1" i="26" s="1"/>
  <c r="B6" i="23"/>
  <c r="B7" i="20"/>
  <c r="F559" i="10"/>
  <c r="AF11" i="11"/>
  <c r="AF22" i="11"/>
  <c r="AF6" i="11"/>
  <c r="AF29" i="11"/>
  <c r="AE30" i="11" s="1" a="1"/>
  <c r="AE30" i="11" s="1"/>
  <c r="AE8" i="11"/>
  <c r="AE5" i="11"/>
  <c r="AE6" i="11"/>
  <c r="AE22" i="11"/>
  <c r="E560" i="10"/>
  <c r="AE28" i="11"/>
  <c r="AD29" i="11" s="1" a="1"/>
  <c r="AD29" i="11" s="1"/>
  <c r="AD5" i="11"/>
  <c r="D559" i="10"/>
  <c r="D560" i="10"/>
  <c r="AD1" i="11"/>
  <c r="AD28" i="11"/>
  <c r="AD2" i="11"/>
  <c r="AC18" i="11"/>
  <c r="AC17" i="11"/>
  <c r="AC19" i="11"/>
  <c r="AC16" i="11"/>
  <c r="AC3" i="11"/>
  <c r="AC27" i="11"/>
  <c r="AC14" i="11"/>
  <c r="AC2" i="11"/>
  <c r="AF27" i="11"/>
  <c r="AC25" i="11"/>
  <c r="AC13" i="11"/>
  <c r="AE27" i="11"/>
  <c r="AC24" i="11"/>
  <c r="AC12" i="11"/>
  <c r="AD27" i="11"/>
  <c r="AC23" i="11"/>
  <c r="AC11" i="11"/>
  <c r="C559" i="10"/>
  <c r="AI26" i="11" s="1" a="1"/>
  <c r="AI26" i="11" s="1"/>
  <c r="AC10" i="11"/>
  <c r="AC21" i="11"/>
  <c r="AC9" i="11"/>
  <c r="AB26" i="11"/>
  <c r="B560" i="10"/>
  <c r="AF26" i="11"/>
  <c r="AE26" i="11"/>
  <c r="AD26" i="11"/>
  <c r="AC26" i="11"/>
  <c r="AB11" i="11"/>
  <c r="AA24" i="11"/>
  <c r="Z562" i="2"/>
  <c r="Z563" i="2"/>
  <c r="AA16" i="3"/>
  <c r="AA10" i="11"/>
  <c r="AA1" i="3"/>
  <c r="AA25" i="3"/>
  <c r="AA21" i="3"/>
  <c r="AA13" i="11"/>
  <c r="AB25" i="11"/>
  <c r="AF25" i="11"/>
  <c r="AE25" i="11"/>
  <c r="AD25" i="11"/>
  <c r="AA15" i="11"/>
  <c r="AA10" i="3"/>
  <c r="Z2" i="3"/>
  <c r="Y562" i="2"/>
  <c r="AB24" i="11"/>
  <c r="Z20" i="11"/>
  <c r="AF24" i="11"/>
  <c r="Z25" i="11" s="1" a="1"/>
  <c r="Z25" i="11" s="1"/>
  <c r="Z19" i="11"/>
  <c r="Y563" i="2"/>
  <c r="AE24" i="11"/>
  <c r="AD24" i="11"/>
  <c r="Z1" i="11"/>
  <c r="Z1" i="3"/>
  <c r="Z24" i="3"/>
  <c r="AA24" i="3"/>
  <c r="Z25" i="3" s="1" a="1"/>
  <c r="Z25" i="3" s="1"/>
  <c r="X563" i="2"/>
  <c r="Y23" i="11"/>
  <c r="AA23" i="11"/>
  <c r="Z23" i="11"/>
  <c r="Y18" i="11"/>
  <c r="Y1" i="3"/>
  <c r="AB23" i="11"/>
  <c r="Y23" i="3"/>
  <c r="AF23" i="11"/>
  <c r="AA23" i="3"/>
  <c r="AE23" i="11"/>
  <c r="Z23" i="3"/>
  <c r="Y24" i="3" s="1" a="1"/>
  <c r="Y24" i="3" s="1"/>
  <c r="Y1" i="11"/>
  <c r="AD23" i="11"/>
  <c r="Y2" i="11"/>
  <c r="Y20" i="11"/>
  <c r="AD22" i="11"/>
  <c r="AC22" i="11"/>
  <c r="X1" i="3"/>
  <c r="X22" i="3"/>
  <c r="AA22" i="3"/>
  <c r="X22" i="11"/>
  <c r="W562" i="2"/>
  <c r="Z22" i="3"/>
  <c r="AA22" i="11"/>
  <c r="X18" i="11"/>
  <c r="Y22" i="3"/>
  <c r="Z22" i="11"/>
  <c r="Y22" i="11"/>
  <c r="AB22" i="11"/>
  <c r="X21" i="11"/>
  <c r="W21" i="3"/>
  <c r="AB21" i="11"/>
  <c r="W1" i="11"/>
  <c r="AF21" i="11"/>
  <c r="W12" i="3"/>
  <c r="Z21" i="3"/>
  <c r="AE21" i="11"/>
  <c r="Y21" i="3"/>
  <c r="AD21" i="11"/>
  <c r="V563" i="2"/>
  <c r="X21" i="3"/>
  <c r="W15" i="3"/>
  <c r="W14" i="11"/>
  <c r="W21" i="11"/>
  <c r="AA21" i="11"/>
  <c r="Z21" i="11"/>
  <c r="W1" i="3"/>
  <c r="W20" i="3"/>
  <c r="X20" i="11"/>
  <c r="W20" i="11"/>
  <c r="U562" i="2"/>
  <c r="V1" i="11"/>
  <c r="AB20" i="11"/>
  <c r="AF20" i="11"/>
  <c r="V1" i="3"/>
  <c r="AE20" i="11"/>
  <c r="V17" i="11"/>
  <c r="AD20" i="11"/>
  <c r="V12" i="11"/>
  <c r="V20" i="3"/>
  <c r="AA20" i="3"/>
  <c r="Z20" i="3"/>
  <c r="V20" i="11"/>
  <c r="U563" i="2"/>
  <c r="Y20" i="3"/>
  <c r="AA20" i="11"/>
  <c r="X20" i="3"/>
  <c r="Y19" i="11"/>
  <c r="U10" i="3"/>
  <c r="T563" i="2"/>
  <c r="Z19" i="3"/>
  <c r="X19" i="11"/>
  <c r="AA19" i="3"/>
  <c r="Y19" i="3"/>
  <c r="W19" i="11"/>
  <c r="X19" i="3"/>
  <c r="U1" i="11"/>
  <c r="V19" i="11"/>
  <c r="U13" i="3"/>
  <c r="T562" i="2"/>
  <c r="W19" i="3"/>
  <c r="AB19" i="11"/>
  <c r="V19" i="3"/>
  <c r="AF19" i="11"/>
  <c r="AE19" i="11"/>
  <c r="U3" i="11"/>
  <c r="AD19" i="11"/>
  <c r="U1" i="3"/>
  <c r="U19" i="11"/>
  <c r="AA19" i="11"/>
  <c r="U19" i="3"/>
  <c r="T16" i="11"/>
  <c r="T18" i="3"/>
  <c r="W18" i="11"/>
  <c r="AA18" i="3"/>
  <c r="T1" i="11"/>
  <c r="V18" i="11"/>
  <c r="S563" i="2"/>
  <c r="S562" i="2"/>
  <c r="Z18" i="3"/>
  <c r="U18" i="11"/>
  <c r="Y18" i="3"/>
  <c r="AB18" i="11"/>
  <c r="X18" i="3"/>
  <c r="AF18" i="11"/>
  <c r="W18" i="3"/>
  <c r="AE18" i="11"/>
  <c r="V18" i="3"/>
  <c r="AD18" i="11"/>
  <c r="U18" i="3"/>
  <c r="T18" i="11"/>
  <c r="T8" i="11"/>
  <c r="AA18" i="11"/>
  <c r="Z18" i="11"/>
  <c r="T1" i="3"/>
  <c r="R563" i="2"/>
  <c r="S17" i="3"/>
  <c r="U17" i="11"/>
  <c r="AA17" i="3"/>
  <c r="T17" i="11"/>
  <c r="Z17" i="3"/>
  <c r="AB17" i="11"/>
  <c r="S9" i="11"/>
  <c r="Y17" i="3"/>
  <c r="AF17" i="11"/>
  <c r="X17" i="3"/>
  <c r="AE17" i="11"/>
  <c r="S16" i="11"/>
  <c r="W17" i="3"/>
  <c r="S17" i="11"/>
  <c r="AD17" i="11"/>
  <c r="V17" i="3"/>
  <c r="AA17" i="11"/>
  <c r="U17" i="3"/>
  <c r="Z17" i="11"/>
  <c r="T17" i="3"/>
  <c r="Y17" i="11"/>
  <c r="S6" i="11"/>
  <c r="X17" i="11"/>
  <c r="S1" i="3"/>
  <c r="Z16" i="3"/>
  <c r="AB16" i="11"/>
  <c r="Y16" i="3"/>
  <c r="AF16" i="11"/>
  <c r="X16" i="3"/>
  <c r="R16" i="11"/>
  <c r="AE16" i="11"/>
  <c r="W16" i="3"/>
  <c r="AA16" i="11"/>
  <c r="AD16" i="11"/>
  <c r="R6" i="11"/>
  <c r="V16" i="3"/>
  <c r="Z16" i="11"/>
  <c r="U16" i="3"/>
  <c r="Y16" i="11"/>
  <c r="Q562" i="2"/>
  <c r="T16" i="3"/>
  <c r="X16" i="11"/>
  <c r="S16" i="3"/>
  <c r="W16" i="11"/>
  <c r="R1" i="3"/>
  <c r="R1" i="11"/>
  <c r="V16" i="11"/>
  <c r="Q563" i="2"/>
  <c r="U16" i="11"/>
  <c r="R16" i="3"/>
  <c r="Q9" i="3"/>
  <c r="AE15" i="11"/>
  <c r="Q10" i="11"/>
  <c r="V15" i="3"/>
  <c r="Z15" i="11"/>
  <c r="AD15" i="11"/>
  <c r="U15" i="3"/>
  <c r="Y15" i="11"/>
  <c r="AC15" i="11"/>
  <c r="T15" i="3"/>
  <c r="X15" i="11"/>
  <c r="S15" i="3"/>
  <c r="W15" i="11"/>
  <c r="R15" i="3"/>
  <c r="Q1" i="11"/>
  <c r="V15" i="11"/>
  <c r="Q5" i="11"/>
  <c r="U15" i="11"/>
  <c r="Q1" i="3"/>
  <c r="Q15" i="3"/>
  <c r="T15" i="11"/>
  <c r="AA15" i="3"/>
  <c r="S15" i="11"/>
  <c r="P562" i="2"/>
  <c r="Z15" i="3"/>
  <c r="R15" i="11"/>
  <c r="Q5" i="3"/>
  <c r="Q13" i="11"/>
  <c r="Y15" i="3"/>
  <c r="AB15" i="11"/>
  <c r="X15" i="3"/>
  <c r="P1" i="11"/>
  <c r="P14" i="3"/>
  <c r="U14" i="11"/>
  <c r="V14" i="11"/>
  <c r="AA14" i="3"/>
  <c r="T14" i="11"/>
  <c r="P5" i="11"/>
  <c r="P9" i="3"/>
  <c r="Z14" i="3"/>
  <c r="S14" i="11"/>
  <c r="O562" i="2"/>
  <c r="Y14" i="3"/>
  <c r="R14" i="11"/>
  <c r="X14" i="3"/>
  <c r="Q14" i="11"/>
  <c r="W14" i="3"/>
  <c r="P14" i="11"/>
  <c r="AB14" i="11"/>
  <c r="V14" i="3"/>
  <c r="AA14" i="11"/>
  <c r="AF14" i="11"/>
  <c r="Q14" i="3"/>
  <c r="P10" i="11"/>
  <c r="U14" i="3"/>
  <c r="Z14" i="11"/>
  <c r="AE14" i="11"/>
  <c r="T14" i="3"/>
  <c r="Y14" i="11"/>
  <c r="AD14" i="11"/>
  <c r="O563" i="2"/>
  <c r="S14" i="3"/>
  <c r="X14" i="11"/>
  <c r="P1" i="3"/>
  <c r="R14" i="3"/>
  <c r="T13" i="3"/>
  <c r="AB13" i="11"/>
  <c r="S13" i="3"/>
  <c r="Z13" i="11"/>
  <c r="AF13" i="11"/>
  <c r="O1" i="3"/>
  <c r="R13" i="3"/>
  <c r="Y13" i="11"/>
  <c r="AE13" i="11"/>
  <c r="Q13" i="3"/>
  <c r="X13" i="11"/>
  <c r="AD13" i="11"/>
  <c r="O13" i="3"/>
  <c r="P13" i="3"/>
  <c r="W13" i="11"/>
  <c r="N562" i="2"/>
  <c r="AA13" i="3"/>
  <c r="O1" i="11"/>
  <c r="V13" i="11"/>
  <c r="P13" i="11"/>
  <c r="Z13" i="3"/>
  <c r="U13" i="11"/>
  <c r="Y13" i="3"/>
  <c r="T13" i="11"/>
  <c r="X13" i="3"/>
  <c r="S13" i="11"/>
  <c r="O10" i="11"/>
  <c r="W13" i="3"/>
  <c r="R13" i="11"/>
  <c r="V13" i="3"/>
  <c r="U12" i="11"/>
  <c r="V12" i="3"/>
  <c r="T12" i="11"/>
  <c r="M563" i="2"/>
  <c r="U12" i="3"/>
  <c r="S12" i="11"/>
  <c r="N11" i="11"/>
  <c r="T12" i="3"/>
  <c r="R12" i="11"/>
  <c r="S12" i="3"/>
  <c r="Q12" i="11"/>
  <c r="N1" i="3"/>
  <c r="R12" i="3"/>
  <c r="N12" i="11"/>
  <c r="P12" i="11"/>
  <c r="M562" i="2"/>
  <c r="Q12" i="3"/>
  <c r="AA12" i="11"/>
  <c r="O12" i="11"/>
  <c r="N12" i="3"/>
  <c r="P12" i="3"/>
  <c r="Z12" i="11"/>
  <c r="AB12" i="11"/>
  <c r="AA12" i="3"/>
  <c r="O12" i="3"/>
  <c r="Y12" i="11"/>
  <c r="AF12" i="11"/>
  <c r="Z12" i="3"/>
  <c r="X12" i="11"/>
  <c r="AE12" i="11"/>
  <c r="Y12" i="3"/>
  <c r="W12" i="11"/>
  <c r="AD12" i="11"/>
  <c r="X12" i="3"/>
  <c r="N1" i="11"/>
  <c r="C2" i="11" s="1" a="1"/>
  <c r="C2" i="11" s="1"/>
  <c r="X11" i="11"/>
  <c r="U11" i="3"/>
  <c r="W11" i="11"/>
  <c r="AE11" i="11"/>
  <c r="T11" i="3"/>
  <c r="M1" i="11"/>
  <c r="V11" i="11"/>
  <c r="AD11" i="11"/>
  <c r="L562" i="2"/>
  <c r="S11" i="3"/>
  <c r="U11" i="11"/>
  <c r="M1" i="3"/>
  <c r="R11" i="3"/>
  <c r="T11" i="11"/>
  <c r="Q11" i="3"/>
  <c r="S11" i="11"/>
  <c r="L563" i="2"/>
  <c r="M11" i="3"/>
  <c r="P11" i="3"/>
  <c r="R11" i="11"/>
  <c r="Y11" i="11"/>
  <c r="AA11" i="3"/>
  <c r="O11" i="3"/>
  <c r="Q11" i="11"/>
  <c r="Z11" i="3"/>
  <c r="N11" i="3"/>
  <c r="M11" i="11"/>
  <c r="P11" i="11"/>
  <c r="V11" i="3"/>
  <c r="Y11" i="3"/>
  <c r="AA11" i="11"/>
  <c r="O11" i="11"/>
  <c r="W11" i="3"/>
  <c r="X11" i="3"/>
  <c r="Z11" i="11"/>
  <c r="L10" i="11"/>
  <c r="T10" i="3"/>
  <c r="S10" i="3"/>
  <c r="Z10" i="11"/>
  <c r="N10" i="11"/>
  <c r="L1" i="3"/>
  <c r="R10" i="3"/>
  <c r="Y10" i="11"/>
  <c r="M10" i="11"/>
  <c r="Q10" i="3"/>
  <c r="X10" i="11"/>
  <c r="AB10" i="11"/>
  <c r="L10" i="3"/>
  <c r="P10" i="3"/>
  <c r="W10" i="11"/>
  <c r="AF10" i="11"/>
  <c r="O10" i="3"/>
  <c r="L1" i="11"/>
  <c r="V10" i="11"/>
  <c r="AE10" i="11"/>
  <c r="Z10" i="3"/>
  <c r="N10" i="3"/>
  <c r="U10" i="11"/>
  <c r="AD10" i="11"/>
  <c r="Y10" i="3"/>
  <c r="M10" i="3"/>
  <c r="T10" i="11"/>
  <c r="X10" i="3"/>
  <c r="S10" i="11"/>
  <c r="K563" i="2"/>
  <c r="W10" i="3"/>
  <c r="R10" i="11"/>
  <c r="V10" i="3"/>
  <c r="AA9" i="3"/>
  <c r="O9" i="3"/>
  <c r="K9" i="11"/>
  <c r="P9" i="11"/>
  <c r="Z9" i="3"/>
  <c r="N9" i="3"/>
  <c r="AA9" i="11"/>
  <c r="O9" i="11"/>
  <c r="K9" i="3"/>
  <c r="Y9" i="3"/>
  <c r="M9" i="3"/>
  <c r="Z9" i="11"/>
  <c r="N9" i="11"/>
  <c r="Q9" i="11"/>
  <c r="J563" i="2"/>
  <c r="X9" i="3"/>
  <c r="L9" i="3"/>
  <c r="Y9" i="11"/>
  <c r="M9" i="11"/>
  <c r="R9" i="11"/>
  <c r="J562" i="2"/>
  <c r="W9" i="3"/>
  <c r="X9" i="11"/>
  <c r="L9" i="11"/>
  <c r="V9" i="3"/>
  <c r="W9" i="11"/>
  <c r="AB9" i="11"/>
  <c r="U9" i="3"/>
  <c r="K1" i="11"/>
  <c r="V9" i="11"/>
  <c r="AF9" i="11"/>
  <c r="T9" i="3"/>
  <c r="U9" i="11"/>
  <c r="AE9" i="11"/>
  <c r="S9" i="3"/>
  <c r="T9" i="11"/>
  <c r="AD9" i="11"/>
  <c r="K3" i="3"/>
  <c r="K1" i="3"/>
  <c r="R9" i="3"/>
  <c r="AD8" i="11"/>
  <c r="V8" i="3"/>
  <c r="R8" i="11"/>
  <c r="AC8" i="11"/>
  <c r="S8" i="11"/>
  <c r="U8" i="3"/>
  <c r="Q8" i="11"/>
  <c r="K8" i="3"/>
  <c r="T8" i="3"/>
  <c r="J8" i="11"/>
  <c r="P8" i="11"/>
  <c r="W8" i="3"/>
  <c r="S8" i="3"/>
  <c r="AA8" i="11"/>
  <c r="O8" i="11"/>
  <c r="J1" i="3"/>
  <c r="R8" i="3"/>
  <c r="Z8" i="11"/>
  <c r="N8" i="11"/>
  <c r="Q8" i="3"/>
  <c r="Y8" i="11"/>
  <c r="M8" i="11"/>
  <c r="J8" i="3"/>
  <c r="P8" i="3"/>
  <c r="X8" i="11"/>
  <c r="L8" i="11"/>
  <c r="AA8" i="3"/>
  <c r="O8" i="3"/>
  <c r="W8" i="11"/>
  <c r="K8" i="11"/>
  <c r="Z8" i="3"/>
  <c r="N8" i="3"/>
  <c r="J1" i="11"/>
  <c r="V8" i="11"/>
  <c r="AB8" i="11"/>
  <c r="I563" i="2"/>
  <c r="Y8" i="3"/>
  <c r="M8" i="3"/>
  <c r="U8" i="11"/>
  <c r="AF8" i="11"/>
  <c r="J3" i="11"/>
  <c r="X8" i="3"/>
  <c r="L8" i="3"/>
  <c r="T7" i="11"/>
  <c r="AF7" i="11"/>
  <c r="AA7" i="3"/>
  <c r="H562" i="2"/>
  <c r="AE7" i="11"/>
  <c r="S7" i="11"/>
  <c r="H563" i="2"/>
  <c r="Z7" i="3"/>
  <c r="N7" i="3"/>
  <c r="R7" i="11"/>
  <c r="AD7" i="11"/>
  <c r="Y7" i="3"/>
  <c r="M7" i="3"/>
  <c r="Q7" i="11"/>
  <c r="AC7" i="11"/>
  <c r="I3" i="11"/>
  <c r="X7" i="3"/>
  <c r="L7" i="3"/>
  <c r="I7" i="11"/>
  <c r="P7" i="11"/>
  <c r="W7" i="3"/>
  <c r="K7" i="3"/>
  <c r="AA7" i="11"/>
  <c r="O7" i="11"/>
  <c r="V7" i="3"/>
  <c r="J7" i="3"/>
  <c r="Z7" i="11"/>
  <c r="N7" i="11"/>
  <c r="O7" i="3"/>
  <c r="U7" i="3"/>
  <c r="Y7" i="11"/>
  <c r="M7" i="11"/>
  <c r="T7" i="3"/>
  <c r="X7" i="11"/>
  <c r="L7" i="11"/>
  <c r="S7" i="3"/>
  <c r="W7" i="11"/>
  <c r="K7" i="11"/>
  <c r="I1" i="3"/>
  <c r="R7" i="3"/>
  <c r="I1" i="11"/>
  <c r="V7" i="11"/>
  <c r="J7" i="11"/>
  <c r="Q7" i="3"/>
  <c r="U7" i="11"/>
  <c r="AB7" i="11"/>
  <c r="I7" i="3"/>
  <c r="P7" i="3"/>
  <c r="Q6" i="3"/>
  <c r="H6" i="3"/>
  <c r="P6" i="3"/>
  <c r="Q6" i="11"/>
  <c r="AD6" i="11"/>
  <c r="AA6" i="3"/>
  <c r="O6" i="3"/>
  <c r="H6" i="11"/>
  <c r="P6" i="11"/>
  <c r="AC6" i="11"/>
  <c r="Z6" i="3"/>
  <c r="N6" i="3"/>
  <c r="AA6" i="11"/>
  <c r="O6" i="11"/>
  <c r="G563" i="2"/>
  <c r="Y6" i="3"/>
  <c r="M6" i="3"/>
  <c r="Z6" i="11"/>
  <c r="N6" i="11"/>
  <c r="X6" i="3"/>
  <c r="L6" i="3"/>
  <c r="Y6" i="11"/>
  <c r="M6" i="11"/>
  <c r="W6" i="3"/>
  <c r="K6" i="3"/>
  <c r="X6" i="11"/>
  <c r="L6" i="11"/>
  <c r="V6" i="3"/>
  <c r="J6" i="3"/>
  <c r="W6" i="11"/>
  <c r="K6" i="11"/>
  <c r="I6" i="3"/>
  <c r="H1" i="11"/>
  <c r="V6" i="11"/>
  <c r="J6" i="11"/>
  <c r="U6" i="3"/>
  <c r="T6" i="3"/>
  <c r="U6" i="11"/>
  <c r="I6" i="11"/>
  <c r="S6" i="3"/>
  <c r="T6" i="11"/>
  <c r="AB6" i="11"/>
  <c r="H1" i="3"/>
  <c r="R6" i="3"/>
  <c r="G5" i="11"/>
  <c r="F563" i="2"/>
  <c r="G5" i="3"/>
  <c r="P5" i="3"/>
  <c r="AA5" i="11"/>
  <c r="O5" i="11"/>
  <c r="AC5" i="11"/>
  <c r="AA5" i="3"/>
  <c r="O5" i="3"/>
  <c r="Z5" i="11"/>
  <c r="N5" i="11"/>
  <c r="Z5" i="3"/>
  <c r="N5" i="3"/>
  <c r="Y5" i="11"/>
  <c r="M5" i="11"/>
  <c r="Y5" i="3"/>
  <c r="M5" i="3"/>
  <c r="X5" i="11"/>
  <c r="L5" i="11"/>
  <c r="X5" i="3"/>
  <c r="L5" i="3"/>
  <c r="W5" i="11"/>
  <c r="K5" i="11"/>
  <c r="W5" i="3"/>
  <c r="K5" i="3"/>
  <c r="G1" i="11"/>
  <c r="V5" i="11"/>
  <c r="J5" i="11"/>
  <c r="V5" i="3"/>
  <c r="J5" i="3"/>
  <c r="U5" i="11"/>
  <c r="I5" i="11"/>
  <c r="U5" i="3"/>
  <c r="I5" i="3"/>
  <c r="T5" i="11"/>
  <c r="H5" i="11"/>
  <c r="T5" i="3"/>
  <c r="H5" i="3"/>
  <c r="S5" i="11"/>
  <c r="AB5" i="11"/>
  <c r="F562" i="2"/>
  <c r="S5" i="3"/>
  <c r="R5" i="11"/>
  <c r="AF5" i="11"/>
  <c r="G1" i="3"/>
  <c r="R5" i="3"/>
  <c r="M4" i="11"/>
  <c r="N4" i="11"/>
  <c r="O4" i="3"/>
  <c r="AC4" i="11"/>
  <c r="AA4" i="3"/>
  <c r="Z4" i="3"/>
  <c r="N4" i="3"/>
  <c r="X4" i="11"/>
  <c r="L4" i="11"/>
  <c r="Y4" i="3"/>
  <c r="M4" i="3"/>
  <c r="W4" i="11"/>
  <c r="K4" i="11"/>
  <c r="Y4" i="11"/>
  <c r="X4" i="3"/>
  <c r="L4" i="3"/>
  <c r="F1" i="11"/>
  <c r="V4" i="11"/>
  <c r="J4" i="11"/>
  <c r="W4" i="3"/>
  <c r="K4" i="3"/>
  <c r="U4" i="11"/>
  <c r="I4" i="11"/>
  <c r="V4" i="3"/>
  <c r="J4" i="3"/>
  <c r="T4" i="11"/>
  <c r="H4" i="11"/>
  <c r="E562" i="2"/>
  <c r="U4" i="3"/>
  <c r="I4" i="3"/>
  <c r="S4" i="11"/>
  <c r="G4" i="11"/>
  <c r="T4" i="3"/>
  <c r="H4" i="3"/>
  <c r="R4" i="11"/>
  <c r="AB4" i="11"/>
  <c r="S4" i="3"/>
  <c r="G4" i="3"/>
  <c r="Q4" i="11"/>
  <c r="AF4" i="11"/>
  <c r="F1" i="3"/>
  <c r="R4" i="3"/>
  <c r="F4" i="11"/>
  <c r="P4" i="11"/>
  <c r="AE4" i="11"/>
  <c r="E563" i="2"/>
  <c r="Q4" i="3"/>
  <c r="AA4" i="11"/>
  <c r="O4" i="11"/>
  <c r="AD4" i="11"/>
  <c r="F4" i="3"/>
  <c r="P4" i="3"/>
  <c r="Z4" i="11"/>
  <c r="D562" i="2"/>
  <c r="V3" i="3"/>
  <c r="J3" i="3"/>
  <c r="T3" i="11"/>
  <c r="H3" i="11"/>
  <c r="U3" i="3"/>
  <c r="I3" i="3"/>
  <c r="S3" i="11"/>
  <c r="G3" i="11"/>
  <c r="T3" i="3"/>
  <c r="H3" i="3"/>
  <c r="R3" i="11"/>
  <c r="F3" i="11"/>
  <c r="S3" i="3"/>
  <c r="G3" i="3"/>
  <c r="Q3" i="11"/>
  <c r="AB3" i="11"/>
  <c r="R3" i="3"/>
  <c r="F3" i="3"/>
  <c r="E3" i="11"/>
  <c r="P3" i="11"/>
  <c r="AF3" i="11"/>
  <c r="D563" i="2"/>
  <c r="E1" i="3"/>
  <c r="Q3" i="3"/>
  <c r="AA3" i="11"/>
  <c r="O3" i="11"/>
  <c r="AE3" i="11"/>
  <c r="E3" i="3"/>
  <c r="P3" i="3"/>
  <c r="Z3" i="11"/>
  <c r="N3" i="11"/>
  <c r="AD3" i="11"/>
  <c r="AA3" i="3"/>
  <c r="O3" i="3"/>
  <c r="Y3" i="11"/>
  <c r="M3" i="11"/>
  <c r="Z3" i="3"/>
  <c r="N3" i="3"/>
  <c r="X3" i="11"/>
  <c r="L3" i="11"/>
  <c r="E2" i="11"/>
  <c r="Y3" i="3"/>
  <c r="M3" i="3"/>
  <c r="W3" i="11"/>
  <c r="K3" i="11"/>
  <c r="X3" i="3"/>
  <c r="L3" i="3"/>
  <c r="E1" i="11"/>
  <c r="V3" i="11"/>
  <c r="D1" i="3"/>
  <c r="Q2" i="3"/>
  <c r="E2" i="3"/>
  <c r="D2" i="11"/>
  <c r="P2" i="11"/>
  <c r="AB2" i="11"/>
  <c r="C562" i="2"/>
  <c r="D2" i="3"/>
  <c r="P2" i="3"/>
  <c r="AA2" i="11"/>
  <c r="O2" i="11"/>
  <c r="AF2" i="11"/>
  <c r="AA2" i="3"/>
  <c r="O2" i="3"/>
  <c r="Z2" i="11"/>
  <c r="N2" i="11"/>
  <c r="AE2" i="11"/>
  <c r="M2" i="11"/>
  <c r="N2" i="3"/>
  <c r="Y2" i="3"/>
  <c r="M2" i="3"/>
  <c r="X2" i="11"/>
  <c r="L2" i="11"/>
  <c r="X2" i="3"/>
  <c r="L2" i="3"/>
  <c r="W2" i="11"/>
  <c r="K2" i="11"/>
  <c r="W2" i="3"/>
  <c r="K2" i="3"/>
  <c r="D1" i="11"/>
  <c r="V2" i="11"/>
  <c r="J2" i="11"/>
  <c r="V2" i="3"/>
  <c r="J2" i="3"/>
  <c r="U2" i="11"/>
  <c r="I2" i="11"/>
  <c r="U2" i="3"/>
  <c r="I2" i="3"/>
  <c r="T2" i="11"/>
  <c r="H2" i="11"/>
  <c r="T2" i="3"/>
  <c r="H2" i="3"/>
  <c r="S2" i="11"/>
  <c r="G2" i="11"/>
  <c r="S2" i="3"/>
  <c r="G2" i="3"/>
  <c r="R2" i="11"/>
  <c r="F2" i="11"/>
  <c r="C563" i="2"/>
  <c r="R2" i="3"/>
  <c r="F2" i="3"/>
  <c r="Q2" i="11"/>
  <c r="B5" i="12"/>
  <c r="D6" i="7"/>
  <c r="D6" i="5"/>
  <c r="B4" i="4"/>
  <c r="B7" i="23" l="1"/>
  <c r="B8" i="20"/>
  <c r="Y24" i="11" a="1"/>
  <c r="Y24" i="11" s="1"/>
  <c r="V21" i="11" a="1"/>
  <c r="V21" i="11" s="1"/>
  <c r="AC28" i="11" a="1"/>
  <c r="AC28" i="11" s="1"/>
  <c r="AA26" i="11" a="1"/>
  <c r="AA26" i="11" s="1"/>
  <c r="AB27" i="11" a="1"/>
  <c r="AB27" i="11" s="1"/>
  <c r="U20" i="11" a="1"/>
  <c r="U20" i="11" s="1"/>
  <c r="X23" i="11" a="1"/>
  <c r="X23" i="11" s="1"/>
  <c r="W22" i="11" a="1"/>
  <c r="W22" i="11" s="1"/>
  <c r="X23" i="3" a="1"/>
  <c r="X23" i="3" s="1"/>
  <c r="R17" i="11" a="1"/>
  <c r="R17" i="11" s="1"/>
  <c r="W22" i="3" a="1"/>
  <c r="W22" i="3" s="1"/>
  <c r="U20" i="3" a="1"/>
  <c r="U20" i="3" s="1"/>
  <c r="V21" i="3" a="1"/>
  <c r="V21" i="3" s="1"/>
  <c r="T19" i="11" a="1"/>
  <c r="T19" i="11" s="1"/>
  <c r="S18" i="11" a="1"/>
  <c r="S18" i="11" s="1"/>
  <c r="R17" i="3" a="1"/>
  <c r="R17" i="3" s="1"/>
  <c r="T19" i="3" a="1"/>
  <c r="T19" i="3" s="1"/>
  <c r="P15" i="11" a="1"/>
  <c r="P15" i="11" s="1"/>
  <c r="S18" i="3" a="1"/>
  <c r="S18" i="3" s="1"/>
  <c r="N13" i="11" a="1"/>
  <c r="N13" i="11" s="1"/>
  <c r="Q16" i="11" a="1"/>
  <c r="Q16" i="11" s="1"/>
  <c r="O14" i="11" a="1"/>
  <c r="O14" i="11" s="1"/>
  <c r="Q16" i="3" a="1"/>
  <c r="Q16" i="3" s="1"/>
  <c r="M12" i="11" a="1"/>
  <c r="M12" i="11" s="1"/>
  <c r="P15" i="3" a="1"/>
  <c r="P15" i="3" s="1"/>
  <c r="O14" i="3" a="1"/>
  <c r="O14" i="3" s="1"/>
  <c r="N13" i="3" a="1"/>
  <c r="N13" i="3" s="1"/>
  <c r="K10" i="11" a="1"/>
  <c r="K10" i="11" s="1"/>
  <c r="L11" i="11" a="1"/>
  <c r="L11" i="11" s="1"/>
  <c r="M12" i="3" a="1"/>
  <c r="M12" i="3" s="1"/>
  <c r="L11" i="3" a="1"/>
  <c r="L11" i="3" s="1"/>
  <c r="J9" i="11" a="1"/>
  <c r="J9" i="11" s="1"/>
  <c r="K10" i="3" a="1"/>
  <c r="K10" i="3" s="1"/>
  <c r="J9" i="3" a="1"/>
  <c r="J9" i="3" s="1"/>
  <c r="G6" i="11" a="1"/>
  <c r="G6" i="11" s="1"/>
  <c r="H7" i="11" a="1"/>
  <c r="H7" i="11" s="1"/>
  <c r="I8" i="11" a="1"/>
  <c r="I8" i="11" s="1"/>
  <c r="I8" i="3" a="1"/>
  <c r="I8" i="3" s="1"/>
  <c r="H7" i="3" a="1"/>
  <c r="H7" i="3" s="1"/>
  <c r="G6" i="3" a="1"/>
  <c r="G6" i="3" s="1"/>
  <c r="C2" i="3" a="1"/>
  <c r="C2" i="3" s="1"/>
  <c r="A3" i="5" a="1"/>
  <c r="A3" i="5" s="1"/>
  <c r="F5" i="11" a="1"/>
  <c r="F5" i="11" s="1"/>
  <c r="E4" i="11" a="1"/>
  <c r="E4" i="11" s="1"/>
  <c r="F5" i="3" a="1"/>
  <c r="F5" i="3" s="1"/>
  <c r="E4" i="3" a="1"/>
  <c r="E4" i="3" s="1"/>
  <c r="D3" i="11" a="1"/>
  <c r="D3" i="11" s="1"/>
  <c r="D3" i="3" a="1"/>
  <c r="D3" i="3" s="1"/>
  <c r="B3" i="5" a="1"/>
  <c r="B3" i="5" s="1"/>
  <c r="AC1" i="3" a="1"/>
  <c r="AC1" i="3" s="1"/>
  <c r="AI1" i="11" a="1"/>
  <c r="AI1" i="11" s="1"/>
  <c r="D5" i="13" s="1" a="1"/>
  <c r="D5" i="13" s="1"/>
  <c r="B6" i="12"/>
  <c r="D7" i="7"/>
  <c r="D7" i="5"/>
  <c r="B5" i="4"/>
  <c r="B8" i="23" l="1"/>
  <c r="B9" i="20"/>
  <c r="C2" i="13" a="1"/>
  <c r="C2" i="13" s="1"/>
  <c r="C30" i="3" a="1"/>
  <c r="C30" i="3" s="1"/>
  <c r="C33" i="11" a="1"/>
  <c r="C33" i="11" s="1"/>
  <c r="D33" i="11" a="1"/>
  <c r="D33" i="11" s="1"/>
  <c r="E33" i="11" a="1"/>
  <c r="E33" i="11" s="1"/>
  <c r="D7" i="14" a="1"/>
  <c r="D7" i="14" s="1"/>
  <c r="E30" i="3" a="1"/>
  <c r="E30" i="3" s="1"/>
  <c r="B3" i="7" a="1"/>
  <c r="B3" i="7" s="1"/>
  <c r="C2" i="14" a="1"/>
  <c r="C2" i="14" s="1"/>
  <c r="D30" i="3" a="1"/>
  <c r="D30" i="3" s="1"/>
  <c r="A3" i="7" a="1"/>
  <c r="A3" i="7" s="1"/>
  <c r="B7" i="12"/>
  <c r="D8" i="7"/>
  <c r="D8" i="5"/>
  <c r="B6" i="4"/>
  <c r="A2" i="6" l="1" a="1"/>
  <c r="A2" i="6" s="1"/>
  <c r="A2" i="21" a="1"/>
  <c r="A2" i="21" s="1"/>
  <c r="B9" i="23"/>
  <c r="B10" i="20"/>
  <c r="F33" i="11"/>
  <c r="I33" i="11" s="1"/>
  <c r="C4" i="12"/>
  <c r="C61" i="12"/>
  <c r="C28" i="12"/>
  <c r="C63" i="12"/>
  <c r="C21" i="12"/>
  <c r="C5" i="12"/>
  <c r="C56" i="12"/>
  <c r="C47" i="12"/>
  <c r="C54" i="12"/>
  <c r="C17" i="12"/>
  <c r="C23" i="12"/>
  <c r="C59" i="12"/>
  <c r="C58" i="12"/>
  <c r="C33" i="12"/>
  <c r="C2" i="12"/>
  <c r="C11" i="12"/>
  <c r="C30" i="12"/>
  <c r="C26" i="12"/>
  <c r="C65" i="12"/>
  <c r="C14" i="12"/>
  <c r="C60" i="12"/>
  <c r="C15" i="12"/>
  <c r="C45" i="12"/>
  <c r="C29" i="12"/>
  <c r="C9" i="12"/>
  <c r="C19" i="12"/>
  <c r="C46" i="12"/>
  <c r="C66" i="12"/>
  <c r="C48" i="12"/>
  <c r="C67" i="12"/>
  <c r="G30" i="3"/>
  <c r="C5" i="7" s="1"/>
  <c r="C13" i="12"/>
  <c r="C27" i="12"/>
  <c r="C36" i="12"/>
  <c r="C24" i="12"/>
  <c r="C55" i="12"/>
  <c r="C3" i="12"/>
  <c r="C41" i="12"/>
  <c r="C12" i="12"/>
  <c r="C22" i="12"/>
  <c r="C6" i="12"/>
  <c r="B8" i="12"/>
  <c r="D9" i="7"/>
  <c r="D9" i="5"/>
  <c r="B7" i="4"/>
  <c r="C16" i="12" l="1"/>
  <c r="C64" i="12"/>
  <c r="C37" i="11" a="1"/>
  <c r="C37" i="11" s="1"/>
  <c r="F37" i="11" s="1" a="1"/>
  <c r="F37" i="11" s="1"/>
  <c r="H33" i="11"/>
  <c r="A7" i="23"/>
  <c r="C57" i="12"/>
  <c r="C49" i="12"/>
  <c r="A6" i="23"/>
  <c r="A7" i="20"/>
  <c r="C31" i="12"/>
  <c r="A3" i="20"/>
  <c r="C62" i="12"/>
  <c r="C8" i="12"/>
  <c r="A8" i="20"/>
  <c r="A6" i="20"/>
  <c r="A5" i="23"/>
  <c r="A4" i="20"/>
  <c r="C35" i="12"/>
  <c r="C10" i="12"/>
  <c r="C32" i="12"/>
  <c r="C25" i="12"/>
  <c r="C7" i="12"/>
  <c r="C43" i="12"/>
  <c r="A9" i="20"/>
  <c r="A5" i="20"/>
  <c r="C2" i="21" a="1"/>
  <c r="C2" i="21" s="1"/>
  <c r="B2" i="21" a="1"/>
  <c r="B2" i="21" s="1"/>
  <c r="C18" i="12"/>
  <c r="C52" i="12"/>
  <c r="C39" i="12"/>
  <c r="C40" i="12"/>
  <c r="C50" i="12"/>
  <c r="C51" i="12"/>
  <c r="A3" i="23"/>
  <c r="C44" i="12"/>
  <c r="C53" i="12"/>
  <c r="C34" i="12"/>
  <c r="C20" i="12"/>
  <c r="C42" i="12"/>
  <c r="A8" i="23"/>
  <c r="A4" i="23"/>
  <c r="A9" i="23"/>
  <c r="B10" i="23"/>
  <c r="B11" i="20"/>
  <c r="A10" i="20"/>
  <c r="C38" i="12"/>
  <c r="A5" i="4"/>
  <c r="A58" i="4"/>
  <c r="A4" i="4"/>
  <c r="C37" i="12"/>
  <c r="C8" i="7"/>
  <c r="C3" i="7"/>
  <c r="C8" i="5"/>
  <c r="C6" i="5"/>
  <c r="A66" i="4"/>
  <c r="A60" i="4"/>
  <c r="C5" i="5"/>
  <c r="A6" i="4"/>
  <c r="C3" i="5"/>
  <c r="A56" i="4"/>
  <c r="A65" i="4"/>
  <c r="A64" i="4"/>
  <c r="C7" i="7"/>
  <c r="A61" i="4"/>
  <c r="A59" i="4"/>
  <c r="A4" i="12"/>
  <c r="A5" i="12"/>
  <c r="A62" i="4"/>
  <c r="A63" i="4"/>
  <c r="J30" i="3"/>
  <c r="C33" i="3" s="1" a="1"/>
  <c r="C33" i="3" s="1"/>
  <c r="H33" i="3" s="1" a="1"/>
  <c r="H33" i="3" s="1"/>
  <c r="A6" i="12"/>
  <c r="A67" i="4"/>
  <c r="I30" i="3"/>
  <c r="C4" i="5"/>
  <c r="A3" i="12"/>
  <c r="A2" i="12"/>
  <c r="A7" i="12"/>
  <c r="C4" i="7"/>
  <c r="C6" i="7"/>
  <c r="A2" i="4"/>
  <c r="C7" i="5"/>
  <c r="A3" i="4"/>
  <c r="A57" i="4"/>
  <c r="A8" i="12"/>
  <c r="B9" i="12"/>
  <c r="C9" i="7"/>
  <c r="D10" i="7"/>
  <c r="C9" i="5"/>
  <c r="D10" i="5"/>
  <c r="B8" i="4"/>
  <c r="A7" i="4"/>
  <c r="H37" i="11" l="1" a="1"/>
  <c r="H37" i="11" s="1"/>
  <c r="K37" i="11" s="1"/>
  <c r="E37" i="11"/>
  <c r="B11" i="23"/>
  <c r="A10" i="23"/>
  <c r="A11" i="20"/>
  <c r="B12" i="20"/>
  <c r="F33" i="3" a="1"/>
  <c r="F33" i="3" s="1"/>
  <c r="B10" i="12"/>
  <c r="A9" i="12"/>
  <c r="D11" i="7"/>
  <c r="C10" i="7"/>
  <c r="D11" i="5"/>
  <c r="C10" i="5"/>
  <c r="B9" i="4"/>
  <c r="A8" i="4"/>
  <c r="B12" i="23" l="1"/>
  <c r="A11" i="23"/>
  <c r="B13" i="20"/>
  <c r="A12" i="20"/>
  <c r="B11" i="12"/>
  <c r="A10" i="12"/>
  <c r="D12" i="7"/>
  <c r="C11" i="7"/>
  <c r="D12" i="5"/>
  <c r="C11" i="5"/>
  <c r="B10" i="4"/>
  <c r="A9" i="4"/>
  <c r="B13" i="23" l="1"/>
  <c r="A12" i="23"/>
  <c r="B14" i="20"/>
  <c r="A13" i="20"/>
  <c r="B12" i="12"/>
  <c r="A11" i="12"/>
  <c r="D13" i="7"/>
  <c r="C12" i="7"/>
  <c r="D13" i="5"/>
  <c r="C12" i="5"/>
  <c r="B11" i="4"/>
  <c r="A10" i="4"/>
  <c r="B14" i="23" l="1"/>
  <c r="A13" i="23"/>
  <c r="A14" i="20"/>
  <c r="B15" i="20"/>
  <c r="B13" i="12"/>
  <c r="A12" i="12"/>
  <c r="D14" i="7"/>
  <c r="C13" i="7"/>
  <c r="D14" i="5"/>
  <c r="C13" i="5"/>
  <c r="B12" i="4"/>
  <c r="A11" i="4"/>
  <c r="B15" i="23" l="1"/>
  <c r="A14" i="23"/>
  <c r="B16" i="20"/>
  <c r="A15" i="20"/>
  <c r="A13" i="12"/>
  <c r="B14" i="12"/>
  <c r="C14" i="7"/>
  <c r="D15" i="7"/>
  <c r="C14" i="5"/>
  <c r="D15" i="5"/>
  <c r="B13" i="4"/>
  <c r="A12" i="4"/>
  <c r="A15" i="23" l="1"/>
  <c r="B16" i="23"/>
  <c r="B17" i="20"/>
  <c r="A16" i="20"/>
  <c r="A14" i="12"/>
  <c r="B15" i="12"/>
  <c r="C15" i="7"/>
  <c r="D16" i="7"/>
  <c r="C15" i="5"/>
  <c r="D16" i="5"/>
  <c r="B14" i="4"/>
  <c r="A13" i="4"/>
  <c r="B17" i="23" l="1"/>
  <c r="A16" i="23"/>
  <c r="A17" i="20"/>
  <c r="B18" i="20"/>
  <c r="B16" i="12"/>
  <c r="A15" i="12"/>
  <c r="D17" i="7"/>
  <c r="C16" i="7"/>
  <c r="D17" i="5"/>
  <c r="C16" i="5"/>
  <c r="B15" i="4"/>
  <c r="A14" i="4"/>
  <c r="B18" i="23" l="1"/>
  <c r="A17" i="23"/>
  <c r="B19" i="20"/>
  <c r="A18" i="20"/>
  <c r="B17" i="12"/>
  <c r="A16" i="12"/>
  <c r="D18" i="7"/>
  <c r="C17" i="7"/>
  <c r="D18" i="5"/>
  <c r="C17" i="5"/>
  <c r="B16" i="4"/>
  <c r="A15" i="4"/>
  <c r="B19" i="23" l="1"/>
  <c r="A18" i="23"/>
  <c r="B20" i="20"/>
  <c r="A19" i="20"/>
  <c r="B18" i="12"/>
  <c r="A17" i="12"/>
  <c r="D19" i="7"/>
  <c r="C18" i="7"/>
  <c r="D19" i="5"/>
  <c r="C18" i="5"/>
  <c r="B17" i="4"/>
  <c r="A16" i="4"/>
  <c r="B20" i="23" l="1"/>
  <c r="A19" i="23"/>
  <c r="A20" i="20"/>
  <c r="B21" i="20"/>
  <c r="B19" i="12"/>
  <c r="A18" i="12"/>
  <c r="D20" i="7"/>
  <c r="C19" i="7"/>
  <c r="D20" i="5"/>
  <c r="C19" i="5"/>
  <c r="B18" i="4"/>
  <c r="A17" i="4"/>
  <c r="A20" i="23" l="1"/>
  <c r="B21" i="23"/>
  <c r="B22" i="20"/>
  <c r="A21" i="20"/>
  <c r="A19" i="12"/>
  <c r="B20" i="12"/>
  <c r="C20" i="7"/>
  <c r="D21" i="7"/>
  <c r="C20" i="5"/>
  <c r="D21" i="5"/>
  <c r="B19" i="4"/>
  <c r="A18" i="4"/>
  <c r="A21" i="23" l="1"/>
  <c r="B22" i="23"/>
  <c r="B23" i="20"/>
  <c r="A22" i="20"/>
  <c r="A20" i="12"/>
  <c r="B21" i="12"/>
  <c r="C21" i="7"/>
  <c r="D22" i="7"/>
  <c r="C21" i="5"/>
  <c r="D22" i="5"/>
  <c r="B20" i="4"/>
  <c r="A19" i="4"/>
  <c r="B23" i="23" l="1"/>
  <c r="A22" i="23"/>
  <c r="A23" i="20"/>
  <c r="B24" i="20"/>
  <c r="B22" i="12"/>
  <c r="A21" i="12"/>
  <c r="D23" i="7"/>
  <c r="C22" i="7"/>
  <c r="D23" i="5"/>
  <c r="C22" i="5"/>
  <c r="B21" i="4"/>
  <c r="A20" i="4"/>
  <c r="B24" i="23" l="1"/>
  <c r="A23" i="23"/>
  <c r="B25" i="20"/>
  <c r="A24" i="20"/>
  <c r="B23" i="12"/>
  <c r="A22" i="12"/>
  <c r="D24" i="7"/>
  <c r="C23" i="7"/>
  <c r="D24" i="5"/>
  <c r="C23" i="5"/>
  <c r="B22" i="4"/>
  <c r="A21" i="4"/>
  <c r="B25" i="23" l="1"/>
  <c r="A24" i="23"/>
  <c r="B26" i="20"/>
  <c r="A25" i="20"/>
  <c r="B24" i="12"/>
  <c r="A23" i="12"/>
  <c r="D25" i="7"/>
  <c r="C24" i="7"/>
  <c r="D25" i="5"/>
  <c r="C24" i="5"/>
  <c r="B23" i="4"/>
  <c r="A22" i="4"/>
  <c r="B26" i="23" l="1"/>
  <c r="A25" i="23"/>
  <c r="A26" i="20"/>
  <c r="B27" i="20"/>
  <c r="B25" i="12"/>
  <c r="A24" i="12"/>
  <c r="D26" i="7"/>
  <c r="C25" i="7"/>
  <c r="D26" i="5"/>
  <c r="C25" i="5"/>
  <c r="B24" i="4"/>
  <c r="A23" i="4"/>
  <c r="A26" i="23" l="1"/>
  <c r="B27" i="23"/>
  <c r="B28" i="20"/>
  <c r="A27" i="20"/>
  <c r="A25" i="12"/>
  <c r="B26" i="12"/>
  <c r="C26" i="7"/>
  <c r="D27" i="7"/>
  <c r="C26" i="5"/>
  <c r="D27" i="5"/>
  <c r="B25" i="4"/>
  <c r="A24" i="4"/>
  <c r="A27" i="23" l="1"/>
  <c r="B28" i="23"/>
  <c r="B29" i="20"/>
  <c r="A28" i="20"/>
  <c r="A26" i="12"/>
  <c r="B27" i="12"/>
  <c r="C27" i="7"/>
  <c r="D28" i="7"/>
  <c r="C27" i="5"/>
  <c r="D28" i="5"/>
  <c r="B26" i="4"/>
  <c r="A25" i="4"/>
  <c r="B29" i="23" l="1"/>
  <c r="A28" i="23"/>
  <c r="B30" i="20"/>
  <c r="A29" i="20"/>
  <c r="B28" i="12"/>
  <c r="A27" i="12"/>
  <c r="D29" i="7"/>
  <c r="C28" i="7"/>
  <c r="D29" i="5"/>
  <c r="C28" i="5"/>
  <c r="B27" i="4"/>
  <c r="A26" i="4"/>
  <c r="B30" i="23" l="1"/>
  <c r="A29" i="23"/>
  <c r="B31" i="20"/>
  <c r="A30" i="20"/>
  <c r="B29" i="12"/>
  <c r="A28" i="12"/>
  <c r="D30" i="7"/>
  <c r="C29" i="7"/>
  <c r="D30" i="5"/>
  <c r="C29" i="5"/>
  <c r="B28" i="4"/>
  <c r="A27" i="4"/>
  <c r="B31" i="23" l="1"/>
  <c r="A30" i="23"/>
  <c r="B32" i="20"/>
  <c r="A31" i="20"/>
  <c r="B30" i="12"/>
  <c r="A29" i="12"/>
  <c r="D31" i="7"/>
  <c r="C30" i="7"/>
  <c r="D31" i="5"/>
  <c r="C30" i="5"/>
  <c r="B29" i="4"/>
  <c r="A28" i="4"/>
  <c r="B32" i="23" l="1"/>
  <c r="A31" i="23"/>
  <c r="A32" i="20"/>
  <c r="B33" i="20"/>
  <c r="B31" i="12"/>
  <c r="A30" i="12"/>
  <c r="D32" i="7"/>
  <c r="C31" i="7"/>
  <c r="D32" i="5"/>
  <c r="C31" i="5"/>
  <c r="B30" i="4"/>
  <c r="A29" i="4"/>
  <c r="A32" i="23" l="1"/>
  <c r="B33" i="23"/>
  <c r="B34" i="20"/>
  <c r="A33" i="20"/>
  <c r="A31" i="12"/>
  <c r="B32" i="12"/>
  <c r="C32" i="7"/>
  <c r="D33" i="7"/>
  <c r="C32" i="5"/>
  <c r="D33" i="5"/>
  <c r="B31" i="4"/>
  <c r="A30" i="4"/>
  <c r="A33" i="23" l="1"/>
  <c r="B34" i="23"/>
  <c r="B35" i="20"/>
  <c r="A34" i="20"/>
  <c r="A32" i="12"/>
  <c r="B33" i="12"/>
  <c r="C33" i="7"/>
  <c r="D34" i="7"/>
  <c r="D34" i="5"/>
  <c r="C33" i="5"/>
  <c r="B32" i="4"/>
  <c r="A31" i="4"/>
  <c r="B35" i="23" l="1"/>
  <c r="A34" i="23"/>
  <c r="B36" i="20"/>
  <c r="A35" i="20"/>
  <c r="B34" i="12"/>
  <c r="A33" i="12"/>
  <c r="D35" i="7"/>
  <c r="C34" i="7"/>
  <c r="D35" i="5"/>
  <c r="C34" i="5"/>
  <c r="B33" i="4"/>
  <c r="A32" i="4"/>
  <c r="B36" i="23" l="1"/>
  <c r="A35" i="23"/>
  <c r="B37" i="20"/>
  <c r="A36" i="20"/>
  <c r="B35" i="12"/>
  <c r="A34" i="12"/>
  <c r="D36" i="7"/>
  <c r="C35" i="7"/>
  <c r="D36" i="5"/>
  <c r="C35" i="5"/>
  <c r="B34" i="4"/>
  <c r="A33" i="4"/>
  <c r="B37" i="23" l="1"/>
  <c r="A36" i="23"/>
  <c r="B38" i="20"/>
  <c r="A37" i="20"/>
  <c r="B36" i="12"/>
  <c r="A35" i="12"/>
  <c r="D37" i="7"/>
  <c r="C36" i="7"/>
  <c r="D37" i="5"/>
  <c r="C36" i="5"/>
  <c r="B35" i="4"/>
  <c r="A34" i="4"/>
  <c r="B38" i="23" l="1"/>
  <c r="A37" i="23"/>
  <c r="A38" i="20"/>
  <c r="B39" i="20"/>
  <c r="B37" i="12"/>
  <c r="A36" i="12"/>
  <c r="D38" i="7"/>
  <c r="C37" i="7"/>
  <c r="D38" i="5"/>
  <c r="C37" i="5"/>
  <c r="B36" i="4"/>
  <c r="A35" i="4"/>
  <c r="A38" i="23" l="1"/>
  <c r="B39" i="23"/>
  <c r="B40" i="20"/>
  <c r="A39" i="20"/>
  <c r="A37" i="12"/>
  <c r="B38" i="12"/>
  <c r="C38" i="7"/>
  <c r="D39" i="7"/>
  <c r="C38" i="5"/>
  <c r="D39" i="5"/>
  <c r="B37" i="4"/>
  <c r="A36" i="4"/>
  <c r="A39" i="23" l="1"/>
  <c r="B40" i="23"/>
  <c r="B41" i="20"/>
  <c r="A40" i="20"/>
  <c r="B39" i="12"/>
  <c r="A38" i="12"/>
  <c r="D40" i="7"/>
  <c r="C39" i="7"/>
  <c r="C39" i="5"/>
  <c r="D40" i="5"/>
  <c r="B38" i="4"/>
  <c r="A37" i="4"/>
  <c r="B41" i="23" l="1"/>
  <c r="A40" i="23"/>
  <c r="B42" i="20"/>
  <c r="A41" i="20"/>
  <c r="B40" i="12"/>
  <c r="A39" i="12"/>
  <c r="D41" i="7"/>
  <c r="C40" i="7"/>
  <c r="D41" i="5"/>
  <c r="C40" i="5"/>
  <c r="B39" i="4"/>
  <c r="A38" i="4"/>
  <c r="B42" i="23" l="1"/>
  <c r="A41" i="23"/>
  <c r="B43" i="20"/>
  <c r="A42" i="20"/>
  <c r="B41" i="12"/>
  <c r="A40" i="12"/>
  <c r="D42" i="7"/>
  <c r="C41" i="7"/>
  <c r="D42" i="5"/>
  <c r="C41" i="5"/>
  <c r="B40" i="4"/>
  <c r="A39" i="4"/>
  <c r="B43" i="23" l="1"/>
  <c r="A42" i="23"/>
  <c r="B44" i="20"/>
  <c r="A43" i="20"/>
  <c r="B42" i="12"/>
  <c r="A41" i="12"/>
  <c r="D43" i="7"/>
  <c r="C42" i="7"/>
  <c r="D43" i="5"/>
  <c r="C42" i="5"/>
  <c r="B41" i="4"/>
  <c r="A40" i="4"/>
  <c r="B44" i="23" l="1"/>
  <c r="A43" i="23"/>
  <c r="A44" i="20"/>
  <c r="B45" i="20"/>
  <c r="B43" i="12"/>
  <c r="A42" i="12"/>
  <c r="D44" i="7"/>
  <c r="C43" i="7"/>
  <c r="D44" i="5"/>
  <c r="C43" i="5"/>
  <c r="B42" i="4"/>
  <c r="A41" i="4"/>
  <c r="A44" i="23" l="1"/>
  <c r="B45" i="23"/>
  <c r="B46" i="20"/>
  <c r="A45" i="20"/>
  <c r="A43" i="12"/>
  <c r="B44" i="12"/>
  <c r="C44" i="7"/>
  <c r="D45" i="7"/>
  <c r="C44" i="5"/>
  <c r="D45" i="5"/>
  <c r="B43" i="4"/>
  <c r="A42" i="4"/>
  <c r="A45" i="23" l="1"/>
  <c r="B46" i="23"/>
  <c r="B47" i="20"/>
  <c r="A46" i="20"/>
  <c r="A44" i="12"/>
  <c r="B45" i="12"/>
  <c r="D46" i="7"/>
  <c r="C45" i="7"/>
  <c r="C45" i="5"/>
  <c r="D46" i="5"/>
  <c r="B44" i="4"/>
  <c r="A43" i="4"/>
  <c r="B47" i="23" l="1"/>
  <c r="A46" i="23"/>
  <c r="B48" i="20"/>
  <c r="A47" i="20"/>
  <c r="B46" i="12"/>
  <c r="A45" i="12"/>
  <c r="D47" i="7"/>
  <c r="C46" i="7"/>
  <c r="D47" i="5"/>
  <c r="C46" i="5"/>
  <c r="B45" i="4"/>
  <c r="A44" i="4"/>
  <c r="B48" i="23" l="1"/>
  <c r="A47" i="23"/>
  <c r="B49" i="20"/>
  <c r="A48" i="20"/>
  <c r="B47" i="12"/>
  <c r="A46" i="12"/>
  <c r="D48" i="7"/>
  <c r="C47" i="7"/>
  <c r="D48" i="5"/>
  <c r="C47" i="5"/>
  <c r="B46" i="4"/>
  <c r="A45" i="4"/>
  <c r="B49" i="23" l="1"/>
  <c r="A48" i="23"/>
  <c r="B50" i="20"/>
  <c r="A49" i="20"/>
  <c r="B48" i="12"/>
  <c r="A47" i="12"/>
  <c r="D49" i="7"/>
  <c r="C48" i="7"/>
  <c r="D49" i="5"/>
  <c r="C48" i="5"/>
  <c r="B47" i="4"/>
  <c r="A46" i="4"/>
  <c r="B50" i="23" l="1"/>
  <c r="A49" i="23"/>
  <c r="A50" i="20"/>
  <c r="B51" i="20"/>
  <c r="B49" i="12"/>
  <c r="A48" i="12"/>
  <c r="D50" i="7"/>
  <c r="C49" i="7"/>
  <c r="D50" i="5"/>
  <c r="C49" i="5"/>
  <c r="B48" i="4"/>
  <c r="A47" i="4"/>
  <c r="A50" i="23" l="1"/>
  <c r="B51" i="23"/>
  <c r="B52" i="20"/>
  <c r="A51" i="20"/>
  <c r="A49" i="12"/>
  <c r="B50" i="12"/>
  <c r="C50" i="7"/>
  <c r="D51" i="7"/>
  <c r="C50" i="5"/>
  <c r="D51" i="5"/>
  <c r="B49" i="4"/>
  <c r="A48" i="4"/>
  <c r="B52" i="23" l="1"/>
  <c r="A51" i="23"/>
  <c r="B53" i="20"/>
  <c r="A52" i="20"/>
  <c r="B51" i="12"/>
  <c r="A50" i="12"/>
  <c r="C51" i="7"/>
  <c r="D52" i="7"/>
  <c r="C51" i="5"/>
  <c r="D52" i="5"/>
  <c r="B50" i="4"/>
  <c r="A49" i="4"/>
  <c r="B53" i="23" l="1"/>
  <c r="A52" i="23"/>
  <c r="B54" i="20"/>
  <c r="A53" i="20"/>
  <c r="B52" i="12"/>
  <c r="A51" i="12"/>
  <c r="D53" i="7"/>
  <c r="C52" i="7"/>
  <c r="D53" i="5"/>
  <c r="C52" i="5"/>
  <c r="B51" i="4"/>
  <c r="A50" i="4"/>
  <c r="B54" i="23" l="1"/>
  <c r="A53" i="23"/>
  <c r="B55" i="20"/>
  <c r="A54" i="20"/>
  <c r="B53" i="12"/>
  <c r="A52" i="12"/>
  <c r="D54" i="7"/>
  <c r="C53" i="7"/>
  <c r="D54" i="5"/>
  <c r="C53" i="5"/>
  <c r="B52" i="4"/>
  <c r="A51" i="4"/>
  <c r="B55" i="23" l="1"/>
  <c r="A54" i="23"/>
  <c r="B56" i="20"/>
  <c r="A55" i="20"/>
  <c r="B54" i="12"/>
  <c r="A53" i="12"/>
  <c r="D55" i="7"/>
  <c r="C54" i="7"/>
  <c r="D55" i="5"/>
  <c r="C54" i="5"/>
  <c r="B53" i="4"/>
  <c r="A52" i="4"/>
  <c r="B56" i="23" l="1"/>
  <c r="A55" i="23"/>
  <c r="A56" i="20"/>
  <c r="B57" i="20"/>
  <c r="B55" i="12"/>
  <c r="A54" i="12"/>
  <c r="D56" i="7"/>
  <c r="C55" i="7"/>
  <c r="D56" i="5"/>
  <c r="C55" i="5"/>
  <c r="B54" i="4"/>
  <c r="A53" i="4"/>
  <c r="A56" i="23" l="1"/>
  <c r="B57" i="23"/>
  <c r="B58" i="20"/>
  <c r="A57" i="20"/>
  <c r="A55" i="12"/>
  <c r="B56" i="12"/>
  <c r="C56" i="7"/>
  <c r="D57" i="7"/>
  <c r="C56" i="5"/>
  <c r="D57" i="5"/>
  <c r="B55" i="4"/>
  <c r="A55" i="4" s="1"/>
  <c r="A54" i="4"/>
  <c r="A57" i="23" l="1"/>
  <c r="B58" i="23"/>
  <c r="B59" i="20"/>
  <c r="A58" i="20"/>
  <c r="A56" i="12"/>
  <c r="B57" i="12"/>
  <c r="C57" i="7"/>
  <c r="D58" i="7"/>
  <c r="D58" i="5"/>
  <c r="C57" i="5"/>
  <c r="B59" i="23" l="1"/>
  <c r="A58" i="23"/>
  <c r="A59" i="20"/>
  <c r="B60" i="20"/>
  <c r="B58" i="12"/>
  <c r="A57" i="12"/>
  <c r="D59" i="7"/>
  <c r="C58" i="7"/>
  <c r="D59" i="5"/>
  <c r="C58" i="5"/>
  <c r="B60" i="23" l="1"/>
  <c r="A59" i="23"/>
  <c r="B61" i="20"/>
  <c r="A60" i="20"/>
  <c r="B59" i="12"/>
  <c r="A58" i="12"/>
  <c r="D60" i="7"/>
  <c r="C59" i="7"/>
  <c r="D60" i="5"/>
  <c r="C59" i="5"/>
  <c r="B61" i="23" l="1"/>
  <c r="A60" i="23"/>
  <c r="B62" i="20"/>
  <c r="A61" i="20"/>
  <c r="B60" i="12"/>
  <c r="A59" i="12"/>
  <c r="D61" i="7"/>
  <c r="C60" i="7"/>
  <c r="D61" i="5"/>
  <c r="C60" i="5"/>
  <c r="B62" i="23" l="1"/>
  <c r="A61" i="23"/>
  <c r="A62" i="20"/>
  <c r="B63" i="20"/>
  <c r="B61" i="12"/>
  <c r="A60" i="12"/>
  <c r="D62" i="7"/>
  <c r="C61" i="7"/>
  <c r="D62" i="5"/>
  <c r="C61" i="5"/>
  <c r="A62" i="23" l="1"/>
  <c r="B63" i="23"/>
  <c r="B64" i="20"/>
  <c r="A63" i="20"/>
  <c r="A61" i="12"/>
  <c r="B62" i="12"/>
  <c r="C62" i="7"/>
  <c r="D63" i="7"/>
  <c r="C62" i="5"/>
  <c r="D63" i="5"/>
  <c r="A63" i="23" l="1"/>
  <c r="B64" i="23"/>
  <c r="B65" i="20"/>
  <c r="A64" i="20"/>
  <c r="B63" i="12"/>
  <c r="A62" i="12"/>
  <c r="D64" i="7"/>
  <c r="C63" i="7"/>
  <c r="C63" i="5"/>
  <c r="D64" i="5"/>
  <c r="B65" i="23" l="1"/>
  <c r="A64" i="23"/>
  <c r="A65" i="20"/>
  <c r="B66" i="20"/>
  <c r="B64" i="12"/>
  <c r="A63" i="12"/>
  <c r="D65" i="7"/>
  <c r="C64" i="7"/>
  <c r="D65" i="5"/>
  <c r="C64" i="5"/>
  <c r="B66" i="23" l="1"/>
  <c r="A65" i="23"/>
  <c r="B67" i="20"/>
  <c r="A66" i="20"/>
  <c r="B65" i="12"/>
  <c r="A64" i="12"/>
  <c r="D66" i="7"/>
  <c r="C65" i="7"/>
  <c r="D66" i="5"/>
  <c r="C65" i="5"/>
  <c r="B67" i="23" l="1"/>
  <c r="B68" i="23" s="1"/>
  <c r="A68" i="23" s="1"/>
  <c r="A66" i="23"/>
  <c r="B68" i="20"/>
  <c r="A68" i="20" s="1"/>
  <c r="A67" i="20"/>
  <c r="B66" i="12"/>
  <c r="A65" i="12"/>
  <c r="D67" i="7"/>
  <c r="C66" i="7"/>
  <c r="D67" i="5"/>
  <c r="C66" i="5"/>
  <c r="A67" i="23" l="1"/>
  <c r="B67" i="12"/>
  <c r="A67" i="12" s="1"/>
  <c r="A66" i="12"/>
  <c r="D68" i="7"/>
  <c r="C68" i="7" s="1"/>
  <c r="C67" i="7"/>
  <c r="D68" i="5"/>
  <c r="C68" i="5" s="1"/>
  <c r="C67"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<sst xmlns="http://schemas.openxmlformats.org/spreadsheetml/2006/main" count="1164" uniqueCount="503">
  <si>
    <t>Name (or Code)</t>
  </si>
  <si>
    <t>RIC</t>
  </si>
  <si>
    <t>Adj Close</t>
  </si>
  <si>
    <t>Lasertec Corp</t>
  </si>
  <si>
    <t>Mitsubishi UFJ Financial Group Inc</t>
  </si>
  <si>
    <t>Toyota Motor Corp</t>
  </si>
  <si>
    <t>6920.T</t>
  </si>
  <si>
    <t>8306.T</t>
  </si>
  <si>
    <t>7203.T</t>
  </si>
  <si>
    <t>Returns</t>
  </si>
  <si>
    <t>Annual Expected Return</t>
  </si>
  <si>
    <t>Standard Deviation</t>
  </si>
  <si>
    <t>A</t>
  </si>
  <si>
    <t>B</t>
  </si>
  <si>
    <t>C</t>
  </si>
  <si>
    <t>DELTA</t>
  </si>
  <si>
    <t>GAMMA</t>
  </si>
  <si>
    <t>LAMBDA</t>
  </si>
  <si>
    <t>W</t>
  </si>
  <si>
    <t>Sum of W</t>
  </si>
  <si>
    <t>Portfolio Average</t>
  </si>
  <si>
    <t>Mean</t>
  </si>
  <si>
    <t>STDEV</t>
  </si>
  <si>
    <t>Stocks</t>
  </si>
  <si>
    <t>W_G</t>
  </si>
  <si>
    <t>MVS</t>
  </si>
  <si>
    <t>Equally Weighted Portfolio</t>
  </si>
  <si>
    <t>DIG</t>
  </si>
  <si>
    <t>VNM</t>
  </si>
  <si>
    <t>CII</t>
  </si>
  <si>
    <t>CTG</t>
  </si>
  <si>
    <t>MSB</t>
  </si>
  <si>
    <t>Date</t>
  </si>
  <si>
    <t>Open</t>
  </si>
  <si>
    <t>High</t>
  </si>
  <si>
    <t>Low</t>
  </si>
  <si>
    <t>Close</t>
  </si>
  <si>
    <t>Volume</t>
  </si>
  <si>
    <t>Delta</t>
  </si>
  <si>
    <t>Gamma</t>
  </si>
  <si>
    <t>Lambda</t>
  </si>
  <si>
    <t>Amount of risk reduced</t>
  </si>
  <si>
    <t>STDEV 25</t>
  </si>
  <si>
    <t>STDEV 30</t>
  </si>
  <si>
    <t>MEAN 30</t>
  </si>
  <si>
    <t>MEAN 25</t>
  </si>
  <si>
    <t>Sum</t>
  </si>
  <si>
    <t xml:space="preserve">Viet </t>
  </si>
  <si>
    <t>LHS</t>
  </si>
  <si>
    <t>RHS</t>
  </si>
  <si>
    <t>=</t>
  </si>
  <si>
    <t>&lt;=</t>
  </si>
  <si>
    <t>Variance</t>
  </si>
  <si>
    <t>MEAN</t>
  </si>
  <si>
    <t>sum</t>
  </si>
  <si>
    <t>mean</t>
  </si>
  <si>
    <t>Tech</t>
  </si>
  <si>
    <t>CyberAgent Inc</t>
  </si>
  <si>
    <t>4751.T</t>
  </si>
  <si>
    <t>Daifuku Co Ltd</t>
  </si>
  <si>
    <t>6383.T</t>
  </si>
  <si>
    <t>MARUWA Co Ltd</t>
  </si>
  <si>
    <t>5344.T</t>
  </si>
  <si>
    <t>Finance</t>
  </si>
  <si>
    <t>Industry</t>
  </si>
  <si>
    <t>Automotive</t>
  </si>
  <si>
    <t>Mitsubishi Motors Corp</t>
  </si>
  <si>
    <t>7211.T</t>
  </si>
  <si>
    <t>ANA Holdings Inc</t>
  </si>
  <si>
    <t>9202.T</t>
  </si>
  <si>
    <t>Airway</t>
  </si>
  <si>
    <t>Sysmex Corp</t>
  </si>
  <si>
    <t>6869.T</t>
  </si>
  <si>
    <t>Health</t>
  </si>
  <si>
    <t>Kobayashi Pharmaceutical Co Ltd</t>
  </si>
  <si>
    <t>4967.T</t>
  </si>
  <si>
    <t>Yakult Honsha Co Ltd</t>
  </si>
  <si>
    <t>2267.T</t>
  </si>
  <si>
    <t>Daiwa House Industry Co Ltd</t>
  </si>
  <si>
    <t>1925.T</t>
  </si>
  <si>
    <t>Construction</t>
  </si>
  <si>
    <t>Takeuchi Mfg Co Ltd</t>
  </si>
  <si>
    <t>6432.T</t>
  </si>
  <si>
    <t>Yamazaki Baking Co Ltd</t>
  </si>
  <si>
    <t>2212.T</t>
  </si>
  <si>
    <t>Food</t>
  </si>
  <si>
    <t>Monogatari Corp</t>
  </si>
  <si>
    <t>3097.T</t>
  </si>
  <si>
    <t>Nissin Foods Holdings Co Ltd</t>
  </si>
  <si>
    <t>2897.T</t>
  </si>
  <si>
    <t>Seven &amp; i Holdings Co Ltd</t>
  </si>
  <si>
    <t>3382.T</t>
  </si>
  <si>
    <t>Retail</t>
  </si>
  <si>
    <t>Lawson Inc</t>
  </si>
  <si>
    <t>2651.T</t>
  </si>
  <si>
    <t>Tosoh Corp</t>
  </si>
  <si>
    <t>4042.T</t>
  </si>
  <si>
    <t>Chemical</t>
  </si>
  <si>
    <t>Kao Corp</t>
  </si>
  <si>
    <t>4452.T</t>
  </si>
  <si>
    <t>Asahi Yukizai Corp</t>
  </si>
  <si>
    <t>4216.T</t>
  </si>
  <si>
    <t>Dai Nippon Printing Co Ltd</t>
  </si>
  <si>
    <t>7912.T</t>
  </si>
  <si>
    <t>Printing</t>
  </si>
  <si>
    <t>Lion Corp</t>
  </si>
  <si>
    <t>4912.T</t>
  </si>
  <si>
    <t>Manufacturing</t>
  </si>
  <si>
    <t>Tokai Carbon Co Ltd</t>
  </si>
  <si>
    <t>5301.T</t>
  </si>
  <si>
    <t>Japan Real Estate Investment Corp</t>
  </si>
  <si>
    <t>8952.T</t>
  </si>
  <si>
    <t>Real estate</t>
  </si>
  <si>
    <t>CSM</t>
  </si>
  <si>
    <t>APH</t>
  </si>
  <si>
    <t>BMI</t>
  </si>
  <si>
    <t>SSB</t>
  </si>
  <si>
    <t>TNA</t>
  </si>
  <si>
    <t>Sum W</t>
  </si>
  <si>
    <t>Sum Tech</t>
  </si>
  <si>
    <t>W-t</t>
  </si>
  <si>
    <t>Tech Sum</t>
  </si>
  <si>
    <t>Without tech restriction</t>
  </si>
  <si>
    <t>With Tech restriction</t>
  </si>
  <si>
    <t>W_G Short Sales</t>
  </si>
  <si>
    <t>W_G No Short Sales</t>
  </si>
  <si>
    <t>MVF Short Selling</t>
  </si>
  <si>
    <t>MVF No Short</t>
  </si>
  <si>
    <t>01/18/2013</t>
  </si>
  <si>
    <t>01/25/2013</t>
  </si>
  <si>
    <t>02/15/2013</t>
  </si>
  <si>
    <t>02/22/2013</t>
  </si>
  <si>
    <t>03/15/2013</t>
  </si>
  <si>
    <t>03/22/2013</t>
  </si>
  <si>
    <t>03/29/2013</t>
  </si>
  <si>
    <t>04/17/2013</t>
  </si>
  <si>
    <t>04/26/2013</t>
  </si>
  <si>
    <t>05/16/2013</t>
  </si>
  <si>
    <t>05/24/2013</t>
  </si>
  <si>
    <t>06/19/2013</t>
  </si>
  <si>
    <t>06/28/2013</t>
  </si>
  <si>
    <t>07/19/2013</t>
  </si>
  <si>
    <t>07/26/2013</t>
  </si>
  <si>
    <t>08/16/2013</t>
  </si>
  <si>
    <t>08/20/2013</t>
  </si>
  <si>
    <t>08/30/2013</t>
  </si>
  <si>
    <t>09/13/2013</t>
  </si>
  <si>
    <t>09/20/2013</t>
  </si>
  <si>
    <t>09/27/2013</t>
  </si>
  <si>
    <t>10/18/2013</t>
  </si>
  <si>
    <t>10/25/2013</t>
  </si>
  <si>
    <t>11/15/2013</t>
  </si>
  <si>
    <t>11/22/2013</t>
  </si>
  <si>
    <t>11/29/2013</t>
  </si>
  <si>
    <t>12/13/2013</t>
  </si>
  <si>
    <t>12/20/2013</t>
  </si>
  <si>
    <t>12/27/2013</t>
  </si>
  <si>
    <t>01/17/2014</t>
  </si>
  <si>
    <t>01/24/2014</t>
  </si>
  <si>
    <t>01/31/2014</t>
  </si>
  <si>
    <t>02/14/2014</t>
  </si>
  <si>
    <t>02/21/2014</t>
  </si>
  <si>
    <t>02/28/2014</t>
  </si>
  <si>
    <t>03/14/2014</t>
  </si>
  <si>
    <t>03/21/2014</t>
  </si>
  <si>
    <t>03/28/2014</t>
  </si>
  <si>
    <t>04/18/2014</t>
  </si>
  <si>
    <t>04/25/2014</t>
  </si>
  <si>
    <t>05/16/2014</t>
  </si>
  <si>
    <t>05/23/2014</t>
  </si>
  <si>
    <t>05/30/2014</t>
  </si>
  <si>
    <t>06/13/2014</t>
  </si>
  <si>
    <t>06/20/2014</t>
  </si>
  <si>
    <t>06/27/2014</t>
  </si>
  <si>
    <t>07/18/2014</t>
  </si>
  <si>
    <t>07/25/2014</t>
  </si>
  <si>
    <t>08/15/2014</t>
  </si>
  <si>
    <t>08/22/2014</t>
  </si>
  <si>
    <t>08/29/2014</t>
  </si>
  <si>
    <t>09/19/2014</t>
  </si>
  <si>
    <t>09/26/2014</t>
  </si>
  <si>
    <t>10/17/2014</t>
  </si>
  <si>
    <t>10/24/2014</t>
  </si>
  <si>
    <t>10/31/2014</t>
  </si>
  <si>
    <t>11/14/2014</t>
  </si>
  <si>
    <t>11/21/2014</t>
  </si>
  <si>
    <t>11/28/2014</t>
  </si>
  <si>
    <t>12/19/2014</t>
  </si>
  <si>
    <t>12/26/2014</t>
  </si>
  <si>
    <t>12/30/2014</t>
  </si>
  <si>
    <t>01/16/2015</t>
  </si>
  <si>
    <t>01/23/2015</t>
  </si>
  <si>
    <t>01/30/2015</t>
  </si>
  <si>
    <t>02/13/2015</t>
  </si>
  <si>
    <t>02/20/2015</t>
  </si>
  <si>
    <t>02/27/2015</t>
  </si>
  <si>
    <t>03/13/2015</t>
  </si>
  <si>
    <t>03/20/2015</t>
  </si>
  <si>
    <t>03/27/2015</t>
  </si>
  <si>
    <t>04/17/2015</t>
  </si>
  <si>
    <t>04/24/2015</t>
  </si>
  <si>
    <t>05/15/2015</t>
  </si>
  <si>
    <t>05/22/2015</t>
  </si>
  <si>
    <t>05/29/2015</t>
  </si>
  <si>
    <t>06/19/2015</t>
  </si>
  <si>
    <t>06/26/2015</t>
  </si>
  <si>
    <t>07/17/2015</t>
  </si>
  <si>
    <t>07/24/2015</t>
  </si>
  <si>
    <t>07/31/2015</t>
  </si>
  <si>
    <t>08/14/2015</t>
  </si>
  <si>
    <t>08/21/2015</t>
  </si>
  <si>
    <t>08/28/2015</t>
  </si>
  <si>
    <t>09/18/2015</t>
  </si>
  <si>
    <t>09/25/2015</t>
  </si>
  <si>
    <t>10/16/2015</t>
  </si>
  <si>
    <t>10/23/2015</t>
  </si>
  <si>
    <t>10/30/2015</t>
  </si>
  <si>
    <t>11/13/2015</t>
  </si>
  <si>
    <t>11/20/2015</t>
  </si>
  <si>
    <t>11/27/2015</t>
  </si>
  <si>
    <t>12/18/2015</t>
  </si>
  <si>
    <t>12/25/2015</t>
  </si>
  <si>
    <t>12/31/2015</t>
  </si>
  <si>
    <t>01/15/2016</t>
  </si>
  <si>
    <t>01/22/2016</t>
  </si>
  <si>
    <t>01/29/2016</t>
  </si>
  <si>
    <t>02/19/2016</t>
  </si>
  <si>
    <t>02/26/2016</t>
  </si>
  <si>
    <t>03/18/2016</t>
  </si>
  <si>
    <t>03/25/2016</t>
  </si>
  <si>
    <t>04/15/2016</t>
  </si>
  <si>
    <t>04/22/2016</t>
  </si>
  <si>
    <t>04/28/2016</t>
  </si>
  <si>
    <t>05/13/2016</t>
  </si>
  <si>
    <t>05/20/2016</t>
  </si>
  <si>
    <t>05/27/2016</t>
  </si>
  <si>
    <t>06/17/2016</t>
  </si>
  <si>
    <t>06/24/2016</t>
  </si>
  <si>
    <t>07/16/2016</t>
  </si>
  <si>
    <t>07/22/2016</t>
  </si>
  <si>
    <t>07/29/2016</t>
  </si>
  <si>
    <t>08/19/2016</t>
  </si>
  <si>
    <t>08/26/2016</t>
  </si>
  <si>
    <t>09/17/2016</t>
  </si>
  <si>
    <t>09/23/2016</t>
  </si>
  <si>
    <t>09/30/2016</t>
  </si>
  <si>
    <t>10/14/2016</t>
  </si>
  <si>
    <t>10/21/2016</t>
  </si>
  <si>
    <t>10/28/2016</t>
  </si>
  <si>
    <t>11/18/2016</t>
  </si>
  <si>
    <t>11/25/2016</t>
  </si>
  <si>
    <t>12/16/2016</t>
  </si>
  <si>
    <t>12/23/2016</t>
  </si>
  <si>
    <t>12/30/2016</t>
  </si>
  <si>
    <t>01/13/2017</t>
  </si>
  <si>
    <t>01/20/2017</t>
  </si>
  <si>
    <t>01/27/2017</t>
  </si>
  <si>
    <t>02/17/2017</t>
  </si>
  <si>
    <t>02/24/2017</t>
  </si>
  <si>
    <t>03/18/2017</t>
  </si>
  <si>
    <t>03/24/2017</t>
  </si>
  <si>
    <t>03/31/2017</t>
  </si>
  <si>
    <t>04/14/2017</t>
  </si>
  <si>
    <t>04/21/2017</t>
  </si>
  <si>
    <t>04/28/2017</t>
  </si>
  <si>
    <t>05/19/2017</t>
  </si>
  <si>
    <t>05/26/2017</t>
  </si>
  <si>
    <t>06/16/2017</t>
  </si>
  <si>
    <t>06/23/2017</t>
  </si>
  <si>
    <t>06/30/2017</t>
  </si>
  <si>
    <t>07/14/2017</t>
  </si>
  <si>
    <t>07/21/2017</t>
  </si>
  <si>
    <t>07/28/2017</t>
  </si>
  <si>
    <t>08/18/2017</t>
  </si>
  <si>
    <t>08/25/2017</t>
  </si>
  <si>
    <t>09/15/2017</t>
  </si>
  <si>
    <t>09/22/2017</t>
  </si>
  <si>
    <t>09/29/2017</t>
  </si>
  <si>
    <t>10/13/2017</t>
  </si>
  <si>
    <t>10/20/2017</t>
  </si>
  <si>
    <t>10/27/2017</t>
  </si>
  <si>
    <t>11/17/2017</t>
  </si>
  <si>
    <t>11/24/2017</t>
  </si>
  <si>
    <t>12/15/2017</t>
  </si>
  <si>
    <t>12/22/2017</t>
  </si>
  <si>
    <t>12/30/2017</t>
  </si>
  <si>
    <t>01/19/2018</t>
  </si>
  <si>
    <t>01/26/2018</t>
  </si>
  <si>
    <t>02/16/2018</t>
  </si>
  <si>
    <t>02/23/2018</t>
  </si>
  <si>
    <t>03/16/2018</t>
  </si>
  <si>
    <t>03/23/2018</t>
  </si>
  <si>
    <t>03/30/2018</t>
  </si>
  <si>
    <t>04/13/2018</t>
  </si>
  <si>
    <t>04/20/2018</t>
  </si>
  <si>
    <t>04/27/2018</t>
  </si>
  <si>
    <t>05/18/2018</t>
  </si>
  <si>
    <t>05/25/2018</t>
  </si>
  <si>
    <t>06/15/2018</t>
  </si>
  <si>
    <t>06/22/2018</t>
  </si>
  <si>
    <t>06/29/2018</t>
  </si>
  <si>
    <t>07/13/2018</t>
  </si>
  <si>
    <t>07/20/2018</t>
  </si>
  <si>
    <t>07/27/2018</t>
  </si>
  <si>
    <t>08/17/2018</t>
  </si>
  <si>
    <t>08/24/2018</t>
  </si>
  <si>
    <t>08/31/2018</t>
  </si>
  <si>
    <t>09/14/2018</t>
  </si>
  <si>
    <t>09/21/2018</t>
  </si>
  <si>
    <t>09/28/2018</t>
  </si>
  <si>
    <t>10/19/2018</t>
  </si>
  <si>
    <t>10/26/2018</t>
  </si>
  <si>
    <t>11/16/2018</t>
  </si>
  <si>
    <t>11/23/2018</t>
  </si>
  <si>
    <t>11/30/2018</t>
  </si>
  <si>
    <t>12/14/2018</t>
  </si>
  <si>
    <t>12/22/2018</t>
  </si>
  <si>
    <t>12/29/2018</t>
  </si>
  <si>
    <t>01/18/2019</t>
  </si>
  <si>
    <t>01/25/2019</t>
  </si>
  <si>
    <t>02/15/2019</t>
  </si>
  <si>
    <t>02/22/2019</t>
  </si>
  <si>
    <t>03/15/2019</t>
  </si>
  <si>
    <t>03/22/2019</t>
  </si>
  <si>
    <t>03/29/2019</t>
  </si>
  <si>
    <t>04/19/2019</t>
  </si>
  <si>
    <t>04/26/2019</t>
  </si>
  <si>
    <t>05/17/2019</t>
  </si>
  <si>
    <t>05/24/2019</t>
  </si>
  <si>
    <t>05/31/2019</t>
  </si>
  <si>
    <t>06/14/2019</t>
  </si>
  <si>
    <t>06/21/2019</t>
  </si>
  <si>
    <t>06/28/2019</t>
  </si>
  <si>
    <t>07/19/2019</t>
  </si>
  <si>
    <t>07/26/2019</t>
  </si>
  <si>
    <t>08/16/2019</t>
  </si>
  <si>
    <t>08/23/2019</t>
  </si>
  <si>
    <t>08/30/2019</t>
  </si>
  <si>
    <t>09/13/2019</t>
  </si>
  <si>
    <t>09/20/2019</t>
  </si>
  <si>
    <t>09/27/2019</t>
  </si>
  <si>
    <t>10/18/2019</t>
  </si>
  <si>
    <t>10/25/2019</t>
  </si>
  <si>
    <t>11/15/2019</t>
  </si>
  <si>
    <t>11/22/2019</t>
  </si>
  <si>
    <t>11/29/2019</t>
  </si>
  <si>
    <t>12/13/2019</t>
  </si>
  <si>
    <t>12/20/2019</t>
  </si>
  <si>
    <t>12/27/2019</t>
  </si>
  <si>
    <t>01/17/2020</t>
  </si>
  <si>
    <t>01/24/2020</t>
  </si>
  <si>
    <t>01/31/2020</t>
  </si>
  <si>
    <t>02/14/2020</t>
  </si>
  <si>
    <t>02/21/2020</t>
  </si>
  <si>
    <t>02/28/2020</t>
  </si>
  <si>
    <t>03/13/2020</t>
  </si>
  <si>
    <t>03/19/2020</t>
  </si>
  <si>
    <t>03/27/2020</t>
  </si>
  <si>
    <t>04/17/2020</t>
  </si>
  <si>
    <t>04/24/2020</t>
  </si>
  <si>
    <t>05/15/2020</t>
  </si>
  <si>
    <t>05/22/2020</t>
  </si>
  <si>
    <t>05/29/2020</t>
  </si>
  <si>
    <t>06/19/2020</t>
  </si>
  <si>
    <t>06/26/2020</t>
  </si>
  <si>
    <t>07/17/2020</t>
  </si>
  <si>
    <t>07/23/2020</t>
  </si>
  <si>
    <t>07/31/2020</t>
  </si>
  <si>
    <t>08/14/2020</t>
  </si>
  <si>
    <t>08/21/2020</t>
  </si>
  <si>
    <t>08/28/2020</t>
  </si>
  <si>
    <t>09/18/2020</t>
  </si>
  <si>
    <t>09/25/2020</t>
  </si>
  <si>
    <t>10/16/2020</t>
  </si>
  <si>
    <t>10/23/2020</t>
  </si>
  <si>
    <t>10/30/2020</t>
  </si>
  <si>
    <t>11/13/2020</t>
  </si>
  <si>
    <t>11/20/2020</t>
  </si>
  <si>
    <t>11/27/2020</t>
  </si>
  <si>
    <t>12/18/2020</t>
  </si>
  <si>
    <t>12/25/2020</t>
  </si>
  <si>
    <t>12/31/2020</t>
  </si>
  <si>
    <t>01/15/2021</t>
  </si>
  <si>
    <t>01/22/2021</t>
  </si>
  <si>
    <t>01/29/2021</t>
  </si>
  <si>
    <t>02/19/2021</t>
  </si>
  <si>
    <t>02/26/2021</t>
  </si>
  <si>
    <t>03/19/2021</t>
  </si>
  <si>
    <t>03/26/2021</t>
  </si>
  <si>
    <t>04/16/2021</t>
  </si>
  <si>
    <t>04/23/2021</t>
  </si>
  <si>
    <t>04/30/2021</t>
  </si>
  <si>
    <t>05/14/2021</t>
  </si>
  <si>
    <t>05/21/2021</t>
  </si>
  <si>
    <t>05/28/2021</t>
  </si>
  <si>
    <t>06/18/2021</t>
  </si>
  <si>
    <t>06/25/2021</t>
  </si>
  <si>
    <t>07/16/2021</t>
  </si>
  <si>
    <t>07/22/2021</t>
  </si>
  <si>
    <t>07/30/2021</t>
  </si>
  <si>
    <t>08/13/2021</t>
  </si>
  <si>
    <t>08/20/2021</t>
  </si>
  <si>
    <t>08/27/2021</t>
  </si>
  <si>
    <t>09/17/2021</t>
  </si>
  <si>
    <t>09/24/2021</t>
  </si>
  <si>
    <t>10/15/2021</t>
  </si>
  <si>
    <t>10/22/2021</t>
  </si>
  <si>
    <t>10/29/2021</t>
  </si>
  <si>
    <t>11/19/2021</t>
  </si>
  <si>
    <t>11/26/2021</t>
  </si>
  <si>
    <t>12/17/2021</t>
  </si>
  <si>
    <t>12/24/2021</t>
  </si>
  <si>
    <t>12/30/2021</t>
  </si>
  <si>
    <t>01/14/2022</t>
  </si>
  <si>
    <t>01/21/2022</t>
  </si>
  <si>
    <t>01/28/2022</t>
  </si>
  <si>
    <t>02/18/2022</t>
  </si>
  <si>
    <t>02/25/2022</t>
  </si>
  <si>
    <t>03/18/2022</t>
  </si>
  <si>
    <t>03/25/2022</t>
  </si>
  <si>
    <t>04/15/2022</t>
  </si>
  <si>
    <t>04/22/2022</t>
  </si>
  <si>
    <t>04/28/2022</t>
  </si>
  <si>
    <t>05/13/2022</t>
  </si>
  <si>
    <t>05/20/2022</t>
  </si>
  <si>
    <t>05/27/2022</t>
  </si>
  <si>
    <t>06/17/2022</t>
  </si>
  <si>
    <t>06/24/2022</t>
  </si>
  <si>
    <t>07/15/2022</t>
  </si>
  <si>
    <t>07/22/2022</t>
  </si>
  <si>
    <t>07/29/2022</t>
  </si>
  <si>
    <t>08/19/2022</t>
  </si>
  <si>
    <t>08/26/2022</t>
  </si>
  <si>
    <t>09/16/2022</t>
  </si>
  <si>
    <t>09/22/2022</t>
  </si>
  <si>
    <t>09/30/2022</t>
  </si>
  <si>
    <t>10/14/2022</t>
  </si>
  <si>
    <t>10/21/2022</t>
  </si>
  <si>
    <t>10/28/2022</t>
  </si>
  <si>
    <t>11/18/2022</t>
  </si>
  <si>
    <t>11/25/2022</t>
  </si>
  <si>
    <t>12/16/2022</t>
  </si>
  <si>
    <t>12/23/2022</t>
  </si>
  <si>
    <t>12/30/2022</t>
  </si>
  <si>
    <t>01/13/2023</t>
  </si>
  <si>
    <t>01/20/2023</t>
  </si>
  <si>
    <t>01/27/2023</t>
  </si>
  <si>
    <t>02/17/2023</t>
  </si>
  <si>
    <t>02/24/2023</t>
  </si>
  <si>
    <t>03/17/2023</t>
  </si>
  <si>
    <t>03/24/2023</t>
  </si>
  <si>
    <t>03/31/2023</t>
  </si>
  <si>
    <t>04/14/2023</t>
  </si>
  <si>
    <t>04/21/2023</t>
  </si>
  <si>
    <t>04/28/2023</t>
  </si>
  <si>
    <t>05/19/2023</t>
  </si>
  <si>
    <t>05/26/2023</t>
  </si>
  <si>
    <t>06/16/2023</t>
  </si>
  <si>
    <t>06/23/2023</t>
  </si>
  <si>
    <t>06/30/2023</t>
  </si>
  <si>
    <t>07/14/2023</t>
  </si>
  <si>
    <t>07/21/2023</t>
  </si>
  <si>
    <t>07/28/2023</t>
  </si>
  <si>
    <t>08/18/2023</t>
  </si>
  <si>
    <t>08/25/2023</t>
  </si>
  <si>
    <t>Weekly HPR</t>
  </si>
  <si>
    <t>Per Annum Average Return</t>
  </si>
  <si>
    <t>25 TSE Stocks Weights</t>
  </si>
  <si>
    <t>25 TSE Stocks + Bond Weights</t>
  </si>
  <si>
    <t>TSE 25 Stocks MVP</t>
  </si>
  <si>
    <t>Standard deviation</t>
  </si>
  <si>
    <t>TSE 25 Stocks + Bond MVP</t>
  </si>
  <si>
    <t>Unconstrained</t>
  </si>
  <si>
    <t>Unconstraned</t>
  </si>
  <si>
    <t>Equity = 95%</t>
  </si>
  <si>
    <t>unconstrained</t>
  </si>
  <si>
    <t>weights</t>
  </si>
  <si>
    <t>Bond</t>
  </si>
  <si>
    <t>TSE Stocks</t>
  </si>
  <si>
    <t>Beta</t>
  </si>
  <si>
    <t>Weekly Log Returns</t>
  </si>
  <si>
    <t>Weekly Expected Return</t>
  </si>
  <si>
    <t>Weekly STDEV</t>
  </si>
  <si>
    <t>Expected Weekly Return</t>
  </si>
  <si>
    <t>Unsys Risk</t>
  </si>
  <si>
    <t>Total Risk</t>
  </si>
  <si>
    <t>Systematic Risk</t>
  </si>
  <si>
    <t>Sys %</t>
  </si>
  <si>
    <t>Unsys %</t>
  </si>
  <si>
    <t>Expected Weekly return</t>
  </si>
  <si>
    <t>Weights</t>
  </si>
  <si>
    <t xml:space="preserve">Weights </t>
  </si>
  <si>
    <t>% reduction of risk</t>
  </si>
  <si>
    <t>Short Sales Not Allowed</t>
  </si>
  <si>
    <t>Short Sales Allowed</t>
  </si>
  <si>
    <t>Increase in risk at return of 20%</t>
  </si>
  <si>
    <t>Increase in risk at return of 40%</t>
  </si>
  <si>
    <t>Bonds</t>
  </si>
  <si>
    <t>TSE Stocks + bond</t>
  </si>
  <si>
    <t>Reduction in risk by adding bonds</t>
  </si>
  <si>
    <t>SML Return</t>
  </si>
  <si>
    <t>Average Sys Risk</t>
  </si>
  <si>
    <t>Average Unsys Risk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</si>
</sst>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4" formatCode="0.000"/>
  </numFmts>
  <fonts count="3" x14ac:knownFonts="1">
    <font>
      <sz val="11"/>
      <color theme="1"/>
      <name val="Calibri"/>
      <family val="2"/>
      <scheme val="minor"/>
    </font>
    <font>
      <sz val="11"/>
      <color theme="1" tint="4.9989318521683403E-2"/>
      <name val="Calibri"/>
      <family val="2"/>
      <scheme val="minor"/>
    </font>
    <font>
      <sz val="11"/>
      <color theme="1"/>
      <name val="Calibri"/>
      <family val="2"/>
      <scheme val="minor"/>
    </font>
  </fonts>
  <fills count="13">
    <fill>
      <patternFill patternType="none"/>
    </fill>
    <fill>
      <patternFill patternType="gray125"/>
    </fill>
    <fill>
      <patternFill patternType="solid">
        <fgColor theme="9" tint="0.39997558519241921"/>
        <bgColor indexed="64"/>
      </patternFill>
    </fill>
    <fill>
      <patternFill patternType="solid">
        <fgColor theme="4"/>
        <bgColor indexed="64"/>
      </patternFill>
    </fill>
    <fill>
      <patternFill patternType="solid">
        <fgColor theme="4" tint="0.39997558519241921"/>
        <bgColor indexed="64"/>
      </patternFill>
    </fill>
    <fill>
      <patternFill patternType="solid">
        <fgColor theme="9"/>
        <bgColor indexed="64"/>
      </patternFill>
    </fill>
    <fill>
      <patternFill patternType="solid">
        <fgColor theme="9" tint="0.59999389629810485"/>
        <bgColor indexed="64"/>
      </patternFill>
    </fill>
    <fill>
      <patternFill patternType="solid">
        <fgColor theme="5"/>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3"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7">
    <xf numFmtId="0" fontId="0" fillId="0" borderId="0" xfId="0"/>
    <xf numFmtId="14" fontId="0" fillId="0" borderId="0" xfId="0" applyNumberFormat="1"/>
    <xf numFmtId="0" fontId="0" fillId="3" borderId="1" xfId="0" applyFill="1" applyBorder="1"/>
    <xf numFmtId="0" fontId="0" fillId="4" borderId="1" xfId="0" applyFill="1" applyBorder="1"/>
    <xf numFmtId="0" fontId="0" fillId="5" borderId="1" xfId="0" applyFill="1" applyBorder="1"/>
    <xf numFmtId="0" fontId="0" fillId="2" borderId="1" xfId="0" applyFill="1" applyBorder="1"/>
    <xf numFmtId="22" fontId="0" fillId="0" borderId="0" xfId="0" applyNumberFormat="1"/>
    <xf numFmtId="0" fontId="0" fillId="6" borderId="1" xfId="0" applyFill="1" applyBorder="1"/>
    <xf numFmtId="164" fontId="0" fillId="0" borderId="0" xfId="0" applyNumberFormat="1"/>
    <xf numFmtId="1" fontId="0" fillId="0" borderId="0" xfId="0" applyNumberFormat="1"/>
    <xf numFmtId="0" fontId="0" fillId="7" borderId="0" xfId="0" applyFill="1"/>
    <xf numFmtId="0" fontId="1" fillId="7" borderId="0" xfId="0" applyFont="1" applyFill="1"/>
    <xf numFmtId="0" fontId="0" fillId="6" borderId="0" xfId="0" applyFill="1"/>
    <xf numFmtId="10" fontId="0" fillId="0" borderId="0" xfId="0" applyNumberFormat="1"/>
    <xf numFmtId="9" fontId="0" fillId="0" borderId="0" xfId="2" applyFont="1"/>
    <xf numFmtId="0" fontId="0" fillId="0" borderId="0" xfId="1" applyNumberFormat="1" applyFont="1"/>
    <xf numFmtId="0" fontId="1" fillId="0" borderId="0" xfId="0" applyFont="1"/>
    <xf numFmtId="0" fontId="1" fillId="2" borderId="0" xfId="0" applyFont="1" applyFill="1"/>
    <xf numFmtId="0" fontId="0" fillId="2" borderId="0" xfId="0" applyFill="1"/>
    <xf numFmtId="0" fontId="1" fillId="6" borderId="0" xfId="0" applyFont="1" applyFill="1"/>
    <xf numFmtId="0" fontId="0" fillId="8" borderId="1" xfId="0" applyFill="1" applyBorder="1"/>
    <xf numFmtId="0" fontId="0" fillId="9" borderId="1" xfId="0" applyFill="1" applyBorder="1"/>
    <xf numFmtId="0" fontId="0" fillId="10" borderId="1" xfId="0" applyFill="1" applyBorder="1"/>
    <xf numFmtId="0" fontId="0" fillId="11" borderId="1" xfId="0" applyFill="1" applyBorder="1"/>
    <xf numFmtId="0" fontId="0" fillId="12" borderId="1" xfId="0" applyFill="1" applyBorder="1"/>
    <xf numFmtId="10" fontId="0" fillId="0" borderId="0" xfId="2" applyNumberFormat="1" applyFont="1"/>
    <xf numFmtId="9" fontId="0" fillId="0" borderId="0" xfId="0" applyNumberFormat="1"/>
  </cellXfs>
  <cellStyles count="3">
    <cellStyle name="Currency" xfId="1" builtinId="4"/>
    <cellStyle name="Normal" xfId="0" builtinId="0"/>
    <cellStyle name="Percent" xfId="2" builtinId="5"/>
  </cellStyles>
  <dxfs count="25">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Minimum</a:t>
            </a:r>
            <a:r>
              <a:rPr lang="en-AU" baseline="0"/>
              <a:t> Variance Set of the selected 25 TSE Stocks with short selling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numRef>
              <c:f>'Q3'!$A$2:$A$67</c:f>
              <c:numCache>
                <c:formatCode>General</c:formatCode>
                <c:ptCount val="66"/>
                <c:pt idx="0">
                  <c:v>0.49807226951896943</c:v>
                </c:pt>
                <c:pt idx="1">
                  <c:v>0.48213264412154011</c:v>
                </c:pt>
                <c:pt idx="2">
                  <c:v>0.46624089891875731</c:v>
                </c:pt>
                <c:pt idx="3">
                  <c:v>0.4504021020761409</c:v>
                </c:pt>
                <c:pt idx="4">
                  <c:v>0.43462204237444574</c:v>
                </c:pt>
                <c:pt idx="5">
                  <c:v>0.41890735767464754</c:v>
                </c:pt>
                <c:pt idx="6">
                  <c:v>0.40326569075891888</c:v>
                </c:pt>
                <c:pt idx="7">
                  <c:v>0.38770587925084843</c:v>
                </c:pt>
                <c:pt idx="8">
                  <c:v>0.37223818812847692</c:v>
                </c:pt>
                <c:pt idx="9">
                  <c:v>0.35687459566318486</c:v>
                </c:pt>
                <c:pt idx="10">
                  <c:v>0.34162914657775395</c:v>
                </c:pt>
                <c:pt idx="11">
                  <c:v>0.32651838996635357</c:v>
                </c:pt>
                <c:pt idx="12">
                  <c:v>0.31156192420462331</c:v>
                </c:pt>
                <c:pt idx="13">
                  <c:v>0.29678307680029131</c:v>
                </c:pt>
                <c:pt idx="14">
                  <c:v>0.2822097538518118</c:v>
                </c:pt>
                <c:pt idx="15">
                  <c:v>0.26787550111244829</c:v>
                </c:pt>
                <c:pt idx="16">
                  <c:v>0.25382082549799334</c:v>
                </c:pt>
                <c:pt idx="17">
                  <c:v>0.24009482970237567</c:v>
                </c:pt>
                <c:pt idx="18">
                  <c:v>0.22675720821229736</c:v>
                </c:pt>
                <c:pt idx="19">
                  <c:v>0.21388063057638027</c:v>
                </c:pt>
                <c:pt idx="20">
                  <c:v>0.201553479822</c:v>
                </c:pt>
                <c:pt idx="21">
                  <c:v>0.18988279214835962</c:v>
                </c:pt>
                <c:pt idx="22">
                  <c:v>0.17899701872614907</c:v>
                </c:pt>
                <c:pt idx="23">
                  <c:v>0.16904786039679423</c:v>
                </c:pt>
                <c:pt idx="24">
                  <c:v>0.16020990584140282</c:v>
                </c:pt>
                <c:pt idx="25">
                  <c:v>0.15267624958643941</c:v>
                </c:pt>
                <c:pt idx="26">
                  <c:v>0.1466480442383831</c:v>
                </c:pt>
                <c:pt idx="27">
                  <c:v>0.14231672074354879</c:v>
                </c:pt>
                <c:pt idx="28">
                  <c:v>0.13984004276509707</c:v>
                </c:pt>
                <c:pt idx="29">
                  <c:v>0.13931695715519907</c:v>
                </c:pt>
                <c:pt idx="30">
                  <c:v>0.14076924370939628</c:v>
                </c:pt>
                <c:pt idx="31">
                  <c:v>0.14413720488180592</c:v>
                </c:pt>
                <c:pt idx="32">
                  <c:v>0.14929124596189972</c:v>
                </c:pt>
                <c:pt idx="33">
                  <c:v>0.15605449959442252</c:v>
                </c:pt>
                <c:pt idx="34">
                  <c:v>0.16422827405647078</c:v>
                </c:pt>
                <c:pt idx="35">
                  <c:v>0.1736134602747188</c:v>
                </c:pt>
                <c:pt idx="36">
                  <c:v>0.18402480705233168</c:v>
                </c:pt>
                <c:pt idx="37">
                  <c:v>0.1952982694900979</c:v>
                </c:pt>
                <c:pt idx="38">
                  <c:v>0.20729323904579799</c:v>
                </c:pt>
                <c:pt idx="39">
                  <c:v>0.21989167395666043</c:v>
                </c:pt>
                <c:pt idx="40">
                  <c:v>0.23299570388725757</c:v>
                </c:pt>
                <c:pt idx="41">
                  <c:v>0.24652471725461411</c:v>
                </c:pt>
                <c:pt idx="42">
                  <c:v>0.26041248594894345</c:v>
                </c:pt>
                <c:pt idx="43">
                  <c:v>0.27460458461548382</c:v>
                </c:pt>
                <c:pt idx="44">
                  <c:v>0.28905619069424648</c:v>
                </c:pt>
                <c:pt idx="45">
                  <c:v>0.30373026404786729</c:v>
                </c:pt>
                <c:pt idx="46">
                  <c:v>0.31859606659781325</c:v>
                </c:pt>
                <c:pt idx="47">
                  <c:v>0.33362797010697681</c:v>
                </c:pt>
                <c:pt idx="48">
                  <c:v>0.34880450062592055</c:v>
                </c:pt>
                <c:pt idx="49">
                  <c:v>0.3641075738146437</c:v>
                </c:pt>
                <c:pt idx="50">
                  <c:v>0.37952188262940401</c:v>
                </c:pt>
                <c:pt idx="51">
                  <c:v>0.39503440598641587</c:v>
                </c:pt>
                <c:pt idx="52">
                  <c:v>0.41063401328263865</c:v>
                </c:pt>
                <c:pt idx="53">
                  <c:v>0.42631114488043176</c:v>
                </c:pt>
                <c:pt idx="54">
                  <c:v>0.44205755288990956</c:v>
                </c:pt>
                <c:pt idx="55">
                  <c:v>0.45786608994099826</c:v>
                </c:pt>
                <c:pt idx="56">
                  <c:v>0.47373053627752765</c:v>
                </c:pt>
                <c:pt idx="57">
                  <c:v>0.48964545756988498</c:v>
                </c:pt>
                <c:pt idx="58">
                  <c:v>0.50560608745241842</c:v>
                </c:pt>
                <c:pt idx="59">
                  <c:v>0.52160823004641654</c:v>
                </c:pt>
                <c:pt idx="60">
                  <c:v>0.5376481787084012</c:v>
                </c:pt>
                <c:pt idx="61">
                  <c:v>0.55372264800878312</c:v>
                </c:pt>
                <c:pt idx="62">
                  <c:v>0.56982871654590128</c:v>
                </c:pt>
                <c:pt idx="63">
                  <c:v>0.58596377867230998</c:v>
                </c:pt>
                <c:pt idx="64">
                  <c:v>0.60212550358260619</c:v>
                </c:pt>
                <c:pt idx="65">
                  <c:v>0.61831180050713475</c:v>
                </c:pt>
              </c:numCache>
            </c:numRef>
          </c:xVal>
          <c:yVal>
            <c:numRef>
              <c:f>'Q3'!$B$2:$B$67</c:f>
              <c:numCache>
                <c:formatCode>General</c:formatCode>
                <c:ptCount val="66"/>
                <c:pt idx="0">
                  <c:v>-0.5</c:v>
                </c:pt>
                <c:pt idx="1">
                  <c:v>-0.48</c:v>
                </c:pt>
                <c:pt idx="2">
                  <c:v>-0.45999999999999996</c:v>
                </c:pt>
                <c:pt idx="3">
                  <c:v>-0.43999999999999995</c:v>
                </c:pt>
                <c:pt idx="4">
                  <c:v>-0.41999999999999993</c:v>
                </c:pt>
                <c:pt idx="5">
                  <c:v>-0.39999999999999991</c:v>
                </c:pt>
                <c:pt idx="6">
                  <c:v>-0.37999999999999989</c:v>
                </c:pt>
                <c:pt idx="7">
                  <c:v>-0.35999999999999988</c:v>
                </c:pt>
                <c:pt idx="8">
                  <c:v>-0.33999999999999986</c:v>
                </c:pt>
                <c:pt idx="9">
                  <c:v>-0.31999999999999984</c:v>
                </c:pt>
                <c:pt idx="10">
                  <c:v>-0.29999999999999982</c:v>
                </c:pt>
                <c:pt idx="11">
                  <c:v>-0.2799999999999998</c:v>
                </c:pt>
                <c:pt idx="12">
                  <c:v>-0.25999999999999979</c:v>
                </c:pt>
                <c:pt idx="13">
                  <c:v>-0.2399999999999998</c:v>
                </c:pt>
                <c:pt idx="14">
                  <c:v>-0.21999999999999981</c:v>
                </c:pt>
                <c:pt idx="15">
                  <c:v>-0.19999999999999982</c:v>
                </c:pt>
                <c:pt idx="16">
                  <c:v>-0.17999999999999983</c:v>
                </c:pt>
                <c:pt idx="17">
                  <c:v>-0.15999999999999984</c:v>
                </c:pt>
                <c:pt idx="18">
                  <c:v>-0.13999999999999985</c:v>
                </c:pt>
                <c:pt idx="19">
                  <c:v>-0.11999999999999984</c:v>
                </c:pt>
                <c:pt idx="20">
                  <c:v>-9.9999999999999839E-2</c:v>
                </c:pt>
                <c:pt idx="21">
                  <c:v>-7.9999999999999835E-2</c:v>
                </c:pt>
                <c:pt idx="22">
                  <c:v>-5.9999999999999831E-2</c:v>
                </c:pt>
                <c:pt idx="23">
                  <c:v>-3.9999999999999827E-2</c:v>
                </c:pt>
                <c:pt idx="24">
                  <c:v>-1.9999999999999827E-2</c:v>
                </c:pt>
                <c:pt idx="25">
                  <c:v>1.7347234759768071E-16</c:v>
                </c:pt>
                <c:pt idx="26">
                  <c:v>2.0000000000000174E-2</c:v>
                </c:pt>
                <c:pt idx="27">
                  <c:v>4.0000000000000174E-2</c:v>
                </c:pt>
                <c:pt idx="28">
                  <c:v>6.0000000000000178E-2</c:v>
                </c:pt>
                <c:pt idx="29">
                  <c:v>8.0000000000000182E-2</c:v>
                </c:pt>
                <c:pt idx="30">
                  <c:v>0.10000000000000019</c:v>
                </c:pt>
                <c:pt idx="31">
                  <c:v>0.12000000000000019</c:v>
                </c:pt>
                <c:pt idx="32">
                  <c:v>0.14000000000000018</c:v>
                </c:pt>
                <c:pt idx="33">
                  <c:v>0.16000000000000017</c:v>
                </c:pt>
                <c:pt idx="34">
                  <c:v>0.18000000000000016</c:v>
                </c:pt>
                <c:pt idx="35">
                  <c:v>0.20000000000000015</c:v>
                </c:pt>
                <c:pt idx="36">
                  <c:v>0.22000000000000014</c:v>
                </c:pt>
                <c:pt idx="37">
                  <c:v>0.24000000000000013</c:v>
                </c:pt>
                <c:pt idx="38">
                  <c:v>0.26000000000000012</c:v>
                </c:pt>
                <c:pt idx="39">
                  <c:v>0.28000000000000014</c:v>
                </c:pt>
                <c:pt idx="40">
                  <c:v>0.30000000000000016</c:v>
                </c:pt>
                <c:pt idx="41">
                  <c:v>0.32000000000000017</c:v>
                </c:pt>
                <c:pt idx="42">
                  <c:v>0.34000000000000019</c:v>
                </c:pt>
                <c:pt idx="43">
                  <c:v>0.36000000000000021</c:v>
                </c:pt>
                <c:pt idx="44">
                  <c:v>0.38000000000000023</c:v>
                </c:pt>
                <c:pt idx="45">
                  <c:v>0.40000000000000024</c:v>
                </c:pt>
                <c:pt idx="46">
                  <c:v>0.42000000000000026</c:v>
                </c:pt>
                <c:pt idx="47">
                  <c:v>0.44000000000000028</c:v>
                </c:pt>
                <c:pt idx="48">
                  <c:v>0.4600000000000003</c:v>
                </c:pt>
                <c:pt idx="49">
                  <c:v>0.48000000000000032</c:v>
                </c:pt>
                <c:pt idx="50">
                  <c:v>0.50000000000000033</c:v>
                </c:pt>
                <c:pt idx="51">
                  <c:v>0.52000000000000035</c:v>
                </c:pt>
                <c:pt idx="52">
                  <c:v>0.54000000000000037</c:v>
                </c:pt>
                <c:pt idx="53">
                  <c:v>0.56000000000000039</c:v>
                </c:pt>
                <c:pt idx="54">
                  <c:v>0.5800000000000004</c:v>
                </c:pt>
                <c:pt idx="55">
                  <c:v>0.60000000000000042</c:v>
                </c:pt>
                <c:pt idx="56">
                  <c:v>0.62000000000000044</c:v>
                </c:pt>
                <c:pt idx="57">
                  <c:v>0.64000000000000046</c:v>
                </c:pt>
                <c:pt idx="58">
                  <c:v>0.66000000000000048</c:v>
                </c:pt>
                <c:pt idx="59">
                  <c:v>0.68000000000000049</c:v>
                </c:pt>
                <c:pt idx="60">
                  <c:v>0.70000000000000051</c:v>
                </c:pt>
                <c:pt idx="61">
                  <c:v>0.72000000000000053</c:v>
                </c:pt>
                <c:pt idx="62">
                  <c:v>0.74000000000000055</c:v>
                </c:pt>
                <c:pt idx="63">
                  <c:v>0.76000000000000056</c:v>
                </c:pt>
                <c:pt idx="64">
                  <c:v>0.78000000000000058</c:v>
                </c:pt>
                <c:pt idx="65">
                  <c:v>0.8000000000000006</c:v>
                </c:pt>
              </c:numCache>
            </c:numRef>
          </c:yVal>
          <c:smooth val="1"/>
          <c:extLst>
            <c:ext xmlns:c16="http://schemas.microsoft.com/office/drawing/2014/chart" uri="{C3380CC4-5D6E-409C-BE32-E72D297353CC}">
              <c16:uniqueId val="{00000000-398F-4BD0-B85D-4D2C16D93F9F}"/>
            </c:ext>
          </c:extLst>
        </c:ser>
        <c:dLbls>
          <c:showLegendKey val="0"/>
          <c:showVal val="0"/>
          <c:showCatName val="0"/>
          <c:showSerName val="0"/>
          <c:showPercent val="0"/>
          <c:showBubbleSize val="0"/>
        </c:dLbls>
        <c:axId val="187339775"/>
        <c:axId val="2126256447"/>
      </c:scatterChart>
      <c:valAx>
        <c:axId val="1873397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Standard</a:t>
                </a:r>
                <a:r>
                  <a:rPr lang="en-AU" baseline="0"/>
                  <a:t> Deviation</a:t>
                </a:r>
              </a:p>
              <a:p>
                <a:pPr>
                  <a:defRPr/>
                </a:pPr>
                <a:endParaRPr lang="en-AU"/>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256447"/>
        <c:crosses val="autoZero"/>
        <c:crossBetween val="midCat"/>
      </c:valAx>
      <c:valAx>
        <c:axId val="2126256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Mean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3977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Mean</a:t>
            </a:r>
            <a:r>
              <a:rPr lang="en-AU" baseline="0"/>
              <a:t> and Standard Deviation of Stocks in relation the the minimum variance set of the selected 25 TSE Stocks</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Stocks</c:v>
          </c:tx>
          <c:spPr>
            <a:ln w="25400" cap="rnd">
              <a:noFill/>
              <a:round/>
            </a:ln>
            <a:effectLst/>
          </c:spPr>
          <c:marker>
            <c:symbol val="circle"/>
            <c:size val="5"/>
            <c:spPr>
              <a:solidFill>
                <a:schemeClr val="accent1"/>
              </a:solidFill>
              <a:ln w="9525">
                <a:solidFill>
                  <a:schemeClr val="accent1"/>
                </a:solidFill>
              </a:ln>
              <a:effectLst/>
            </c:spPr>
          </c:marker>
          <c:xVal>
            <c:numRef>
              <c:f>'Q4'!$A$3:$A$68</c:f>
              <c:numCache>
                <c:formatCode>General</c:formatCode>
                <c:ptCount val="66"/>
                <c:pt idx="0">
                  <c:v>0.49550742198516146</c:v>
                </c:pt>
                <c:pt idx="1">
                  <c:v>0.39806339668125262</c:v>
                </c:pt>
                <c:pt idx="2">
                  <c:v>0.49271848775587679</c:v>
                </c:pt>
                <c:pt idx="3">
                  <c:v>0.39652316622498968</c:v>
                </c:pt>
                <c:pt idx="4">
                  <c:v>0.30546393834713575</c:v>
                </c:pt>
                <c:pt idx="5">
                  <c:v>0.24802935759135519</c:v>
                </c:pt>
                <c:pt idx="6">
                  <c:v>0.42747029040952167</c:v>
                </c:pt>
                <c:pt idx="7">
                  <c:v>0.27036204899864458</c:v>
                </c:pt>
                <c:pt idx="8">
                  <c:v>0.35190500975195099</c:v>
                </c:pt>
                <c:pt idx="9">
                  <c:v>0.25528540380062242</c:v>
                </c:pt>
                <c:pt idx="10">
                  <c:v>0.28856708981411522</c:v>
                </c:pt>
                <c:pt idx="11">
                  <c:v>0.28886465907889813</c:v>
                </c:pt>
                <c:pt idx="12">
                  <c:v>0.44337437440485244</c:v>
                </c:pt>
                <c:pt idx="13">
                  <c:v>0.28226326754007275</c:v>
                </c:pt>
                <c:pt idx="14">
                  <c:v>0.39074485954371796</c:v>
                </c:pt>
                <c:pt idx="15">
                  <c:v>0.22902463939421011</c:v>
                </c:pt>
                <c:pt idx="16">
                  <c:v>0.23440520971039736</c:v>
                </c:pt>
                <c:pt idx="17">
                  <c:v>0.21886006882477999</c:v>
                </c:pt>
                <c:pt idx="18">
                  <c:v>0.34434272726532478</c:v>
                </c:pt>
                <c:pt idx="19">
                  <c:v>0.23325561207818357</c:v>
                </c:pt>
                <c:pt idx="20">
                  <c:v>0.3208529859726465</c:v>
                </c:pt>
                <c:pt idx="21">
                  <c:v>0.26618824611513875</c:v>
                </c:pt>
                <c:pt idx="22">
                  <c:v>0.27351302277651324</c:v>
                </c:pt>
                <c:pt idx="23">
                  <c:v>0.40206213172016525</c:v>
                </c:pt>
                <c:pt idx="24">
                  <c:v>0.23965504162211182</c:v>
                </c:pt>
              </c:numCache>
            </c:numRef>
          </c:xVal>
          <c:yVal>
            <c:numRef>
              <c:f>'Q4'!$B$3:$B$68</c:f>
              <c:numCache>
                <c:formatCode>General</c:formatCode>
                <c:ptCount val="66"/>
                <c:pt idx="0">
                  <c:v>0.45728616563989866</c:v>
                </c:pt>
                <c:pt idx="1">
                  <c:v>0.1412068161185541</c:v>
                </c:pt>
                <c:pt idx="2">
                  <c:v>0.14762085278124076</c:v>
                </c:pt>
                <c:pt idx="3">
                  <c:v>0.21476522812701707</c:v>
                </c:pt>
                <c:pt idx="4">
                  <c:v>0.11791721016331608</c:v>
                </c:pt>
                <c:pt idx="5">
                  <c:v>0.13736659136719787</c:v>
                </c:pt>
                <c:pt idx="6">
                  <c:v>-3.1840752003082083E-2</c:v>
                </c:pt>
                <c:pt idx="7">
                  <c:v>6.6827472671224256E-2</c:v>
                </c:pt>
                <c:pt idx="8">
                  <c:v>0.1333418043557586</c:v>
                </c:pt>
                <c:pt idx="9">
                  <c:v>0.12775595546575763</c:v>
                </c:pt>
                <c:pt idx="10">
                  <c:v>6.9840688005532101E-2</c:v>
                </c:pt>
                <c:pt idx="11">
                  <c:v>0.11969302365155117</c:v>
                </c:pt>
                <c:pt idx="12">
                  <c:v>0.23024311534345743</c:v>
                </c:pt>
                <c:pt idx="13">
                  <c:v>0.10903720811587872</c:v>
                </c:pt>
                <c:pt idx="14">
                  <c:v>0.2502460853210029</c:v>
                </c:pt>
                <c:pt idx="15">
                  <c:v>0.13754592982020467</c:v>
                </c:pt>
                <c:pt idx="16">
                  <c:v>0.10068048028367158</c:v>
                </c:pt>
                <c:pt idx="17">
                  <c:v>4.5614334869172019E-2</c:v>
                </c:pt>
                <c:pt idx="18">
                  <c:v>0.16908874016030478</c:v>
                </c:pt>
                <c:pt idx="19">
                  <c:v>0.10349603867166834</c:v>
                </c:pt>
                <c:pt idx="20">
                  <c:v>0.15258801570149472</c:v>
                </c:pt>
                <c:pt idx="21">
                  <c:v>0.12577278913332421</c:v>
                </c:pt>
                <c:pt idx="22">
                  <c:v>0.1322678001481114</c:v>
                </c:pt>
                <c:pt idx="23">
                  <c:v>0.12910342244175688</c:v>
                </c:pt>
                <c:pt idx="24">
                  <c:v>6.2527407853882194E-2</c:v>
                </c:pt>
              </c:numCache>
            </c:numRef>
          </c:yVal>
          <c:smooth val="0"/>
          <c:extLst>
            <c:ext xmlns:c16="http://schemas.microsoft.com/office/drawing/2014/chart" uri="{C3380CC4-5D6E-409C-BE32-E72D297353CC}">
              <c16:uniqueId val="{00000000-A2F0-4FD3-B966-A4B73D32FCC9}"/>
            </c:ext>
          </c:extLst>
        </c:ser>
        <c:ser>
          <c:idx val="1"/>
          <c:order val="1"/>
          <c:tx>
            <c:v>Minimum Variance Set</c:v>
          </c:tx>
          <c:spPr>
            <a:ln w="19050" cap="rnd">
              <a:solidFill>
                <a:schemeClr val="accent2"/>
              </a:solidFill>
              <a:round/>
            </a:ln>
            <a:effectLst/>
          </c:spPr>
          <c:marker>
            <c:symbol val="circle"/>
            <c:size val="5"/>
            <c:spPr>
              <a:noFill/>
              <a:ln w="9525">
                <a:noFill/>
              </a:ln>
              <a:effectLst/>
            </c:spPr>
          </c:marker>
          <c:xVal>
            <c:numRef>
              <c:f>'Q4'!$C$3:$C$68</c:f>
              <c:numCache>
                <c:formatCode>General</c:formatCode>
                <c:ptCount val="66"/>
                <c:pt idx="0">
                  <c:v>0.49807226951896943</c:v>
                </c:pt>
                <c:pt idx="1">
                  <c:v>0.48213264412154011</c:v>
                </c:pt>
                <c:pt idx="2">
                  <c:v>0.46624089891875731</c:v>
                </c:pt>
                <c:pt idx="3">
                  <c:v>0.4504021020761409</c:v>
                </c:pt>
                <c:pt idx="4">
                  <c:v>0.43462204237444574</c:v>
                </c:pt>
                <c:pt idx="5">
                  <c:v>0.41890735767464754</c:v>
                </c:pt>
                <c:pt idx="6">
                  <c:v>0.40326569075891888</c:v>
                </c:pt>
                <c:pt idx="7">
                  <c:v>0.38770587925084843</c:v>
                </c:pt>
                <c:pt idx="8">
                  <c:v>0.37223818812847692</c:v>
                </c:pt>
                <c:pt idx="9">
                  <c:v>0.35687459566318486</c:v>
                </c:pt>
                <c:pt idx="10">
                  <c:v>0.34162914657775395</c:v>
                </c:pt>
                <c:pt idx="11">
                  <c:v>0.32651838996635357</c:v>
                </c:pt>
                <c:pt idx="12">
                  <c:v>0.31156192420462331</c:v>
                </c:pt>
                <c:pt idx="13">
                  <c:v>0.29678307680029131</c:v>
                </c:pt>
                <c:pt idx="14">
                  <c:v>0.2822097538518118</c:v>
                </c:pt>
                <c:pt idx="15">
                  <c:v>0.26787550111244829</c:v>
                </c:pt>
                <c:pt idx="16">
                  <c:v>0.25382082549799334</c:v>
                </c:pt>
                <c:pt idx="17">
                  <c:v>0.24009482970237567</c:v>
                </c:pt>
                <c:pt idx="18">
                  <c:v>0.22675720821229736</c:v>
                </c:pt>
                <c:pt idx="19">
                  <c:v>0.21388063057638027</c:v>
                </c:pt>
                <c:pt idx="20">
                  <c:v>0.201553479822</c:v>
                </c:pt>
                <c:pt idx="21">
                  <c:v>0.18988279214835962</c:v>
                </c:pt>
                <c:pt idx="22">
                  <c:v>0.17899701872614907</c:v>
                </c:pt>
                <c:pt idx="23">
                  <c:v>0.16904786039679423</c:v>
                </c:pt>
                <c:pt idx="24">
                  <c:v>0.16020990584140282</c:v>
                </c:pt>
                <c:pt idx="25">
                  <c:v>0.15267624958643941</c:v>
                </c:pt>
                <c:pt idx="26">
                  <c:v>0.1466480442383831</c:v>
                </c:pt>
                <c:pt idx="27">
                  <c:v>0.14231672074354879</c:v>
                </c:pt>
                <c:pt idx="28">
                  <c:v>0.13984004276509707</c:v>
                </c:pt>
                <c:pt idx="29">
                  <c:v>0.13931695715519907</c:v>
                </c:pt>
                <c:pt idx="30">
                  <c:v>0.14076924370939628</c:v>
                </c:pt>
                <c:pt idx="31">
                  <c:v>0.14413720488180592</c:v>
                </c:pt>
                <c:pt idx="32">
                  <c:v>0.14929124596189972</c:v>
                </c:pt>
                <c:pt idx="33">
                  <c:v>0.15605449959442252</c:v>
                </c:pt>
                <c:pt idx="34">
                  <c:v>0.16422827405647078</c:v>
                </c:pt>
                <c:pt idx="35">
                  <c:v>0.1736134602747188</c:v>
                </c:pt>
                <c:pt idx="36">
                  <c:v>0.18402480705233168</c:v>
                </c:pt>
                <c:pt idx="37">
                  <c:v>0.1952982694900979</c:v>
                </c:pt>
                <c:pt idx="38">
                  <c:v>0.20729323904579799</c:v>
                </c:pt>
                <c:pt idx="39">
                  <c:v>0.21989167395666043</c:v>
                </c:pt>
                <c:pt idx="40">
                  <c:v>0.23299570388725757</c:v>
                </c:pt>
                <c:pt idx="41">
                  <c:v>0.24652471725461411</c:v>
                </c:pt>
                <c:pt idx="42">
                  <c:v>0.26041248594894345</c:v>
                </c:pt>
                <c:pt idx="43">
                  <c:v>0.27460458461548382</c:v>
                </c:pt>
                <c:pt idx="44">
                  <c:v>0.28905619069424648</c:v>
                </c:pt>
                <c:pt idx="45">
                  <c:v>0.30373026404786729</c:v>
                </c:pt>
                <c:pt idx="46">
                  <c:v>0.31859606659781325</c:v>
                </c:pt>
                <c:pt idx="47">
                  <c:v>0.33362797010697681</c:v>
                </c:pt>
                <c:pt idx="48">
                  <c:v>0.34880450062592055</c:v>
                </c:pt>
                <c:pt idx="49">
                  <c:v>0.3641075738146437</c:v>
                </c:pt>
                <c:pt idx="50">
                  <c:v>0.37952188262940401</c:v>
                </c:pt>
                <c:pt idx="51">
                  <c:v>0.39503440598641587</c:v>
                </c:pt>
                <c:pt idx="52">
                  <c:v>0.41063401328263865</c:v>
                </c:pt>
                <c:pt idx="53">
                  <c:v>0.42631114488043176</c:v>
                </c:pt>
                <c:pt idx="54">
                  <c:v>0.44205755288990956</c:v>
                </c:pt>
                <c:pt idx="55">
                  <c:v>0.45786608994099826</c:v>
                </c:pt>
                <c:pt idx="56">
                  <c:v>0.47373053627752765</c:v>
                </c:pt>
                <c:pt idx="57">
                  <c:v>0.48964545756988498</c:v>
                </c:pt>
                <c:pt idx="58">
                  <c:v>0.50560608745241842</c:v>
                </c:pt>
                <c:pt idx="59">
                  <c:v>0.52160823004641654</c:v>
                </c:pt>
                <c:pt idx="60">
                  <c:v>0.5376481787084012</c:v>
                </c:pt>
                <c:pt idx="61">
                  <c:v>0.55372264800878312</c:v>
                </c:pt>
                <c:pt idx="62">
                  <c:v>0.56982871654590128</c:v>
                </c:pt>
                <c:pt idx="63">
                  <c:v>0.58596377867230998</c:v>
                </c:pt>
                <c:pt idx="64">
                  <c:v>0.60212550358260619</c:v>
                </c:pt>
                <c:pt idx="65">
                  <c:v>0.61831180050713475</c:v>
                </c:pt>
              </c:numCache>
            </c:numRef>
          </c:xVal>
          <c:yVal>
            <c:numRef>
              <c:f>'Q4'!$D$3:$D$68</c:f>
              <c:numCache>
                <c:formatCode>General</c:formatCode>
                <c:ptCount val="66"/>
                <c:pt idx="0">
                  <c:v>-0.5</c:v>
                </c:pt>
                <c:pt idx="1">
                  <c:v>-0.48</c:v>
                </c:pt>
                <c:pt idx="2">
                  <c:v>-0.45999999999999996</c:v>
                </c:pt>
                <c:pt idx="3">
                  <c:v>-0.43999999999999995</c:v>
                </c:pt>
                <c:pt idx="4">
                  <c:v>-0.41999999999999993</c:v>
                </c:pt>
                <c:pt idx="5">
                  <c:v>-0.39999999999999991</c:v>
                </c:pt>
                <c:pt idx="6">
                  <c:v>-0.37999999999999989</c:v>
                </c:pt>
                <c:pt idx="7">
                  <c:v>-0.35999999999999988</c:v>
                </c:pt>
                <c:pt idx="8">
                  <c:v>-0.33999999999999986</c:v>
                </c:pt>
                <c:pt idx="9">
                  <c:v>-0.31999999999999984</c:v>
                </c:pt>
                <c:pt idx="10">
                  <c:v>-0.29999999999999982</c:v>
                </c:pt>
                <c:pt idx="11">
                  <c:v>-0.2799999999999998</c:v>
                </c:pt>
                <c:pt idx="12">
                  <c:v>-0.25999999999999979</c:v>
                </c:pt>
                <c:pt idx="13">
                  <c:v>-0.2399999999999998</c:v>
                </c:pt>
                <c:pt idx="14">
                  <c:v>-0.21999999999999981</c:v>
                </c:pt>
                <c:pt idx="15">
                  <c:v>-0.19999999999999982</c:v>
                </c:pt>
                <c:pt idx="16">
                  <c:v>-0.17999999999999983</c:v>
                </c:pt>
                <c:pt idx="17">
                  <c:v>-0.15999999999999984</c:v>
                </c:pt>
                <c:pt idx="18">
                  <c:v>-0.13999999999999985</c:v>
                </c:pt>
                <c:pt idx="19">
                  <c:v>-0.11999999999999984</c:v>
                </c:pt>
                <c:pt idx="20">
                  <c:v>-9.9999999999999839E-2</c:v>
                </c:pt>
                <c:pt idx="21">
                  <c:v>-7.9999999999999835E-2</c:v>
                </c:pt>
                <c:pt idx="22">
                  <c:v>-5.9999999999999831E-2</c:v>
                </c:pt>
                <c:pt idx="23">
                  <c:v>-3.9999999999999827E-2</c:v>
                </c:pt>
                <c:pt idx="24">
                  <c:v>-1.9999999999999827E-2</c:v>
                </c:pt>
                <c:pt idx="25">
                  <c:v>1.7347234759768071E-16</c:v>
                </c:pt>
                <c:pt idx="26">
                  <c:v>2.0000000000000174E-2</c:v>
                </c:pt>
                <c:pt idx="27">
                  <c:v>4.0000000000000174E-2</c:v>
                </c:pt>
                <c:pt idx="28">
                  <c:v>6.0000000000000178E-2</c:v>
                </c:pt>
                <c:pt idx="29">
                  <c:v>8.0000000000000182E-2</c:v>
                </c:pt>
                <c:pt idx="30">
                  <c:v>0.10000000000000019</c:v>
                </c:pt>
                <c:pt idx="31">
                  <c:v>0.12000000000000019</c:v>
                </c:pt>
                <c:pt idx="32">
                  <c:v>0.14000000000000018</c:v>
                </c:pt>
                <c:pt idx="33">
                  <c:v>0.16000000000000017</c:v>
                </c:pt>
                <c:pt idx="34">
                  <c:v>0.18000000000000016</c:v>
                </c:pt>
                <c:pt idx="35">
                  <c:v>0.20000000000000015</c:v>
                </c:pt>
                <c:pt idx="36">
                  <c:v>0.22000000000000014</c:v>
                </c:pt>
                <c:pt idx="37">
                  <c:v>0.24000000000000013</c:v>
                </c:pt>
                <c:pt idx="38">
                  <c:v>0.26000000000000012</c:v>
                </c:pt>
                <c:pt idx="39">
                  <c:v>0.28000000000000014</c:v>
                </c:pt>
                <c:pt idx="40">
                  <c:v>0.30000000000000016</c:v>
                </c:pt>
                <c:pt idx="41">
                  <c:v>0.32000000000000017</c:v>
                </c:pt>
                <c:pt idx="42">
                  <c:v>0.34000000000000019</c:v>
                </c:pt>
                <c:pt idx="43">
                  <c:v>0.36000000000000021</c:v>
                </c:pt>
                <c:pt idx="44">
                  <c:v>0.38000000000000023</c:v>
                </c:pt>
                <c:pt idx="45">
                  <c:v>0.40000000000000024</c:v>
                </c:pt>
                <c:pt idx="46">
                  <c:v>0.42000000000000026</c:v>
                </c:pt>
                <c:pt idx="47">
                  <c:v>0.44000000000000028</c:v>
                </c:pt>
                <c:pt idx="48">
                  <c:v>0.4600000000000003</c:v>
                </c:pt>
                <c:pt idx="49">
                  <c:v>0.48000000000000032</c:v>
                </c:pt>
                <c:pt idx="50">
                  <c:v>0.50000000000000033</c:v>
                </c:pt>
                <c:pt idx="51">
                  <c:v>0.52000000000000035</c:v>
                </c:pt>
                <c:pt idx="52">
                  <c:v>0.54000000000000037</c:v>
                </c:pt>
                <c:pt idx="53">
                  <c:v>0.56000000000000039</c:v>
                </c:pt>
                <c:pt idx="54">
                  <c:v>0.5800000000000004</c:v>
                </c:pt>
                <c:pt idx="55">
                  <c:v>0.60000000000000042</c:v>
                </c:pt>
                <c:pt idx="56">
                  <c:v>0.62000000000000044</c:v>
                </c:pt>
                <c:pt idx="57">
                  <c:v>0.64000000000000046</c:v>
                </c:pt>
                <c:pt idx="58">
                  <c:v>0.66000000000000048</c:v>
                </c:pt>
                <c:pt idx="59">
                  <c:v>0.68000000000000049</c:v>
                </c:pt>
                <c:pt idx="60">
                  <c:v>0.70000000000000051</c:v>
                </c:pt>
                <c:pt idx="61">
                  <c:v>0.72000000000000053</c:v>
                </c:pt>
                <c:pt idx="62">
                  <c:v>0.74000000000000055</c:v>
                </c:pt>
                <c:pt idx="63">
                  <c:v>0.76000000000000056</c:v>
                </c:pt>
                <c:pt idx="64">
                  <c:v>0.78000000000000058</c:v>
                </c:pt>
                <c:pt idx="65">
                  <c:v>0.8000000000000006</c:v>
                </c:pt>
              </c:numCache>
            </c:numRef>
          </c:yVal>
          <c:smooth val="0"/>
          <c:extLst>
            <c:ext xmlns:c16="http://schemas.microsoft.com/office/drawing/2014/chart" uri="{C3380CC4-5D6E-409C-BE32-E72D297353CC}">
              <c16:uniqueId val="{00000001-A2F0-4FD3-B966-A4B73D32FCC9}"/>
            </c:ext>
          </c:extLst>
        </c:ser>
        <c:dLbls>
          <c:showLegendKey val="0"/>
          <c:showVal val="0"/>
          <c:showCatName val="0"/>
          <c:showSerName val="0"/>
          <c:showPercent val="0"/>
          <c:showBubbleSize val="0"/>
        </c:dLbls>
        <c:axId val="923373551"/>
        <c:axId val="921914927"/>
      </c:scatterChart>
      <c:valAx>
        <c:axId val="9233735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Standard</a:t>
                </a:r>
                <a:r>
                  <a:rPr lang="en-AU" baseline="0"/>
                  <a:t> Deviation</a:t>
                </a:r>
                <a:endParaRPr lang="en-AU"/>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914927"/>
        <c:crosses val="autoZero"/>
        <c:crossBetween val="midCat"/>
      </c:valAx>
      <c:valAx>
        <c:axId val="921914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Mean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3735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Equally</a:t>
            </a:r>
            <a:r>
              <a:rPr lang="en-AU" baseline="0"/>
              <a:t> Weighted Portfolio Inside the MVS</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Equally Weighted Portfolio</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'Q6'!$A$3:$A$68</c:f>
              <c:numCache>
                <c:formatCode>General</c:formatCode>
                <c:ptCount val="66"/>
                <c:pt idx="0">
                  <c:v>0.18387664409933613</c:v>
                </c:pt>
              </c:numCache>
            </c:numRef>
          </c:xVal>
          <c:yVal>
            <c:numRef>
              <c:f>'Q6'!$B$3:$B$68</c:f>
              <c:numCache>
                <c:formatCode>General</c:formatCode>
                <c:ptCount val="66"/>
                <c:pt idx="0">
                  <c:v>0.13799969696831585</c:v>
                </c:pt>
              </c:numCache>
            </c:numRef>
          </c:yVal>
          <c:smooth val="1"/>
          <c:extLst>
            <c:ext xmlns:c16="http://schemas.microsoft.com/office/drawing/2014/chart" uri="{C3380CC4-5D6E-409C-BE32-E72D297353CC}">
              <c16:uniqueId val="{00000000-871F-4311-9244-A6DE5D694FC9}"/>
            </c:ext>
          </c:extLst>
        </c:ser>
        <c:ser>
          <c:idx val="1"/>
          <c:order val="1"/>
          <c:tx>
            <c:v>Minimum Variance Set</c:v>
          </c:tx>
          <c:spPr>
            <a:ln w="19050" cap="rnd">
              <a:solidFill>
                <a:schemeClr val="accent2"/>
              </a:solidFill>
              <a:round/>
            </a:ln>
            <a:effectLst/>
          </c:spPr>
          <c:marker>
            <c:symbol val="circle"/>
            <c:size val="5"/>
            <c:spPr>
              <a:noFill/>
              <a:ln w="9525">
                <a:noFill/>
              </a:ln>
              <a:effectLst/>
            </c:spPr>
          </c:marker>
          <c:xVal>
            <c:numRef>
              <c:f>'Q6'!$C$3:$C$68</c:f>
              <c:numCache>
                <c:formatCode>General</c:formatCode>
                <c:ptCount val="66"/>
                <c:pt idx="0">
                  <c:v>0.49807226951896943</c:v>
                </c:pt>
                <c:pt idx="1">
                  <c:v>0.48213264412154011</c:v>
                </c:pt>
                <c:pt idx="2">
                  <c:v>0.46624089891875731</c:v>
                </c:pt>
                <c:pt idx="3">
                  <c:v>0.4504021020761409</c:v>
                </c:pt>
                <c:pt idx="4">
                  <c:v>0.43462204237444574</c:v>
                </c:pt>
                <c:pt idx="5">
                  <c:v>0.41890735767464754</c:v>
                </c:pt>
                <c:pt idx="6">
                  <c:v>0.40326569075891888</c:v>
                </c:pt>
                <c:pt idx="7">
                  <c:v>0.38770587925084843</c:v>
                </c:pt>
                <c:pt idx="8">
                  <c:v>0.37223818812847692</c:v>
                </c:pt>
                <c:pt idx="9">
                  <c:v>0.35687459566318486</c:v>
                </c:pt>
                <c:pt idx="10">
                  <c:v>0.34162914657775395</c:v>
                </c:pt>
                <c:pt idx="11">
                  <c:v>0.32651838996635357</c:v>
                </c:pt>
                <c:pt idx="12">
                  <c:v>0.31156192420462331</c:v>
                </c:pt>
                <c:pt idx="13">
                  <c:v>0.29678307680029131</c:v>
                </c:pt>
                <c:pt idx="14">
                  <c:v>0.2822097538518118</c:v>
                </c:pt>
                <c:pt idx="15">
                  <c:v>0.26787550111244829</c:v>
                </c:pt>
                <c:pt idx="16">
                  <c:v>0.25382082549799334</c:v>
                </c:pt>
                <c:pt idx="17">
                  <c:v>0.24009482970237567</c:v>
                </c:pt>
                <c:pt idx="18">
                  <c:v>0.22675720821229736</c:v>
                </c:pt>
                <c:pt idx="19">
                  <c:v>0.21388063057638027</c:v>
                </c:pt>
                <c:pt idx="20">
                  <c:v>0.201553479822</c:v>
                </c:pt>
                <c:pt idx="21">
                  <c:v>0.18988279214835962</c:v>
                </c:pt>
                <c:pt idx="22">
                  <c:v>0.17899701872614907</c:v>
                </c:pt>
                <c:pt idx="23">
                  <c:v>0.16904786039679423</c:v>
                </c:pt>
                <c:pt idx="24">
                  <c:v>0.16020990584140282</c:v>
                </c:pt>
                <c:pt idx="25">
                  <c:v>0.15267624958643941</c:v>
                </c:pt>
                <c:pt idx="26">
                  <c:v>0.1466480442383831</c:v>
                </c:pt>
                <c:pt idx="27">
                  <c:v>0.14231672074354879</c:v>
                </c:pt>
                <c:pt idx="28">
                  <c:v>0.13984004276509707</c:v>
                </c:pt>
                <c:pt idx="29">
                  <c:v>0.13931695715519907</c:v>
                </c:pt>
                <c:pt idx="30">
                  <c:v>0.14076924370939628</c:v>
                </c:pt>
                <c:pt idx="31">
                  <c:v>0.14413720488180592</c:v>
                </c:pt>
                <c:pt idx="32">
                  <c:v>0.14929124596189972</c:v>
                </c:pt>
                <c:pt idx="33">
                  <c:v>0.15605449959442252</c:v>
                </c:pt>
                <c:pt idx="34">
                  <c:v>0.16422827405647078</c:v>
                </c:pt>
                <c:pt idx="35">
                  <c:v>0.1736134602747188</c:v>
                </c:pt>
                <c:pt idx="36">
                  <c:v>0.18402480705233168</c:v>
                </c:pt>
                <c:pt idx="37">
                  <c:v>0.1952982694900979</c:v>
                </c:pt>
                <c:pt idx="38">
                  <c:v>0.20729323904579799</c:v>
                </c:pt>
                <c:pt idx="39">
                  <c:v>0.21989167395666043</c:v>
                </c:pt>
                <c:pt idx="40">
                  <c:v>0.23299570388725757</c:v>
                </c:pt>
                <c:pt idx="41">
                  <c:v>0.24652471725461411</c:v>
                </c:pt>
                <c:pt idx="42">
                  <c:v>0.26041248594894345</c:v>
                </c:pt>
                <c:pt idx="43">
                  <c:v>0.27460458461548382</c:v>
                </c:pt>
                <c:pt idx="44">
                  <c:v>0.28905619069424648</c:v>
                </c:pt>
                <c:pt idx="45">
                  <c:v>0.30373026404786729</c:v>
                </c:pt>
                <c:pt idx="46">
                  <c:v>0.31859606659781325</c:v>
                </c:pt>
                <c:pt idx="47">
                  <c:v>0.33362797010697681</c:v>
                </c:pt>
                <c:pt idx="48">
                  <c:v>0.34880450062592055</c:v>
                </c:pt>
                <c:pt idx="49">
                  <c:v>0.3641075738146437</c:v>
                </c:pt>
                <c:pt idx="50">
                  <c:v>0.37952188262940401</c:v>
                </c:pt>
                <c:pt idx="51">
                  <c:v>0.39503440598641587</c:v>
                </c:pt>
                <c:pt idx="52">
                  <c:v>0.41063401328263865</c:v>
                </c:pt>
                <c:pt idx="53">
                  <c:v>0.42631114488043176</c:v>
                </c:pt>
                <c:pt idx="54">
                  <c:v>0.44205755288990956</c:v>
                </c:pt>
                <c:pt idx="55">
                  <c:v>0.45786608994099826</c:v>
                </c:pt>
                <c:pt idx="56">
                  <c:v>0.47373053627752765</c:v>
                </c:pt>
                <c:pt idx="57">
                  <c:v>0.48964545756988498</c:v>
                </c:pt>
                <c:pt idx="58">
                  <c:v>0.50560608745241842</c:v>
                </c:pt>
                <c:pt idx="59">
                  <c:v>0.52160823004641654</c:v>
                </c:pt>
                <c:pt idx="60">
                  <c:v>0.5376481787084012</c:v>
                </c:pt>
                <c:pt idx="61">
                  <c:v>0.55372264800878312</c:v>
                </c:pt>
                <c:pt idx="62">
                  <c:v>0.56982871654590128</c:v>
                </c:pt>
                <c:pt idx="63">
                  <c:v>0.58596377867230998</c:v>
                </c:pt>
                <c:pt idx="64">
                  <c:v>0.60212550358260619</c:v>
                </c:pt>
                <c:pt idx="65">
                  <c:v>0.61831180050713475</c:v>
                </c:pt>
              </c:numCache>
            </c:numRef>
          </c:xVal>
          <c:yVal>
            <c:numRef>
              <c:f>'Q6'!$D$3:$D$68</c:f>
              <c:numCache>
                <c:formatCode>General</c:formatCode>
                <c:ptCount val="66"/>
                <c:pt idx="0">
                  <c:v>-0.5</c:v>
                </c:pt>
                <c:pt idx="1">
                  <c:v>-0.48</c:v>
                </c:pt>
                <c:pt idx="2">
                  <c:v>-0.45999999999999996</c:v>
                </c:pt>
                <c:pt idx="3">
                  <c:v>-0.43999999999999995</c:v>
                </c:pt>
                <c:pt idx="4">
                  <c:v>-0.41999999999999993</c:v>
                </c:pt>
                <c:pt idx="5">
                  <c:v>-0.39999999999999991</c:v>
                </c:pt>
                <c:pt idx="6">
                  <c:v>-0.37999999999999989</c:v>
                </c:pt>
                <c:pt idx="7">
                  <c:v>-0.35999999999999988</c:v>
                </c:pt>
                <c:pt idx="8">
                  <c:v>-0.33999999999999986</c:v>
                </c:pt>
                <c:pt idx="9">
                  <c:v>-0.31999999999999984</c:v>
                </c:pt>
                <c:pt idx="10">
                  <c:v>-0.29999999999999982</c:v>
                </c:pt>
                <c:pt idx="11">
                  <c:v>-0.2799999999999998</c:v>
                </c:pt>
                <c:pt idx="12">
                  <c:v>-0.25999999999999979</c:v>
                </c:pt>
                <c:pt idx="13">
                  <c:v>-0.2399999999999998</c:v>
                </c:pt>
                <c:pt idx="14">
                  <c:v>-0.21999999999999981</c:v>
                </c:pt>
                <c:pt idx="15">
                  <c:v>-0.19999999999999982</c:v>
                </c:pt>
                <c:pt idx="16">
                  <c:v>-0.17999999999999983</c:v>
                </c:pt>
                <c:pt idx="17">
                  <c:v>-0.15999999999999984</c:v>
                </c:pt>
                <c:pt idx="18">
                  <c:v>-0.13999999999999985</c:v>
                </c:pt>
                <c:pt idx="19">
                  <c:v>-0.11999999999999984</c:v>
                </c:pt>
                <c:pt idx="20">
                  <c:v>-9.9999999999999839E-2</c:v>
                </c:pt>
                <c:pt idx="21">
                  <c:v>-7.9999999999999835E-2</c:v>
                </c:pt>
                <c:pt idx="22">
                  <c:v>-5.9999999999999831E-2</c:v>
                </c:pt>
                <c:pt idx="23">
                  <c:v>-3.9999999999999827E-2</c:v>
                </c:pt>
                <c:pt idx="24">
                  <c:v>-1.9999999999999827E-2</c:v>
                </c:pt>
                <c:pt idx="25">
                  <c:v>1.7347234759768071E-16</c:v>
                </c:pt>
                <c:pt idx="26">
                  <c:v>2.0000000000000174E-2</c:v>
                </c:pt>
                <c:pt idx="27">
                  <c:v>4.0000000000000174E-2</c:v>
                </c:pt>
                <c:pt idx="28">
                  <c:v>6.0000000000000178E-2</c:v>
                </c:pt>
                <c:pt idx="29">
                  <c:v>8.0000000000000182E-2</c:v>
                </c:pt>
                <c:pt idx="30">
                  <c:v>0.10000000000000019</c:v>
                </c:pt>
                <c:pt idx="31">
                  <c:v>0.12000000000000019</c:v>
                </c:pt>
                <c:pt idx="32">
                  <c:v>0.14000000000000018</c:v>
                </c:pt>
                <c:pt idx="33">
                  <c:v>0.16000000000000017</c:v>
                </c:pt>
                <c:pt idx="34">
                  <c:v>0.18000000000000016</c:v>
                </c:pt>
                <c:pt idx="35">
                  <c:v>0.20000000000000015</c:v>
                </c:pt>
                <c:pt idx="36">
                  <c:v>0.22000000000000014</c:v>
                </c:pt>
                <c:pt idx="37">
                  <c:v>0.24000000000000013</c:v>
                </c:pt>
                <c:pt idx="38">
                  <c:v>0.26000000000000012</c:v>
                </c:pt>
                <c:pt idx="39">
                  <c:v>0.28000000000000014</c:v>
                </c:pt>
                <c:pt idx="40">
                  <c:v>0.30000000000000016</c:v>
                </c:pt>
                <c:pt idx="41">
                  <c:v>0.32000000000000017</c:v>
                </c:pt>
                <c:pt idx="42">
                  <c:v>0.34000000000000019</c:v>
                </c:pt>
                <c:pt idx="43">
                  <c:v>0.36000000000000021</c:v>
                </c:pt>
                <c:pt idx="44">
                  <c:v>0.38000000000000023</c:v>
                </c:pt>
                <c:pt idx="45">
                  <c:v>0.40000000000000024</c:v>
                </c:pt>
                <c:pt idx="46">
                  <c:v>0.42000000000000026</c:v>
                </c:pt>
                <c:pt idx="47">
                  <c:v>0.44000000000000028</c:v>
                </c:pt>
                <c:pt idx="48">
                  <c:v>0.4600000000000003</c:v>
                </c:pt>
                <c:pt idx="49">
                  <c:v>0.48000000000000032</c:v>
                </c:pt>
                <c:pt idx="50">
                  <c:v>0.50000000000000033</c:v>
                </c:pt>
                <c:pt idx="51">
                  <c:v>0.52000000000000035</c:v>
                </c:pt>
                <c:pt idx="52">
                  <c:v>0.54000000000000037</c:v>
                </c:pt>
                <c:pt idx="53">
                  <c:v>0.56000000000000039</c:v>
                </c:pt>
                <c:pt idx="54">
                  <c:v>0.5800000000000004</c:v>
                </c:pt>
                <c:pt idx="55">
                  <c:v>0.60000000000000042</c:v>
                </c:pt>
                <c:pt idx="56">
                  <c:v>0.62000000000000044</c:v>
                </c:pt>
                <c:pt idx="57">
                  <c:v>0.64000000000000046</c:v>
                </c:pt>
                <c:pt idx="58">
                  <c:v>0.66000000000000048</c:v>
                </c:pt>
                <c:pt idx="59">
                  <c:v>0.68000000000000049</c:v>
                </c:pt>
                <c:pt idx="60">
                  <c:v>0.70000000000000051</c:v>
                </c:pt>
                <c:pt idx="61">
                  <c:v>0.72000000000000053</c:v>
                </c:pt>
                <c:pt idx="62">
                  <c:v>0.74000000000000055</c:v>
                </c:pt>
                <c:pt idx="63">
                  <c:v>0.76000000000000056</c:v>
                </c:pt>
                <c:pt idx="64">
                  <c:v>0.78000000000000058</c:v>
                </c:pt>
                <c:pt idx="65">
                  <c:v>0.8000000000000006</c:v>
                </c:pt>
              </c:numCache>
            </c:numRef>
          </c:yVal>
          <c:smooth val="1"/>
          <c:extLst>
            <c:ext xmlns:c16="http://schemas.microsoft.com/office/drawing/2014/chart" uri="{C3380CC4-5D6E-409C-BE32-E72D297353CC}">
              <c16:uniqueId val="{00000001-871F-4311-9244-A6DE5D694FC9}"/>
            </c:ext>
          </c:extLst>
        </c:ser>
        <c:dLbls>
          <c:showLegendKey val="0"/>
          <c:showVal val="0"/>
          <c:showCatName val="0"/>
          <c:showSerName val="0"/>
          <c:showPercent val="0"/>
          <c:showBubbleSize val="0"/>
        </c:dLbls>
        <c:axId val="923369711"/>
        <c:axId val="971201215"/>
      </c:scatterChart>
      <c:valAx>
        <c:axId val="9233697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Standard</a:t>
                </a:r>
                <a:r>
                  <a:rPr lang="en-AU" baseline="0"/>
                  <a:t> Deviation</a:t>
                </a:r>
                <a:endParaRPr lang="en-AU"/>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201215"/>
        <c:crosses val="autoZero"/>
        <c:crossBetween val="midCat"/>
      </c:valAx>
      <c:valAx>
        <c:axId val="971201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Mean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36971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solidFill>
                  <a:schemeClr val="tx1"/>
                </a:solidFill>
              </a:rPr>
              <a:t>Comparison</a:t>
            </a:r>
            <a:r>
              <a:rPr lang="en-AU" baseline="0">
                <a:solidFill>
                  <a:schemeClr val="tx1"/>
                </a:solidFill>
              </a:rPr>
              <a:t> of Minimum Variance frontier of TSE Only Portfolio and TSE and HOSE stocks portfolio</a:t>
            </a:r>
            <a:endParaRPr lang="en-AU">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TSE Stocks</c:v>
          </c:tx>
          <c:spPr>
            <a:ln w="19050" cap="rnd">
              <a:solidFill>
                <a:schemeClr val="accent1"/>
              </a:solidFill>
              <a:round/>
            </a:ln>
            <a:effectLst/>
          </c:spPr>
          <c:marker>
            <c:symbol val="none"/>
          </c:marker>
          <c:xVal>
            <c:numRef>
              <c:f>'Q10'!$A$2:$A$67</c:f>
              <c:numCache>
                <c:formatCode>General</c:formatCode>
                <c:ptCount val="66"/>
                <c:pt idx="0">
                  <c:v>0.49807226951896943</c:v>
                </c:pt>
                <c:pt idx="1">
                  <c:v>0.48213264412154011</c:v>
                </c:pt>
                <c:pt idx="2">
                  <c:v>0.46624089891875731</c:v>
                </c:pt>
                <c:pt idx="3">
                  <c:v>0.4504021020761409</c:v>
                </c:pt>
                <c:pt idx="4">
                  <c:v>0.43462204237444574</c:v>
                </c:pt>
                <c:pt idx="5">
                  <c:v>0.41890735767464754</c:v>
                </c:pt>
                <c:pt idx="6">
                  <c:v>0.40326569075891888</c:v>
                </c:pt>
                <c:pt idx="7">
                  <c:v>0.38770587925084843</c:v>
                </c:pt>
                <c:pt idx="8">
                  <c:v>0.37223818812847692</c:v>
                </c:pt>
                <c:pt idx="9">
                  <c:v>0.35687459566318486</c:v>
                </c:pt>
                <c:pt idx="10">
                  <c:v>0.34162914657775395</c:v>
                </c:pt>
                <c:pt idx="11">
                  <c:v>0.32651838996635357</c:v>
                </c:pt>
                <c:pt idx="12">
                  <c:v>0.31156192420462331</c:v>
                </c:pt>
                <c:pt idx="13">
                  <c:v>0.29678307680029131</c:v>
                </c:pt>
                <c:pt idx="14">
                  <c:v>0.2822097538518118</c:v>
                </c:pt>
                <c:pt idx="15">
                  <c:v>0.26787550111244829</c:v>
                </c:pt>
                <c:pt idx="16">
                  <c:v>0.25382082549799334</c:v>
                </c:pt>
                <c:pt idx="17">
                  <c:v>0.24009482970237567</c:v>
                </c:pt>
                <c:pt idx="18">
                  <c:v>0.22675720821229736</c:v>
                </c:pt>
                <c:pt idx="19">
                  <c:v>0.21388063057638027</c:v>
                </c:pt>
                <c:pt idx="20">
                  <c:v>0.201553479822</c:v>
                </c:pt>
                <c:pt idx="21">
                  <c:v>0.18988279214835962</c:v>
                </c:pt>
                <c:pt idx="22">
                  <c:v>0.17899701872614907</c:v>
                </c:pt>
                <c:pt idx="23">
                  <c:v>0.16904786039679423</c:v>
                </c:pt>
                <c:pt idx="24">
                  <c:v>0.16020990584140282</c:v>
                </c:pt>
                <c:pt idx="25">
                  <c:v>0.15267624958643941</c:v>
                </c:pt>
                <c:pt idx="26">
                  <c:v>0.1466480442383831</c:v>
                </c:pt>
                <c:pt idx="27">
                  <c:v>0.14231672074354879</c:v>
                </c:pt>
                <c:pt idx="28">
                  <c:v>0.13984004276509707</c:v>
                </c:pt>
                <c:pt idx="29">
                  <c:v>0.13931695715519907</c:v>
                </c:pt>
                <c:pt idx="30">
                  <c:v>0.14076924370939628</c:v>
                </c:pt>
                <c:pt idx="31">
                  <c:v>0.14413720488180592</c:v>
                </c:pt>
                <c:pt idx="32">
                  <c:v>0.14929124596189972</c:v>
                </c:pt>
                <c:pt idx="33">
                  <c:v>0.15605449959442252</c:v>
                </c:pt>
                <c:pt idx="34">
                  <c:v>0.16422827405647078</c:v>
                </c:pt>
                <c:pt idx="35">
                  <c:v>0.1736134602747188</c:v>
                </c:pt>
                <c:pt idx="36">
                  <c:v>0.18402480705233168</c:v>
                </c:pt>
                <c:pt idx="37">
                  <c:v>0.1952982694900979</c:v>
                </c:pt>
                <c:pt idx="38">
                  <c:v>0.20729323904579799</c:v>
                </c:pt>
                <c:pt idx="39">
                  <c:v>0.21989167395666043</c:v>
                </c:pt>
                <c:pt idx="40">
                  <c:v>0.23299570388725757</c:v>
                </c:pt>
                <c:pt idx="41">
                  <c:v>0.24652471725461411</c:v>
                </c:pt>
                <c:pt idx="42">
                  <c:v>0.26041248594894345</c:v>
                </c:pt>
                <c:pt idx="43">
                  <c:v>0.27460458461548382</c:v>
                </c:pt>
                <c:pt idx="44">
                  <c:v>0.28905619069424648</c:v>
                </c:pt>
                <c:pt idx="45">
                  <c:v>0.30373026404786729</c:v>
                </c:pt>
                <c:pt idx="46">
                  <c:v>0.31859606659781325</c:v>
                </c:pt>
                <c:pt idx="47">
                  <c:v>0.33362797010697681</c:v>
                </c:pt>
                <c:pt idx="48">
                  <c:v>0.34880450062592055</c:v>
                </c:pt>
                <c:pt idx="49">
                  <c:v>0.3641075738146437</c:v>
                </c:pt>
                <c:pt idx="50">
                  <c:v>0.37952188262940401</c:v>
                </c:pt>
                <c:pt idx="51">
                  <c:v>0.39503440598641587</c:v>
                </c:pt>
                <c:pt idx="52">
                  <c:v>0.41063401328263865</c:v>
                </c:pt>
                <c:pt idx="53">
                  <c:v>0.42631114488043176</c:v>
                </c:pt>
                <c:pt idx="54">
                  <c:v>0.44205755288990956</c:v>
                </c:pt>
                <c:pt idx="55">
                  <c:v>0.45786608994099826</c:v>
                </c:pt>
                <c:pt idx="56">
                  <c:v>0.47373053627752765</c:v>
                </c:pt>
                <c:pt idx="57">
                  <c:v>0.48964545756988498</c:v>
                </c:pt>
                <c:pt idx="58">
                  <c:v>0.50560608745241842</c:v>
                </c:pt>
                <c:pt idx="59">
                  <c:v>0.52160823004641654</c:v>
                </c:pt>
                <c:pt idx="60">
                  <c:v>0.5376481787084012</c:v>
                </c:pt>
                <c:pt idx="61">
                  <c:v>0.55372264800878312</c:v>
                </c:pt>
                <c:pt idx="62">
                  <c:v>0.56982871654590128</c:v>
                </c:pt>
                <c:pt idx="63">
                  <c:v>0.58596377867230998</c:v>
                </c:pt>
                <c:pt idx="64">
                  <c:v>0.60212550358260619</c:v>
                </c:pt>
                <c:pt idx="65">
                  <c:v>0.61831180050713475</c:v>
                </c:pt>
              </c:numCache>
            </c:numRef>
          </c:xVal>
          <c:yVal>
            <c:numRef>
              <c:f>'Q10'!$B$2:$B$67</c:f>
              <c:numCache>
                <c:formatCode>General</c:formatCode>
                <c:ptCount val="66"/>
                <c:pt idx="0">
                  <c:v>-0.5</c:v>
                </c:pt>
                <c:pt idx="1">
                  <c:v>-0.48</c:v>
                </c:pt>
                <c:pt idx="2">
                  <c:v>-0.45999999999999996</c:v>
                </c:pt>
                <c:pt idx="3">
                  <c:v>-0.43999999999999995</c:v>
                </c:pt>
                <c:pt idx="4">
                  <c:v>-0.41999999999999993</c:v>
                </c:pt>
                <c:pt idx="5">
                  <c:v>-0.39999999999999991</c:v>
                </c:pt>
                <c:pt idx="6">
                  <c:v>-0.37999999999999989</c:v>
                </c:pt>
                <c:pt idx="7">
                  <c:v>-0.35999999999999988</c:v>
                </c:pt>
                <c:pt idx="8">
                  <c:v>-0.33999999999999986</c:v>
                </c:pt>
                <c:pt idx="9">
                  <c:v>-0.31999999999999984</c:v>
                </c:pt>
                <c:pt idx="10">
                  <c:v>-0.29999999999999982</c:v>
                </c:pt>
                <c:pt idx="11">
                  <c:v>-0.2799999999999998</c:v>
                </c:pt>
                <c:pt idx="12">
                  <c:v>-0.25999999999999979</c:v>
                </c:pt>
                <c:pt idx="13">
                  <c:v>-0.2399999999999998</c:v>
                </c:pt>
                <c:pt idx="14">
                  <c:v>-0.21999999999999981</c:v>
                </c:pt>
                <c:pt idx="15">
                  <c:v>-0.19999999999999982</c:v>
                </c:pt>
                <c:pt idx="16">
                  <c:v>-0.17999999999999983</c:v>
                </c:pt>
                <c:pt idx="17">
                  <c:v>-0.15999999999999984</c:v>
                </c:pt>
                <c:pt idx="18">
                  <c:v>-0.13999999999999985</c:v>
                </c:pt>
                <c:pt idx="19">
                  <c:v>-0.11999999999999984</c:v>
                </c:pt>
                <c:pt idx="20">
                  <c:v>-9.9999999999999839E-2</c:v>
                </c:pt>
                <c:pt idx="21">
                  <c:v>-7.9999999999999835E-2</c:v>
                </c:pt>
                <c:pt idx="22">
                  <c:v>-5.9999999999999831E-2</c:v>
                </c:pt>
                <c:pt idx="23">
                  <c:v>-3.9999999999999827E-2</c:v>
                </c:pt>
                <c:pt idx="24">
                  <c:v>-1.9999999999999827E-2</c:v>
                </c:pt>
                <c:pt idx="25">
                  <c:v>1.7347234759768071E-16</c:v>
                </c:pt>
                <c:pt idx="26">
                  <c:v>2.0000000000000174E-2</c:v>
                </c:pt>
                <c:pt idx="27">
                  <c:v>4.0000000000000174E-2</c:v>
                </c:pt>
                <c:pt idx="28">
                  <c:v>6.0000000000000178E-2</c:v>
                </c:pt>
                <c:pt idx="29">
                  <c:v>8.0000000000000182E-2</c:v>
                </c:pt>
                <c:pt idx="30">
                  <c:v>0.10000000000000019</c:v>
                </c:pt>
                <c:pt idx="31">
                  <c:v>0.12000000000000019</c:v>
                </c:pt>
                <c:pt idx="32">
                  <c:v>0.14000000000000018</c:v>
                </c:pt>
                <c:pt idx="33">
                  <c:v>0.16000000000000017</c:v>
                </c:pt>
                <c:pt idx="34">
                  <c:v>0.18000000000000016</c:v>
                </c:pt>
                <c:pt idx="35">
                  <c:v>0.20000000000000015</c:v>
                </c:pt>
                <c:pt idx="36">
                  <c:v>0.22000000000000014</c:v>
                </c:pt>
                <c:pt idx="37">
                  <c:v>0.24000000000000013</c:v>
                </c:pt>
                <c:pt idx="38">
                  <c:v>0.26000000000000012</c:v>
                </c:pt>
                <c:pt idx="39">
                  <c:v>0.28000000000000014</c:v>
                </c:pt>
                <c:pt idx="40">
                  <c:v>0.30000000000000016</c:v>
                </c:pt>
                <c:pt idx="41">
                  <c:v>0.32000000000000017</c:v>
                </c:pt>
                <c:pt idx="42">
                  <c:v>0.34000000000000019</c:v>
                </c:pt>
                <c:pt idx="43">
                  <c:v>0.36000000000000021</c:v>
                </c:pt>
                <c:pt idx="44">
                  <c:v>0.38000000000000023</c:v>
                </c:pt>
                <c:pt idx="45">
                  <c:v>0.40000000000000024</c:v>
                </c:pt>
                <c:pt idx="46">
                  <c:v>0.42000000000000026</c:v>
                </c:pt>
                <c:pt idx="47">
                  <c:v>0.44000000000000028</c:v>
                </c:pt>
                <c:pt idx="48">
                  <c:v>0.4600000000000003</c:v>
                </c:pt>
                <c:pt idx="49">
                  <c:v>0.48000000000000032</c:v>
                </c:pt>
                <c:pt idx="50">
                  <c:v>0.50000000000000033</c:v>
                </c:pt>
                <c:pt idx="51">
                  <c:v>0.52000000000000035</c:v>
                </c:pt>
                <c:pt idx="52">
                  <c:v>0.54000000000000037</c:v>
                </c:pt>
                <c:pt idx="53">
                  <c:v>0.56000000000000039</c:v>
                </c:pt>
                <c:pt idx="54">
                  <c:v>0.5800000000000004</c:v>
                </c:pt>
                <c:pt idx="55">
                  <c:v>0.60000000000000042</c:v>
                </c:pt>
                <c:pt idx="56">
                  <c:v>0.62000000000000044</c:v>
                </c:pt>
                <c:pt idx="57">
                  <c:v>0.64000000000000046</c:v>
                </c:pt>
                <c:pt idx="58">
                  <c:v>0.66000000000000048</c:v>
                </c:pt>
                <c:pt idx="59">
                  <c:v>0.68000000000000049</c:v>
                </c:pt>
                <c:pt idx="60">
                  <c:v>0.70000000000000051</c:v>
                </c:pt>
                <c:pt idx="61">
                  <c:v>0.72000000000000053</c:v>
                </c:pt>
                <c:pt idx="62">
                  <c:v>0.74000000000000055</c:v>
                </c:pt>
                <c:pt idx="63">
                  <c:v>0.76000000000000056</c:v>
                </c:pt>
                <c:pt idx="64">
                  <c:v>0.78000000000000058</c:v>
                </c:pt>
                <c:pt idx="65">
                  <c:v>0.8000000000000006</c:v>
                </c:pt>
              </c:numCache>
            </c:numRef>
          </c:yVal>
          <c:smooth val="1"/>
          <c:extLst>
            <c:ext xmlns:c16="http://schemas.microsoft.com/office/drawing/2014/chart" uri="{C3380CC4-5D6E-409C-BE32-E72D297353CC}">
              <c16:uniqueId val="{00000000-FEF7-4FA1-B498-A5B3D4428D3E}"/>
            </c:ext>
          </c:extLst>
        </c:ser>
        <c:ser>
          <c:idx val="1"/>
          <c:order val="1"/>
          <c:tx>
            <c:v>TSE and HOSE Stocks</c:v>
          </c:tx>
          <c:spPr>
            <a:ln w="19050" cap="rnd">
              <a:solidFill>
                <a:schemeClr val="accent2"/>
              </a:solidFill>
              <a:round/>
            </a:ln>
            <a:effectLst/>
          </c:spPr>
          <c:marker>
            <c:symbol val="none"/>
          </c:marker>
          <c:xVal>
            <c:numRef>
              <c:f>'Q10'!$C$2:$C$67</c:f>
              <c:numCache>
                <c:formatCode>General</c:formatCode>
                <c:ptCount val="66"/>
                <c:pt idx="0">
                  <c:v>0.45693307029854258</c:v>
                </c:pt>
                <c:pt idx="1">
                  <c:v>0.44320976497710818</c:v>
                </c:pt>
                <c:pt idx="2">
                  <c:v>0.42950663248561377</c:v>
                </c:pt>
                <c:pt idx="3">
                  <c:v>0.41582566715711367</c:v>
                </c:pt>
                <c:pt idx="4">
                  <c:v>0.40216913124162479</c:v>
                </c:pt>
                <c:pt idx="5">
                  <c:v>0.38853960071025673</c:v>
                </c:pt>
                <c:pt idx="6">
                  <c:v>0.37494002061127885</c:v>
                </c:pt>
                <c:pt idx="7">
                  <c:v>0.36137377233460738</c:v>
                </c:pt>
                <c:pt idx="8">
                  <c:v>0.34784475581236107</c:v>
                </c:pt>
                <c:pt idx="9">
                  <c:v>0.33435749057025099</c:v>
                </c:pt>
                <c:pt idx="10">
                  <c:v>0.3209172407244083</c:v>
                </c:pt>
                <c:pt idx="11">
                  <c:v>0.30753017059689958</c:v>
                </c:pt>
                <c:pt idx="12">
                  <c:v>0.29420353974758096</c:v>
                </c:pt>
                <c:pt idx="13">
                  <c:v>0.28094594909361603</c:v>
                </c:pt>
                <c:pt idx="14">
                  <c:v>0.26776765369192174</c:v>
                </c:pt>
                <c:pt idx="15">
                  <c:v>0.2546809630787098</c:v>
                </c:pt>
                <c:pt idx="16">
                  <c:v>0.24170075731196894</c:v>
                </c:pt>
                <c:pt idx="17">
                  <c:v>0.22884515672200154</c:v>
                </c:pt>
                <c:pt idx="18">
                  <c:v>0.21613639666773746</c:v>
                </c:pt>
                <c:pt idx="19">
                  <c:v>0.20360197620201925</c:v>
                </c:pt>
                <c:pt idx="20">
                  <c:v>0.19127617206981021</c:v>
                </c:pt>
                <c:pt idx="21">
                  <c:v>0.17920203634292117</c:v>
                </c:pt>
                <c:pt idx="22">
                  <c:v>0.16743402341423202</c:v>
                </c:pt>
                <c:pt idx="23">
                  <c:v>0.15604140829716812</c:v>
                </c:pt>
                <c:pt idx="24">
                  <c:v>0.14511263401064509</c:v>
                </c:pt>
                <c:pt idx="25">
                  <c:v>0.13476059711617966</c:v>
                </c:pt>
                <c:pt idx="26">
                  <c:v>0.12512852216888493</c:v>
                </c:pt>
                <c:pt idx="27">
                  <c:v>0.1163952839452137</c:v>
                </c:pt>
                <c:pt idx="28">
                  <c:v>0.10877758835652998</c:v>
                </c:pt>
                <c:pt idx="29">
                  <c:v>0.10252439647272459</c:v>
                </c:pt>
                <c:pt idx="30">
                  <c:v>9.7897530893215678E-2</c:v>
                </c:pt>
                <c:pt idx="31">
                  <c:v>9.5134577191144251E-2</c:v>
                </c:pt>
                <c:pt idx="32">
                  <c:v>9.4399340777070156E-2</c:v>
                </c:pt>
                <c:pt idx="33">
                  <c:v>9.5738549395794667E-2</c:v>
                </c:pt>
                <c:pt idx="34">
                  <c:v>9.9068111323142638E-2</c:v>
                </c:pt>
                <c:pt idx="35">
                  <c:v>0.10419739949401863</c:v>
                </c:pt>
                <c:pt idx="36">
                  <c:v>0.11087692267084083</c:v>
                </c:pt>
                <c:pt idx="37">
                  <c:v>0.11884558233292931</c:v>
                </c:pt>
                <c:pt idx="38">
                  <c:v>0.12786258029075009</c:v>
                </c:pt>
                <c:pt idx="39">
                  <c:v>0.13772215862606102</c:v>
                </c:pt>
                <c:pt idx="40">
                  <c:v>0.14825630864854719</c:v>
                </c:pt>
                <c:pt idx="41">
                  <c:v>0.15933128905215893</c:v>
                </c:pt>
                <c:pt idx="42">
                  <c:v>0.17084195277334524</c:v>
                </c:pt>
                <c:pt idx="43">
                  <c:v>0.1827059728724138</c:v>
                </c:pt>
                <c:pt idx="44">
                  <c:v>0.19485881750272024</c:v>
                </c:pt>
                <c:pt idx="45">
                  <c:v>0.20724968403671851</c:v>
                </c:pt>
                <c:pt idx="46">
                  <c:v>0.21983832888634053</c:v>
                </c:pt>
                <c:pt idx="47">
                  <c:v>0.23259264111578418</c:v>
                </c:pt>
                <c:pt idx="48">
                  <c:v>0.24548680024463856</c:v>
                </c:pt>
                <c:pt idx="49">
                  <c:v>0.25849988012945796</c:v>
                </c:pt>
                <c:pt idx="50">
                  <c:v>0.27161478880759637</c:v>
                </c:pt>
                <c:pt idx="51">
                  <c:v>0.28481745998183505</c:v>
                </c:pt>
                <c:pt idx="52">
                  <c:v>0.29809623288708498</c:v>
                </c:pt>
                <c:pt idx="53">
                  <c:v>0.31144137353905976</c:v>
                </c:pt>
                <c:pt idx="54">
                  <c:v>0.32484470256074527</c:v>
                </c:pt>
                <c:pt idx="55">
                  <c:v>0.3382993037993427</c:v>
                </c:pt>
                <c:pt idx="56">
                  <c:v>0.35179929456995618</c:v>
                </c:pt>
                <c:pt idx="57">
                  <c:v>0.36533964322008028</c:v>
                </c:pt>
                <c:pt idx="58">
                  <c:v>0.37891602327678142</c:v>
                </c:pt>
                <c:pt idx="59">
                  <c:v>0.39252469606772911</c:v>
                </c:pt>
                <c:pt idx="60">
                  <c:v>0.40616241565375527</c:v>
                </c:pt>
                <c:pt idx="61">
                  <c:v>0.41982635135944307</c:v>
                </c:pt>
                <c:pt idx="62">
                  <c:v>0.43351402427295155</c:v>
                </c:pt>
                <c:pt idx="63">
                  <c:v>0.44722325490333548</c:v>
                </c:pt>
                <c:pt idx="64">
                  <c:v>0.46095211980291012</c:v>
                </c:pt>
                <c:pt idx="65">
                  <c:v>0.4746989154345278</c:v>
                </c:pt>
              </c:numCache>
            </c:numRef>
          </c:xVal>
          <c:yVal>
            <c:numRef>
              <c:f>'Q10'!$D$2:$D$67</c:f>
              <c:numCache>
                <c:formatCode>General</c:formatCode>
                <c:ptCount val="66"/>
                <c:pt idx="0">
                  <c:v>-0.5</c:v>
                </c:pt>
                <c:pt idx="1">
                  <c:v>-0.48</c:v>
                </c:pt>
                <c:pt idx="2">
                  <c:v>-0.45999999999999996</c:v>
                </c:pt>
                <c:pt idx="3">
                  <c:v>-0.43999999999999995</c:v>
                </c:pt>
                <c:pt idx="4">
                  <c:v>-0.41999999999999993</c:v>
                </c:pt>
                <c:pt idx="5">
                  <c:v>-0.39999999999999991</c:v>
                </c:pt>
                <c:pt idx="6">
                  <c:v>-0.37999999999999989</c:v>
                </c:pt>
                <c:pt idx="7">
                  <c:v>-0.35999999999999988</c:v>
                </c:pt>
                <c:pt idx="8">
                  <c:v>-0.33999999999999986</c:v>
                </c:pt>
                <c:pt idx="9">
                  <c:v>-0.31999999999999984</c:v>
                </c:pt>
                <c:pt idx="10">
                  <c:v>-0.29999999999999982</c:v>
                </c:pt>
                <c:pt idx="11">
                  <c:v>-0.2799999999999998</c:v>
                </c:pt>
                <c:pt idx="12">
                  <c:v>-0.25999999999999979</c:v>
                </c:pt>
                <c:pt idx="13">
                  <c:v>-0.2399999999999998</c:v>
                </c:pt>
                <c:pt idx="14">
                  <c:v>-0.21999999999999981</c:v>
                </c:pt>
                <c:pt idx="15">
                  <c:v>-0.19999999999999982</c:v>
                </c:pt>
                <c:pt idx="16">
                  <c:v>-0.17999999999999983</c:v>
                </c:pt>
                <c:pt idx="17">
                  <c:v>-0.15999999999999984</c:v>
                </c:pt>
                <c:pt idx="18">
                  <c:v>-0.13999999999999985</c:v>
                </c:pt>
                <c:pt idx="19">
                  <c:v>-0.11999999999999984</c:v>
                </c:pt>
                <c:pt idx="20">
                  <c:v>-9.9999999999999839E-2</c:v>
                </c:pt>
                <c:pt idx="21">
                  <c:v>-7.9999999999999835E-2</c:v>
                </c:pt>
                <c:pt idx="22">
                  <c:v>-5.9999999999999831E-2</c:v>
                </c:pt>
                <c:pt idx="23">
                  <c:v>-3.9999999999999827E-2</c:v>
                </c:pt>
                <c:pt idx="24">
                  <c:v>-1.9999999999999827E-2</c:v>
                </c:pt>
                <c:pt idx="25">
                  <c:v>1.7347234759768071E-16</c:v>
                </c:pt>
                <c:pt idx="26">
                  <c:v>2.0000000000000174E-2</c:v>
                </c:pt>
                <c:pt idx="27">
                  <c:v>4.0000000000000174E-2</c:v>
                </c:pt>
                <c:pt idx="28">
                  <c:v>6.0000000000000178E-2</c:v>
                </c:pt>
                <c:pt idx="29">
                  <c:v>8.0000000000000182E-2</c:v>
                </c:pt>
                <c:pt idx="30">
                  <c:v>0.10000000000000019</c:v>
                </c:pt>
                <c:pt idx="31">
                  <c:v>0.12000000000000019</c:v>
                </c:pt>
                <c:pt idx="32">
                  <c:v>0.14000000000000018</c:v>
                </c:pt>
                <c:pt idx="33">
                  <c:v>0.16000000000000017</c:v>
                </c:pt>
                <c:pt idx="34">
                  <c:v>0.18000000000000016</c:v>
                </c:pt>
                <c:pt idx="35">
                  <c:v>0.20000000000000015</c:v>
                </c:pt>
                <c:pt idx="36">
                  <c:v>0.22000000000000014</c:v>
                </c:pt>
                <c:pt idx="37">
                  <c:v>0.24000000000000013</c:v>
                </c:pt>
                <c:pt idx="38">
                  <c:v>0.26000000000000012</c:v>
                </c:pt>
                <c:pt idx="39">
                  <c:v>0.28000000000000014</c:v>
                </c:pt>
                <c:pt idx="40">
                  <c:v>0.30000000000000016</c:v>
                </c:pt>
                <c:pt idx="41">
                  <c:v>0.32000000000000017</c:v>
                </c:pt>
                <c:pt idx="42">
                  <c:v>0.34000000000000019</c:v>
                </c:pt>
                <c:pt idx="43">
                  <c:v>0.36000000000000021</c:v>
                </c:pt>
                <c:pt idx="44">
                  <c:v>0.38000000000000023</c:v>
                </c:pt>
                <c:pt idx="45">
                  <c:v>0.40000000000000024</c:v>
                </c:pt>
                <c:pt idx="46">
                  <c:v>0.42000000000000026</c:v>
                </c:pt>
                <c:pt idx="47">
                  <c:v>0.44000000000000028</c:v>
                </c:pt>
                <c:pt idx="48">
                  <c:v>0.4600000000000003</c:v>
                </c:pt>
                <c:pt idx="49">
                  <c:v>0.48000000000000032</c:v>
                </c:pt>
                <c:pt idx="50">
                  <c:v>0.50000000000000033</c:v>
                </c:pt>
                <c:pt idx="51">
                  <c:v>0.52000000000000035</c:v>
                </c:pt>
                <c:pt idx="52">
                  <c:v>0.54000000000000037</c:v>
                </c:pt>
                <c:pt idx="53">
                  <c:v>0.56000000000000039</c:v>
                </c:pt>
                <c:pt idx="54">
                  <c:v>0.5800000000000004</c:v>
                </c:pt>
                <c:pt idx="55">
                  <c:v>0.60000000000000042</c:v>
                </c:pt>
                <c:pt idx="56">
                  <c:v>0.62000000000000044</c:v>
                </c:pt>
                <c:pt idx="57">
                  <c:v>0.64000000000000046</c:v>
                </c:pt>
                <c:pt idx="58">
                  <c:v>0.66000000000000048</c:v>
                </c:pt>
                <c:pt idx="59">
                  <c:v>0.68000000000000049</c:v>
                </c:pt>
                <c:pt idx="60">
                  <c:v>0.70000000000000051</c:v>
                </c:pt>
                <c:pt idx="61">
                  <c:v>0.72000000000000053</c:v>
                </c:pt>
                <c:pt idx="62">
                  <c:v>0.74000000000000055</c:v>
                </c:pt>
                <c:pt idx="63">
                  <c:v>0.76000000000000056</c:v>
                </c:pt>
                <c:pt idx="64">
                  <c:v>0.78000000000000058</c:v>
                </c:pt>
                <c:pt idx="65">
                  <c:v>0.8000000000000006</c:v>
                </c:pt>
              </c:numCache>
            </c:numRef>
          </c:yVal>
          <c:smooth val="1"/>
          <c:extLst>
            <c:ext xmlns:c16="http://schemas.microsoft.com/office/drawing/2014/chart" uri="{C3380CC4-5D6E-409C-BE32-E72D297353CC}">
              <c16:uniqueId val="{00000001-FEF7-4FA1-B498-A5B3D4428D3E}"/>
            </c:ext>
          </c:extLst>
        </c:ser>
        <c:dLbls>
          <c:showLegendKey val="0"/>
          <c:showVal val="0"/>
          <c:showCatName val="0"/>
          <c:showSerName val="0"/>
          <c:showPercent val="0"/>
          <c:showBubbleSize val="0"/>
        </c:dLbls>
        <c:axId val="489047008"/>
        <c:axId val="1036974144"/>
      </c:scatterChart>
      <c:valAx>
        <c:axId val="4890470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AU" sz="1600">
                    <a:solidFill>
                      <a:schemeClr val="tx1"/>
                    </a:solidFill>
                  </a:rPr>
                  <a:t>Standard</a:t>
                </a:r>
                <a:r>
                  <a:rPr lang="en-AU" sz="1600" baseline="0">
                    <a:solidFill>
                      <a:schemeClr val="tx1"/>
                    </a:solidFill>
                  </a:rPr>
                  <a:t> Deviation</a:t>
                </a:r>
                <a:endParaRPr lang="en-AU" sz="1600">
                  <a:solidFill>
                    <a:schemeClr val="tx1"/>
                  </a:solidFill>
                </a:endParaRP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974144"/>
        <c:crosses val="autoZero"/>
        <c:crossBetween val="midCat"/>
      </c:valAx>
      <c:valAx>
        <c:axId val="1036974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AU" sz="1600">
                    <a:solidFill>
                      <a:schemeClr val="tx1"/>
                    </a:solidFill>
                  </a:rPr>
                  <a:t>Mean</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0470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AU">
                <a:solidFill>
                  <a:schemeClr val="tx1"/>
                </a:solidFill>
              </a:rPr>
              <a:t>Minimum</a:t>
            </a:r>
            <a:r>
              <a:rPr lang="en-AU" baseline="0">
                <a:solidFill>
                  <a:schemeClr val="tx1"/>
                </a:solidFill>
              </a:rPr>
              <a:t> Variance Frontier of TSE stocks with and without technology stocks weight restricted at 10%.</a:t>
            </a:r>
            <a:endParaRPr lang="en-AU">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scatterChart>
        <c:scatterStyle val="smoothMarker"/>
        <c:varyColors val="0"/>
        <c:ser>
          <c:idx val="0"/>
          <c:order val="0"/>
          <c:tx>
            <c:v>No Restrictions</c:v>
          </c:tx>
          <c:spPr>
            <a:ln w="19050" cap="rnd">
              <a:solidFill>
                <a:schemeClr val="accent1"/>
              </a:solidFill>
              <a:round/>
            </a:ln>
            <a:effectLst/>
          </c:spPr>
          <c:marker>
            <c:symbol val="circle"/>
            <c:size val="5"/>
            <c:spPr>
              <a:noFill/>
              <a:ln w="9525">
                <a:noFill/>
              </a:ln>
              <a:effectLst/>
            </c:spPr>
          </c:marker>
          <c:xVal>
            <c:numRef>
              <c:f>'Q13'!$A$3:$A$68</c:f>
              <c:numCache>
                <c:formatCode>General</c:formatCode>
                <c:ptCount val="66"/>
                <c:pt idx="0">
                  <c:v>0.49807226951896943</c:v>
                </c:pt>
                <c:pt idx="1">
                  <c:v>0.48213264412154011</c:v>
                </c:pt>
                <c:pt idx="2">
                  <c:v>0.46624089891875731</c:v>
                </c:pt>
                <c:pt idx="3">
                  <c:v>0.4504021020761409</c:v>
                </c:pt>
                <c:pt idx="4">
                  <c:v>0.43462204237444574</c:v>
                </c:pt>
                <c:pt idx="5">
                  <c:v>0.41890735767464754</c:v>
                </c:pt>
                <c:pt idx="6">
                  <c:v>0.40326569075891888</c:v>
                </c:pt>
                <c:pt idx="7">
                  <c:v>0.38770587925084843</c:v>
                </c:pt>
                <c:pt idx="8">
                  <c:v>0.37223818812847692</c:v>
                </c:pt>
                <c:pt idx="9">
                  <c:v>0.35687459566318486</c:v>
                </c:pt>
                <c:pt idx="10">
                  <c:v>0.34162914657775395</c:v>
                </c:pt>
                <c:pt idx="11">
                  <c:v>0.32651838996635357</c:v>
                </c:pt>
                <c:pt idx="12">
                  <c:v>0.31156192420462331</c:v>
                </c:pt>
                <c:pt idx="13">
                  <c:v>0.29678307680029131</c:v>
                </c:pt>
                <c:pt idx="14">
                  <c:v>0.2822097538518118</c:v>
                </c:pt>
                <c:pt idx="15">
                  <c:v>0.26787550111244829</c:v>
                </c:pt>
                <c:pt idx="16">
                  <c:v>0.25382082549799334</c:v>
                </c:pt>
                <c:pt idx="17">
                  <c:v>0.24009482970237567</c:v>
                </c:pt>
                <c:pt idx="18">
                  <c:v>0.22675720821229736</c:v>
                </c:pt>
                <c:pt idx="19">
                  <c:v>0.21388063057638027</c:v>
                </c:pt>
                <c:pt idx="20">
                  <c:v>0.201553479822</c:v>
                </c:pt>
                <c:pt idx="21">
                  <c:v>0.18988279214835962</c:v>
                </c:pt>
                <c:pt idx="22">
                  <c:v>0.17899701872614907</c:v>
                </c:pt>
                <c:pt idx="23">
                  <c:v>0.16904786039679423</c:v>
                </c:pt>
                <c:pt idx="24">
                  <c:v>0.16020990584140282</c:v>
                </c:pt>
                <c:pt idx="25">
                  <c:v>0.15267624958643941</c:v>
                </c:pt>
                <c:pt idx="26">
                  <c:v>0.1466480442383831</c:v>
                </c:pt>
                <c:pt idx="27">
                  <c:v>0.14231672074354879</c:v>
                </c:pt>
                <c:pt idx="28">
                  <c:v>0.13984004276509707</c:v>
                </c:pt>
                <c:pt idx="29">
                  <c:v>0.13931695715519907</c:v>
                </c:pt>
                <c:pt idx="30">
                  <c:v>0.14076924370939628</c:v>
                </c:pt>
                <c:pt idx="31">
                  <c:v>0.14413720488180592</c:v>
                </c:pt>
                <c:pt idx="32">
                  <c:v>0.14929124596189972</c:v>
                </c:pt>
                <c:pt idx="33">
                  <c:v>0.15605449959442252</c:v>
                </c:pt>
                <c:pt idx="34">
                  <c:v>0.16422827405647078</c:v>
                </c:pt>
                <c:pt idx="35">
                  <c:v>0.1736134602747188</c:v>
                </c:pt>
                <c:pt idx="36">
                  <c:v>0.18402480705233168</c:v>
                </c:pt>
                <c:pt idx="37">
                  <c:v>0.1952982694900979</c:v>
                </c:pt>
                <c:pt idx="38">
                  <c:v>0.20729323904579799</c:v>
                </c:pt>
                <c:pt idx="39">
                  <c:v>0.21989167395666043</c:v>
                </c:pt>
                <c:pt idx="40">
                  <c:v>0.23299570388725757</c:v>
                </c:pt>
                <c:pt idx="41">
                  <c:v>0.24652471725461411</c:v>
                </c:pt>
                <c:pt idx="42">
                  <c:v>0.26041248594894345</c:v>
                </c:pt>
                <c:pt idx="43">
                  <c:v>0.27460458461548382</c:v>
                </c:pt>
                <c:pt idx="44">
                  <c:v>0.28905619069424648</c:v>
                </c:pt>
                <c:pt idx="45">
                  <c:v>0.30373026404786729</c:v>
                </c:pt>
                <c:pt idx="46">
                  <c:v>0.31859606659781325</c:v>
                </c:pt>
                <c:pt idx="47">
                  <c:v>0.33362797010697681</c:v>
                </c:pt>
                <c:pt idx="48">
                  <c:v>0.34880450062592055</c:v>
                </c:pt>
                <c:pt idx="49">
                  <c:v>0.3641075738146437</c:v>
                </c:pt>
                <c:pt idx="50">
                  <c:v>0.37952188262940401</c:v>
                </c:pt>
                <c:pt idx="51">
                  <c:v>0.39503440598641587</c:v>
                </c:pt>
                <c:pt idx="52">
                  <c:v>0.41063401328263865</c:v>
                </c:pt>
                <c:pt idx="53">
                  <c:v>0.42631114488043176</c:v>
                </c:pt>
                <c:pt idx="54">
                  <c:v>0.44205755288990956</c:v>
                </c:pt>
                <c:pt idx="55">
                  <c:v>0.45786608994099826</c:v>
                </c:pt>
                <c:pt idx="56">
                  <c:v>0.47373053627752765</c:v>
                </c:pt>
                <c:pt idx="57">
                  <c:v>0.48964545756988498</c:v>
                </c:pt>
                <c:pt idx="58">
                  <c:v>0.50560608745241842</c:v>
                </c:pt>
                <c:pt idx="59">
                  <c:v>0.52160823004641654</c:v>
                </c:pt>
                <c:pt idx="60">
                  <c:v>0.5376481787084012</c:v>
                </c:pt>
                <c:pt idx="61">
                  <c:v>0.55372264800878312</c:v>
                </c:pt>
                <c:pt idx="62">
                  <c:v>0.56982871654590128</c:v>
                </c:pt>
                <c:pt idx="63">
                  <c:v>0.58596377867230998</c:v>
                </c:pt>
                <c:pt idx="64">
                  <c:v>0.60212550358260619</c:v>
                </c:pt>
                <c:pt idx="65">
                  <c:v>0.61831180050713475</c:v>
                </c:pt>
              </c:numCache>
            </c:numRef>
          </c:xVal>
          <c:yVal>
            <c:numRef>
              <c:f>'Q13'!$B$3:$B$68</c:f>
              <c:numCache>
                <c:formatCode>General</c:formatCode>
                <c:ptCount val="66"/>
                <c:pt idx="0">
                  <c:v>-0.5</c:v>
                </c:pt>
                <c:pt idx="1">
                  <c:v>-0.48</c:v>
                </c:pt>
                <c:pt idx="2">
                  <c:v>-0.45999999999999996</c:v>
                </c:pt>
                <c:pt idx="3">
                  <c:v>-0.43999999999999995</c:v>
                </c:pt>
                <c:pt idx="4">
                  <c:v>-0.41999999999999993</c:v>
                </c:pt>
                <c:pt idx="5">
                  <c:v>-0.39999999999999991</c:v>
                </c:pt>
                <c:pt idx="6">
                  <c:v>-0.37999999999999989</c:v>
                </c:pt>
                <c:pt idx="7">
                  <c:v>-0.35999999999999988</c:v>
                </c:pt>
                <c:pt idx="8">
                  <c:v>-0.33999999999999986</c:v>
                </c:pt>
                <c:pt idx="9">
                  <c:v>-0.31999999999999984</c:v>
                </c:pt>
                <c:pt idx="10">
                  <c:v>-0.29999999999999982</c:v>
                </c:pt>
                <c:pt idx="11">
                  <c:v>-0.2799999999999998</c:v>
                </c:pt>
                <c:pt idx="12">
                  <c:v>-0.25999999999999979</c:v>
                </c:pt>
                <c:pt idx="13">
                  <c:v>-0.2399999999999998</c:v>
                </c:pt>
                <c:pt idx="14">
                  <c:v>-0.21999999999999981</c:v>
                </c:pt>
                <c:pt idx="15">
                  <c:v>-0.19999999999999982</c:v>
                </c:pt>
                <c:pt idx="16">
                  <c:v>-0.17999999999999983</c:v>
                </c:pt>
                <c:pt idx="17">
                  <c:v>-0.15999999999999984</c:v>
                </c:pt>
                <c:pt idx="18">
                  <c:v>-0.13999999999999985</c:v>
                </c:pt>
                <c:pt idx="19">
                  <c:v>-0.11999999999999984</c:v>
                </c:pt>
                <c:pt idx="20">
                  <c:v>-9.9999999999999839E-2</c:v>
                </c:pt>
                <c:pt idx="21">
                  <c:v>-7.9999999999999835E-2</c:v>
                </c:pt>
                <c:pt idx="22">
                  <c:v>-5.9999999999999831E-2</c:v>
                </c:pt>
                <c:pt idx="23">
                  <c:v>-3.9999999999999827E-2</c:v>
                </c:pt>
                <c:pt idx="24">
                  <c:v>-1.9999999999999827E-2</c:v>
                </c:pt>
                <c:pt idx="25">
                  <c:v>1.7347234759768071E-16</c:v>
                </c:pt>
                <c:pt idx="26">
                  <c:v>2.0000000000000174E-2</c:v>
                </c:pt>
                <c:pt idx="27">
                  <c:v>4.0000000000000174E-2</c:v>
                </c:pt>
                <c:pt idx="28">
                  <c:v>6.0000000000000178E-2</c:v>
                </c:pt>
                <c:pt idx="29">
                  <c:v>8.0000000000000182E-2</c:v>
                </c:pt>
                <c:pt idx="30">
                  <c:v>0.10000000000000019</c:v>
                </c:pt>
                <c:pt idx="31">
                  <c:v>0.12000000000000019</c:v>
                </c:pt>
                <c:pt idx="32">
                  <c:v>0.14000000000000018</c:v>
                </c:pt>
                <c:pt idx="33">
                  <c:v>0.16000000000000017</c:v>
                </c:pt>
                <c:pt idx="34">
                  <c:v>0.18000000000000016</c:v>
                </c:pt>
                <c:pt idx="35">
                  <c:v>0.20000000000000015</c:v>
                </c:pt>
                <c:pt idx="36">
                  <c:v>0.22000000000000014</c:v>
                </c:pt>
                <c:pt idx="37">
                  <c:v>0.24000000000000013</c:v>
                </c:pt>
                <c:pt idx="38">
                  <c:v>0.26000000000000012</c:v>
                </c:pt>
                <c:pt idx="39">
                  <c:v>0.28000000000000014</c:v>
                </c:pt>
                <c:pt idx="40">
                  <c:v>0.30000000000000016</c:v>
                </c:pt>
                <c:pt idx="41">
                  <c:v>0.32000000000000017</c:v>
                </c:pt>
                <c:pt idx="42">
                  <c:v>0.34000000000000019</c:v>
                </c:pt>
                <c:pt idx="43">
                  <c:v>0.36000000000000021</c:v>
                </c:pt>
                <c:pt idx="44">
                  <c:v>0.38000000000000023</c:v>
                </c:pt>
                <c:pt idx="45">
                  <c:v>0.40000000000000024</c:v>
                </c:pt>
                <c:pt idx="46">
                  <c:v>0.42000000000000026</c:v>
                </c:pt>
                <c:pt idx="47">
                  <c:v>0.44000000000000028</c:v>
                </c:pt>
                <c:pt idx="48">
                  <c:v>0.4600000000000003</c:v>
                </c:pt>
                <c:pt idx="49">
                  <c:v>0.48000000000000032</c:v>
                </c:pt>
                <c:pt idx="50">
                  <c:v>0.50000000000000033</c:v>
                </c:pt>
                <c:pt idx="51">
                  <c:v>0.52000000000000035</c:v>
                </c:pt>
                <c:pt idx="52">
                  <c:v>0.54000000000000037</c:v>
                </c:pt>
                <c:pt idx="53">
                  <c:v>0.56000000000000039</c:v>
                </c:pt>
                <c:pt idx="54">
                  <c:v>0.5800000000000004</c:v>
                </c:pt>
                <c:pt idx="55">
                  <c:v>0.60000000000000042</c:v>
                </c:pt>
                <c:pt idx="56">
                  <c:v>0.62000000000000044</c:v>
                </c:pt>
                <c:pt idx="57">
                  <c:v>0.64000000000000046</c:v>
                </c:pt>
                <c:pt idx="58">
                  <c:v>0.66000000000000048</c:v>
                </c:pt>
                <c:pt idx="59">
                  <c:v>0.68000000000000049</c:v>
                </c:pt>
                <c:pt idx="60">
                  <c:v>0.70000000000000051</c:v>
                </c:pt>
                <c:pt idx="61">
                  <c:v>0.72000000000000053</c:v>
                </c:pt>
                <c:pt idx="62">
                  <c:v>0.74000000000000055</c:v>
                </c:pt>
                <c:pt idx="63">
                  <c:v>0.76000000000000056</c:v>
                </c:pt>
                <c:pt idx="64">
                  <c:v>0.78000000000000058</c:v>
                </c:pt>
                <c:pt idx="65">
                  <c:v>0.8000000000000006</c:v>
                </c:pt>
              </c:numCache>
            </c:numRef>
          </c:yVal>
          <c:smooth val="1"/>
          <c:extLst>
            <c:ext xmlns:c16="http://schemas.microsoft.com/office/drawing/2014/chart" uri="{C3380CC4-5D6E-409C-BE32-E72D297353CC}">
              <c16:uniqueId val="{00000000-184E-4574-A27C-732EF711EAA6}"/>
            </c:ext>
          </c:extLst>
        </c:ser>
        <c:ser>
          <c:idx val="1"/>
          <c:order val="1"/>
          <c:tx>
            <c:v>Sum of Weights of Tech Stocks &lt;= 10%</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'Q13'!$C$3:$C$68</c:f>
              <c:numCache>
                <c:formatCode>General</c:formatCode>
                <c:ptCount val="66"/>
                <c:pt idx="0">
                  <c:v>0.41891087573196384</c:v>
                </c:pt>
                <c:pt idx="1">
                  <c:v>0.34162920665651636</c:v>
                </c:pt>
                <c:pt idx="2">
                  <c:v>0.26787557025909531</c:v>
                </c:pt>
                <c:pt idx="3">
                  <c:v>0.20201958685106625</c:v>
                </c:pt>
                <c:pt idx="4">
                  <c:v>0.15446096110241736</c:v>
                </c:pt>
                <c:pt idx="5">
                  <c:v>0.14080666232980549</c:v>
                </c:pt>
                <c:pt idx="6">
                  <c:v>0.17424399981717278</c:v>
                </c:pt>
                <c:pt idx="7">
                  <c:v>0.23618089334128026</c:v>
                </c:pt>
                <c:pt idx="8">
                  <c:v>0.30890702420415167</c:v>
                </c:pt>
                <c:pt idx="9">
                  <c:v>0.38727090919617646</c:v>
                </c:pt>
                <c:pt idx="10">
                  <c:v>0.46684890398064854</c:v>
                </c:pt>
                <c:pt idx="11">
                  <c:v>0.5485106182486561</c:v>
                </c:pt>
                <c:pt idx="12">
                  <c:v>0.63142822636157914</c:v>
                </c:pt>
              </c:numCache>
            </c:numRef>
          </c:xVal>
          <c:yVal>
            <c:numRef>
              <c:f>'Q13'!$D$3:$D$68</c:f>
              <c:numCache>
                <c:formatCode>General</c:formatCode>
                <c:ptCount val="66"/>
                <c:pt idx="0">
                  <c:v>-0.4</c:v>
                </c:pt>
                <c:pt idx="1">
                  <c:v>-0.30000000000000004</c:v>
                </c:pt>
                <c:pt idx="2">
                  <c:v>-0.20000000000000004</c:v>
                </c:pt>
                <c:pt idx="3">
                  <c:v>-0.10000000000000003</c:v>
                </c:pt>
                <c:pt idx="4">
                  <c:v>0</c:v>
                </c:pt>
                <c:pt idx="5">
                  <c:v>0.1</c:v>
                </c:pt>
                <c:pt idx="6">
                  <c:v>0.2</c:v>
                </c:pt>
                <c:pt idx="7">
                  <c:v>0.30000000000000004</c:v>
                </c:pt>
                <c:pt idx="8">
                  <c:v>0.4</c:v>
                </c:pt>
                <c:pt idx="9">
                  <c:v>0.5</c:v>
                </c:pt>
                <c:pt idx="10">
                  <c:v>0.6</c:v>
                </c:pt>
                <c:pt idx="11">
                  <c:v>0.7</c:v>
                </c:pt>
                <c:pt idx="12">
                  <c:v>0.79999999999999993</c:v>
                </c:pt>
              </c:numCache>
            </c:numRef>
          </c:yVal>
          <c:smooth val="1"/>
          <c:extLst>
            <c:ext xmlns:c16="http://schemas.microsoft.com/office/drawing/2014/chart" uri="{C3380CC4-5D6E-409C-BE32-E72D297353CC}">
              <c16:uniqueId val="{00000001-184E-4574-A27C-732EF711EAA6}"/>
            </c:ext>
          </c:extLst>
        </c:ser>
        <c:dLbls>
          <c:showLegendKey val="0"/>
          <c:showVal val="0"/>
          <c:showCatName val="0"/>
          <c:showSerName val="0"/>
          <c:showPercent val="0"/>
          <c:showBubbleSize val="0"/>
        </c:dLbls>
        <c:axId val="2128287951"/>
        <c:axId val="418042495"/>
      </c:scatterChart>
      <c:valAx>
        <c:axId val="21282879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AU" sz="1600">
                    <a:solidFill>
                      <a:schemeClr val="tx1"/>
                    </a:solidFill>
                  </a:rPr>
                  <a:t>Standard</a:t>
                </a:r>
                <a:r>
                  <a:rPr lang="en-AU" sz="1600" baseline="0">
                    <a:solidFill>
                      <a:schemeClr val="tx1"/>
                    </a:solidFill>
                  </a:rPr>
                  <a:t> Deviation</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042495"/>
        <c:crosses val="autoZero"/>
        <c:crossBetween val="midCat"/>
      </c:valAx>
      <c:valAx>
        <c:axId val="418042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AU" sz="1600">
                    <a:solidFill>
                      <a:schemeClr val="tx1"/>
                    </a:solidFill>
                  </a:rPr>
                  <a:t>Mean</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2879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Minimum</a:t>
            </a:r>
            <a:r>
              <a:rPr lang="en-AU" baseline="0"/>
              <a:t> Variance Frontier with technology stocks restricted to be at most 10%</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'Q13'!$C$3:$C$15</c:f>
              <c:numCache>
                <c:formatCode>General</c:formatCode>
                <c:ptCount val="13"/>
                <c:pt idx="0">
                  <c:v>0.41891087573196384</c:v>
                </c:pt>
                <c:pt idx="1">
                  <c:v>0.34162920665651636</c:v>
                </c:pt>
                <c:pt idx="2">
                  <c:v>0.26787557025909531</c:v>
                </c:pt>
                <c:pt idx="3">
                  <c:v>0.20201958685106625</c:v>
                </c:pt>
                <c:pt idx="4">
                  <c:v>0.15446096110241736</c:v>
                </c:pt>
                <c:pt idx="5">
                  <c:v>0.14080666232980549</c:v>
                </c:pt>
                <c:pt idx="6">
                  <c:v>0.17424399981717278</c:v>
                </c:pt>
                <c:pt idx="7">
                  <c:v>0.23618089334128026</c:v>
                </c:pt>
                <c:pt idx="8">
                  <c:v>0.30890702420415167</c:v>
                </c:pt>
                <c:pt idx="9">
                  <c:v>0.38727090919617646</c:v>
                </c:pt>
                <c:pt idx="10">
                  <c:v>0.46684890398064854</c:v>
                </c:pt>
                <c:pt idx="11">
                  <c:v>0.5485106182486561</c:v>
                </c:pt>
                <c:pt idx="12">
                  <c:v>0.63142822636157914</c:v>
                </c:pt>
              </c:numCache>
            </c:numRef>
          </c:xVal>
          <c:yVal>
            <c:numRef>
              <c:f>'Q13'!$D$3:$D$15</c:f>
              <c:numCache>
                <c:formatCode>General</c:formatCode>
                <c:ptCount val="13"/>
                <c:pt idx="0">
                  <c:v>-0.4</c:v>
                </c:pt>
                <c:pt idx="1">
                  <c:v>-0.30000000000000004</c:v>
                </c:pt>
                <c:pt idx="2">
                  <c:v>-0.20000000000000004</c:v>
                </c:pt>
                <c:pt idx="3">
                  <c:v>-0.10000000000000003</c:v>
                </c:pt>
                <c:pt idx="4">
                  <c:v>0</c:v>
                </c:pt>
                <c:pt idx="5">
                  <c:v>0.1</c:v>
                </c:pt>
                <c:pt idx="6">
                  <c:v>0.2</c:v>
                </c:pt>
                <c:pt idx="7">
                  <c:v>0.30000000000000004</c:v>
                </c:pt>
                <c:pt idx="8">
                  <c:v>0.4</c:v>
                </c:pt>
                <c:pt idx="9">
                  <c:v>0.5</c:v>
                </c:pt>
                <c:pt idx="10">
                  <c:v>0.6</c:v>
                </c:pt>
                <c:pt idx="11">
                  <c:v>0.7</c:v>
                </c:pt>
                <c:pt idx="12">
                  <c:v>0.79999999999999993</c:v>
                </c:pt>
              </c:numCache>
            </c:numRef>
          </c:yVal>
          <c:smooth val="1"/>
          <c:extLst>
            <c:ext xmlns:c16="http://schemas.microsoft.com/office/drawing/2014/chart" uri="{C3380CC4-5D6E-409C-BE32-E72D297353CC}">
              <c16:uniqueId val="{00000000-80E1-4037-AA49-E5BC0E9A4C63}"/>
            </c:ext>
          </c:extLst>
        </c:ser>
        <c:dLbls>
          <c:showLegendKey val="0"/>
          <c:showVal val="0"/>
          <c:showCatName val="0"/>
          <c:showSerName val="0"/>
          <c:showPercent val="0"/>
          <c:showBubbleSize val="0"/>
        </c:dLbls>
        <c:axId val="102048223"/>
        <c:axId val="173175839"/>
      </c:scatterChart>
      <c:valAx>
        <c:axId val="1020482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Standard</a:t>
                </a:r>
                <a:r>
                  <a:rPr lang="en-AU" baseline="0"/>
                  <a:t> deviation</a:t>
                </a:r>
                <a:endParaRPr lang="en-AU"/>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75839"/>
        <c:crosses val="autoZero"/>
        <c:crossBetween val="midCat"/>
      </c:valAx>
      <c:valAx>
        <c:axId val="1731758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Mean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04822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AU">
                <a:solidFill>
                  <a:schemeClr val="tx1"/>
                </a:solidFill>
              </a:rPr>
              <a:t>Plot</a:t>
            </a:r>
            <a:r>
              <a:rPr lang="en-AU" baseline="0">
                <a:solidFill>
                  <a:schemeClr val="tx1"/>
                </a:solidFill>
              </a:rPr>
              <a:t> overlaying the short sales allowed minimum variance frontier against short sales not allowed minimum variance frontier for 25 TSE Stocks</a:t>
            </a:r>
            <a:endParaRPr lang="en-AU">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scatterChart>
        <c:scatterStyle val="smoothMarker"/>
        <c:varyColors val="0"/>
        <c:ser>
          <c:idx val="0"/>
          <c:order val="0"/>
          <c:tx>
            <c:v>MVF Short Sells Allowed</c:v>
          </c:tx>
          <c:spPr>
            <a:ln w="19050" cap="rnd">
              <a:solidFill>
                <a:schemeClr val="accent1"/>
              </a:solidFill>
              <a:round/>
            </a:ln>
            <a:effectLst/>
          </c:spPr>
          <c:marker>
            <c:symbol val="circle"/>
            <c:size val="5"/>
            <c:spPr>
              <a:noFill/>
              <a:ln w="9525">
                <a:noFill/>
              </a:ln>
              <a:effectLst/>
            </c:spPr>
          </c:marker>
          <c:xVal>
            <c:numRef>
              <c:f>'Q16'!$A$3:$A$68</c:f>
              <c:numCache>
                <c:formatCode>General</c:formatCode>
                <c:ptCount val="66"/>
                <c:pt idx="0">
                  <c:v>0.49807226951896943</c:v>
                </c:pt>
                <c:pt idx="1">
                  <c:v>0.48213264412154011</c:v>
                </c:pt>
                <c:pt idx="2">
                  <c:v>0.46624089891875731</c:v>
                </c:pt>
                <c:pt idx="3">
                  <c:v>0.4504021020761409</c:v>
                </c:pt>
                <c:pt idx="4">
                  <c:v>0.43462204237444574</c:v>
                </c:pt>
                <c:pt idx="5">
                  <c:v>0.41890735767464754</c:v>
                </c:pt>
                <c:pt idx="6">
                  <c:v>0.40326569075891888</c:v>
                </c:pt>
                <c:pt idx="7">
                  <c:v>0.38770587925084843</c:v>
                </c:pt>
                <c:pt idx="8">
                  <c:v>0.37223818812847692</c:v>
                </c:pt>
                <c:pt idx="9">
                  <c:v>0.35687459566318486</c:v>
                </c:pt>
                <c:pt idx="10">
                  <c:v>0.34162914657775395</c:v>
                </c:pt>
                <c:pt idx="11">
                  <c:v>0.32651838996635357</c:v>
                </c:pt>
                <c:pt idx="12">
                  <c:v>0.31156192420462331</c:v>
                </c:pt>
                <c:pt idx="13">
                  <c:v>0.29678307680029131</c:v>
                </c:pt>
                <c:pt idx="14">
                  <c:v>0.2822097538518118</c:v>
                </c:pt>
                <c:pt idx="15">
                  <c:v>0.26787550111244829</c:v>
                </c:pt>
                <c:pt idx="16">
                  <c:v>0.25382082549799334</c:v>
                </c:pt>
                <c:pt idx="17">
                  <c:v>0.24009482970237567</c:v>
                </c:pt>
                <c:pt idx="18">
                  <c:v>0.22675720821229736</c:v>
                </c:pt>
                <c:pt idx="19">
                  <c:v>0.21388063057638027</c:v>
                </c:pt>
                <c:pt idx="20">
                  <c:v>0.201553479822</c:v>
                </c:pt>
                <c:pt idx="21">
                  <c:v>0.18988279214835962</c:v>
                </c:pt>
                <c:pt idx="22">
                  <c:v>0.17899701872614907</c:v>
                </c:pt>
                <c:pt idx="23">
                  <c:v>0.16904786039679423</c:v>
                </c:pt>
                <c:pt idx="24">
                  <c:v>0.16020990584140282</c:v>
                </c:pt>
                <c:pt idx="25">
                  <c:v>0.15267624958643941</c:v>
                </c:pt>
                <c:pt idx="26">
                  <c:v>0.1466480442383831</c:v>
                </c:pt>
                <c:pt idx="27">
                  <c:v>0.14231672074354879</c:v>
                </c:pt>
                <c:pt idx="28">
                  <c:v>0.13984004276509707</c:v>
                </c:pt>
                <c:pt idx="29">
                  <c:v>0.13931695715519907</c:v>
                </c:pt>
                <c:pt idx="30">
                  <c:v>0.14076924370939628</c:v>
                </c:pt>
                <c:pt idx="31">
                  <c:v>0.14413720488180592</c:v>
                </c:pt>
                <c:pt idx="32">
                  <c:v>0.14929124596189972</c:v>
                </c:pt>
                <c:pt idx="33">
                  <c:v>0.15605449959442252</c:v>
                </c:pt>
                <c:pt idx="34">
                  <c:v>0.16422827405647078</c:v>
                </c:pt>
                <c:pt idx="35">
                  <c:v>0.1736134602747188</c:v>
                </c:pt>
                <c:pt idx="36">
                  <c:v>0.18402480705233168</c:v>
                </c:pt>
                <c:pt idx="37">
                  <c:v>0.1952982694900979</c:v>
                </c:pt>
                <c:pt idx="38">
                  <c:v>0.20729323904579799</c:v>
                </c:pt>
                <c:pt idx="39">
                  <c:v>0.21989167395666043</c:v>
                </c:pt>
                <c:pt idx="40">
                  <c:v>0.23299570388725757</c:v>
                </c:pt>
                <c:pt idx="41">
                  <c:v>0.24652471725461411</c:v>
                </c:pt>
                <c:pt idx="42">
                  <c:v>0.26041248594894345</c:v>
                </c:pt>
                <c:pt idx="43">
                  <c:v>0.27460458461548382</c:v>
                </c:pt>
                <c:pt idx="44">
                  <c:v>0.28905619069424648</c:v>
                </c:pt>
                <c:pt idx="45">
                  <c:v>0.30373026404786729</c:v>
                </c:pt>
                <c:pt idx="46">
                  <c:v>0.31859606659781325</c:v>
                </c:pt>
                <c:pt idx="47">
                  <c:v>0.33362797010697681</c:v>
                </c:pt>
                <c:pt idx="48">
                  <c:v>0.34880450062592055</c:v>
                </c:pt>
                <c:pt idx="49">
                  <c:v>0.3641075738146437</c:v>
                </c:pt>
                <c:pt idx="50">
                  <c:v>0.37952188262940401</c:v>
                </c:pt>
                <c:pt idx="51">
                  <c:v>0.39503440598641587</c:v>
                </c:pt>
                <c:pt idx="52">
                  <c:v>0.41063401328263865</c:v>
                </c:pt>
                <c:pt idx="53">
                  <c:v>0.42631114488043176</c:v>
                </c:pt>
                <c:pt idx="54">
                  <c:v>0.44205755288990956</c:v>
                </c:pt>
                <c:pt idx="55">
                  <c:v>0.45786608994099826</c:v>
                </c:pt>
                <c:pt idx="56">
                  <c:v>0.47373053627752765</c:v>
                </c:pt>
                <c:pt idx="57">
                  <c:v>0.48964545756988498</c:v>
                </c:pt>
                <c:pt idx="58">
                  <c:v>0.50560608745241842</c:v>
                </c:pt>
                <c:pt idx="59">
                  <c:v>0.52160823004641654</c:v>
                </c:pt>
                <c:pt idx="60">
                  <c:v>0.5376481787084012</c:v>
                </c:pt>
                <c:pt idx="61">
                  <c:v>0.55372264800878312</c:v>
                </c:pt>
                <c:pt idx="62">
                  <c:v>0.56982871654590128</c:v>
                </c:pt>
                <c:pt idx="63">
                  <c:v>0.58596377867230998</c:v>
                </c:pt>
                <c:pt idx="64">
                  <c:v>0.60212550358260619</c:v>
                </c:pt>
                <c:pt idx="65">
                  <c:v>0.61831180050713475</c:v>
                </c:pt>
              </c:numCache>
            </c:numRef>
          </c:xVal>
          <c:yVal>
            <c:numRef>
              <c:f>'Q16'!$B$3:$B$68</c:f>
              <c:numCache>
                <c:formatCode>General</c:formatCode>
                <c:ptCount val="66"/>
                <c:pt idx="0">
                  <c:v>-0.5</c:v>
                </c:pt>
                <c:pt idx="1">
                  <c:v>-0.48</c:v>
                </c:pt>
                <c:pt idx="2">
                  <c:v>-0.45999999999999996</c:v>
                </c:pt>
                <c:pt idx="3">
                  <c:v>-0.43999999999999995</c:v>
                </c:pt>
                <c:pt idx="4">
                  <c:v>-0.41999999999999993</c:v>
                </c:pt>
                <c:pt idx="5">
                  <c:v>-0.39999999999999991</c:v>
                </c:pt>
                <c:pt idx="6">
                  <c:v>-0.37999999999999989</c:v>
                </c:pt>
                <c:pt idx="7">
                  <c:v>-0.35999999999999988</c:v>
                </c:pt>
                <c:pt idx="8">
                  <c:v>-0.33999999999999986</c:v>
                </c:pt>
                <c:pt idx="9">
                  <c:v>-0.31999999999999984</c:v>
                </c:pt>
                <c:pt idx="10">
                  <c:v>-0.29999999999999982</c:v>
                </c:pt>
                <c:pt idx="11">
                  <c:v>-0.2799999999999998</c:v>
                </c:pt>
                <c:pt idx="12">
                  <c:v>-0.25999999999999979</c:v>
                </c:pt>
                <c:pt idx="13">
                  <c:v>-0.2399999999999998</c:v>
                </c:pt>
                <c:pt idx="14">
                  <c:v>-0.21999999999999981</c:v>
                </c:pt>
                <c:pt idx="15">
                  <c:v>-0.19999999999999982</c:v>
                </c:pt>
                <c:pt idx="16">
                  <c:v>-0.17999999999999983</c:v>
                </c:pt>
                <c:pt idx="17">
                  <c:v>-0.15999999999999984</c:v>
                </c:pt>
                <c:pt idx="18">
                  <c:v>-0.13999999999999985</c:v>
                </c:pt>
                <c:pt idx="19">
                  <c:v>-0.11999999999999984</c:v>
                </c:pt>
                <c:pt idx="20">
                  <c:v>-9.9999999999999839E-2</c:v>
                </c:pt>
                <c:pt idx="21">
                  <c:v>-7.9999999999999835E-2</c:v>
                </c:pt>
                <c:pt idx="22">
                  <c:v>-5.9999999999999831E-2</c:v>
                </c:pt>
                <c:pt idx="23">
                  <c:v>-3.9999999999999827E-2</c:v>
                </c:pt>
                <c:pt idx="24">
                  <c:v>-1.9999999999999827E-2</c:v>
                </c:pt>
                <c:pt idx="25">
                  <c:v>1.7347234759768071E-16</c:v>
                </c:pt>
                <c:pt idx="26">
                  <c:v>2.0000000000000174E-2</c:v>
                </c:pt>
                <c:pt idx="27">
                  <c:v>4.0000000000000174E-2</c:v>
                </c:pt>
                <c:pt idx="28">
                  <c:v>6.0000000000000178E-2</c:v>
                </c:pt>
                <c:pt idx="29">
                  <c:v>8.0000000000000182E-2</c:v>
                </c:pt>
                <c:pt idx="30">
                  <c:v>0.10000000000000019</c:v>
                </c:pt>
                <c:pt idx="31">
                  <c:v>0.12000000000000019</c:v>
                </c:pt>
                <c:pt idx="32">
                  <c:v>0.14000000000000018</c:v>
                </c:pt>
                <c:pt idx="33">
                  <c:v>0.16000000000000017</c:v>
                </c:pt>
                <c:pt idx="34">
                  <c:v>0.18000000000000016</c:v>
                </c:pt>
                <c:pt idx="35">
                  <c:v>0.20000000000000015</c:v>
                </c:pt>
                <c:pt idx="36">
                  <c:v>0.22000000000000014</c:v>
                </c:pt>
                <c:pt idx="37">
                  <c:v>0.24000000000000013</c:v>
                </c:pt>
                <c:pt idx="38">
                  <c:v>0.26000000000000012</c:v>
                </c:pt>
                <c:pt idx="39">
                  <c:v>0.28000000000000014</c:v>
                </c:pt>
                <c:pt idx="40">
                  <c:v>0.30000000000000016</c:v>
                </c:pt>
                <c:pt idx="41">
                  <c:v>0.32000000000000017</c:v>
                </c:pt>
                <c:pt idx="42">
                  <c:v>0.34000000000000019</c:v>
                </c:pt>
                <c:pt idx="43">
                  <c:v>0.36000000000000021</c:v>
                </c:pt>
                <c:pt idx="44">
                  <c:v>0.38000000000000023</c:v>
                </c:pt>
                <c:pt idx="45">
                  <c:v>0.40000000000000024</c:v>
                </c:pt>
                <c:pt idx="46">
                  <c:v>0.42000000000000026</c:v>
                </c:pt>
                <c:pt idx="47">
                  <c:v>0.44000000000000028</c:v>
                </c:pt>
                <c:pt idx="48">
                  <c:v>0.4600000000000003</c:v>
                </c:pt>
                <c:pt idx="49">
                  <c:v>0.48000000000000032</c:v>
                </c:pt>
                <c:pt idx="50">
                  <c:v>0.50000000000000033</c:v>
                </c:pt>
                <c:pt idx="51">
                  <c:v>0.52000000000000035</c:v>
                </c:pt>
                <c:pt idx="52">
                  <c:v>0.54000000000000037</c:v>
                </c:pt>
                <c:pt idx="53">
                  <c:v>0.56000000000000039</c:v>
                </c:pt>
                <c:pt idx="54">
                  <c:v>0.5800000000000004</c:v>
                </c:pt>
                <c:pt idx="55">
                  <c:v>0.60000000000000042</c:v>
                </c:pt>
                <c:pt idx="56">
                  <c:v>0.62000000000000044</c:v>
                </c:pt>
                <c:pt idx="57">
                  <c:v>0.64000000000000046</c:v>
                </c:pt>
                <c:pt idx="58">
                  <c:v>0.66000000000000048</c:v>
                </c:pt>
                <c:pt idx="59">
                  <c:v>0.68000000000000049</c:v>
                </c:pt>
                <c:pt idx="60">
                  <c:v>0.70000000000000051</c:v>
                </c:pt>
                <c:pt idx="61">
                  <c:v>0.72000000000000053</c:v>
                </c:pt>
                <c:pt idx="62">
                  <c:v>0.74000000000000055</c:v>
                </c:pt>
                <c:pt idx="63">
                  <c:v>0.76000000000000056</c:v>
                </c:pt>
                <c:pt idx="64">
                  <c:v>0.78000000000000058</c:v>
                </c:pt>
                <c:pt idx="65">
                  <c:v>0.8000000000000006</c:v>
                </c:pt>
              </c:numCache>
            </c:numRef>
          </c:yVal>
          <c:smooth val="1"/>
          <c:extLst>
            <c:ext xmlns:c16="http://schemas.microsoft.com/office/drawing/2014/chart" uri="{C3380CC4-5D6E-409C-BE32-E72D297353CC}">
              <c16:uniqueId val="{00000000-4E81-4537-809E-27EB0081B4D5}"/>
            </c:ext>
          </c:extLst>
        </c:ser>
        <c:ser>
          <c:idx val="1"/>
          <c:order val="1"/>
          <c:tx>
            <c:v>MVF Short Sells not allowed</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'Q16'!$C$3:$C$68</c:f>
              <c:numCache>
                <c:formatCode>General</c:formatCode>
                <c:ptCount val="66"/>
                <c:pt idx="0">
                  <c:v>0.21326700820376152</c:v>
                </c:pt>
                <c:pt idx="1">
                  <c:v>0.18871685909678507</c:v>
                </c:pt>
                <c:pt idx="2">
                  <c:v>0.27770315577728433</c:v>
                </c:pt>
                <c:pt idx="3">
                  <c:v>0.417734332002689</c:v>
                </c:pt>
              </c:numCache>
            </c:numRef>
          </c:xVal>
          <c:yVal>
            <c:numRef>
              <c:f>'Q16'!$D$3:$D$68</c:f>
              <c:numCache>
                <c:formatCode>General</c:formatCode>
                <c:ptCount val="66"/>
                <c:pt idx="0">
                  <c:v>9.9999998516462824E-2</c:v>
                </c:pt>
                <c:pt idx="1">
                  <c:v>0.19999999917533093</c:v>
                </c:pt>
                <c:pt idx="2">
                  <c:v>0.30000000326165244</c:v>
                </c:pt>
                <c:pt idx="3">
                  <c:v>0.40000000080765463</c:v>
                </c:pt>
              </c:numCache>
            </c:numRef>
          </c:yVal>
          <c:smooth val="1"/>
          <c:extLst>
            <c:ext xmlns:c16="http://schemas.microsoft.com/office/drawing/2014/chart" uri="{C3380CC4-5D6E-409C-BE32-E72D297353CC}">
              <c16:uniqueId val="{00000001-4E81-4537-809E-27EB0081B4D5}"/>
            </c:ext>
          </c:extLst>
        </c:ser>
        <c:dLbls>
          <c:showLegendKey val="0"/>
          <c:showVal val="0"/>
          <c:showCatName val="0"/>
          <c:showSerName val="0"/>
          <c:showPercent val="0"/>
          <c:showBubbleSize val="0"/>
        </c:dLbls>
        <c:axId val="325907888"/>
        <c:axId val="2100463936"/>
      </c:scatterChart>
      <c:valAx>
        <c:axId val="3259078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AU" sz="1600">
                    <a:solidFill>
                      <a:schemeClr val="tx1"/>
                    </a:solidFill>
                  </a:rPr>
                  <a:t>Variance</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463936"/>
        <c:crosses val="autoZero"/>
        <c:crossBetween val="midCat"/>
      </c:valAx>
      <c:valAx>
        <c:axId val="2100463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AU" sz="1600">
                    <a:solidFill>
                      <a:schemeClr val="tx1"/>
                    </a:solidFill>
                  </a:rPr>
                  <a:t>Mean</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9078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No</a:t>
            </a:r>
            <a:r>
              <a:rPr lang="en-AU" baseline="0"/>
              <a:t> Short Selling MVF of 25 TSE Stocks plus Government Bond</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'Q18'!$A$2:$A$9</c:f>
              <c:numCache>
                <c:formatCode>General</c:formatCode>
                <c:ptCount val="8"/>
                <c:pt idx="0">
                  <c:v>4.4457520637562496E-2</c:v>
                </c:pt>
                <c:pt idx="1">
                  <c:v>9.0102196075092636E-2</c:v>
                </c:pt>
                <c:pt idx="2">
                  <c:v>0.13574695651817201</c:v>
                </c:pt>
                <c:pt idx="3">
                  <c:v>0.18139172343284082</c:v>
                </c:pt>
                <c:pt idx="4">
                  <c:v>0.27765692205229131</c:v>
                </c:pt>
                <c:pt idx="5">
                  <c:v>0.4013277774293334</c:v>
                </c:pt>
                <c:pt idx="6">
                  <c:v>0.48200984264547814</c:v>
                </c:pt>
                <c:pt idx="7">
                  <c:v>0.49550742198516168</c:v>
                </c:pt>
              </c:numCache>
            </c:numRef>
          </c:xVal>
          <c:yVal>
            <c:numRef>
              <c:f>'Q18'!$B$2:$B$9</c:f>
              <c:numCache>
                <c:formatCode>General</c:formatCode>
                <c:ptCount val="8"/>
                <c:pt idx="0">
                  <c:v>0.05</c:v>
                </c:pt>
                <c:pt idx="1">
                  <c:v>0.1</c:v>
                </c:pt>
                <c:pt idx="2">
                  <c:v>0.15000000000000002</c:v>
                </c:pt>
                <c:pt idx="3">
                  <c:v>0.2</c:v>
                </c:pt>
                <c:pt idx="4">
                  <c:v>0.3</c:v>
                </c:pt>
                <c:pt idx="5">
                  <c:v>0.4</c:v>
                </c:pt>
                <c:pt idx="6">
                  <c:v>0.45</c:v>
                </c:pt>
                <c:pt idx="7">
                  <c:v>0.4572861656398986</c:v>
                </c:pt>
              </c:numCache>
            </c:numRef>
          </c:yVal>
          <c:smooth val="1"/>
          <c:extLst>
            <c:ext xmlns:c16="http://schemas.microsoft.com/office/drawing/2014/chart" uri="{C3380CC4-5D6E-409C-BE32-E72D297353CC}">
              <c16:uniqueId val="{00000000-B41F-41C0-B849-801A02224B3B}"/>
            </c:ext>
          </c:extLst>
        </c:ser>
        <c:dLbls>
          <c:showLegendKey val="0"/>
          <c:showVal val="0"/>
          <c:showCatName val="0"/>
          <c:showSerName val="0"/>
          <c:showPercent val="0"/>
          <c:showBubbleSize val="0"/>
        </c:dLbls>
        <c:axId val="569212112"/>
        <c:axId val="462260816"/>
      </c:scatterChart>
      <c:valAx>
        <c:axId val="5692121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Standard</a:t>
                </a:r>
                <a:r>
                  <a:rPr lang="en-AU" baseline="0"/>
                  <a:t> Deviation</a:t>
                </a:r>
                <a:endParaRPr lang="en-AU"/>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260816"/>
        <c:crosses val="autoZero"/>
        <c:crossBetween val="midCat"/>
      </c:valAx>
      <c:valAx>
        <c:axId val="462260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Mean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1211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MVF of</a:t>
            </a:r>
            <a:r>
              <a:rPr lang="en-AU" baseline="0"/>
              <a:t> 25 TSE Stocks + 5 Viet Stocks + Bond with no short selling</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'Q21'!$A$3:$A$10</c:f>
              <c:numCache>
                <c:formatCode>General</c:formatCode>
                <c:ptCount val="8"/>
                <c:pt idx="0">
                  <c:v>8.3459315821065149E-3</c:v>
                </c:pt>
                <c:pt idx="1">
                  <c:v>4.0363788865912888E-2</c:v>
                </c:pt>
                <c:pt idx="2">
                  <c:v>8.196280522395144E-2</c:v>
                </c:pt>
                <c:pt idx="3">
                  <c:v>0.12373051070297984</c:v>
                </c:pt>
                <c:pt idx="4">
                  <c:v>0.16411183278933181</c:v>
                </c:pt>
                <c:pt idx="5">
                  <c:v>0.2058311677629325</c:v>
                </c:pt>
                <c:pt idx="6">
                  <c:v>0.25360070614096658</c:v>
                </c:pt>
                <c:pt idx="7">
                  <c:v>0.3966465667501029</c:v>
                </c:pt>
              </c:numCache>
            </c:numRef>
          </c:xVal>
          <c:yVal>
            <c:numRef>
              <c:f>'Q21'!$B$3:$B$10</c:f>
              <c:numCache>
                <c:formatCode>General</c:formatCode>
                <c:ptCount val="8"/>
                <c:pt idx="0">
                  <c:v>8.447324734288832E-3</c:v>
                </c:pt>
                <c:pt idx="1">
                  <c:v>4.9999999418865876E-2</c:v>
                </c:pt>
                <c:pt idx="2">
                  <c:v>9.9999999866205919E-2</c:v>
                </c:pt>
                <c:pt idx="3">
                  <c:v>0.14999999981164852</c:v>
                </c:pt>
                <c:pt idx="4">
                  <c:v>0.19999999981365923</c:v>
                </c:pt>
                <c:pt idx="5">
                  <c:v>0.25000000039019493</c:v>
                </c:pt>
                <c:pt idx="6">
                  <c:v>0.3000000070110021</c:v>
                </c:pt>
                <c:pt idx="7">
                  <c:v>0.40000000072216119</c:v>
                </c:pt>
              </c:numCache>
            </c:numRef>
          </c:yVal>
          <c:smooth val="1"/>
          <c:extLst>
            <c:ext xmlns:c16="http://schemas.microsoft.com/office/drawing/2014/chart" uri="{C3380CC4-5D6E-409C-BE32-E72D297353CC}">
              <c16:uniqueId val="{00000000-D0C3-4087-956D-12F781259231}"/>
            </c:ext>
          </c:extLst>
        </c:ser>
        <c:dLbls>
          <c:showLegendKey val="0"/>
          <c:showVal val="0"/>
          <c:showCatName val="0"/>
          <c:showSerName val="0"/>
          <c:showPercent val="0"/>
          <c:showBubbleSize val="0"/>
        </c:dLbls>
        <c:axId val="569206832"/>
        <c:axId val="762380752"/>
      </c:scatterChart>
      <c:valAx>
        <c:axId val="569206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Standard</a:t>
                </a:r>
                <a:r>
                  <a:rPr lang="en-AU" baseline="0"/>
                  <a:t> Deviation</a:t>
                </a:r>
                <a:endParaRPr lang="en-AU"/>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380752"/>
        <c:crosses val="autoZero"/>
        <c:crossBetween val="midCat"/>
      </c:valAx>
      <c:valAx>
        <c:axId val="762380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Mean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068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MVF</a:t>
            </a:r>
            <a:r>
              <a:rPr lang="en-AU" baseline="0"/>
              <a:t> of 25 TSE stocks + 5 Viet stocks + Bond with no short selling where equity is 95%</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'Q21'!$C$3:$C$9</c:f>
              <c:numCache>
                <c:formatCode>General</c:formatCode>
                <c:ptCount val="7"/>
                <c:pt idx="0">
                  <c:v>0.14328429634657161</c:v>
                </c:pt>
                <c:pt idx="1">
                  <c:v>0.11440195481116899</c:v>
                </c:pt>
                <c:pt idx="2">
                  <c:v>0.12339517608097227</c:v>
                </c:pt>
                <c:pt idx="3">
                  <c:v>0.14849537085439499</c:v>
                </c:pt>
                <c:pt idx="4">
                  <c:v>0.18826904234293329</c:v>
                </c:pt>
                <c:pt idx="5">
                  <c:v>0.31268149673839457</c:v>
                </c:pt>
                <c:pt idx="6">
                  <c:v>0.42186796422596118</c:v>
                </c:pt>
              </c:numCache>
            </c:numRef>
          </c:xVal>
          <c:yVal>
            <c:numRef>
              <c:f>'Q21'!$D$3:$D$9</c:f>
              <c:numCache>
                <c:formatCode>General</c:formatCode>
                <c:ptCount val="7"/>
                <c:pt idx="0">
                  <c:v>0.05</c:v>
                </c:pt>
                <c:pt idx="1">
                  <c:v>0.10740246478555134</c:v>
                </c:pt>
                <c:pt idx="2">
                  <c:v>0.15</c:v>
                </c:pt>
                <c:pt idx="3">
                  <c:v>0.2</c:v>
                </c:pt>
                <c:pt idx="4">
                  <c:v>0.25</c:v>
                </c:pt>
                <c:pt idx="5">
                  <c:v>0.35</c:v>
                </c:pt>
                <c:pt idx="6">
                  <c:v>0.4</c:v>
                </c:pt>
              </c:numCache>
            </c:numRef>
          </c:yVal>
          <c:smooth val="1"/>
          <c:extLst>
            <c:ext xmlns:c16="http://schemas.microsoft.com/office/drawing/2014/chart" uri="{C3380CC4-5D6E-409C-BE32-E72D297353CC}">
              <c16:uniqueId val="{00000000-667E-47ED-837B-80F8FC9F132B}"/>
            </c:ext>
          </c:extLst>
        </c:ser>
        <c:dLbls>
          <c:showLegendKey val="0"/>
          <c:showVal val="0"/>
          <c:showCatName val="0"/>
          <c:showSerName val="0"/>
          <c:showPercent val="0"/>
          <c:showBubbleSize val="0"/>
        </c:dLbls>
        <c:axId val="805640624"/>
        <c:axId val="461861744"/>
      </c:scatterChart>
      <c:valAx>
        <c:axId val="8056406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Standard</a:t>
                </a:r>
                <a:r>
                  <a:rPr lang="en-AU" baseline="0"/>
                  <a:t> Deviation</a:t>
                </a:r>
                <a:endParaRPr lang="en-AU"/>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861744"/>
        <c:crosses val="autoZero"/>
        <c:crossBetween val="midCat"/>
      </c:valAx>
      <c:valAx>
        <c:axId val="461861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Mean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6406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Weights of TSE</a:t>
            </a:r>
            <a:r>
              <a:rPr lang="en-AU" baseline="0"/>
              <a:t> + Viet + Bond for a target expected return of 15% with no short selling</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'Q22'!$D$2:$AH$2</c:f>
              <c:strCache>
                <c:ptCount val="31"/>
                <c:pt idx="0">
                  <c:v>Lasertec Corp</c:v>
                </c:pt>
                <c:pt idx="1">
                  <c:v>CyberAgent Inc</c:v>
                </c:pt>
                <c:pt idx="2">
                  <c:v>Daifuku Co Ltd</c:v>
                </c:pt>
                <c:pt idx="3">
                  <c:v>MARUWA Co Ltd</c:v>
                </c:pt>
                <c:pt idx="4">
                  <c:v>Mitsubishi UFJ Financial Group Inc</c:v>
                </c:pt>
                <c:pt idx="5">
                  <c:v>Toyota Motor Corp</c:v>
                </c:pt>
                <c:pt idx="6">
                  <c:v>Mitsubishi Motors Corp</c:v>
                </c:pt>
                <c:pt idx="7">
                  <c:v>ANA Holdings Inc</c:v>
                </c:pt>
                <c:pt idx="8">
                  <c:v>Sysmex Corp</c:v>
                </c:pt>
                <c:pt idx="9">
                  <c:v>Kobayashi Pharmaceutical Co Ltd</c:v>
                </c:pt>
                <c:pt idx="10">
                  <c:v>Yakult Honsha Co Ltd</c:v>
                </c:pt>
                <c:pt idx="11">
                  <c:v>Daiwa House Industry Co Ltd</c:v>
                </c:pt>
                <c:pt idx="12">
                  <c:v>Takeuchi Mfg Co Ltd</c:v>
                </c:pt>
                <c:pt idx="13">
                  <c:v>Yamazaki Baking Co Ltd</c:v>
                </c:pt>
                <c:pt idx="14">
                  <c:v>Monogatari Corp</c:v>
                </c:pt>
                <c:pt idx="15">
                  <c:v>Nissin Foods Holdings Co Ltd</c:v>
                </c:pt>
                <c:pt idx="16">
                  <c:v>Seven &amp; i Holdings Co Ltd</c:v>
                </c:pt>
                <c:pt idx="17">
                  <c:v>Lawson Inc</c:v>
                </c:pt>
                <c:pt idx="18">
                  <c:v>Tosoh Corp</c:v>
                </c:pt>
                <c:pt idx="19">
                  <c:v>Kao Corp</c:v>
                </c:pt>
                <c:pt idx="20">
                  <c:v>Asahi Yukizai Corp</c:v>
                </c:pt>
                <c:pt idx="21">
                  <c:v>Dai Nippon Printing Co Ltd</c:v>
                </c:pt>
                <c:pt idx="22">
                  <c:v>Lion Corp</c:v>
                </c:pt>
                <c:pt idx="23">
                  <c:v>Tokai Carbon Co Ltd</c:v>
                </c:pt>
                <c:pt idx="24">
                  <c:v>Japan Real Estate Investment Corp</c:v>
                </c:pt>
                <c:pt idx="25">
                  <c:v>DIG</c:v>
                </c:pt>
                <c:pt idx="26">
                  <c:v>VNM</c:v>
                </c:pt>
                <c:pt idx="27">
                  <c:v>CII</c:v>
                </c:pt>
                <c:pt idx="28">
                  <c:v>CTG</c:v>
                </c:pt>
                <c:pt idx="29">
                  <c:v>MSB</c:v>
                </c:pt>
                <c:pt idx="30">
                  <c:v>Bond</c:v>
                </c:pt>
              </c:strCache>
            </c:strRef>
          </c:cat>
          <c:val>
            <c:numRef>
              <c:f>'Q22'!$D$3:$AH$3</c:f>
              <c:numCache>
                <c:formatCode>General</c:formatCode>
                <c:ptCount val="31"/>
                <c:pt idx="0">
                  <c:v>9.8724377522708601E-2</c:v>
                </c:pt>
                <c:pt idx="1">
                  <c:v>0</c:v>
                </c:pt>
                <c:pt idx="2">
                  <c:v>0</c:v>
                </c:pt>
                <c:pt idx="3">
                  <c:v>1.6500304780183099E-2</c:v>
                </c:pt>
                <c:pt idx="4">
                  <c:v>0</c:v>
                </c:pt>
                <c:pt idx="5">
                  <c:v>0</c:v>
                </c:pt>
                <c:pt idx="6">
                  <c:v>0</c:v>
                </c:pt>
                <c:pt idx="7">
                  <c:v>0</c:v>
                </c:pt>
                <c:pt idx="8">
                  <c:v>0</c:v>
                </c:pt>
                <c:pt idx="9">
                  <c:v>1.9381853616504102E-2</c:v>
                </c:pt>
                <c:pt idx="10">
                  <c:v>0</c:v>
                </c:pt>
                <c:pt idx="11">
                  <c:v>0</c:v>
                </c:pt>
                <c:pt idx="12">
                  <c:v>1.2235402209388671E-2</c:v>
                </c:pt>
                <c:pt idx="13">
                  <c:v>3.1815413462572995E-2</c:v>
                </c:pt>
                <c:pt idx="14">
                  <c:v>6.8432955244787069E-2</c:v>
                </c:pt>
                <c:pt idx="15">
                  <c:v>8.6835644039064727E-2</c:v>
                </c:pt>
                <c:pt idx="16">
                  <c:v>0</c:v>
                </c:pt>
                <c:pt idx="17">
                  <c:v>0</c:v>
                </c:pt>
                <c:pt idx="18">
                  <c:v>0</c:v>
                </c:pt>
                <c:pt idx="19">
                  <c:v>0</c:v>
                </c:pt>
                <c:pt idx="20">
                  <c:v>0</c:v>
                </c:pt>
                <c:pt idx="21">
                  <c:v>0</c:v>
                </c:pt>
                <c:pt idx="22">
                  <c:v>5.8311588380783076E-2</c:v>
                </c:pt>
                <c:pt idx="23">
                  <c:v>0</c:v>
                </c:pt>
                <c:pt idx="24">
                  <c:v>0</c:v>
                </c:pt>
                <c:pt idx="25">
                  <c:v>2.611324097820323E-2</c:v>
                </c:pt>
                <c:pt idx="26">
                  <c:v>8.2728095036593355E-2</c:v>
                </c:pt>
                <c:pt idx="27">
                  <c:v>0.15382545193916572</c:v>
                </c:pt>
                <c:pt idx="28">
                  <c:v>0</c:v>
                </c:pt>
                <c:pt idx="29">
                  <c:v>0</c:v>
                </c:pt>
                <c:pt idx="30">
                  <c:v>0.34509567279096909</c:v>
                </c:pt>
              </c:numCache>
            </c:numRef>
          </c:val>
          <c:extLst>
            <c:ext xmlns:c16="http://schemas.microsoft.com/office/drawing/2014/chart" uri="{C3380CC4-5D6E-409C-BE32-E72D297353CC}">
              <c16:uniqueId val="{00000000-390C-4E4F-B434-37847BF3029B}"/>
            </c:ext>
          </c:extLst>
        </c:ser>
        <c:dLbls>
          <c:showLegendKey val="0"/>
          <c:showVal val="0"/>
          <c:showCatName val="0"/>
          <c:showSerName val="0"/>
          <c:showPercent val="0"/>
          <c:showBubbleSize val="0"/>
        </c:dLbls>
        <c:gapWidth val="219"/>
        <c:overlap val="-27"/>
        <c:axId val="569206832"/>
        <c:axId val="760201824"/>
      </c:barChart>
      <c:catAx>
        <c:axId val="569206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Stocks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201824"/>
        <c:crosses val="autoZero"/>
        <c:auto val="1"/>
        <c:lblAlgn val="ctr"/>
        <c:lblOffset val="100"/>
        <c:noMultiLvlLbl val="0"/>
      </c:catAx>
      <c:valAx>
        <c:axId val="760201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Weights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0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Weights</a:t>
            </a:r>
            <a:r>
              <a:rPr lang="en-AU" baseline="0"/>
              <a:t> of TSE + Viet + Bond for a target expected return of 15% with no short selling and equity is 95%</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'Q22'!$D$28:$AH$28</c:f>
              <c:strCache>
                <c:ptCount val="31"/>
                <c:pt idx="0">
                  <c:v>Lasertec Corp</c:v>
                </c:pt>
                <c:pt idx="1">
                  <c:v>CyberAgent Inc</c:v>
                </c:pt>
                <c:pt idx="2">
                  <c:v>Daifuku Co Ltd</c:v>
                </c:pt>
                <c:pt idx="3">
                  <c:v>MARUWA Co Ltd</c:v>
                </c:pt>
                <c:pt idx="4">
                  <c:v>Mitsubishi UFJ Financial Group Inc</c:v>
                </c:pt>
                <c:pt idx="5">
                  <c:v>Toyota Motor Corp</c:v>
                </c:pt>
                <c:pt idx="6">
                  <c:v>Mitsubishi Motors Corp</c:v>
                </c:pt>
                <c:pt idx="7">
                  <c:v>ANA Holdings Inc</c:v>
                </c:pt>
                <c:pt idx="8">
                  <c:v>Sysmex Corp</c:v>
                </c:pt>
                <c:pt idx="9">
                  <c:v>Kobayashi Pharmaceutical Co Ltd</c:v>
                </c:pt>
                <c:pt idx="10">
                  <c:v>Yakult Honsha Co Ltd</c:v>
                </c:pt>
                <c:pt idx="11">
                  <c:v>Daiwa House Industry Co Ltd</c:v>
                </c:pt>
                <c:pt idx="12">
                  <c:v>Takeuchi Mfg Co Ltd</c:v>
                </c:pt>
                <c:pt idx="13">
                  <c:v>Yamazaki Baking Co Ltd</c:v>
                </c:pt>
                <c:pt idx="14">
                  <c:v>Monogatari Corp</c:v>
                </c:pt>
                <c:pt idx="15">
                  <c:v>Nissin Foods Holdings Co Ltd</c:v>
                </c:pt>
                <c:pt idx="16">
                  <c:v>Seven &amp; i Holdings Co Ltd</c:v>
                </c:pt>
                <c:pt idx="17">
                  <c:v>Lawson Inc</c:v>
                </c:pt>
                <c:pt idx="18">
                  <c:v>Tosoh Corp</c:v>
                </c:pt>
                <c:pt idx="19">
                  <c:v>Kao Corp</c:v>
                </c:pt>
                <c:pt idx="20">
                  <c:v>Asahi Yukizai Corp</c:v>
                </c:pt>
                <c:pt idx="21">
                  <c:v>Dai Nippon Printing Co Ltd</c:v>
                </c:pt>
                <c:pt idx="22">
                  <c:v>Lion Corp</c:v>
                </c:pt>
                <c:pt idx="23">
                  <c:v>Tokai Carbon Co Ltd</c:v>
                </c:pt>
                <c:pt idx="24">
                  <c:v>Japan Real Estate Investment Corp</c:v>
                </c:pt>
                <c:pt idx="25">
                  <c:v>DIG</c:v>
                </c:pt>
                <c:pt idx="26">
                  <c:v>VNM</c:v>
                </c:pt>
                <c:pt idx="27">
                  <c:v>CII</c:v>
                </c:pt>
                <c:pt idx="28">
                  <c:v>CTG</c:v>
                </c:pt>
                <c:pt idx="29">
                  <c:v>MSB</c:v>
                </c:pt>
                <c:pt idx="30">
                  <c:v>Bond</c:v>
                </c:pt>
              </c:strCache>
            </c:strRef>
          </c:cat>
          <c:val>
            <c:numRef>
              <c:f>'Q22'!$D$29:$AH$29</c:f>
              <c:numCache>
                <c:formatCode>General</c:formatCode>
                <c:ptCount val="31"/>
                <c:pt idx="0">
                  <c:v>4.1297874910635586E-2</c:v>
                </c:pt>
                <c:pt idx="1">
                  <c:v>1.5446391506007029E-3</c:v>
                </c:pt>
                <c:pt idx="2">
                  <c:v>0</c:v>
                </c:pt>
                <c:pt idx="3">
                  <c:v>2.0547008383391619E-2</c:v>
                </c:pt>
                <c:pt idx="4">
                  <c:v>0</c:v>
                </c:pt>
                <c:pt idx="5">
                  <c:v>4.5500168110658178E-2</c:v>
                </c:pt>
                <c:pt idx="6">
                  <c:v>0</c:v>
                </c:pt>
                <c:pt idx="7">
                  <c:v>7.3548097132598378E-4</c:v>
                </c:pt>
                <c:pt idx="8">
                  <c:v>0</c:v>
                </c:pt>
                <c:pt idx="9">
                  <c:v>6.3719330776485936E-2</c:v>
                </c:pt>
                <c:pt idx="10">
                  <c:v>0</c:v>
                </c:pt>
                <c:pt idx="11">
                  <c:v>0</c:v>
                </c:pt>
                <c:pt idx="12">
                  <c:v>0</c:v>
                </c:pt>
                <c:pt idx="13">
                  <c:v>5.5533064269318012E-2</c:v>
                </c:pt>
                <c:pt idx="14">
                  <c:v>3.7170363355998173E-2</c:v>
                </c:pt>
                <c:pt idx="15">
                  <c:v>8.7067129104756225E-2</c:v>
                </c:pt>
                <c:pt idx="16">
                  <c:v>0</c:v>
                </c:pt>
                <c:pt idx="17">
                  <c:v>7.2820564875979613E-2</c:v>
                </c:pt>
                <c:pt idx="18">
                  <c:v>0</c:v>
                </c:pt>
                <c:pt idx="19">
                  <c:v>0</c:v>
                </c:pt>
                <c:pt idx="20">
                  <c:v>4.4999418557556091E-3</c:v>
                </c:pt>
                <c:pt idx="21">
                  <c:v>0</c:v>
                </c:pt>
                <c:pt idx="22">
                  <c:v>8.4632329018507813E-2</c:v>
                </c:pt>
                <c:pt idx="23">
                  <c:v>0</c:v>
                </c:pt>
                <c:pt idx="24">
                  <c:v>8.5374678688628164E-2</c:v>
                </c:pt>
                <c:pt idx="25">
                  <c:v>0.18854406553587827</c:v>
                </c:pt>
                <c:pt idx="26">
                  <c:v>3.4990813483088787E-2</c:v>
                </c:pt>
                <c:pt idx="27">
                  <c:v>0.12602298511771079</c:v>
                </c:pt>
                <c:pt idx="28">
                  <c:v>0</c:v>
                </c:pt>
                <c:pt idx="29">
                  <c:v>0</c:v>
                </c:pt>
                <c:pt idx="30">
                  <c:v>0.05</c:v>
                </c:pt>
              </c:numCache>
            </c:numRef>
          </c:val>
          <c:extLst>
            <c:ext xmlns:c16="http://schemas.microsoft.com/office/drawing/2014/chart" uri="{C3380CC4-5D6E-409C-BE32-E72D297353CC}">
              <c16:uniqueId val="{00000000-DFF3-4BA0-94A7-88FFF6E6D9D0}"/>
            </c:ext>
          </c:extLst>
        </c:ser>
        <c:dLbls>
          <c:showLegendKey val="0"/>
          <c:showVal val="0"/>
          <c:showCatName val="0"/>
          <c:showSerName val="0"/>
          <c:showPercent val="0"/>
          <c:showBubbleSize val="0"/>
        </c:dLbls>
        <c:gapWidth val="219"/>
        <c:overlap val="-27"/>
        <c:axId val="569208272"/>
        <c:axId val="753694272"/>
      </c:barChart>
      <c:catAx>
        <c:axId val="5692082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Stocks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694272"/>
        <c:crosses val="autoZero"/>
        <c:auto val="1"/>
        <c:lblAlgn val="ctr"/>
        <c:lblOffset val="100"/>
        <c:noMultiLvlLbl val="0"/>
      </c:catAx>
      <c:valAx>
        <c:axId val="753694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Weights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082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Security</a:t>
            </a:r>
            <a:r>
              <a:rPr lang="en-AU" baseline="0"/>
              <a:t> Market Line of selected TSE Stocks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tx>
                <c:rich>
                  <a:bodyPr/>
                  <a:lstStyle/>
                  <a:p>
                    <a:fld id="{7C2F5703-5AE0-4E63-906B-986C1AE9D876}" type="CELLRANGE">
                      <a:rPr lang="en-US"/>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A01-46A4-B034-508AA511892F}"/>
                </c:ext>
              </c:extLst>
            </c:dLbl>
            <c:dLbl>
              <c:idx val="1"/>
              <c:tx>
                <c:rich>
                  <a:bodyPr/>
                  <a:lstStyle/>
                  <a:p>
                    <a:fld id="{0C921112-890F-4E39-AF10-3FE32A9DC3E7}"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7A01-46A4-B034-508AA511892F}"/>
                </c:ext>
              </c:extLst>
            </c:dLbl>
            <c:dLbl>
              <c:idx val="2"/>
              <c:tx>
                <c:rich>
                  <a:bodyPr/>
                  <a:lstStyle/>
                  <a:p>
                    <a:fld id="{943CB8FA-F33D-413D-8B8C-3768CED5EB34}"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A01-46A4-B034-508AA511892F}"/>
                </c:ext>
              </c:extLst>
            </c:dLbl>
            <c:dLbl>
              <c:idx val="3"/>
              <c:tx>
                <c:rich>
                  <a:bodyPr/>
                  <a:lstStyle/>
                  <a:p>
                    <a:fld id="{F82F9A23-9A13-45E1-9C3E-4168814558D6}"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7A01-46A4-B034-508AA511892F}"/>
                </c:ext>
              </c:extLst>
            </c:dLbl>
            <c:dLbl>
              <c:idx val="4"/>
              <c:tx>
                <c:rich>
                  <a:bodyPr/>
                  <a:lstStyle/>
                  <a:p>
                    <a:fld id="{064C04CB-753D-4227-B004-D218C734CBD4}"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A01-46A4-B034-508AA511892F}"/>
                </c:ext>
              </c:extLst>
            </c:dLbl>
            <c:dLbl>
              <c:idx val="5"/>
              <c:tx>
                <c:rich>
                  <a:bodyPr/>
                  <a:lstStyle/>
                  <a:p>
                    <a:fld id="{FBDBFDF0-F8A6-4A58-A328-62AF222BAD92}"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A01-46A4-B034-508AA511892F}"/>
                </c:ext>
              </c:extLst>
            </c:dLbl>
            <c:dLbl>
              <c:idx val="6"/>
              <c:tx>
                <c:rich>
                  <a:bodyPr/>
                  <a:lstStyle/>
                  <a:p>
                    <a:fld id="{C1B6C36E-CD5D-410C-AD8F-5927DDF5F196}"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7A01-46A4-B034-508AA511892F}"/>
                </c:ext>
              </c:extLst>
            </c:dLbl>
            <c:dLbl>
              <c:idx val="7"/>
              <c:tx>
                <c:rich>
                  <a:bodyPr/>
                  <a:lstStyle/>
                  <a:p>
                    <a:fld id="{F66F31C0-3787-4EDB-B87F-BC349FF87E0B}"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7A01-46A4-B034-508AA511892F}"/>
                </c:ext>
              </c:extLst>
            </c:dLbl>
            <c:dLbl>
              <c:idx val="8"/>
              <c:tx>
                <c:rich>
                  <a:bodyPr/>
                  <a:lstStyle/>
                  <a:p>
                    <a:fld id="{122F9E97-F032-446E-A0B4-4FA3B3494B35}"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7A01-46A4-B034-508AA511892F}"/>
                </c:ext>
              </c:extLst>
            </c:dLbl>
            <c:dLbl>
              <c:idx val="9"/>
              <c:tx>
                <c:rich>
                  <a:bodyPr/>
                  <a:lstStyle/>
                  <a:p>
                    <a:fld id="{F15D06FE-F76F-40DD-8717-5859763ACDF5}"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7A01-46A4-B034-508AA511892F}"/>
                </c:ext>
              </c:extLst>
            </c:dLbl>
            <c:dLbl>
              <c:idx val="10"/>
              <c:tx>
                <c:rich>
                  <a:bodyPr/>
                  <a:lstStyle/>
                  <a:p>
                    <a:fld id="{97588C64-F4E8-4CEA-BB95-86E54F5ABEA2}"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7A01-46A4-B034-508AA511892F}"/>
                </c:ext>
              </c:extLst>
            </c:dLbl>
            <c:dLbl>
              <c:idx val="11"/>
              <c:tx>
                <c:rich>
                  <a:bodyPr/>
                  <a:lstStyle/>
                  <a:p>
                    <a:fld id="{A52F2C70-2CC2-4AB8-87A3-94F552D9ECED}"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7A01-46A4-B034-508AA511892F}"/>
                </c:ext>
              </c:extLst>
            </c:dLbl>
            <c:dLbl>
              <c:idx val="12"/>
              <c:tx>
                <c:rich>
                  <a:bodyPr/>
                  <a:lstStyle/>
                  <a:p>
                    <a:fld id="{CA273EED-3634-4B14-A249-BBAE46B46822}"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7A01-46A4-B034-508AA511892F}"/>
                </c:ext>
              </c:extLst>
            </c:dLbl>
            <c:dLbl>
              <c:idx val="13"/>
              <c:tx>
                <c:rich>
                  <a:bodyPr/>
                  <a:lstStyle/>
                  <a:p>
                    <a:fld id="{88441DCF-F546-4A5A-AD8C-74269CE7F3C1}"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7A01-46A4-B034-508AA511892F}"/>
                </c:ext>
              </c:extLst>
            </c:dLbl>
            <c:dLbl>
              <c:idx val="14"/>
              <c:tx>
                <c:rich>
                  <a:bodyPr/>
                  <a:lstStyle/>
                  <a:p>
                    <a:fld id="{B84209CC-C4DD-4EF5-820A-E6B59EACC7C7}"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7A01-46A4-B034-508AA511892F}"/>
                </c:ext>
              </c:extLst>
            </c:dLbl>
            <c:dLbl>
              <c:idx val="15"/>
              <c:tx>
                <c:rich>
                  <a:bodyPr/>
                  <a:lstStyle/>
                  <a:p>
                    <a:fld id="{0F821464-8099-4B7C-8E1D-5B9BAA1F2EFB}"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7A01-46A4-B034-508AA511892F}"/>
                </c:ext>
              </c:extLst>
            </c:dLbl>
            <c:dLbl>
              <c:idx val="16"/>
              <c:tx>
                <c:rich>
                  <a:bodyPr/>
                  <a:lstStyle/>
                  <a:p>
                    <a:fld id="{5AF182AD-2FF3-4274-959F-41521D60F04F}"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7A01-46A4-B034-508AA511892F}"/>
                </c:ext>
              </c:extLst>
            </c:dLbl>
            <c:dLbl>
              <c:idx val="17"/>
              <c:tx>
                <c:rich>
                  <a:bodyPr/>
                  <a:lstStyle/>
                  <a:p>
                    <a:fld id="{0C4FD499-7657-4470-8749-B321F7FA1488}"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7A01-46A4-B034-508AA511892F}"/>
                </c:ext>
              </c:extLst>
            </c:dLbl>
            <c:dLbl>
              <c:idx val="18"/>
              <c:tx>
                <c:rich>
                  <a:bodyPr/>
                  <a:lstStyle/>
                  <a:p>
                    <a:fld id="{F619D491-B852-4915-9C2D-A618DE9648F2}"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7A01-46A4-B034-508AA511892F}"/>
                </c:ext>
              </c:extLst>
            </c:dLbl>
            <c:dLbl>
              <c:idx val="19"/>
              <c:tx>
                <c:rich>
                  <a:bodyPr/>
                  <a:lstStyle/>
                  <a:p>
                    <a:fld id="{9D6D0328-A34A-4ECB-9EEB-5F6E293C0645}"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7A01-46A4-B034-508AA511892F}"/>
                </c:ext>
              </c:extLst>
            </c:dLbl>
            <c:dLbl>
              <c:idx val="20"/>
              <c:tx>
                <c:rich>
                  <a:bodyPr/>
                  <a:lstStyle/>
                  <a:p>
                    <a:fld id="{A93CDB26-6F5E-4767-9216-8856FB171A70}"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7A01-46A4-B034-508AA511892F}"/>
                </c:ext>
              </c:extLst>
            </c:dLbl>
            <c:dLbl>
              <c:idx val="21"/>
              <c:tx>
                <c:rich>
                  <a:bodyPr/>
                  <a:lstStyle/>
                  <a:p>
                    <a:fld id="{DE0AC5DC-026E-47CA-B12C-1C1699CB3343}"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7A01-46A4-B034-508AA511892F}"/>
                </c:ext>
              </c:extLst>
            </c:dLbl>
            <c:dLbl>
              <c:idx val="22"/>
              <c:tx>
                <c:rich>
                  <a:bodyPr/>
                  <a:lstStyle/>
                  <a:p>
                    <a:fld id="{BB73B436-532A-4686-8CEC-8DCAD2E968EE}"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7A01-46A4-B034-508AA511892F}"/>
                </c:ext>
              </c:extLst>
            </c:dLbl>
            <c:dLbl>
              <c:idx val="23"/>
              <c:tx>
                <c:rich>
                  <a:bodyPr/>
                  <a:lstStyle/>
                  <a:p>
                    <a:fld id="{27406437-1A5D-4EC9-AF31-B159D29657CA}"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7A01-46A4-B034-508AA511892F}"/>
                </c:ext>
              </c:extLst>
            </c:dLbl>
            <c:dLbl>
              <c:idx val="24"/>
              <c:tx>
                <c:rich>
                  <a:bodyPr/>
                  <a:lstStyle/>
                  <a:p>
                    <a:fld id="{FFB816C9-74CB-483B-AC83-CC9509C4DA9D}"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7A01-46A4-B034-508AA511892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22225" cap="rnd">
                <a:solidFill>
                  <a:schemeClr val="tx1"/>
                </a:solidFill>
                <a:prstDash val="solid"/>
              </a:ln>
              <a:effectLst/>
            </c:spPr>
            <c:trendlineType val="linear"/>
            <c:dispRSqr val="0"/>
            <c:dispEq val="1"/>
            <c:trendlineLbl>
              <c:layout>
                <c:manualLayout>
                  <c:x val="8.0127144910906237E-2"/>
                  <c:y val="5.2305053417618576E-2"/>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400" baseline="0"/>
                      <a:t>y = 0.0037x + 0.0003</a:t>
                    </a:r>
                    <a:endParaRPr lang="en-US" sz="1400"/>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'Q25 '!$B$2:$B$26</c:f>
              <c:numCache>
                <c:formatCode>General</c:formatCode>
                <c:ptCount val="25"/>
                <c:pt idx="0">
                  <c:v>0.8904634808348354</c:v>
                </c:pt>
                <c:pt idx="1">
                  <c:v>0.51947770277719874</c:v>
                </c:pt>
                <c:pt idx="2">
                  <c:v>0.81551950319240851</c:v>
                </c:pt>
                <c:pt idx="3">
                  <c:v>0.6799730995937987</c:v>
                </c:pt>
                <c:pt idx="4">
                  <c:v>0.87219844643407296</c:v>
                </c:pt>
                <c:pt idx="5">
                  <c:v>0.72681616103534386</c:v>
                </c:pt>
                <c:pt idx="6">
                  <c:v>0.67122280986449379</c:v>
                </c:pt>
                <c:pt idx="7">
                  <c:v>0.51930873297535884</c:v>
                </c:pt>
                <c:pt idx="8">
                  <c:v>0.69558088187692868</c:v>
                </c:pt>
                <c:pt idx="9">
                  <c:v>0.45216241488980435</c:v>
                </c:pt>
                <c:pt idx="10">
                  <c:v>0.48257770108865267</c:v>
                </c:pt>
                <c:pt idx="11">
                  <c:v>0.78819089756299565</c:v>
                </c:pt>
                <c:pt idx="12">
                  <c:v>1.0366846169763677</c:v>
                </c:pt>
                <c:pt idx="13">
                  <c:v>0.25666889733756748</c:v>
                </c:pt>
                <c:pt idx="14">
                  <c:v>0.56946522475740702</c:v>
                </c:pt>
                <c:pt idx="15">
                  <c:v>0.41396595731603614</c:v>
                </c:pt>
                <c:pt idx="16">
                  <c:v>0.55170330402218637</c:v>
                </c:pt>
                <c:pt idx="17">
                  <c:v>0.35887482758875977</c:v>
                </c:pt>
                <c:pt idx="18">
                  <c:v>0.86001257840385215</c:v>
                </c:pt>
                <c:pt idx="19">
                  <c:v>0.48182709302294474</c:v>
                </c:pt>
                <c:pt idx="20">
                  <c:v>0.70000935500644734</c:v>
                </c:pt>
                <c:pt idx="21">
                  <c:v>0.7418909367444263</c:v>
                </c:pt>
                <c:pt idx="22">
                  <c:v>0.33681522844446926</c:v>
                </c:pt>
                <c:pt idx="23">
                  <c:v>0.83174129486746973</c:v>
                </c:pt>
                <c:pt idx="24">
                  <c:v>0.33542396834923305</c:v>
                </c:pt>
              </c:numCache>
            </c:numRef>
          </c:xVal>
          <c:yVal>
            <c:numRef>
              <c:f>'Q25 '!$C$2:$C$26</c:f>
              <c:numCache>
                <c:formatCode>General</c:formatCode>
                <c:ptCount val="25"/>
                <c:pt idx="0">
                  <c:v>8.8098097053286081E-3</c:v>
                </c:pt>
                <c:pt idx="1">
                  <c:v>2.720408515658908E-3</c:v>
                </c:pt>
                <c:pt idx="2">
                  <c:v>2.8439776211493365E-3</c:v>
                </c:pt>
                <c:pt idx="3">
                  <c:v>4.1375421635003982E-3</c:v>
                </c:pt>
                <c:pt idx="4">
                  <c:v>2.2717244924048414E-3</c:v>
                </c:pt>
                <c:pt idx="5">
                  <c:v>2.6464249757505898E-3</c:v>
                </c:pt>
                <c:pt idx="6">
                  <c:v>-6.1342543706561462E-4</c:v>
                </c:pt>
                <c:pt idx="7">
                  <c:v>1.2874592794594832E-3</c:v>
                </c:pt>
                <c:pt idx="8">
                  <c:v>2.5688857665211984E-3</c:v>
                </c:pt>
                <c:pt idx="9">
                  <c:v>2.4612720457020528E-3</c:v>
                </c:pt>
                <c:pt idx="10">
                  <c:v>1.3455101362119144E-3</c:v>
                </c:pt>
                <c:pt idx="11">
                  <c:v>2.3059362837928778E-3</c:v>
                </c:pt>
                <c:pt idx="12">
                  <c:v>4.4357301500679951E-3</c:v>
                </c:pt>
                <c:pt idx="13">
                  <c:v>2.1006475298831796E-3</c:v>
                </c:pt>
                <c:pt idx="14">
                  <c:v>4.8210957532390025E-3</c:v>
                </c:pt>
                <c:pt idx="15">
                  <c:v>2.6498800062381774E-3</c:v>
                </c:pt>
                <c:pt idx="16">
                  <c:v>1.939651664508711E-3</c:v>
                </c:pt>
                <c:pt idx="17">
                  <c:v>8.7877928576783235E-4</c:v>
                </c:pt>
                <c:pt idx="18">
                  <c:v>3.2575654722498079E-3</c:v>
                </c:pt>
                <c:pt idx="19">
                  <c:v>1.9938945773197367E-3</c:v>
                </c:pt>
                <c:pt idx="20">
                  <c:v>2.9396720973676738E-3</c:v>
                </c:pt>
                <c:pt idx="21">
                  <c:v>2.4230655148346587E-3</c:v>
                </c:pt>
                <c:pt idx="22">
                  <c:v>2.5481946251680512E-3</c:v>
                </c:pt>
                <c:pt idx="23">
                  <c:v>2.487231561940985E-3</c:v>
                </c:pt>
                <c:pt idx="24">
                  <c:v>1.2046167278849098E-3</c:v>
                </c:pt>
              </c:numCache>
            </c:numRef>
          </c:yVal>
          <c:smooth val="0"/>
          <c:extLst>
            <c:ext xmlns:c15="http://schemas.microsoft.com/office/drawing/2012/chart" uri="{02D57815-91ED-43cb-92C2-25804820EDAC}">
              <c15:datalabelsRange>
                <c15:f>'Q25 '!$A$2:$A$26</c15:f>
                <c15:dlblRangeCache>
                  <c:ptCount val="25"/>
                  <c:pt idx="0">
                    <c:v>Lasertec Corp</c:v>
                  </c:pt>
                  <c:pt idx="1">
                    <c:v>CyberAgent Inc</c:v>
                  </c:pt>
                  <c:pt idx="2">
                    <c:v>Daifuku Co Ltd</c:v>
                  </c:pt>
                  <c:pt idx="3">
                    <c:v>MARUWA Co Ltd</c:v>
                  </c:pt>
                  <c:pt idx="4">
                    <c:v>Mitsubishi UFJ Financial Group Inc</c:v>
                  </c:pt>
                  <c:pt idx="5">
                    <c:v>Toyota Motor Corp</c:v>
                  </c:pt>
                  <c:pt idx="6">
                    <c:v>Mitsubishi Motors Corp</c:v>
                  </c:pt>
                  <c:pt idx="7">
                    <c:v>ANA Holdings Inc</c:v>
                  </c:pt>
                  <c:pt idx="8">
                    <c:v>Sysmex Corp</c:v>
                  </c:pt>
                  <c:pt idx="9">
                    <c:v>Kobayashi Pharmaceutical Co Ltd</c:v>
                  </c:pt>
                  <c:pt idx="10">
                    <c:v>Yakult Honsha Co Ltd</c:v>
                  </c:pt>
                  <c:pt idx="11">
                    <c:v>Daiwa House Industry Co Ltd</c:v>
                  </c:pt>
                  <c:pt idx="12">
                    <c:v>Takeuchi Mfg Co Ltd</c:v>
                  </c:pt>
                  <c:pt idx="13">
                    <c:v>Yamazaki Baking Co Ltd</c:v>
                  </c:pt>
                  <c:pt idx="14">
                    <c:v>Monogatari Corp</c:v>
                  </c:pt>
                  <c:pt idx="15">
                    <c:v>Nissin Foods Holdings Co Ltd</c:v>
                  </c:pt>
                  <c:pt idx="16">
                    <c:v>Seven &amp; i Holdings Co Ltd</c:v>
                  </c:pt>
                  <c:pt idx="17">
                    <c:v>Lawson Inc</c:v>
                  </c:pt>
                  <c:pt idx="18">
                    <c:v>Tosoh Corp</c:v>
                  </c:pt>
                  <c:pt idx="19">
                    <c:v>Kao Corp</c:v>
                  </c:pt>
                  <c:pt idx="20">
                    <c:v>Asahi Yukizai Corp</c:v>
                  </c:pt>
                  <c:pt idx="21">
                    <c:v>Dai Nippon Printing Co Ltd</c:v>
                  </c:pt>
                  <c:pt idx="22">
                    <c:v>Lion Corp</c:v>
                  </c:pt>
                  <c:pt idx="23">
                    <c:v>Tokai Carbon Co Ltd</c:v>
                  </c:pt>
                  <c:pt idx="24">
                    <c:v>Japan Real Estate Investment Corp</c:v>
                  </c:pt>
                </c15:dlblRangeCache>
              </c15:datalabelsRange>
            </c:ext>
            <c:ext xmlns:c16="http://schemas.microsoft.com/office/drawing/2014/chart" uri="{C3380CC4-5D6E-409C-BE32-E72D297353CC}">
              <c16:uniqueId val="{00000000-7A01-46A4-B034-508AA511892F}"/>
            </c:ext>
          </c:extLst>
        </c:ser>
        <c:dLbls>
          <c:dLblPos val="t"/>
          <c:showLegendKey val="0"/>
          <c:showVal val="1"/>
          <c:showCatName val="0"/>
          <c:showSerName val="0"/>
          <c:showPercent val="0"/>
          <c:showBubbleSize val="0"/>
        </c:dLbls>
        <c:axId val="968380720"/>
        <c:axId val="569173760"/>
      </c:scatterChart>
      <c:valAx>
        <c:axId val="9683807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Beta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173760"/>
        <c:crosses val="autoZero"/>
        <c:crossBetween val="midCat"/>
      </c:valAx>
      <c:valAx>
        <c:axId val="569173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Expected</a:t>
                </a:r>
                <a:r>
                  <a:rPr lang="en-AU" baseline="0"/>
                  <a:t> Weekly Return</a:t>
                </a:r>
                <a:endParaRPr lang="en-AU"/>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8380720"/>
        <c:crosses val="autoZero"/>
        <c:crossBetween val="midCat"/>
      </c:valAx>
      <c:spPr>
        <a:noFill/>
        <a:ln>
          <a:solidFill>
            <a:schemeClr val="tx1"/>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10</xdr:col>
      <xdr:colOff>104775</xdr:colOff>
      <xdr:row>41</xdr:row>
      <xdr:rowOff>19050</xdr:rowOff>
    </xdr:from>
    <xdr:to>
      <xdr:col>19</xdr:col>
      <xdr:colOff>419100</xdr:colOff>
      <xdr:row>51</xdr:row>
      <xdr:rowOff>152400</xdr:rowOff>
    </xdr:to>
    <xdr:sp macro="" textlink="">
      <xdr:nvSpPr>
        <xdr:cNvPr id="3" name="TextBox 2">
          <a:extLst>
            <a:ext uri="{FF2B5EF4-FFF2-40B4-BE49-F238E27FC236}">
              <a16:creationId xmlns:a16="http://schemas.microsoft.com/office/drawing/2014/main" id="{B9E3CA2C-E212-0056-33F4-19A85F487FE1}"/>
            </a:ext>
          </a:extLst>
        </xdr:cNvPr>
        <xdr:cNvSpPr txBox="1"/>
      </xdr:nvSpPr>
      <xdr:spPr>
        <a:xfrm>
          <a:off x="6391275" y="7829550"/>
          <a:ext cx="5800725" cy="2038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 weights of each TSE stock suc</a:t>
          </a:r>
          <a:r>
            <a:rPr lang="en-AU" sz="1100" baseline="0"/>
            <a:t>h that the expected return of the portfolio is 15% is given below. Note that although the question does not ask for any additional constraints, these weights also result in the minimum standard deviation of the portfolio.</a:t>
          </a:r>
          <a:endParaRPr lang="en-AU"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581025</xdr:colOff>
      <xdr:row>2</xdr:row>
      <xdr:rowOff>71436</xdr:rowOff>
    </xdr:from>
    <xdr:to>
      <xdr:col>16</xdr:col>
      <xdr:colOff>123825</xdr:colOff>
      <xdr:row>23</xdr:row>
      <xdr:rowOff>171449</xdr:rowOff>
    </xdr:to>
    <xdr:graphicFrame macro="">
      <xdr:nvGraphicFramePr>
        <xdr:cNvPr id="4" name="Chart 3">
          <a:extLst>
            <a:ext uri="{FF2B5EF4-FFF2-40B4-BE49-F238E27FC236}">
              <a16:creationId xmlns:a16="http://schemas.microsoft.com/office/drawing/2014/main" id="{740AF27D-FBFD-4431-53CA-B9F9ABB0FD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447674</xdr:colOff>
      <xdr:row>2</xdr:row>
      <xdr:rowOff>42861</xdr:rowOff>
    </xdr:from>
    <xdr:to>
      <xdr:col>19</xdr:col>
      <xdr:colOff>438150</xdr:colOff>
      <xdr:row>30</xdr:row>
      <xdr:rowOff>57150</xdr:rowOff>
    </xdr:to>
    <xdr:graphicFrame macro="">
      <xdr:nvGraphicFramePr>
        <xdr:cNvPr id="4" name="Chart 3">
          <a:extLst>
            <a:ext uri="{FF2B5EF4-FFF2-40B4-BE49-F238E27FC236}">
              <a16:creationId xmlns:a16="http://schemas.microsoft.com/office/drawing/2014/main" id="{95FE761A-10EB-FA00-3FFD-8EECC8142D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428625</xdr:colOff>
      <xdr:row>7</xdr:row>
      <xdr:rowOff>152400</xdr:rowOff>
    </xdr:from>
    <xdr:to>
      <xdr:col>27</xdr:col>
      <xdr:colOff>514350</xdr:colOff>
      <xdr:row>22</xdr:row>
      <xdr:rowOff>38100</xdr:rowOff>
    </xdr:to>
    <xdr:sp macro="" textlink="">
      <xdr:nvSpPr>
        <xdr:cNvPr id="2" name="TextBox 1">
          <a:extLst>
            <a:ext uri="{FF2B5EF4-FFF2-40B4-BE49-F238E27FC236}">
              <a16:creationId xmlns:a16="http://schemas.microsoft.com/office/drawing/2014/main" id="{8E0A09E1-5217-6A01-8D5E-127DE897ACDD}"/>
            </a:ext>
          </a:extLst>
        </xdr:cNvPr>
        <xdr:cNvSpPr txBox="1"/>
      </xdr:nvSpPr>
      <xdr:spPr>
        <a:xfrm>
          <a:off x="13230225" y="1485900"/>
          <a:ext cx="3743325" cy="2743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None of the stocks are mean-variance</a:t>
          </a:r>
          <a:r>
            <a:rPr lang="en-AU" sz="1100" baseline="0"/>
            <a:t> efficient.</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133350</xdr:colOff>
      <xdr:row>8</xdr:row>
      <xdr:rowOff>104775</xdr:rowOff>
    </xdr:from>
    <xdr:to>
      <xdr:col>14</xdr:col>
      <xdr:colOff>390525</xdr:colOff>
      <xdr:row>18</xdr:row>
      <xdr:rowOff>180975</xdr:rowOff>
    </xdr:to>
    <xdr:sp macro="" textlink="">
      <xdr:nvSpPr>
        <xdr:cNvPr id="2" name="TextBox 1">
          <a:extLst>
            <a:ext uri="{FF2B5EF4-FFF2-40B4-BE49-F238E27FC236}">
              <a16:creationId xmlns:a16="http://schemas.microsoft.com/office/drawing/2014/main" id="{8BF31EAD-30EC-11B0-3AF5-47EDF1789C62}"/>
            </a:ext>
          </a:extLst>
        </xdr:cNvPr>
        <xdr:cNvSpPr txBox="1"/>
      </xdr:nvSpPr>
      <xdr:spPr>
        <a:xfrm>
          <a:off x="3181350" y="1628775"/>
          <a:ext cx="5743575" cy="1981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These are the weights of the</a:t>
          </a:r>
          <a:r>
            <a:rPr lang="en-AU" sz="1100" baseline="0"/>
            <a:t> selected 25 TSE Stocks portfolio that obtain the minimum variance.</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395287</xdr:colOff>
      <xdr:row>1</xdr:row>
      <xdr:rowOff>9524</xdr:rowOff>
    </xdr:from>
    <xdr:to>
      <xdr:col>20</xdr:col>
      <xdr:colOff>447675</xdr:colOff>
      <xdr:row>25</xdr:row>
      <xdr:rowOff>190499</xdr:rowOff>
    </xdr:to>
    <xdr:graphicFrame macro="">
      <xdr:nvGraphicFramePr>
        <xdr:cNvPr id="9" name="Chart 8">
          <a:extLst>
            <a:ext uri="{FF2B5EF4-FFF2-40B4-BE49-F238E27FC236}">
              <a16:creationId xmlns:a16="http://schemas.microsoft.com/office/drawing/2014/main" id="{2456FF6A-3F7A-05DB-0FE0-4ED870132F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152400</xdr:colOff>
      <xdr:row>7</xdr:row>
      <xdr:rowOff>142875</xdr:rowOff>
    </xdr:from>
    <xdr:to>
      <xdr:col>28</xdr:col>
      <xdr:colOff>95250</xdr:colOff>
      <xdr:row>23</xdr:row>
      <xdr:rowOff>76200</xdr:rowOff>
    </xdr:to>
    <xdr:sp macro="" textlink="">
      <xdr:nvSpPr>
        <xdr:cNvPr id="2" name="TextBox 1">
          <a:extLst>
            <a:ext uri="{FF2B5EF4-FFF2-40B4-BE49-F238E27FC236}">
              <a16:creationId xmlns:a16="http://schemas.microsoft.com/office/drawing/2014/main" id="{39075F6B-5109-9648-A38B-746FD54945BB}"/>
            </a:ext>
          </a:extLst>
        </xdr:cNvPr>
        <xdr:cNvSpPr txBox="1"/>
      </xdr:nvSpPr>
      <xdr:spPr>
        <a:xfrm>
          <a:off x="13563600" y="1476375"/>
          <a:ext cx="3600450" cy="2981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As</a:t>
          </a:r>
          <a:r>
            <a:rPr lang="en-AU" sz="1100" baseline="0"/>
            <a:t> seen from the graph, the equally weighted portfolio (i.e. each stock is weighted to be 1/25) lies inside (i.e. to the right) of the minimum variance frontier.</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47625</xdr:colOff>
      <xdr:row>2</xdr:row>
      <xdr:rowOff>47626</xdr:rowOff>
    </xdr:from>
    <xdr:to>
      <xdr:col>17</xdr:col>
      <xdr:colOff>266700</xdr:colOff>
      <xdr:row>32</xdr:row>
      <xdr:rowOff>9526</xdr:rowOff>
    </xdr:to>
    <xdr:sp macro="" textlink="">
      <xdr:nvSpPr>
        <xdr:cNvPr id="2" name="TextBox 1">
          <a:extLst>
            <a:ext uri="{FF2B5EF4-FFF2-40B4-BE49-F238E27FC236}">
              <a16:creationId xmlns:a16="http://schemas.microsoft.com/office/drawing/2014/main" id="{8ED62697-CF07-7DC3-53E6-D703BF98954F}"/>
            </a:ext>
          </a:extLst>
        </xdr:cNvPr>
        <xdr:cNvSpPr txBox="1"/>
      </xdr:nvSpPr>
      <xdr:spPr>
        <a:xfrm>
          <a:off x="5305425" y="428626"/>
          <a:ext cx="5705475" cy="567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AU" sz="1100" b="0" i="0" u="none" strike="noStrike">
              <a:solidFill>
                <a:schemeClr val="dk1"/>
              </a:solidFill>
              <a:effectLst/>
              <a:latin typeface="+mn-lt"/>
              <a:ea typeface="+mn-ea"/>
              <a:cs typeface="+mn-cs"/>
            </a:rPr>
            <a:t>Similar to the criteria used to select stocks from the Tokyo Stock Exchange, the 5 Vietnamese stocks were also selected with diversification (across 4 industries), good prospects, stability and sustainability in mind to ensure that clients at retirement are able to live a life of financial freedom and security, and are able to meet their needs. Below are the clear and concise justifications of why each individual stock was selected, grouped by their industry:</a:t>
          </a:r>
          <a:endParaRPr lang="en-AU" b="0">
            <a:effectLst/>
          </a:endParaRPr>
        </a:p>
        <a:p>
          <a:pPr rtl="0"/>
          <a:r>
            <a:rPr lang="en-AU" sz="1100" b="1" i="0" u="none" strike="noStrike">
              <a:solidFill>
                <a:schemeClr val="dk1"/>
              </a:solidFill>
              <a:effectLst/>
              <a:latin typeface="+mn-lt"/>
              <a:ea typeface="+mn-ea"/>
              <a:cs typeface="+mn-cs"/>
            </a:rPr>
            <a:t>Manufacturing</a:t>
          </a:r>
          <a:endParaRPr lang="en-AU" b="0">
            <a:effectLst/>
          </a:endParaRPr>
        </a:p>
        <a:p>
          <a:pPr rtl="0"/>
          <a:r>
            <a:rPr lang="en-AU" sz="1100" b="0" i="0" u="none" strike="noStrike">
              <a:solidFill>
                <a:schemeClr val="dk1"/>
              </a:solidFill>
              <a:effectLst/>
              <a:latin typeface="+mn-lt"/>
              <a:ea typeface="+mn-ea"/>
              <a:cs typeface="+mn-cs"/>
            </a:rPr>
            <a:t>CSM and APH were selected from the Vietnamese Stock Exchange. CSM was selected as they were willing to expand and produce tyres and tubes to increase revenues due to increased demand which implies that they have good potential for growth and good prospects (Asia News Network 2021). On the other hand, APH was selected as they are leading in sustainable production of environmentally-friendly plastic (APH n.d.).</a:t>
          </a:r>
          <a:endParaRPr lang="en-AU" b="0">
            <a:effectLst/>
          </a:endParaRPr>
        </a:p>
        <a:p>
          <a:pPr rtl="0"/>
          <a:r>
            <a:rPr lang="en-AU" sz="1100" b="1" i="0" u="none" strike="noStrike">
              <a:solidFill>
                <a:schemeClr val="dk1"/>
              </a:solidFill>
              <a:effectLst/>
              <a:latin typeface="+mn-lt"/>
              <a:ea typeface="+mn-ea"/>
              <a:cs typeface="+mn-cs"/>
            </a:rPr>
            <a:t>Insurance</a:t>
          </a:r>
          <a:endParaRPr lang="en-AU" b="0">
            <a:effectLst/>
          </a:endParaRPr>
        </a:p>
        <a:p>
          <a:pPr rtl="0"/>
          <a:r>
            <a:rPr lang="en-AU" sz="1100" b="0" i="0" u="none" strike="noStrike">
              <a:solidFill>
                <a:schemeClr val="dk1"/>
              </a:solidFill>
              <a:effectLst/>
              <a:latin typeface="+mn-lt"/>
              <a:ea typeface="+mn-ea"/>
              <a:cs typeface="+mn-cs"/>
            </a:rPr>
            <a:t>BMI was selected from the insurance industry as their credit ratings were good and stable according to AM Best’s audit (Business Wire 2022). Due to the stability of BMI, it is clear that they are a good investment in the long run.</a:t>
          </a:r>
          <a:endParaRPr lang="en-AU" b="0">
            <a:effectLst/>
          </a:endParaRPr>
        </a:p>
        <a:p>
          <a:pPr rtl="0"/>
          <a:br>
            <a:rPr lang="en-AU" b="0">
              <a:effectLst/>
            </a:rPr>
          </a:br>
          <a:r>
            <a:rPr lang="en-AU" sz="1100" b="1" i="0" u="none" strike="noStrike">
              <a:solidFill>
                <a:schemeClr val="dk1"/>
              </a:solidFill>
              <a:effectLst/>
              <a:latin typeface="+mn-lt"/>
              <a:ea typeface="+mn-ea"/>
              <a:cs typeface="+mn-cs"/>
            </a:rPr>
            <a:t>Banking</a:t>
          </a:r>
          <a:endParaRPr lang="en-AU" b="0">
            <a:effectLst/>
          </a:endParaRPr>
        </a:p>
        <a:p>
          <a:pPr rtl="0"/>
          <a:r>
            <a:rPr lang="en-AU" sz="1100" b="0" i="0" u="none" strike="noStrike">
              <a:solidFill>
                <a:schemeClr val="dk1"/>
              </a:solidFill>
              <a:effectLst/>
              <a:latin typeface="+mn-lt"/>
              <a:ea typeface="+mn-ea"/>
              <a:cs typeface="+mn-cs"/>
            </a:rPr>
            <a:t>From the banking sector, SSB from the Vietnamese Stock Exchange proved to be attractive to foreign investors in July of this year (Vietnamnet Global 2023). They continue to show good prospects for growth and future success.</a:t>
          </a:r>
          <a:endParaRPr lang="en-AU" b="0">
            <a:effectLst/>
          </a:endParaRPr>
        </a:p>
        <a:p>
          <a:pPr rtl="0"/>
          <a:r>
            <a:rPr lang="en-AU" sz="1100" b="1" i="0" u="none" strike="noStrike">
              <a:solidFill>
                <a:schemeClr val="dk1"/>
              </a:solidFill>
              <a:effectLst/>
              <a:latin typeface="+mn-lt"/>
              <a:ea typeface="+mn-ea"/>
              <a:cs typeface="+mn-cs"/>
            </a:rPr>
            <a:t>Furniture</a:t>
          </a:r>
          <a:endParaRPr lang="en-AU" b="0">
            <a:effectLst/>
          </a:endParaRPr>
        </a:p>
        <a:p>
          <a:pPr rtl="0"/>
          <a:r>
            <a:rPr lang="en-AU" sz="1100" b="0" i="0" u="none" strike="noStrike">
              <a:solidFill>
                <a:schemeClr val="dk1"/>
              </a:solidFill>
              <a:effectLst/>
              <a:latin typeface="+mn-lt"/>
              <a:ea typeface="+mn-ea"/>
              <a:cs typeface="+mn-cs"/>
            </a:rPr>
            <a:t>TNA was selected from the furniture sector as, according to Yahoo Finance, their revenues have been increasing since at least as far back as 2019, the biggest increase in revenue being from 2021 to 2022 (TNA.VN Yahoo 2023). As a result, we understand from the trend that TNA is finding increasing success and will be profitable into the long future. Therefore, TNA is a good candidate for our investment portfolio.</a:t>
          </a:r>
          <a:endParaRPr lang="en-AU" b="0">
            <a:effectLst/>
          </a:endParaRPr>
        </a:p>
        <a:p>
          <a:br>
            <a:rPr lang="en-AU"/>
          </a:br>
          <a:br>
            <a:rPr lang="en-AU"/>
          </a:br>
          <a:r>
            <a:rPr lang="en-AU"/>
            <a:t>[This</a:t>
          </a:r>
          <a:r>
            <a:rPr lang="en-AU" baseline="0"/>
            <a:t> was copy-pasted from report pdf</a:t>
          </a:r>
          <a:r>
            <a:rPr lang="en-AU"/>
            <a:t>]</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8</xdr:col>
      <xdr:colOff>533400</xdr:colOff>
      <xdr:row>7</xdr:row>
      <xdr:rowOff>47625</xdr:rowOff>
    </xdr:from>
    <xdr:to>
      <xdr:col>15</xdr:col>
      <xdr:colOff>295275</xdr:colOff>
      <xdr:row>20</xdr:row>
      <xdr:rowOff>123825</xdr:rowOff>
    </xdr:to>
    <xdr:sp macro="" textlink="">
      <xdr:nvSpPr>
        <xdr:cNvPr id="2" name="TextBox 1">
          <a:extLst>
            <a:ext uri="{FF2B5EF4-FFF2-40B4-BE49-F238E27FC236}">
              <a16:creationId xmlns:a16="http://schemas.microsoft.com/office/drawing/2014/main" id="{CAE84BAF-0BB5-4E19-77FB-A7C402AE64C0}"/>
            </a:ext>
          </a:extLst>
        </xdr:cNvPr>
        <xdr:cNvSpPr txBox="1"/>
      </xdr:nvSpPr>
      <xdr:spPr>
        <a:xfrm>
          <a:off x="5791200" y="1381125"/>
          <a:ext cx="4029075" cy="255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Annual</a:t>
          </a:r>
          <a:r>
            <a:rPr lang="en-AU" sz="1100" baseline="0"/>
            <a:t> expected return and standard deviations of each stock are calculated at the bottom of the sheet.</a:t>
          </a:r>
          <a:endParaRPr lang="en-AU"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390525</xdr:colOff>
      <xdr:row>41</xdr:row>
      <xdr:rowOff>152400</xdr:rowOff>
    </xdr:from>
    <xdr:to>
      <xdr:col>14</xdr:col>
      <xdr:colOff>285750</xdr:colOff>
      <xdr:row>53</xdr:row>
      <xdr:rowOff>76200</xdr:rowOff>
    </xdr:to>
    <xdr:sp macro="" textlink="">
      <xdr:nvSpPr>
        <xdr:cNvPr id="2" name="TextBox 1">
          <a:extLst>
            <a:ext uri="{FF2B5EF4-FFF2-40B4-BE49-F238E27FC236}">
              <a16:creationId xmlns:a16="http://schemas.microsoft.com/office/drawing/2014/main" id="{E8865E9A-DEF1-4CC5-AF3B-88860FD9281D}"/>
            </a:ext>
          </a:extLst>
        </xdr:cNvPr>
        <xdr:cNvSpPr txBox="1"/>
      </xdr:nvSpPr>
      <xdr:spPr>
        <a:xfrm>
          <a:off x="4657725" y="7962900"/>
          <a:ext cx="4162425" cy="2209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 weights given below are the weights of the short sales</a:t>
          </a:r>
          <a:r>
            <a:rPr lang="en-AU" sz="1100" baseline="0"/>
            <a:t> allowed portfolio that now contain 25 TSE stocks and 5 Vietnamese Stocks that have an expected return of 0.15 and minimise variance. Adding Vietnamese stocks have reduced the risk (i.e. standard deviation) by 0.057672. This equates a decrease in 38% in risk of the original portfolio with the 25 TSE Stocks. </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7</xdr:col>
      <xdr:colOff>371474</xdr:colOff>
      <xdr:row>3</xdr:row>
      <xdr:rowOff>71435</xdr:rowOff>
    </xdr:from>
    <xdr:to>
      <xdr:col>19</xdr:col>
      <xdr:colOff>466725</xdr:colOff>
      <xdr:row>29</xdr:row>
      <xdr:rowOff>142874</xdr:rowOff>
    </xdr:to>
    <xdr:graphicFrame macro="">
      <xdr:nvGraphicFramePr>
        <xdr:cNvPr id="2" name="Chart 1">
          <a:extLst>
            <a:ext uri="{FF2B5EF4-FFF2-40B4-BE49-F238E27FC236}">
              <a16:creationId xmlns:a16="http://schemas.microsoft.com/office/drawing/2014/main" id="{BEC00A68-F39B-5263-FCE8-D9D2E16EE7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352425</xdr:colOff>
      <xdr:row>5</xdr:row>
      <xdr:rowOff>38100</xdr:rowOff>
    </xdr:from>
    <xdr:to>
      <xdr:col>14</xdr:col>
      <xdr:colOff>219075</xdr:colOff>
      <xdr:row>16</xdr:row>
      <xdr:rowOff>76200</xdr:rowOff>
    </xdr:to>
    <xdr:sp macro="" textlink="">
      <xdr:nvSpPr>
        <xdr:cNvPr id="2" name="TextBox 1">
          <a:extLst>
            <a:ext uri="{FF2B5EF4-FFF2-40B4-BE49-F238E27FC236}">
              <a16:creationId xmlns:a16="http://schemas.microsoft.com/office/drawing/2014/main" id="{530E007F-273B-B95D-0D78-AC26AB7EF3EF}"/>
            </a:ext>
          </a:extLst>
        </xdr:cNvPr>
        <xdr:cNvSpPr txBox="1"/>
      </xdr:nvSpPr>
      <xdr:spPr>
        <a:xfrm>
          <a:off x="5600700" y="990600"/>
          <a:ext cx="3524250" cy="2133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Using Excel's</a:t>
          </a:r>
          <a:r>
            <a:rPr lang="en-AU" sz="1100" baseline="0"/>
            <a:t> solver, we are able to calculate the weights of the portfolio of 30 assets (25 TSE + 5 HOSE) that minimise variance such that the vietnamese stocks cannot exceed 6% of the weights and the expected return is 15%.</a:t>
          </a:r>
        </a:p>
        <a:p>
          <a:r>
            <a:rPr lang="en-AU" sz="1100" baseline="0"/>
            <a:t>This can be seen below:</a:t>
          </a:r>
        </a:p>
        <a:p>
          <a:endParaRPr lang="en-AU"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7</xdr:col>
      <xdr:colOff>466725</xdr:colOff>
      <xdr:row>5</xdr:row>
      <xdr:rowOff>114300</xdr:rowOff>
    </xdr:from>
    <xdr:to>
      <xdr:col>13</xdr:col>
      <xdr:colOff>333375</xdr:colOff>
      <xdr:row>16</xdr:row>
      <xdr:rowOff>152400</xdr:rowOff>
    </xdr:to>
    <xdr:sp macro="" textlink="">
      <xdr:nvSpPr>
        <xdr:cNvPr id="2" name="TextBox 1">
          <a:extLst>
            <a:ext uri="{FF2B5EF4-FFF2-40B4-BE49-F238E27FC236}">
              <a16:creationId xmlns:a16="http://schemas.microsoft.com/office/drawing/2014/main" id="{81CD3199-3484-41E5-8D06-3CB3829C520A}"/>
            </a:ext>
          </a:extLst>
        </xdr:cNvPr>
        <xdr:cNvSpPr txBox="1"/>
      </xdr:nvSpPr>
      <xdr:spPr>
        <a:xfrm>
          <a:off x="4733925" y="1066800"/>
          <a:ext cx="3524250" cy="2133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Using Excel's</a:t>
          </a:r>
          <a:r>
            <a:rPr lang="en-AU" sz="1100" baseline="0"/>
            <a:t> solver, we are able to calculate the weights of the portfolio of 23 TSE stocks that minimise variance such that the technology and electronic stocks cannot exceed 10% of the weights and the expected return is 15%.</a:t>
          </a:r>
        </a:p>
        <a:p>
          <a:r>
            <a:rPr lang="en-AU" sz="1100" baseline="0"/>
            <a:t>This can be seen below:</a:t>
          </a:r>
        </a:p>
        <a:p>
          <a:endParaRPr lang="en-AU"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6</xdr:col>
      <xdr:colOff>133349</xdr:colOff>
      <xdr:row>1</xdr:row>
      <xdr:rowOff>166686</xdr:rowOff>
    </xdr:from>
    <xdr:to>
      <xdr:col>20</xdr:col>
      <xdr:colOff>0</xdr:colOff>
      <xdr:row>32</xdr:row>
      <xdr:rowOff>28575</xdr:rowOff>
    </xdr:to>
    <xdr:graphicFrame macro="">
      <xdr:nvGraphicFramePr>
        <xdr:cNvPr id="2" name="Chart 1">
          <a:extLst>
            <a:ext uri="{FF2B5EF4-FFF2-40B4-BE49-F238E27FC236}">
              <a16:creationId xmlns:a16="http://schemas.microsoft.com/office/drawing/2014/main" id="{E47CF337-1659-9CBF-0003-AC71C8B649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295275</xdr:colOff>
      <xdr:row>4</xdr:row>
      <xdr:rowOff>85725</xdr:rowOff>
    </xdr:from>
    <xdr:to>
      <xdr:col>28</xdr:col>
      <xdr:colOff>333375</xdr:colOff>
      <xdr:row>21</xdr:row>
      <xdr:rowOff>66675</xdr:rowOff>
    </xdr:to>
    <xdr:sp macro="" textlink="">
      <xdr:nvSpPr>
        <xdr:cNvPr id="3" name="TextBox 2">
          <a:extLst>
            <a:ext uri="{FF2B5EF4-FFF2-40B4-BE49-F238E27FC236}">
              <a16:creationId xmlns:a16="http://schemas.microsoft.com/office/drawing/2014/main" id="{8C243AD1-38E0-C784-B672-AD4443099816}"/>
            </a:ext>
          </a:extLst>
        </xdr:cNvPr>
        <xdr:cNvSpPr txBox="1"/>
      </xdr:nvSpPr>
      <xdr:spPr>
        <a:xfrm>
          <a:off x="13096875" y="847725"/>
          <a:ext cx="4305300" cy="3219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To</a:t>
          </a:r>
          <a:r>
            <a:rPr lang="en-AU" sz="1100" baseline="0"/>
            <a:t> make the comparison between the restricted and unrestricted minimum variance frontiers of the selected 25 TSE stocks easier,  I have plotted both the frontiers on the same graph. It can be seen that minimum variance frontier of the portfolio that has the tech stocks restricted to be atmost 10% either has equal or higher risk than the the unrestricted portfolio for any given expected return.</a:t>
          </a:r>
        </a:p>
      </xdr:txBody>
    </xdr:sp>
    <xdr:clientData/>
  </xdr:twoCellAnchor>
  <xdr:twoCellAnchor>
    <xdr:from>
      <xdr:col>6</xdr:col>
      <xdr:colOff>409574</xdr:colOff>
      <xdr:row>32</xdr:row>
      <xdr:rowOff>128586</xdr:rowOff>
    </xdr:from>
    <xdr:to>
      <xdr:col>19</xdr:col>
      <xdr:colOff>466725</xdr:colOff>
      <xdr:row>53</xdr:row>
      <xdr:rowOff>152399</xdr:rowOff>
    </xdr:to>
    <xdr:graphicFrame macro="">
      <xdr:nvGraphicFramePr>
        <xdr:cNvPr id="4" name="Chart 3">
          <a:extLst>
            <a:ext uri="{FF2B5EF4-FFF2-40B4-BE49-F238E27FC236}">
              <a16:creationId xmlns:a16="http://schemas.microsoft.com/office/drawing/2014/main" id="{0F9D8933-E143-007F-769A-B9B9B4D3C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314325</xdr:colOff>
      <xdr:row>3</xdr:row>
      <xdr:rowOff>19050</xdr:rowOff>
    </xdr:from>
    <xdr:to>
      <xdr:col>16</xdr:col>
      <xdr:colOff>523875</xdr:colOff>
      <xdr:row>12</xdr:row>
      <xdr:rowOff>123825</xdr:rowOff>
    </xdr:to>
    <xdr:sp macro="" textlink="">
      <xdr:nvSpPr>
        <xdr:cNvPr id="2" name="TextBox 1">
          <a:extLst>
            <a:ext uri="{FF2B5EF4-FFF2-40B4-BE49-F238E27FC236}">
              <a16:creationId xmlns:a16="http://schemas.microsoft.com/office/drawing/2014/main" id="{15267C12-D21D-27E3-404F-4FC4F044F328}"/>
            </a:ext>
          </a:extLst>
        </xdr:cNvPr>
        <xdr:cNvSpPr txBox="1"/>
      </xdr:nvSpPr>
      <xdr:spPr>
        <a:xfrm>
          <a:off x="6505575" y="590550"/>
          <a:ext cx="3867150" cy="1819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Below</a:t>
          </a:r>
          <a:r>
            <a:rPr lang="en-AU" sz="1100" baseline="0"/>
            <a:t> are the vector of weights of the short sales not allowed (computed using excel solver) and short sales allowed portfolios of 25 TSE Stocks. The main differences between the weight vectors are that the short sales allowed weight vector has no 0 weights when compared to the short sales allowed vector which contains 1 zero weight entry and 10 almost zero weights.</a:t>
          </a:r>
        </a:p>
        <a:p>
          <a:endParaRPr lang="en-AU" sz="1100" baseline="0"/>
        </a:p>
        <a:p>
          <a:r>
            <a:rPr lang="en-AU" sz="1100" baseline="0"/>
            <a:t>In addition, the short sales not allowed vector contains 0 negative values when compared to the short sales allowed weight vector (this is obvious as short sales aren't allowed).</a:t>
          </a:r>
          <a:endParaRPr lang="en-AU"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9</xdr:col>
      <xdr:colOff>304800</xdr:colOff>
      <xdr:row>8</xdr:row>
      <xdr:rowOff>76200</xdr:rowOff>
    </xdr:from>
    <xdr:to>
      <xdr:col>21</xdr:col>
      <xdr:colOff>0</xdr:colOff>
      <xdr:row>15</xdr:row>
      <xdr:rowOff>85725</xdr:rowOff>
    </xdr:to>
    <xdr:sp macro="" textlink="">
      <xdr:nvSpPr>
        <xdr:cNvPr id="2" name="TextBox 1">
          <a:extLst>
            <a:ext uri="{FF2B5EF4-FFF2-40B4-BE49-F238E27FC236}">
              <a16:creationId xmlns:a16="http://schemas.microsoft.com/office/drawing/2014/main" id="{E83490F7-EBC5-885C-A2BA-F25248E6D71C}"/>
            </a:ext>
          </a:extLst>
        </xdr:cNvPr>
        <xdr:cNvSpPr txBox="1"/>
      </xdr:nvSpPr>
      <xdr:spPr>
        <a:xfrm>
          <a:off x="6838950" y="1600200"/>
          <a:ext cx="7010400" cy="1343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a:t>
          </a:r>
          <a:r>
            <a:rPr lang="en-AU" sz="1100" baseline="0"/>
            <a:t> The no short sales MVP was calculated using Excel Solver.</a:t>
          </a:r>
        </a:p>
        <a:p>
          <a:endParaRPr lang="en-AU" sz="1100" baseline="0"/>
        </a:p>
        <a:p>
          <a:r>
            <a:rPr lang="en-AU" sz="1100" baseline="0"/>
            <a:t>When comparing and constrasting the minimum variance portfolio of short sales allowed and short sales not allowed portfolio weights of the 25 TSE Stocks, the first trivial difference is that the weights of the no short sales allowed portfolio do not contain negative entries. Secondly, 0 weight entries are abundant in the no short sales allowed MVP (13 to be exact) whereas although most of the weights are close to 0 in the short sales allowed portfolio, none of them are exactly 0.</a:t>
          </a:r>
          <a:endParaRPr lang="en-AU"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238125</xdr:colOff>
      <xdr:row>1</xdr:row>
      <xdr:rowOff>57150</xdr:rowOff>
    </xdr:from>
    <xdr:to>
      <xdr:col>20</xdr:col>
      <xdr:colOff>104775</xdr:colOff>
      <xdr:row>27</xdr:row>
      <xdr:rowOff>142875</xdr:rowOff>
    </xdr:to>
    <xdr:graphicFrame macro="">
      <xdr:nvGraphicFramePr>
        <xdr:cNvPr id="4" name="Chart 3">
          <a:extLst>
            <a:ext uri="{FF2B5EF4-FFF2-40B4-BE49-F238E27FC236}">
              <a16:creationId xmlns:a16="http://schemas.microsoft.com/office/drawing/2014/main" id="{873191F6-888B-3557-52A1-003F095F70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523875</xdr:colOff>
      <xdr:row>6</xdr:row>
      <xdr:rowOff>38100</xdr:rowOff>
    </xdr:from>
    <xdr:to>
      <xdr:col>27</xdr:col>
      <xdr:colOff>123825</xdr:colOff>
      <xdr:row>21</xdr:row>
      <xdr:rowOff>104775</xdr:rowOff>
    </xdr:to>
    <xdr:sp macro="" textlink="">
      <xdr:nvSpPr>
        <xdr:cNvPr id="2" name="TextBox 1">
          <a:extLst>
            <a:ext uri="{FF2B5EF4-FFF2-40B4-BE49-F238E27FC236}">
              <a16:creationId xmlns:a16="http://schemas.microsoft.com/office/drawing/2014/main" id="{4EDB9BD4-0075-B82F-107F-741FAD4577DE}"/>
            </a:ext>
          </a:extLst>
        </xdr:cNvPr>
        <xdr:cNvSpPr txBox="1"/>
      </xdr:nvSpPr>
      <xdr:spPr>
        <a:xfrm>
          <a:off x="13325475" y="1181100"/>
          <a:ext cx="3257550" cy="2924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 short sales not allowed portfolio causes the least increase in optimal</a:t>
          </a:r>
          <a:r>
            <a:rPr lang="en-AU" sz="1100" baseline="0"/>
            <a:t> portfolio risk when the expected return is around 20%. At this return, no short sales allowed porfolio results in an increase of 8.7% in risk when compared to the short selling allowed portfolio.</a:t>
          </a:r>
        </a:p>
        <a:p>
          <a:endParaRPr lang="en-AU" sz="1100" baseline="0"/>
        </a:p>
        <a:p>
          <a:r>
            <a:rPr lang="en-AU" sz="1100" baseline="0"/>
            <a:t>As clearly visible from the graph, the greatest increase in optimal portfolio risk occurs away from the expected return of 20%. In this case, the greatest increase in risk occurs at an expected return of 40%. At a mean of 40%, the increase in risk in the portfolio with no short selling is 37.53%.</a:t>
          </a:r>
          <a:endParaRPr lang="en-AU"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342900</xdr:colOff>
      <xdr:row>6</xdr:row>
      <xdr:rowOff>152400</xdr:rowOff>
    </xdr:from>
    <xdr:to>
      <xdr:col>12</xdr:col>
      <xdr:colOff>276225</xdr:colOff>
      <xdr:row>17</xdr:row>
      <xdr:rowOff>57150</xdr:rowOff>
    </xdr:to>
    <xdr:sp macro="" textlink="">
      <xdr:nvSpPr>
        <xdr:cNvPr id="2" name="TextBox 1">
          <a:extLst>
            <a:ext uri="{FF2B5EF4-FFF2-40B4-BE49-F238E27FC236}">
              <a16:creationId xmlns:a16="http://schemas.microsoft.com/office/drawing/2014/main" id="{3C5D63C7-2AA6-0B61-65D7-D6BBD8837E9E}"/>
            </a:ext>
          </a:extLst>
        </xdr:cNvPr>
        <xdr:cNvSpPr txBox="1"/>
      </xdr:nvSpPr>
      <xdr:spPr>
        <a:xfrm>
          <a:off x="4067175" y="1295400"/>
          <a:ext cx="4810125" cy="2000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 average per</a:t>
          </a:r>
          <a:r>
            <a:rPr lang="en-AU" sz="1100" baseline="0"/>
            <a:t> annum return of Japanese 3-month government bonds is </a:t>
          </a:r>
          <a:r>
            <a:rPr lang="en-AU" sz="1100" b="0" i="0" u="none" strike="noStrike">
              <a:solidFill>
                <a:schemeClr val="dk1"/>
              </a:solidFill>
              <a:effectLst/>
              <a:latin typeface="+mn-lt"/>
              <a:ea typeface="+mn-ea"/>
              <a:cs typeface="+mn-cs"/>
            </a:rPr>
            <a:t>0.001302574</a:t>
          </a:r>
          <a:r>
            <a:rPr lang="en-AU"/>
            <a:t> and the</a:t>
          </a:r>
          <a:r>
            <a:rPr lang="en-AU" baseline="0"/>
            <a:t> standard deviation is </a:t>
          </a:r>
          <a:r>
            <a:rPr lang="en-AU" sz="1100" b="0" i="0" u="none" strike="noStrike">
              <a:solidFill>
                <a:schemeClr val="dk1"/>
              </a:solidFill>
              <a:effectLst/>
              <a:latin typeface="+mn-lt"/>
              <a:ea typeface="+mn-ea"/>
              <a:cs typeface="+mn-cs"/>
            </a:rPr>
            <a:t>0.000117808</a:t>
          </a:r>
          <a:r>
            <a:rPr lang="en-AU"/>
            <a:t> . These are calculated at the bottom of the sheet.</a:t>
          </a:r>
          <a:endParaRPr lang="en-AU"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571499</xdr:colOff>
      <xdr:row>1</xdr:row>
      <xdr:rowOff>142875</xdr:rowOff>
    </xdr:from>
    <xdr:to>
      <xdr:col>17</xdr:col>
      <xdr:colOff>371474</xdr:colOff>
      <xdr:row>22</xdr:row>
      <xdr:rowOff>180975</xdr:rowOff>
    </xdr:to>
    <xdr:graphicFrame macro="">
      <xdr:nvGraphicFramePr>
        <xdr:cNvPr id="3" name="Chart 2">
          <a:extLst>
            <a:ext uri="{FF2B5EF4-FFF2-40B4-BE49-F238E27FC236}">
              <a16:creationId xmlns:a16="http://schemas.microsoft.com/office/drawing/2014/main" id="{B7A8E2C0-89BF-725C-A5E8-2D1DE1C895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11</xdr:col>
      <xdr:colOff>504825</xdr:colOff>
      <xdr:row>6</xdr:row>
      <xdr:rowOff>66675</xdr:rowOff>
    </xdr:from>
    <xdr:to>
      <xdr:col>21</xdr:col>
      <xdr:colOff>285750</xdr:colOff>
      <xdr:row>24</xdr:row>
      <xdr:rowOff>19050</xdr:rowOff>
    </xdr:to>
    <xdr:sp macro="" textlink="">
      <xdr:nvSpPr>
        <xdr:cNvPr id="2" name="TextBox 1">
          <a:extLst>
            <a:ext uri="{FF2B5EF4-FFF2-40B4-BE49-F238E27FC236}">
              <a16:creationId xmlns:a16="http://schemas.microsoft.com/office/drawing/2014/main" id="{B5B699B9-BDE2-FC53-F0C1-EBF41FB55F78}"/>
            </a:ext>
          </a:extLst>
        </xdr:cNvPr>
        <xdr:cNvSpPr txBox="1"/>
      </xdr:nvSpPr>
      <xdr:spPr>
        <a:xfrm>
          <a:off x="10363200" y="1209675"/>
          <a:ext cx="5876925" cy="3381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When</a:t>
          </a:r>
          <a:r>
            <a:rPr lang="en-AU" sz="1100" baseline="0"/>
            <a:t> comparing the risk associated with the no short sales portfolios with an expected return of 15%, we see that the portfolio with 25 TSE stocks and the government bond has a smaller standard deviation and therefore a reduction in risk by about 14.68% when compared to the no short sales portfolio with only the 25 TSE Stocks.</a:t>
          </a:r>
        </a:p>
        <a:p>
          <a:endParaRPr lang="en-AU" sz="1100" baseline="0"/>
        </a:p>
        <a:p>
          <a:r>
            <a:rPr lang="en-AU" sz="1100" baseline="0"/>
            <a:t>As for the composition, we see that 41% of the weight goes to the government bonds in the portfolio that contains bonds. In addition, the portfolio with the bond also puts  majority </a:t>
          </a:r>
          <a:r>
            <a:rPr lang="en-AU" sz="1100" baseline="0">
              <a:solidFill>
                <a:schemeClr val="dk1"/>
              </a:solidFill>
              <a:effectLst/>
              <a:latin typeface="+mn-lt"/>
              <a:ea typeface="+mn-ea"/>
              <a:cs typeface="+mn-cs"/>
            </a:rPr>
            <a:t>(&gt;10%) </a:t>
          </a:r>
          <a:r>
            <a:rPr lang="en-AU" sz="1100" baseline="0"/>
            <a:t> of the weights on Lasertec Corp and </a:t>
          </a:r>
          <a:r>
            <a:rPr lang="en-AU" sz="1100" b="1" baseline="0"/>
            <a:t>Nissin Foods </a:t>
          </a:r>
          <a:r>
            <a:rPr lang="en-AU" sz="1100" baseline="0"/>
            <a:t>whereas the portfolio with only TSE Stocks places most of their weights </a:t>
          </a:r>
          <a:r>
            <a:rPr lang="en-AU" sz="1100" baseline="0">
              <a:solidFill>
                <a:schemeClr val="dk1"/>
              </a:solidFill>
              <a:effectLst/>
              <a:latin typeface="+mn-lt"/>
              <a:ea typeface="+mn-ea"/>
              <a:cs typeface="+mn-cs"/>
            </a:rPr>
            <a:t>(&gt;10%)</a:t>
          </a:r>
          <a:r>
            <a:rPr lang="en-AU" sz="1100" baseline="0"/>
            <a:t> on Toyota motors, </a:t>
          </a:r>
          <a:r>
            <a:rPr lang="en-AU" sz="1100" b="1" baseline="0"/>
            <a:t>Yamazaki baking</a:t>
          </a:r>
          <a:r>
            <a:rPr lang="en-AU" sz="1100" baseline="0"/>
            <a:t>, </a:t>
          </a:r>
          <a:r>
            <a:rPr lang="en-AU" sz="1100" b="1" baseline="0"/>
            <a:t>Nissin Foods</a:t>
          </a:r>
          <a:r>
            <a:rPr lang="en-AU" sz="1100" baseline="0"/>
            <a:t>, Lion corp and Japan real estate.</a:t>
          </a:r>
        </a:p>
        <a:p>
          <a:endParaRPr lang="en-AU" sz="1100" baseline="0"/>
        </a:p>
        <a:p>
          <a:r>
            <a:rPr lang="en-AU" sz="1100" baseline="0"/>
            <a:t>Both portfolios seem to favor the food industry.</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8</xdr:col>
      <xdr:colOff>1190625</xdr:colOff>
      <xdr:row>3</xdr:row>
      <xdr:rowOff>9525</xdr:rowOff>
    </xdr:from>
    <xdr:to>
      <xdr:col>18</xdr:col>
      <xdr:colOff>371475</xdr:colOff>
      <xdr:row>20</xdr:row>
      <xdr:rowOff>152400</xdr:rowOff>
    </xdr:to>
    <xdr:sp macro="" textlink="">
      <xdr:nvSpPr>
        <xdr:cNvPr id="2" name="TextBox 1">
          <a:extLst>
            <a:ext uri="{FF2B5EF4-FFF2-40B4-BE49-F238E27FC236}">
              <a16:creationId xmlns:a16="http://schemas.microsoft.com/office/drawing/2014/main" id="{D8D6D672-3626-4DB1-AEB1-2D9B751E3C94}"/>
            </a:ext>
          </a:extLst>
        </xdr:cNvPr>
        <xdr:cNvSpPr txBox="1"/>
      </xdr:nvSpPr>
      <xdr:spPr>
        <a:xfrm>
          <a:off x="8772525" y="581025"/>
          <a:ext cx="5876925" cy="3381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When</a:t>
          </a:r>
          <a:r>
            <a:rPr lang="en-AU" sz="1100" baseline="0"/>
            <a:t> comparing the risk associated with the no short sales minimum variance portfolios, we see that the portfolio with 25 TSE stocks and the government bond has a much smaller standard deviation and therefore a reduction in risk by about 96.64% when compared to the no short sales minimum variance portfolio with only the 25 TSE Stocks.</a:t>
          </a:r>
        </a:p>
        <a:p>
          <a:endParaRPr lang="en-AU" sz="1100" baseline="0"/>
        </a:p>
        <a:p>
          <a:r>
            <a:rPr lang="en-AU" sz="1100" baseline="0"/>
            <a:t>As for the composition, we see that 96.5% of the weight goes to the government bonds in the portfolio that contains bonds. This makes sense as the returns from government bonds are a good estimate of risk free returns as they contain very little risk. Therefore, it is logical that a portfolio minimising variance will place most of the weight on bonds. On the 25 TSE stocks, the highest weight placed was 1.16% in Japanese Real Estate. </a:t>
          </a:r>
          <a:endParaRPr lang="en-AU" sz="1100" b="0" i="0" u="none" strike="noStrike" baseline="0">
            <a:solidFill>
              <a:schemeClr val="dk1"/>
            </a:solidFill>
            <a:effectLst/>
            <a:latin typeface="+mn-lt"/>
            <a:ea typeface="+mn-ea"/>
            <a:cs typeface="+mn-cs"/>
          </a:endParaRPr>
        </a:p>
        <a:p>
          <a:r>
            <a:rPr lang="en-AU" sz="1100" b="0" i="0" u="none" strike="noStrike" baseline="0">
              <a:solidFill>
                <a:schemeClr val="dk1"/>
              </a:solidFill>
              <a:effectLst/>
              <a:latin typeface="+mn-lt"/>
              <a:ea typeface="+mn-ea"/>
              <a:cs typeface="+mn-cs"/>
            </a:rPr>
            <a:t>On the other hand, the minimum variance portfolio with only the 25 TSE stocks placed about 3% in the tech industry, while placing majority of the weights on Lawson inc (~12%) and Japan Real Estate (~15%).</a:t>
          </a:r>
        </a:p>
        <a:p>
          <a:endParaRPr lang="en-AU" sz="1100" b="0" i="0" u="none" strike="noStrike" baseline="0">
            <a:solidFill>
              <a:schemeClr val="dk1"/>
            </a:solidFill>
            <a:effectLst/>
            <a:latin typeface="+mn-lt"/>
            <a:ea typeface="+mn-ea"/>
            <a:cs typeface="+mn-cs"/>
          </a:endParaRPr>
        </a:p>
        <a:p>
          <a:r>
            <a:rPr lang="en-AU" sz="1100" b="0" i="0" u="none" strike="noStrike" baseline="0">
              <a:solidFill>
                <a:schemeClr val="dk1"/>
              </a:solidFill>
              <a:effectLst/>
              <a:latin typeface="+mn-lt"/>
              <a:ea typeface="+mn-ea"/>
              <a:cs typeface="+mn-cs"/>
            </a:rPr>
            <a:t>As a result of the weights, we can see that the portfolio containing bonds contain very little expected return (only 0.38%) compared to the 25 TSE stock portfolio (10.2%). This makes sense as the japanese 3-month bond returns annually are about 0.13%</a:t>
          </a:r>
          <a:endParaRPr lang="en-AU" sz="1100" baseline="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4</xdr:col>
      <xdr:colOff>342899</xdr:colOff>
      <xdr:row>0</xdr:row>
      <xdr:rowOff>61911</xdr:rowOff>
    </xdr:from>
    <xdr:to>
      <xdr:col>13</xdr:col>
      <xdr:colOff>152400</xdr:colOff>
      <xdr:row>19</xdr:row>
      <xdr:rowOff>0</xdr:rowOff>
    </xdr:to>
    <xdr:graphicFrame macro="">
      <xdr:nvGraphicFramePr>
        <xdr:cNvPr id="2" name="Chart 1">
          <a:extLst>
            <a:ext uri="{FF2B5EF4-FFF2-40B4-BE49-F238E27FC236}">
              <a16:creationId xmlns:a16="http://schemas.microsoft.com/office/drawing/2014/main" id="{F15C433E-63FB-1D56-F8B5-1870563E4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404811</xdr:colOff>
      <xdr:row>0</xdr:row>
      <xdr:rowOff>61911</xdr:rowOff>
    </xdr:from>
    <xdr:to>
      <xdr:col>22</xdr:col>
      <xdr:colOff>542924</xdr:colOff>
      <xdr:row>19</xdr:row>
      <xdr:rowOff>180974</xdr:rowOff>
    </xdr:to>
    <xdr:graphicFrame macro="">
      <xdr:nvGraphicFramePr>
        <xdr:cNvPr id="3" name="Chart 2">
          <a:extLst>
            <a:ext uri="{FF2B5EF4-FFF2-40B4-BE49-F238E27FC236}">
              <a16:creationId xmlns:a16="http://schemas.microsoft.com/office/drawing/2014/main" id="{D823D743-1428-588E-C5B6-E8855165EE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2</xdr:col>
      <xdr:colOff>571501</xdr:colOff>
      <xdr:row>3</xdr:row>
      <xdr:rowOff>76200</xdr:rowOff>
    </xdr:from>
    <xdr:to>
      <xdr:col>21</xdr:col>
      <xdr:colOff>190501</xdr:colOff>
      <xdr:row>25</xdr:row>
      <xdr:rowOff>180975</xdr:rowOff>
    </xdr:to>
    <xdr:graphicFrame macro="">
      <xdr:nvGraphicFramePr>
        <xdr:cNvPr id="2" name="Chart 1">
          <a:extLst>
            <a:ext uri="{FF2B5EF4-FFF2-40B4-BE49-F238E27FC236}">
              <a16:creationId xmlns:a16="http://schemas.microsoft.com/office/drawing/2014/main" id="{EC74E69F-C0DF-007C-1F03-51E35E1837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566737</xdr:colOff>
      <xdr:row>30</xdr:row>
      <xdr:rowOff>147637</xdr:rowOff>
    </xdr:from>
    <xdr:to>
      <xdr:col>21</xdr:col>
      <xdr:colOff>95250</xdr:colOff>
      <xdr:row>58</xdr:row>
      <xdr:rowOff>123825</xdr:rowOff>
    </xdr:to>
    <xdr:graphicFrame macro="">
      <xdr:nvGraphicFramePr>
        <xdr:cNvPr id="3" name="Chart 2">
          <a:extLst>
            <a:ext uri="{FF2B5EF4-FFF2-40B4-BE49-F238E27FC236}">
              <a16:creationId xmlns:a16="http://schemas.microsoft.com/office/drawing/2014/main" id="{2A279E76-2AC0-5EF7-020B-601725B020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190500</xdr:colOff>
      <xdr:row>60</xdr:row>
      <xdr:rowOff>142875</xdr:rowOff>
    </xdr:from>
    <xdr:to>
      <xdr:col>14</xdr:col>
      <xdr:colOff>476250</xdr:colOff>
      <xdr:row>71</xdr:row>
      <xdr:rowOff>133350</xdr:rowOff>
    </xdr:to>
    <xdr:sp macro="" textlink="">
      <xdr:nvSpPr>
        <xdr:cNvPr id="4" name="TextBox 3">
          <a:extLst>
            <a:ext uri="{FF2B5EF4-FFF2-40B4-BE49-F238E27FC236}">
              <a16:creationId xmlns:a16="http://schemas.microsoft.com/office/drawing/2014/main" id="{3632C12B-D47F-1385-BC9F-B4F72BD8AA9D}"/>
            </a:ext>
          </a:extLst>
        </xdr:cNvPr>
        <xdr:cNvSpPr txBox="1"/>
      </xdr:nvSpPr>
      <xdr:spPr>
        <a:xfrm>
          <a:off x="3238500" y="11572875"/>
          <a:ext cx="5772150" cy="2085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two plots above contain the histogram of weights of the different stocks so that the expected return in 15% and that variance is minimised under no short selling. We see that in the first plot where the weight of bonds are not restricted, majority of the weights are placed in bonds (35%) and therefore the unrestricted portfolio has less risk than the restricted portfolio. Thus, we can understand that given the same expected return (15% in our case), adding new restrictions seem to result in additional portfolio risk.</a:t>
          </a:r>
        </a:p>
        <a:p>
          <a:r>
            <a:rPr lang="en-AU" sz="1100" baseline="0"/>
            <a:t>Another insight is that althougth there are only 5 vietnamese stocks, when only looking at the weighting of stocks of japan (</a:t>
          </a:r>
          <a:r>
            <a:rPr lang="en-AU" sz="1100" baseline="0">
              <a:solidFill>
                <a:schemeClr val="dk1"/>
              </a:solidFill>
              <a:effectLst/>
              <a:latin typeface="+mn-lt"/>
              <a:ea typeface="+mn-ea"/>
              <a:cs typeface="+mn-cs"/>
            </a:rPr>
            <a:t>disregarding the bonds)</a:t>
          </a:r>
          <a:r>
            <a:rPr lang="en-AU" sz="1100" baseline="0"/>
            <a:t> and vietnam, the vietnamese stocks take a substantial portion of the weights in both plots. This may be due to the fact that in order to obtain the constraints while minimising variance, diversificaiton of stocks is required.</a:t>
          </a:r>
          <a:endParaRPr lang="en-AU"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809625</xdr:colOff>
      <xdr:row>14</xdr:row>
      <xdr:rowOff>133350</xdr:rowOff>
    </xdr:from>
    <xdr:to>
      <xdr:col>5</xdr:col>
      <xdr:colOff>2038350</xdr:colOff>
      <xdr:row>25</xdr:row>
      <xdr:rowOff>57150</xdr:rowOff>
    </xdr:to>
    <xdr:sp macro="" textlink="">
      <xdr:nvSpPr>
        <xdr:cNvPr id="2" name="TextBox 1">
          <a:extLst>
            <a:ext uri="{FF2B5EF4-FFF2-40B4-BE49-F238E27FC236}">
              <a16:creationId xmlns:a16="http://schemas.microsoft.com/office/drawing/2014/main" id="{E45BD11D-CF70-C385-CD7A-A18B902AD944}"/>
            </a:ext>
          </a:extLst>
        </xdr:cNvPr>
        <xdr:cNvSpPr txBox="1"/>
      </xdr:nvSpPr>
      <xdr:spPr>
        <a:xfrm>
          <a:off x="1790700" y="2800350"/>
          <a:ext cx="5019675" cy="2019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24)</a:t>
          </a:r>
          <a:r>
            <a:rPr lang="en-AU" sz="1100" baseline="0"/>
            <a:t> When looking at the systematic and unsystematic risk component of each stock, we see that majority of the risk associated with the 25 TSE stocks are unsystematic. This means that the volitilaty of the return of most if not all stocks are associated with their specific company, industry and sector and less associated with the entire market or economy. This shows the value and significance of diversifying the portfolio in order to reduce the unsystematic risk of the portfolio as a whole.</a:t>
          </a:r>
          <a:endParaRPr lang="en-AU"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28</xdr:row>
      <xdr:rowOff>47625</xdr:rowOff>
    </xdr:from>
    <xdr:to>
      <xdr:col>13</xdr:col>
      <xdr:colOff>114300</xdr:colOff>
      <xdr:row>63</xdr:row>
      <xdr:rowOff>142875</xdr:rowOff>
    </xdr:to>
    <xdr:graphicFrame macro="">
      <xdr:nvGraphicFramePr>
        <xdr:cNvPr id="4" name="Chart 3">
          <a:extLst>
            <a:ext uri="{FF2B5EF4-FFF2-40B4-BE49-F238E27FC236}">
              <a16:creationId xmlns:a16="http://schemas.microsoft.com/office/drawing/2014/main" id="{9DC29C90-DCE1-C905-0FA4-E8A6D022EC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123825</xdr:colOff>
      <xdr:row>5</xdr:row>
      <xdr:rowOff>19050</xdr:rowOff>
    </xdr:from>
    <xdr:to>
      <xdr:col>18</xdr:col>
      <xdr:colOff>304800</xdr:colOff>
      <xdr:row>24</xdr:row>
      <xdr:rowOff>123825</xdr:rowOff>
    </xdr:to>
    <xdr:sp macro="" textlink="">
      <xdr:nvSpPr>
        <xdr:cNvPr id="2" name="TextBox 1">
          <a:extLst>
            <a:ext uri="{FF2B5EF4-FFF2-40B4-BE49-F238E27FC236}">
              <a16:creationId xmlns:a16="http://schemas.microsoft.com/office/drawing/2014/main" id="{ADA72778-64D5-24CE-310B-6F6A86B37688}"/>
            </a:ext>
          </a:extLst>
        </xdr:cNvPr>
        <xdr:cNvSpPr txBox="1"/>
      </xdr:nvSpPr>
      <xdr:spPr>
        <a:xfrm>
          <a:off x="8334375" y="971550"/>
          <a:ext cx="6276975" cy="3724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security market line </a:t>
          </a:r>
          <a:r>
            <a:rPr lang="en-AU" sz="1100" b="0" i="0">
              <a:solidFill>
                <a:schemeClr val="dk1"/>
              </a:solidFill>
              <a:effectLst/>
              <a:latin typeface="+mn-lt"/>
              <a:ea typeface="+mn-ea"/>
              <a:cs typeface="+mn-cs"/>
            </a:rPr>
            <a:t>attempts to explain the relationship between the expected return of an asset and its beta. Therefore</a:t>
          </a:r>
          <a:r>
            <a:rPr lang="en-AU" sz="1100" b="0" i="0" baseline="0">
              <a:solidFill>
                <a:schemeClr val="dk1"/>
              </a:solidFill>
              <a:effectLst/>
              <a:latin typeface="+mn-lt"/>
              <a:ea typeface="+mn-ea"/>
              <a:cs typeface="+mn-cs"/>
            </a:rPr>
            <a:t> all stocks above the security market line has a higher expected return for the risk that they induce. Therefore, if a stock is above the SML, it is underpriced. Using the same logic, all stocks below the SML are overpriced as they offer less expected return for the high risk they posses.</a:t>
          </a:r>
        </a:p>
        <a:p>
          <a:endParaRPr lang="en-AU" sz="1100" b="0" i="0" baseline="0">
            <a:solidFill>
              <a:schemeClr val="dk1"/>
            </a:solidFill>
            <a:effectLst/>
            <a:latin typeface="+mn-lt"/>
            <a:ea typeface="+mn-ea"/>
            <a:cs typeface="+mn-cs"/>
          </a:endParaRPr>
        </a:p>
        <a:p>
          <a:r>
            <a:rPr lang="en-AU" sz="1100" b="0" i="0" baseline="0">
              <a:solidFill>
                <a:schemeClr val="dk1"/>
              </a:solidFill>
              <a:effectLst/>
              <a:latin typeface="+mn-lt"/>
              <a:ea typeface="+mn-ea"/>
              <a:cs typeface="+mn-cs"/>
            </a:rPr>
            <a:t>Using this logic, underpriced stocks include: Lasertec Corp, CyberAgent Inc, Maruwa Co Ltd, Kobayashi Pharmaceutical Co Ltd, Takeuchi Mfg Co Ltd, Yamazaki Baking Co Ltd, </a:t>
          </a:r>
          <a:r>
            <a:rPr lang="en-AU" sz="1100" b="0" i="0" u="none" strike="noStrike">
              <a:solidFill>
                <a:schemeClr val="dk1"/>
              </a:solidFill>
              <a:effectLst/>
              <a:latin typeface="+mn-lt"/>
              <a:ea typeface="+mn-ea"/>
              <a:cs typeface="+mn-cs"/>
            </a:rPr>
            <a:t>Monogatari Corp</a:t>
          </a:r>
          <a:r>
            <a:rPr lang="en-AU"/>
            <a:t>, </a:t>
          </a:r>
          <a:r>
            <a:rPr lang="en-AU" sz="1100" b="0" i="0" u="none" strike="noStrike">
              <a:solidFill>
                <a:schemeClr val="dk1"/>
              </a:solidFill>
              <a:effectLst/>
              <a:latin typeface="+mn-lt"/>
              <a:ea typeface="+mn-ea"/>
              <a:cs typeface="+mn-cs"/>
            </a:rPr>
            <a:t>Nissin Foods Holdings Co Ltd</a:t>
          </a:r>
          <a:r>
            <a:rPr lang="en-AU"/>
            <a:t>, </a:t>
          </a:r>
          <a:r>
            <a:rPr lang="en-AU" sz="1100" b="0" i="0" u="none" strike="noStrike">
              <a:solidFill>
                <a:schemeClr val="dk1"/>
              </a:solidFill>
              <a:effectLst/>
              <a:latin typeface="+mn-lt"/>
              <a:ea typeface="+mn-ea"/>
              <a:cs typeface="+mn-cs"/>
            </a:rPr>
            <a:t>Asahi Yukizai Corp,</a:t>
          </a:r>
          <a:r>
            <a:rPr lang="en-AU" sz="1100" b="0" i="0" u="none" strike="noStrike" baseline="0">
              <a:solidFill>
                <a:schemeClr val="dk1"/>
              </a:solidFill>
              <a:effectLst/>
              <a:latin typeface="+mn-lt"/>
              <a:ea typeface="+mn-ea"/>
              <a:cs typeface="+mn-cs"/>
            </a:rPr>
            <a:t> </a:t>
          </a:r>
          <a:r>
            <a:rPr lang="en-AU" sz="1100" b="0" i="0" u="none" strike="noStrike">
              <a:solidFill>
                <a:schemeClr val="dk1"/>
              </a:solidFill>
              <a:effectLst/>
              <a:latin typeface="+mn-lt"/>
              <a:ea typeface="+mn-ea"/>
              <a:cs typeface="+mn-cs"/>
            </a:rPr>
            <a:t>Lion Corp.</a:t>
          </a:r>
        </a:p>
        <a:p>
          <a:endParaRPr lang="en-AU" sz="1100" b="0" i="0" u="none" strike="noStrike">
            <a:solidFill>
              <a:schemeClr val="dk1"/>
            </a:solidFill>
            <a:effectLst/>
            <a:latin typeface="+mn-lt"/>
            <a:ea typeface="+mn-ea"/>
            <a:cs typeface="+mn-cs"/>
          </a:endParaRPr>
        </a:p>
        <a:p>
          <a:r>
            <a:rPr lang="en-AU" sz="1100" b="0" i="0" u="none" strike="noStrike">
              <a:solidFill>
                <a:schemeClr val="dk1"/>
              </a:solidFill>
              <a:effectLst/>
              <a:latin typeface="+mn-lt"/>
              <a:ea typeface="+mn-ea"/>
              <a:cs typeface="+mn-cs"/>
            </a:rPr>
            <a:t>Overpriced</a:t>
          </a:r>
          <a:r>
            <a:rPr lang="en-AU" sz="1100" b="0" i="0" u="none" strike="noStrike" baseline="0">
              <a:solidFill>
                <a:schemeClr val="dk1"/>
              </a:solidFill>
              <a:effectLst/>
              <a:latin typeface="+mn-lt"/>
              <a:ea typeface="+mn-ea"/>
              <a:cs typeface="+mn-cs"/>
            </a:rPr>
            <a:t> stocks include: </a:t>
          </a:r>
          <a:r>
            <a:rPr lang="en-AU" sz="1100" b="0" i="0" u="none" strike="noStrike">
              <a:solidFill>
                <a:schemeClr val="dk1"/>
              </a:solidFill>
              <a:effectLst/>
              <a:latin typeface="+mn-lt"/>
              <a:ea typeface="+mn-ea"/>
              <a:cs typeface="+mn-cs"/>
            </a:rPr>
            <a:t>Daifuku Co Ltd,</a:t>
          </a:r>
          <a:r>
            <a:rPr lang="en-AU" sz="1100" b="0" i="0" u="none" strike="noStrike" baseline="0">
              <a:solidFill>
                <a:schemeClr val="dk1"/>
              </a:solidFill>
              <a:effectLst/>
              <a:latin typeface="+mn-lt"/>
              <a:ea typeface="+mn-ea"/>
              <a:cs typeface="+mn-cs"/>
            </a:rPr>
            <a:t> </a:t>
          </a:r>
          <a:r>
            <a:rPr lang="en-AU" sz="1100" b="0" i="0" u="none" strike="noStrike">
              <a:solidFill>
                <a:schemeClr val="dk1"/>
              </a:solidFill>
              <a:effectLst/>
              <a:latin typeface="+mn-lt"/>
              <a:ea typeface="+mn-ea"/>
              <a:cs typeface="+mn-cs"/>
            </a:rPr>
            <a:t>Mitsubishi UFJ Financial Group Inc,</a:t>
          </a:r>
          <a:r>
            <a:rPr lang="en-AU"/>
            <a:t> </a:t>
          </a:r>
          <a:r>
            <a:rPr lang="en-AU" sz="1100" b="0" i="0" u="none" strike="noStrike">
              <a:solidFill>
                <a:schemeClr val="dk1"/>
              </a:solidFill>
              <a:effectLst/>
              <a:latin typeface="+mn-lt"/>
              <a:ea typeface="+mn-ea"/>
              <a:cs typeface="+mn-cs"/>
            </a:rPr>
            <a:t>Toyota Motor Corp,</a:t>
          </a:r>
          <a:r>
            <a:rPr lang="en-AU"/>
            <a:t> </a:t>
          </a:r>
          <a:r>
            <a:rPr lang="en-AU" sz="1100" b="0" i="0" u="none" strike="noStrike">
              <a:solidFill>
                <a:schemeClr val="dk1"/>
              </a:solidFill>
              <a:effectLst/>
              <a:latin typeface="+mn-lt"/>
              <a:ea typeface="+mn-ea"/>
              <a:cs typeface="+mn-cs"/>
            </a:rPr>
            <a:t>Mitsubishi Motors Corp,</a:t>
          </a:r>
          <a:r>
            <a:rPr lang="en-AU"/>
            <a:t> </a:t>
          </a:r>
          <a:r>
            <a:rPr lang="en-AU" sz="1100" b="0" i="0" u="none" strike="noStrike">
              <a:solidFill>
                <a:schemeClr val="dk1"/>
              </a:solidFill>
              <a:effectLst/>
              <a:latin typeface="+mn-lt"/>
              <a:ea typeface="+mn-ea"/>
              <a:cs typeface="+mn-cs"/>
            </a:rPr>
            <a:t>ANA Holdings Inc,</a:t>
          </a:r>
          <a:r>
            <a:rPr lang="en-AU"/>
            <a:t> </a:t>
          </a:r>
          <a:r>
            <a:rPr lang="en-AU" sz="1100" b="0" i="0" u="none" strike="noStrike">
              <a:solidFill>
                <a:schemeClr val="dk1"/>
              </a:solidFill>
              <a:effectLst/>
              <a:latin typeface="+mn-lt"/>
              <a:ea typeface="+mn-ea"/>
              <a:cs typeface="+mn-cs"/>
            </a:rPr>
            <a:t>Sysmex Corp,</a:t>
          </a:r>
          <a:r>
            <a:rPr lang="en-AU"/>
            <a:t> </a:t>
          </a:r>
          <a:r>
            <a:rPr lang="en-AU" sz="1100" b="0" i="0" u="none" strike="noStrike">
              <a:solidFill>
                <a:schemeClr val="dk1"/>
              </a:solidFill>
              <a:effectLst/>
              <a:latin typeface="+mn-lt"/>
              <a:ea typeface="+mn-ea"/>
              <a:cs typeface="+mn-cs"/>
            </a:rPr>
            <a:t>Yakult Honsha Co Ltd,</a:t>
          </a:r>
          <a:r>
            <a:rPr lang="en-AU"/>
            <a:t> </a:t>
          </a:r>
          <a:r>
            <a:rPr lang="en-AU" sz="1100" b="0" i="0" u="none" strike="noStrike">
              <a:solidFill>
                <a:schemeClr val="dk1"/>
              </a:solidFill>
              <a:effectLst/>
              <a:latin typeface="+mn-lt"/>
              <a:ea typeface="+mn-ea"/>
              <a:cs typeface="+mn-cs"/>
            </a:rPr>
            <a:t>Daiwa House Industry Co Ltd,</a:t>
          </a:r>
          <a:r>
            <a:rPr lang="en-AU"/>
            <a:t> </a:t>
          </a:r>
          <a:r>
            <a:rPr lang="en-AU" sz="1100" b="0" i="0" u="none" strike="noStrike">
              <a:solidFill>
                <a:schemeClr val="dk1"/>
              </a:solidFill>
              <a:effectLst/>
              <a:latin typeface="+mn-lt"/>
              <a:ea typeface="+mn-ea"/>
              <a:cs typeface="+mn-cs"/>
            </a:rPr>
            <a:t>Seven</a:t>
          </a:r>
          <a:r>
            <a:rPr lang="en-AU" sz="1100" b="0" i="0" u="none" strike="noStrike" baseline="0">
              <a:solidFill>
                <a:schemeClr val="dk1"/>
              </a:solidFill>
              <a:effectLst/>
              <a:latin typeface="+mn-lt"/>
              <a:ea typeface="+mn-ea"/>
              <a:cs typeface="+mn-cs"/>
            </a:rPr>
            <a:t> </a:t>
          </a:r>
          <a:r>
            <a:rPr lang="en-AU" sz="1100" b="0" i="0" u="none" strike="noStrike">
              <a:solidFill>
                <a:schemeClr val="dk1"/>
              </a:solidFill>
              <a:effectLst/>
              <a:latin typeface="+mn-lt"/>
              <a:ea typeface="+mn-ea"/>
              <a:cs typeface="+mn-cs"/>
            </a:rPr>
            <a:t>&amp; i Holdings Co Ltd,</a:t>
          </a:r>
          <a:r>
            <a:rPr lang="en-AU"/>
            <a:t> </a:t>
          </a:r>
          <a:r>
            <a:rPr lang="en-AU" sz="1100" b="0" i="0" u="none" strike="noStrike">
              <a:solidFill>
                <a:schemeClr val="dk1"/>
              </a:solidFill>
              <a:effectLst/>
              <a:latin typeface="+mn-lt"/>
              <a:ea typeface="+mn-ea"/>
              <a:cs typeface="+mn-cs"/>
            </a:rPr>
            <a:t>Lawson Inc,</a:t>
          </a:r>
          <a:r>
            <a:rPr lang="en-AU"/>
            <a:t> </a:t>
          </a:r>
          <a:r>
            <a:rPr lang="en-AU" sz="1100" b="0" i="0" u="none" strike="noStrike">
              <a:solidFill>
                <a:schemeClr val="dk1"/>
              </a:solidFill>
              <a:effectLst/>
              <a:latin typeface="+mn-lt"/>
              <a:ea typeface="+mn-ea"/>
              <a:cs typeface="+mn-cs"/>
            </a:rPr>
            <a:t>Tosoh Corp,</a:t>
          </a:r>
          <a:r>
            <a:rPr lang="en-AU"/>
            <a:t> </a:t>
          </a:r>
          <a:r>
            <a:rPr lang="en-AU" sz="1100" b="0" i="0" u="none" strike="noStrike">
              <a:solidFill>
                <a:schemeClr val="dk1"/>
              </a:solidFill>
              <a:effectLst/>
              <a:latin typeface="+mn-lt"/>
              <a:ea typeface="+mn-ea"/>
              <a:cs typeface="+mn-cs"/>
            </a:rPr>
            <a:t>Kao Corp,</a:t>
          </a:r>
          <a:r>
            <a:rPr lang="en-AU"/>
            <a:t> </a:t>
          </a:r>
          <a:r>
            <a:rPr lang="en-AU" sz="1100" b="0" i="0" u="none" strike="noStrike">
              <a:solidFill>
                <a:schemeClr val="dk1"/>
              </a:solidFill>
              <a:effectLst/>
              <a:latin typeface="+mn-lt"/>
              <a:ea typeface="+mn-ea"/>
              <a:cs typeface="+mn-cs"/>
            </a:rPr>
            <a:t>Dai Nippon Printing Co Ltd,</a:t>
          </a:r>
          <a:r>
            <a:rPr lang="en-AU"/>
            <a:t> </a:t>
          </a:r>
          <a:r>
            <a:rPr lang="en-AU" sz="1100" b="0" i="0" u="none" strike="noStrike">
              <a:solidFill>
                <a:schemeClr val="dk1"/>
              </a:solidFill>
              <a:effectLst/>
              <a:latin typeface="+mn-lt"/>
              <a:ea typeface="+mn-ea"/>
              <a:cs typeface="+mn-cs"/>
            </a:rPr>
            <a:t>Tokai Carbon Co Ltd</a:t>
          </a:r>
          <a:r>
            <a:rPr lang="en-AU" sz="1100" b="0" i="0" u="none" strike="noStrike" baseline="0">
              <a:solidFill>
                <a:schemeClr val="dk1"/>
              </a:solidFill>
              <a:effectLst/>
              <a:latin typeface="+mn-lt"/>
              <a:ea typeface="+mn-ea"/>
              <a:cs typeface="+mn-cs"/>
            </a:rPr>
            <a:t> and </a:t>
          </a:r>
          <a:r>
            <a:rPr lang="en-AU" sz="1100" b="0" i="0" u="none" strike="noStrike">
              <a:solidFill>
                <a:schemeClr val="dk1"/>
              </a:solidFill>
              <a:effectLst/>
              <a:latin typeface="+mn-lt"/>
              <a:ea typeface="+mn-ea"/>
              <a:cs typeface="+mn-cs"/>
            </a:rPr>
            <a:t>Japan Real Estate Investment Corp.</a:t>
          </a:r>
        </a:p>
        <a:p>
          <a:endParaRPr lang="en-AU" sz="1100" b="0" i="0" u="none" strike="noStrike">
            <a:solidFill>
              <a:schemeClr val="dk1"/>
            </a:solidFill>
            <a:effectLst/>
            <a:latin typeface="+mn-lt"/>
            <a:ea typeface="+mn-ea"/>
            <a:cs typeface="+mn-cs"/>
          </a:endParaRPr>
        </a:p>
        <a:p>
          <a:r>
            <a:rPr lang="en-AU" sz="1100"/>
            <a:t>From</a:t>
          </a:r>
          <a:r>
            <a:rPr lang="en-AU" sz="1100" baseline="0"/>
            <a:t> the equation of the security market line being return = 0.0037*beta + 0.0003, the implied risk free rate is 0.0003 as </a:t>
          </a:r>
          <a:r>
            <a:rPr lang="en-AU" sz="1100" b="1" i="0">
              <a:solidFill>
                <a:schemeClr val="dk1"/>
              </a:solidFill>
              <a:effectLst/>
              <a:latin typeface="+mn-lt"/>
              <a:ea typeface="+mn-ea"/>
              <a:cs typeface="+mn-cs"/>
            </a:rPr>
            <a:t>Required return = risk-free rate + beta (market risk premium).</a:t>
          </a:r>
          <a:endParaRPr lang="en-AU"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560"/>
  <sheetViews>
    <sheetView workbookViewId="0">
      <selection activeCell="B2" sqref="B2:Z2"/>
    </sheetView>
  </sheetViews>
  <sheetFormatPr defaultRowHeight="15" x14ac:dyDescent="0.25"/>
  <cols>
    <col min="1" max="1" width="15.140625" bestFit="1" customWidth="1"/>
  </cols>
  <sheetData>
    <row r="1" spans="1:26" x14ac:dyDescent="0.25">
      <c r="A1" t="s">
        <v>64</v>
      </c>
      <c r="B1" t="s">
        <v>56</v>
      </c>
      <c r="C1" t="s">
        <v>56</v>
      </c>
      <c r="D1" t="s">
        <v>56</v>
      </c>
      <c r="E1" t="s">
        <v>56</v>
      </c>
      <c r="F1" t="s">
        <v>63</v>
      </c>
      <c r="G1" t="s">
        <v>65</v>
      </c>
      <c r="H1" t="s">
        <v>65</v>
      </c>
      <c r="I1" t="s">
        <v>70</v>
      </c>
      <c r="J1" t="s">
        <v>73</v>
      </c>
      <c r="K1" t="s">
        <v>73</v>
      </c>
      <c r="L1" t="s">
        <v>73</v>
      </c>
      <c r="M1" t="s">
        <v>80</v>
      </c>
      <c r="N1" t="s">
        <v>80</v>
      </c>
      <c r="O1" t="s">
        <v>85</v>
      </c>
      <c r="P1" t="s">
        <v>85</v>
      </c>
      <c r="Q1" t="s">
        <v>85</v>
      </c>
      <c r="R1" t="s">
        <v>92</v>
      </c>
      <c r="S1" t="s">
        <v>92</v>
      </c>
      <c r="T1" t="s">
        <v>97</v>
      </c>
      <c r="U1" t="s">
        <v>97</v>
      </c>
      <c r="V1" t="s">
        <v>97</v>
      </c>
      <c r="W1" t="s">
        <v>104</v>
      </c>
      <c r="X1" t="s">
        <v>107</v>
      </c>
      <c r="Y1" t="s">
        <v>107</v>
      </c>
      <c r="Z1" t="s">
        <v>112</v>
      </c>
    </row>
    <row r="2" spans="1:26" x14ac:dyDescent="0.25">
      <c r="A2" t="s">
        <v>0</v>
      </c>
      <c r="B2" t="s">
        <v>3</v>
      </c>
      <c r="C2" t="s">
        <v>57</v>
      </c>
      <c r="D2" t="s">
        <v>59</v>
      </c>
      <c r="E2" t="s">
        <v>61</v>
      </c>
      <c r="F2" t="s">
        <v>4</v>
      </c>
      <c r="G2" t="s">
        <v>5</v>
      </c>
      <c r="H2" t="s">
        <v>66</v>
      </c>
      <c r="I2" t="s">
        <v>68</v>
      </c>
      <c r="J2" t="s">
        <v>71</v>
      </c>
      <c r="K2" t="s">
        <v>74</v>
      </c>
      <c r="L2" t="s">
        <v>76</v>
      </c>
      <c r="M2" t="s">
        <v>78</v>
      </c>
      <c r="N2" t="s">
        <v>81</v>
      </c>
      <c r="O2" t="s">
        <v>83</v>
      </c>
      <c r="P2" t="s">
        <v>86</v>
      </c>
      <c r="Q2" t="s">
        <v>88</v>
      </c>
      <c r="R2" t="s">
        <v>90</v>
      </c>
      <c r="S2" t="s">
        <v>93</v>
      </c>
      <c r="T2" t="s">
        <v>95</v>
      </c>
      <c r="U2" t="s">
        <v>98</v>
      </c>
      <c r="V2" t="s">
        <v>100</v>
      </c>
      <c r="W2" t="s">
        <v>102</v>
      </c>
      <c r="X2" t="s">
        <v>105</v>
      </c>
      <c r="Y2" t="s">
        <v>108</v>
      </c>
      <c r="Z2" t="s">
        <v>110</v>
      </c>
    </row>
    <row r="3" spans="1:26" x14ac:dyDescent="0.25">
      <c r="A3" t="s">
        <v>1</v>
      </c>
      <c r="B3" t="s">
        <v>6</v>
      </c>
      <c r="C3" t="s">
        <v>58</v>
      </c>
      <c r="D3" t="s">
        <v>60</v>
      </c>
      <c r="E3" t="s">
        <v>62</v>
      </c>
      <c r="F3" t="s">
        <v>7</v>
      </c>
      <c r="G3" t="s">
        <v>8</v>
      </c>
      <c r="H3" t="s">
        <v>67</v>
      </c>
      <c r="I3" t="s">
        <v>69</v>
      </c>
      <c r="J3" t="s">
        <v>72</v>
      </c>
      <c r="K3" t="s">
        <v>75</v>
      </c>
      <c r="L3" t="s">
        <v>77</v>
      </c>
      <c r="M3" t="s">
        <v>79</v>
      </c>
      <c r="N3" t="s">
        <v>82</v>
      </c>
      <c r="O3" t="s">
        <v>84</v>
      </c>
      <c r="P3" t="s">
        <v>87</v>
      </c>
      <c r="Q3" t="s">
        <v>89</v>
      </c>
      <c r="R3" t="s">
        <v>91</v>
      </c>
      <c r="S3" t="s">
        <v>94</v>
      </c>
      <c r="T3" t="s">
        <v>96</v>
      </c>
      <c r="U3" t="s">
        <v>99</v>
      </c>
      <c r="V3" t="s">
        <v>101</v>
      </c>
      <c r="W3" t="s">
        <v>103</v>
      </c>
      <c r="X3" t="s">
        <v>106</v>
      </c>
      <c r="Y3" t="s">
        <v>109</v>
      </c>
      <c r="Z3" t="s">
        <v>111</v>
      </c>
    </row>
    <row r="4" spans="1:26" x14ac:dyDescent="0.25">
      <c r="A4" s="1">
        <v>41274</v>
      </c>
      <c r="B4">
        <v>171.58374019999999</v>
      </c>
      <c r="C4">
        <v>205.791214</v>
      </c>
      <c r="D4">
        <v>558.66949460000001</v>
      </c>
      <c r="E4">
        <v>2737.0510250000002</v>
      </c>
      <c r="F4">
        <v>335.29199219999998</v>
      </c>
      <c r="G4">
        <v>580.01263429999995</v>
      </c>
      <c r="H4">
        <v>794.15356450000002</v>
      </c>
      <c r="I4">
        <v>1613.608643</v>
      </c>
      <c r="J4">
        <v>1889.975342</v>
      </c>
      <c r="K4">
        <v>1843.7803960000001</v>
      </c>
      <c r="L4">
        <v>3613.4904790000001</v>
      </c>
      <c r="M4">
        <v>1135.7375489999999</v>
      </c>
      <c r="N4">
        <v>395.69329829999998</v>
      </c>
      <c r="O4">
        <v>867.49090579999995</v>
      </c>
      <c r="P4">
        <v>323.28854369999999</v>
      </c>
      <c r="Q4">
        <v>2923.8029790000001</v>
      </c>
      <c r="R4">
        <v>2023.178711</v>
      </c>
      <c r="S4">
        <v>4271.310547</v>
      </c>
      <c r="T4">
        <v>315.27108759999999</v>
      </c>
      <c r="U4">
        <v>1876.2645259999999</v>
      </c>
      <c r="V4">
        <v>785.46398929999998</v>
      </c>
      <c r="W4">
        <v>1043.668823</v>
      </c>
      <c r="X4">
        <v>386.90695190000002</v>
      </c>
      <c r="Y4">
        <v>294.35095209999997</v>
      </c>
      <c r="Z4">
        <v>311566.4375</v>
      </c>
    </row>
    <row r="5" spans="1:26" x14ac:dyDescent="0.25">
      <c r="A5" s="1">
        <v>41281</v>
      </c>
      <c r="B5">
        <v>178.08879089999999</v>
      </c>
      <c r="C5">
        <v>220.309494</v>
      </c>
      <c r="D5">
        <v>553.92718509999997</v>
      </c>
      <c r="E5">
        <v>2610.6833499999998</v>
      </c>
      <c r="F5">
        <v>331.82821660000002</v>
      </c>
      <c r="G5">
        <v>580.01263429999995</v>
      </c>
      <c r="H5">
        <v>794.15356450000002</v>
      </c>
      <c r="I5">
        <v>1604.886475</v>
      </c>
      <c r="J5">
        <v>2085.7307129999999</v>
      </c>
      <c r="K5">
        <v>1906.357178</v>
      </c>
      <c r="L5">
        <v>3594.8164059999999</v>
      </c>
      <c r="M5">
        <v>1131.3526609999999</v>
      </c>
      <c r="N5">
        <v>377.84671020000002</v>
      </c>
      <c r="O5">
        <v>898.24658199999999</v>
      </c>
      <c r="P5">
        <v>327.03543089999999</v>
      </c>
      <c r="Q5">
        <v>2941.311279</v>
      </c>
      <c r="R5">
        <v>2123.078857</v>
      </c>
      <c r="S5">
        <v>4414.1640630000002</v>
      </c>
      <c r="T5">
        <v>312.32470699999999</v>
      </c>
      <c r="U5">
        <v>1941.8114009999999</v>
      </c>
      <c r="V5">
        <v>818.80914310000003</v>
      </c>
      <c r="W5">
        <v>1071.013794</v>
      </c>
      <c r="X5">
        <v>386.03359990000001</v>
      </c>
      <c r="Y5">
        <v>286.43826289999998</v>
      </c>
      <c r="Z5">
        <v>311566.4375</v>
      </c>
    </row>
    <row r="6" spans="1:26" x14ac:dyDescent="0.25">
      <c r="A6" s="1">
        <v>41288</v>
      </c>
      <c r="B6">
        <v>173.5032654</v>
      </c>
      <c r="C6">
        <v>232.63853449999999</v>
      </c>
      <c r="D6">
        <v>566.2578125</v>
      </c>
      <c r="E6">
        <v>2480.6530760000001</v>
      </c>
      <c r="F6">
        <v>335.29199219999998</v>
      </c>
      <c r="G6">
        <v>585.45874019999997</v>
      </c>
      <c r="H6">
        <v>802.60198969999999</v>
      </c>
      <c r="I6">
        <v>1561.2753909999999</v>
      </c>
      <c r="J6">
        <v>1999.505371</v>
      </c>
      <c r="K6">
        <v>1946.5850829999999</v>
      </c>
      <c r="L6">
        <v>3548.1303710000002</v>
      </c>
      <c r="M6">
        <v>1167.8950199999999</v>
      </c>
      <c r="N6">
        <v>465.68560789999998</v>
      </c>
      <c r="O6">
        <v>900.05572510000002</v>
      </c>
      <c r="P6">
        <v>325.23690800000003</v>
      </c>
      <c r="Q6">
        <v>2941.311279</v>
      </c>
      <c r="R6">
        <v>2172.6220699999999</v>
      </c>
      <c r="S6">
        <v>4385.5947269999997</v>
      </c>
      <c r="T6">
        <v>309.37820429999999</v>
      </c>
      <c r="U6">
        <v>2002.4420170000001</v>
      </c>
      <c r="V6">
        <v>785.46398929999998</v>
      </c>
      <c r="W6">
        <v>1072.5327150000001</v>
      </c>
      <c r="X6">
        <v>379.91992190000002</v>
      </c>
      <c r="Y6">
        <v>285.64700319999997</v>
      </c>
      <c r="Z6">
        <v>309079.625</v>
      </c>
    </row>
    <row r="7" spans="1:26" x14ac:dyDescent="0.25">
      <c r="A7" s="1">
        <v>41295</v>
      </c>
      <c r="B7">
        <v>170.94392400000001</v>
      </c>
      <c r="C7">
        <v>208.5565948</v>
      </c>
      <c r="D7">
        <v>575.74273679999999</v>
      </c>
      <c r="E7">
        <v>2351.538086</v>
      </c>
      <c r="F7">
        <v>331.82821660000002</v>
      </c>
      <c r="G7">
        <v>590.90484619999995</v>
      </c>
      <c r="H7">
        <v>785.70501709999996</v>
      </c>
      <c r="I7">
        <v>1569.9975589999999</v>
      </c>
      <c r="J7">
        <v>2034.4616699999999</v>
      </c>
      <c r="K7">
        <v>1946.5850829999999</v>
      </c>
      <c r="L7">
        <v>3496.7758789999998</v>
      </c>
      <c r="M7">
        <v>1164.971313</v>
      </c>
      <c r="N7">
        <v>457.32000729999999</v>
      </c>
      <c r="O7">
        <v>910.00604250000004</v>
      </c>
      <c r="P7">
        <v>330.3328247</v>
      </c>
      <c r="Q7">
        <v>2963.1960450000001</v>
      </c>
      <c r="R7">
        <v>2201.0485840000001</v>
      </c>
      <c r="S7">
        <v>4649.8720700000003</v>
      </c>
      <c r="T7">
        <v>309.37820429999999</v>
      </c>
      <c r="U7">
        <v>2036.854004</v>
      </c>
      <c r="V7">
        <v>833.62921140000003</v>
      </c>
      <c r="W7">
        <v>1096.8394780000001</v>
      </c>
      <c r="X7">
        <v>383.41339110000001</v>
      </c>
      <c r="Y7">
        <v>281.69067380000001</v>
      </c>
      <c r="Z7">
        <v>312987.5625</v>
      </c>
    </row>
    <row r="8" spans="1:26" x14ac:dyDescent="0.25">
      <c r="A8" s="1">
        <v>41302</v>
      </c>
      <c r="B8">
        <v>167.95800779999999</v>
      </c>
      <c r="C8">
        <v>232.868988</v>
      </c>
      <c r="D8">
        <v>573.84576419999996</v>
      </c>
      <c r="E8">
        <v>2533.7641600000002</v>
      </c>
      <c r="F8">
        <v>356.76730350000003</v>
      </c>
      <c r="G8">
        <v>612.00836179999999</v>
      </c>
      <c r="H8">
        <v>870.18945310000004</v>
      </c>
      <c r="I8">
        <v>1569.9975589999999</v>
      </c>
      <c r="J8">
        <v>2053.1049800000001</v>
      </c>
      <c r="K8">
        <v>1962.2288820000001</v>
      </c>
      <c r="L8">
        <v>3286.6884770000001</v>
      </c>
      <c r="M8">
        <v>1227.09375</v>
      </c>
      <c r="N8">
        <v>467.07977290000002</v>
      </c>
      <c r="O8">
        <v>949.80749509999998</v>
      </c>
      <c r="P8">
        <v>334.8291931</v>
      </c>
      <c r="Q8">
        <v>3028.8500979999999</v>
      </c>
      <c r="R8">
        <v>2308.2595209999999</v>
      </c>
      <c r="S8">
        <v>4828.4389650000003</v>
      </c>
      <c r="T8">
        <v>325.58367920000001</v>
      </c>
      <c r="U8">
        <v>2138.4501949999999</v>
      </c>
      <c r="V8">
        <v>796.57904050000002</v>
      </c>
      <c r="W8">
        <v>1116.588745</v>
      </c>
      <c r="X8">
        <v>385.16015629999998</v>
      </c>
      <c r="Y8">
        <v>285.64700319999997</v>
      </c>
      <c r="Z8">
        <v>326487.59379999997</v>
      </c>
    </row>
    <row r="9" spans="1:26" x14ac:dyDescent="0.25">
      <c r="A9" s="1">
        <v>41309</v>
      </c>
      <c r="B9">
        <v>166.67831419999999</v>
      </c>
      <c r="C9">
        <v>215.8157349</v>
      </c>
      <c r="D9">
        <v>539.69958499999996</v>
      </c>
      <c r="E9">
        <v>2350.6225589999999</v>
      </c>
      <c r="F9">
        <v>367.85137939999998</v>
      </c>
      <c r="G9">
        <v>666.46978760000002</v>
      </c>
      <c r="H9">
        <v>954.67388919999996</v>
      </c>
      <c r="I9">
        <v>1683.3862300000001</v>
      </c>
      <c r="J9">
        <v>2288.4785160000001</v>
      </c>
      <c r="K9">
        <v>1917.531616</v>
      </c>
      <c r="L9">
        <v>3277.351807</v>
      </c>
      <c r="M9">
        <v>1211.74585</v>
      </c>
      <c r="N9">
        <v>444.21389770000002</v>
      </c>
      <c r="O9">
        <v>974.23114009999995</v>
      </c>
      <c r="P9">
        <v>340.82424930000002</v>
      </c>
      <c r="Q9">
        <v>3050.735107</v>
      </c>
      <c r="R9">
        <v>2235.9741210000002</v>
      </c>
      <c r="S9">
        <v>4857.0097660000001</v>
      </c>
      <c r="T9">
        <v>347.68212890000001</v>
      </c>
      <c r="U9">
        <v>2272.820557</v>
      </c>
      <c r="V9">
        <v>781.75903319999998</v>
      </c>
      <c r="W9">
        <v>1166.721313</v>
      </c>
      <c r="X9">
        <v>383.41339110000001</v>
      </c>
      <c r="Y9">
        <v>288.02081299999998</v>
      </c>
      <c r="Z9">
        <v>325777</v>
      </c>
    </row>
    <row r="10" spans="1:26" x14ac:dyDescent="0.25">
      <c r="A10" s="1">
        <v>41316</v>
      </c>
      <c r="B10">
        <v>154.7346344</v>
      </c>
      <c r="C10">
        <v>194.72962949999999</v>
      </c>
      <c r="D10">
        <v>588.07342530000005</v>
      </c>
      <c r="E10">
        <v>2061.2590329999998</v>
      </c>
      <c r="F10">
        <v>351.9180298</v>
      </c>
      <c r="G10">
        <v>643.32379149999997</v>
      </c>
      <c r="H10">
        <v>887.08636469999999</v>
      </c>
      <c r="I10">
        <v>1622.330811</v>
      </c>
      <c r="J10">
        <v>2213.9047850000002</v>
      </c>
      <c r="K10">
        <v>1964.4644780000001</v>
      </c>
      <c r="L10">
        <v>3211.9916990000002</v>
      </c>
      <c r="M10">
        <v>1167.1640629999999</v>
      </c>
      <c r="N10">
        <v>416.60736079999998</v>
      </c>
      <c r="O10">
        <v>943.47546390000002</v>
      </c>
      <c r="P10">
        <v>296.75988769999998</v>
      </c>
      <c r="Q10">
        <v>3055.1120609999998</v>
      </c>
      <c r="R10">
        <v>2238.4104000000002</v>
      </c>
      <c r="S10">
        <v>4907.0078130000002</v>
      </c>
      <c r="T10">
        <v>341.78924560000002</v>
      </c>
      <c r="U10">
        <v>2335.0893550000001</v>
      </c>
      <c r="V10">
        <v>766.93872069999998</v>
      </c>
      <c r="W10">
        <v>1177.3554690000001</v>
      </c>
      <c r="X10">
        <v>406.1212769</v>
      </c>
      <c r="Y10">
        <v>266.65658569999999</v>
      </c>
      <c r="Z10">
        <v>334303.34379999997</v>
      </c>
    </row>
    <row r="11" spans="1:26" x14ac:dyDescent="0.25">
      <c r="A11" s="1">
        <v>41323</v>
      </c>
      <c r="B11">
        <v>168.49119569999999</v>
      </c>
      <c r="C11">
        <v>201.29740910000001</v>
      </c>
      <c r="D11">
        <v>609.88891599999999</v>
      </c>
      <c r="E11">
        <v>2060.342529</v>
      </c>
      <c r="F11">
        <v>355.38180540000002</v>
      </c>
      <c r="G11">
        <v>644.00451659999999</v>
      </c>
      <c r="H11">
        <v>870.18945310000004</v>
      </c>
      <c r="I11">
        <v>1674.6640629999999</v>
      </c>
      <c r="J11">
        <v>2239.5385740000002</v>
      </c>
      <c r="K11">
        <v>1973.4039310000001</v>
      </c>
      <c r="L11">
        <v>3137.2939449999999</v>
      </c>
      <c r="M11">
        <v>1191.2823490000001</v>
      </c>
      <c r="N11">
        <v>461.50280759999998</v>
      </c>
      <c r="O11">
        <v>985.99066159999995</v>
      </c>
      <c r="P11">
        <v>312.4972229</v>
      </c>
      <c r="Q11">
        <v>3195.173828</v>
      </c>
      <c r="R11">
        <v>2271.7102049999999</v>
      </c>
      <c r="S11">
        <v>5128.4301759999998</v>
      </c>
      <c r="T11">
        <v>359.46795650000001</v>
      </c>
      <c r="U11">
        <v>2419.4799800000001</v>
      </c>
      <c r="V11">
        <v>766.93872069999998</v>
      </c>
      <c r="W11">
        <v>1206.2197269999999</v>
      </c>
      <c r="X11">
        <v>413.98172</v>
      </c>
      <c r="Y11">
        <v>265.86532590000002</v>
      </c>
      <c r="Z11">
        <v>348158.6875</v>
      </c>
    </row>
    <row r="12" spans="1:26" x14ac:dyDescent="0.25">
      <c r="A12" s="1">
        <v>41330</v>
      </c>
      <c r="B12">
        <v>163.90570070000001</v>
      </c>
      <c r="C12">
        <v>199.1081848</v>
      </c>
      <c r="D12">
        <v>654.4688721</v>
      </c>
      <c r="E12">
        <v>2048.4389649999998</v>
      </c>
      <c r="F12">
        <v>362.3092651</v>
      </c>
      <c r="G12">
        <v>646.72747800000002</v>
      </c>
      <c r="H12">
        <v>853.29254149999997</v>
      </c>
      <c r="I12">
        <v>1665.9417719999999</v>
      </c>
      <c r="J12">
        <v>2272.1655270000001</v>
      </c>
      <c r="K12">
        <v>1977.873413</v>
      </c>
      <c r="L12">
        <v>3188.648682</v>
      </c>
      <c r="M12">
        <v>1262.1743160000001</v>
      </c>
      <c r="N12">
        <v>464.57015990000002</v>
      </c>
      <c r="O12">
        <v>1094.5401609999999</v>
      </c>
      <c r="P12">
        <v>304.70349119999997</v>
      </c>
      <c r="Q12">
        <v>3252.0747070000002</v>
      </c>
      <c r="R12">
        <v>2242.4704590000001</v>
      </c>
      <c r="S12">
        <v>4935.5791019999997</v>
      </c>
      <c r="T12">
        <v>377.14669800000001</v>
      </c>
      <c r="U12">
        <v>2466.1816410000001</v>
      </c>
      <c r="V12">
        <v>770.64385990000005</v>
      </c>
      <c r="W12">
        <v>1259.3907469999999</v>
      </c>
      <c r="X12">
        <v>419.22192380000001</v>
      </c>
      <c r="Y12">
        <v>254.78767400000001</v>
      </c>
      <c r="Z12">
        <v>375513.9375</v>
      </c>
    </row>
    <row r="13" spans="1:26" x14ac:dyDescent="0.25">
      <c r="A13" s="1">
        <v>41337</v>
      </c>
      <c r="B13">
        <v>167.3181458</v>
      </c>
      <c r="C13">
        <v>199.1081848</v>
      </c>
      <c r="D13">
        <v>644.98370360000001</v>
      </c>
      <c r="E13">
        <v>2272.7873540000001</v>
      </c>
      <c r="F13">
        <v>370.622345</v>
      </c>
      <c r="G13">
        <v>668.51196289999996</v>
      </c>
      <c r="H13">
        <v>861.74084470000003</v>
      </c>
      <c r="I13">
        <v>1683.3862300000001</v>
      </c>
      <c r="J13">
        <v>2470.251221</v>
      </c>
      <c r="K13">
        <v>2002.4573969999999</v>
      </c>
      <c r="L13">
        <v>3347.3803710000002</v>
      </c>
      <c r="M13">
        <v>1365.955078</v>
      </c>
      <c r="N13">
        <v>467.25177000000002</v>
      </c>
      <c r="O13">
        <v>1023.9829099999999</v>
      </c>
      <c r="P13">
        <v>337.22720340000001</v>
      </c>
      <c r="Q13">
        <v>3457.7907709999999</v>
      </c>
      <c r="R13">
        <v>2414.7607419999999</v>
      </c>
      <c r="S13">
        <v>4983.7553710000002</v>
      </c>
      <c r="T13">
        <v>399.2451782</v>
      </c>
      <c r="U13">
        <v>2576.7917480000001</v>
      </c>
      <c r="V13">
        <v>796.57904050000002</v>
      </c>
      <c r="W13">
        <v>1349.0214840000001</v>
      </c>
      <c r="X13">
        <v>434.94287109999999</v>
      </c>
      <c r="Y13">
        <v>250.83128360000001</v>
      </c>
      <c r="Z13">
        <v>384395.5625</v>
      </c>
    </row>
    <row r="14" spans="1:26" x14ac:dyDescent="0.25">
      <c r="A14" s="1">
        <v>41344</v>
      </c>
      <c r="B14">
        <v>184.48718260000001</v>
      </c>
      <c r="C14">
        <v>199.68429570000001</v>
      </c>
      <c r="D14">
        <v>654.4688721</v>
      </c>
      <c r="E14">
        <v>2579.5498050000001</v>
      </c>
      <c r="F14">
        <v>399.02520750000002</v>
      </c>
      <c r="G14">
        <v>683.48889159999999</v>
      </c>
      <c r="H14">
        <v>912.43157959999996</v>
      </c>
      <c r="I14">
        <v>1849.108154</v>
      </c>
      <c r="J14">
        <v>2619.3984380000002</v>
      </c>
      <c r="K14">
        <v>1973.4039310000001</v>
      </c>
      <c r="L14">
        <v>3501.444336</v>
      </c>
      <c r="M14">
        <v>1384.956909</v>
      </c>
      <c r="N14">
        <v>476.21591189999998</v>
      </c>
      <c r="O14">
        <v>1055.643188</v>
      </c>
      <c r="P14">
        <v>383.98944089999998</v>
      </c>
      <c r="Q14">
        <v>3549.7072750000002</v>
      </c>
      <c r="R14">
        <v>2423.8020019999999</v>
      </c>
      <c r="S14">
        <v>4896.830078</v>
      </c>
      <c r="T14">
        <v>419.87039179999999</v>
      </c>
      <c r="U14">
        <v>2593.178711</v>
      </c>
      <c r="V14">
        <v>785.46398929999998</v>
      </c>
      <c r="W14">
        <v>1438.6522219999999</v>
      </c>
      <c r="X14">
        <v>439.30966189999998</v>
      </c>
      <c r="Y14">
        <v>270.61297610000003</v>
      </c>
      <c r="Z14">
        <v>438751.03129999997</v>
      </c>
    </row>
    <row r="15" spans="1:26" x14ac:dyDescent="0.25">
      <c r="A15" s="1">
        <v>41351</v>
      </c>
      <c r="B15">
        <v>196.0043335</v>
      </c>
      <c r="C15">
        <v>197.49502559999999</v>
      </c>
      <c r="D15">
        <v>705.68798830000003</v>
      </c>
      <c r="E15">
        <v>2447.6872560000002</v>
      </c>
      <c r="F15">
        <v>390.0193787</v>
      </c>
      <c r="G15">
        <v>664.42736820000005</v>
      </c>
      <c r="H15">
        <v>870.18945310000004</v>
      </c>
      <c r="I15">
        <v>1822.94165</v>
      </c>
      <c r="J15">
        <v>2558.8073730000001</v>
      </c>
      <c r="K15">
        <v>2040.450317</v>
      </c>
      <c r="L15">
        <v>3450.0893550000001</v>
      </c>
      <c r="M15">
        <v>1344.760254</v>
      </c>
      <c r="N15">
        <v>474.25488280000002</v>
      </c>
      <c r="O15">
        <v>1053.834106</v>
      </c>
      <c r="P15">
        <v>416.81277469999998</v>
      </c>
      <c r="Q15">
        <v>3659.1308589999999</v>
      </c>
      <c r="R15">
        <v>2426.2678219999998</v>
      </c>
      <c r="S15">
        <v>5128.6333009999998</v>
      </c>
      <c r="T15">
        <v>408.08453370000001</v>
      </c>
      <c r="U15">
        <v>2498.9555660000001</v>
      </c>
      <c r="V15">
        <v>778.05395510000005</v>
      </c>
      <c r="W15">
        <v>1399.1541749999999</v>
      </c>
      <c r="X15">
        <v>444.54995730000002</v>
      </c>
      <c r="Y15">
        <v>261.11779790000003</v>
      </c>
      <c r="Z15">
        <v>450829.96879999997</v>
      </c>
    </row>
    <row r="16" spans="1:26" x14ac:dyDescent="0.25">
      <c r="A16" s="1">
        <v>41358</v>
      </c>
      <c r="B16">
        <v>187.57975769999999</v>
      </c>
      <c r="C16">
        <v>204.40850829999999</v>
      </c>
      <c r="D16">
        <v>731.29772949999995</v>
      </c>
      <c r="E16">
        <v>2421.1313479999999</v>
      </c>
      <c r="F16">
        <v>386.5556335</v>
      </c>
      <c r="G16">
        <v>661.70422359999998</v>
      </c>
      <c r="H16">
        <v>827.94720459999996</v>
      </c>
      <c r="I16">
        <v>1674.6640629999999</v>
      </c>
      <c r="J16">
        <v>2698.6333009999998</v>
      </c>
      <c r="K16">
        <v>2031.5107419999999</v>
      </c>
      <c r="L16">
        <v>3552.7985840000001</v>
      </c>
      <c r="M16">
        <v>1330.142822</v>
      </c>
      <c r="N16">
        <v>472.01391599999999</v>
      </c>
      <c r="O16">
        <v>1157.8607179999999</v>
      </c>
      <c r="P16">
        <v>473.61688229999999</v>
      </c>
      <c r="Q16">
        <v>3838.5859380000002</v>
      </c>
      <c r="R16">
        <v>2560.2382809999999</v>
      </c>
      <c r="S16">
        <v>5251.7768550000001</v>
      </c>
      <c r="T16">
        <v>385.98605350000003</v>
      </c>
      <c r="U16">
        <v>2523.5354000000002</v>
      </c>
      <c r="V16">
        <v>759.52886960000001</v>
      </c>
      <c r="W16">
        <v>1345.983154</v>
      </c>
      <c r="X16">
        <v>452.4103088</v>
      </c>
      <c r="Y16">
        <v>255.57888790000001</v>
      </c>
      <c r="Z16">
        <v>457935.21879999997</v>
      </c>
    </row>
    <row r="17" spans="1:26" x14ac:dyDescent="0.25">
      <c r="A17" s="1">
        <v>41365</v>
      </c>
      <c r="B17">
        <v>198.3503723</v>
      </c>
      <c r="C17">
        <v>192.65560909999999</v>
      </c>
      <c r="D17">
        <v>717.37933350000003</v>
      </c>
      <c r="E17">
        <v>2398.7260740000002</v>
      </c>
      <c r="F17">
        <v>425.80413820000001</v>
      </c>
      <c r="G17">
        <v>701.59301760000005</v>
      </c>
      <c r="H17">
        <v>853.29254149999997</v>
      </c>
      <c r="I17">
        <v>1663.838135</v>
      </c>
      <c r="J17">
        <v>2929.0815429999998</v>
      </c>
      <c r="K17">
        <v>2212.8410640000002</v>
      </c>
      <c r="L17">
        <v>3638.492432</v>
      </c>
      <c r="M17">
        <v>1477.126831</v>
      </c>
      <c r="N17">
        <v>470.05297849999999</v>
      </c>
      <c r="O17">
        <v>1116.2501219999999</v>
      </c>
      <c r="P17">
        <v>479.61190800000003</v>
      </c>
      <c r="Q17">
        <v>3900.6088869999999</v>
      </c>
      <c r="R17">
        <v>2794.4814449999999</v>
      </c>
      <c r="S17">
        <v>5425.6298829999996</v>
      </c>
      <c r="T17">
        <v>375.26010129999997</v>
      </c>
      <c r="U17">
        <v>2572.6945799999999</v>
      </c>
      <c r="V17">
        <v>800.44262700000002</v>
      </c>
      <c r="W17">
        <v>1358.827759</v>
      </c>
      <c r="X17">
        <v>474.24487299999998</v>
      </c>
      <c r="Y17">
        <v>239.7536163</v>
      </c>
      <c r="Z17">
        <v>462461.5</v>
      </c>
    </row>
    <row r="18" spans="1:26" x14ac:dyDescent="0.25">
      <c r="A18" s="1">
        <v>41372</v>
      </c>
      <c r="B18">
        <v>220.74478149999999</v>
      </c>
      <c r="C18">
        <v>198.64729310000001</v>
      </c>
      <c r="D18">
        <v>788.83129880000001</v>
      </c>
      <c r="E18">
        <v>2645.5053710000002</v>
      </c>
      <c r="F18">
        <v>472.1025085</v>
      </c>
      <c r="G18">
        <v>780.16052249999996</v>
      </c>
      <c r="H18">
        <v>878.63787839999998</v>
      </c>
      <c r="I18">
        <v>1770.6083980000001</v>
      </c>
      <c r="J18">
        <v>3003.7072750000002</v>
      </c>
      <c r="K18">
        <v>2318.8596189999998</v>
      </c>
      <c r="L18">
        <v>4228.5170900000003</v>
      </c>
      <c r="M18">
        <v>1492.7692870000001</v>
      </c>
      <c r="N18">
        <v>616.27929689999996</v>
      </c>
      <c r="O18">
        <v>1096.349365</v>
      </c>
      <c r="P18">
        <v>448.13748170000002</v>
      </c>
      <c r="Q18">
        <v>4059.4577640000002</v>
      </c>
      <c r="R18">
        <v>2979.4106449999999</v>
      </c>
      <c r="S18">
        <v>5222.8017579999996</v>
      </c>
      <c r="T18">
        <v>393.12966920000002</v>
      </c>
      <c r="U18">
        <v>2748.8508299999999</v>
      </c>
      <c r="V18">
        <v>800.44262700000002</v>
      </c>
      <c r="W18">
        <v>1448.4887699999999</v>
      </c>
      <c r="X18">
        <v>475.99163820000001</v>
      </c>
      <c r="Y18">
        <v>267.44787600000001</v>
      </c>
      <c r="Z18">
        <v>458508.9375</v>
      </c>
    </row>
    <row r="19" spans="1:26" x14ac:dyDescent="0.25">
      <c r="A19" s="1">
        <v>41379</v>
      </c>
      <c r="B19">
        <v>244.20559689999999</v>
      </c>
      <c r="C19">
        <v>229.7579193</v>
      </c>
      <c r="D19">
        <v>765.96679689999996</v>
      </c>
      <c r="E19">
        <v>2669.4460450000001</v>
      </c>
      <c r="F19">
        <v>451.05764770000002</v>
      </c>
      <c r="G19">
        <v>755.34967040000004</v>
      </c>
      <c r="H19">
        <v>861.74084470000003</v>
      </c>
      <c r="I19">
        <v>1832.8912350000001</v>
      </c>
      <c r="J19">
        <v>3087.661865</v>
      </c>
      <c r="K19">
        <v>2395.5529790000001</v>
      </c>
      <c r="L19">
        <v>4097.4023440000001</v>
      </c>
      <c r="M19">
        <v>1493.514404</v>
      </c>
      <c r="N19">
        <v>649.61431879999998</v>
      </c>
      <c r="O19">
        <v>1096.349365</v>
      </c>
      <c r="P19">
        <v>514.83349610000005</v>
      </c>
      <c r="Q19">
        <v>3980.033203</v>
      </c>
      <c r="R19">
        <v>3069.8203130000002</v>
      </c>
      <c r="S19">
        <v>5280.7529299999997</v>
      </c>
      <c r="T19">
        <v>382.70578</v>
      </c>
      <c r="U19">
        <v>2703.7878420000002</v>
      </c>
      <c r="V19">
        <v>789.16894530000002</v>
      </c>
      <c r="W19">
        <v>1451.580322</v>
      </c>
      <c r="X19">
        <v>482.1053162</v>
      </c>
      <c r="Y19">
        <v>253.99636839999999</v>
      </c>
      <c r="Z19">
        <v>466773.46879999997</v>
      </c>
    </row>
    <row r="20" spans="1:26" x14ac:dyDescent="0.25">
      <c r="A20" s="1">
        <v>41386</v>
      </c>
      <c r="B20">
        <v>254.12312320000001</v>
      </c>
      <c r="C20">
        <v>212.47422789999999</v>
      </c>
      <c r="D20">
        <v>801.21649170000001</v>
      </c>
      <c r="E20">
        <v>2599.4638669999999</v>
      </c>
      <c r="F20">
        <v>462.98300169999999</v>
      </c>
      <c r="G20">
        <v>787.05230710000001</v>
      </c>
      <c r="H20">
        <v>971.57073969999999</v>
      </c>
      <c r="I20">
        <v>1859.5836179999999</v>
      </c>
      <c r="J20">
        <v>2961.7299800000001</v>
      </c>
      <c r="K20">
        <v>2359.4624020000001</v>
      </c>
      <c r="L20">
        <v>4139.5463870000003</v>
      </c>
      <c r="M20">
        <v>1611.2078859999999</v>
      </c>
      <c r="N20">
        <v>612.91772460000004</v>
      </c>
      <c r="O20">
        <v>1123.4868160000001</v>
      </c>
      <c r="P20">
        <v>526.07452390000003</v>
      </c>
      <c r="Q20">
        <v>3988.8576659999999</v>
      </c>
      <c r="R20">
        <v>3041.0532229999999</v>
      </c>
      <c r="S20">
        <v>5461.8491210000002</v>
      </c>
      <c r="T20">
        <v>479.4990234</v>
      </c>
      <c r="U20">
        <v>2720.1743160000001</v>
      </c>
      <c r="V20">
        <v>830.50634769999999</v>
      </c>
      <c r="W20">
        <v>1462.4018550000001</v>
      </c>
      <c r="X20">
        <v>494.33248900000001</v>
      </c>
      <c r="Y20">
        <v>263.49154659999999</v>
      </c>
      <c r="Z20">
        <v>459946.15629999997</v>
      </c>
    </row>
    <row r="21" spans="1:26" x14ac:dyDescent="0.25">
      <c r="A21" s="1">
        <v>41393</v>
      </c>
      <c r="B21">
        <v>282.59603879999997</v>
      </c>
      <c r="C21">
        <v>219.84860230000001</v>
      </c>
      <c r="D21">
        <v>787.8789673</v>
      </c>
      <c r="E21">
        <v>2616.9597170000002</v>
      </c>
      <c r="F21">
        <v>458.07263180000001</v>
      </c>
      <c r="G21">
        <v>756.72808840000005</v>
      </c>
      <c r="H21">
        <v>963.12219240000002</v>
      </c>
      <c r="I21">
        <v>1841.7885739999999</v>
      </c>
      <c r="J21">
        <v>2859.119385</v>
      </c>
      <c r="K21">
        <v>2413.5988769999999</v>
      </c>
      <c r="L21">
        <v>3900.7265630000002</v>
      </c>
      <c r="M21">
        <v>1603.759155</v>
      </c>
      <c r="N21">
        <v>607.87548830000003</v>
      </c>
      <c r="O21">
        <v>1109.0133060000001</v>
      </c>
      <c r="P21">
        <v>532.81890869999995</v>
      </c>
      <c r="Q21">
        <v>3702.0485840000001</v>
      </c>
      <c r="R21">
        <v>3028.7248540000001</v>
      </c>
      <c r="S21">
        <v>5490.8242190000001</v>
      </c>
      <c r="T21">
        <v>469.07519530000002</v>
      </c>
      <c r="U21">
        <v>2789.8173830000001</v>
      </c>
      <c r="V21">
        <v>815.47460939999996</v>
      </c>
      <c r="W21">
        <v>1453.1264650000001</v>
      </c>
      <c r="X21">
        <v>501.31948849999998</v>
      </c>
      <c r="Y21">
        <v>264.28283690000001</v>
      </c>
      <c r="Z21">
        <v>468210.8125</v>
      </c>
    </row>
    <row r="22" spans="1:26" x14ac:dyDescent="0.25">
      <c r="A22" s="1">
        <v>41400</v>
      </c>
      <c r="B22">
        <v>313.5216064</v>
      </c>
      <c r="C22">
        <v>247.2720947</v>
      </c>
      <c r="D22">
        <v>849.80389400000001</v>
      </c>
      <c r="E22">
        <v>2653.7924800000001</v>
      </c>
      <c r="F22">
        <v>472.1025085</v>
      </c>
      <c r="G22">
        <v>833.91723630000001</v>
      </c>
      <c r="H22">
        <v>1022.26123</v>
      </c>
      <c r="I22">
        <v>1877.3789059999999</v>
      </c>
      <c r="J22">
        <v>3096.98999</v>
      </c>
      <c r="K22">
        <v>2472.2473140000002</v>
      </c>
      <c r="L22">
        <v>4195.7387699999999</v>
      </c>
      <c r="M22">
        <v>1641.7489009999999</v>
      </c>
      <c r="N22">
        <v>654.37646480000001</v>
      </c>
      <c r="O22">
        <v>1108.1087649999999</v>
      </c>
      <c r="P22">
        <v>576.28375240000003</v>
      </c>
      <c r="Q22">
        <v>3794.7104490000002</v>
      </c>
      <c r="R22">
        <v>3156.1203609999998</v>
      </c>
      <c r="S22">
        <v>5592.2387699999999</v>
      </c>
      <c r="T22">
        <v>568.84643549999998</v>
      </c>
      <c r="U22">
        <v>2838.9772950000001</v>
      </c>
      <c r="V22">
        <v>822.99060059999999</v>
      </c>
      <c r="W22">
        <v>1501.0485839999999</v>
      </c>
      <c r="X22">
        <v>522.28082280000001</v>
      </c>
      <c r="Y22">
        <v>256.37020869999998</v>
      </c>
      <c r="Z22">
        <v>431558.96879999997</v>
      </c>
    </row>
    <row r="23" spans="1:26" x14ac:dyDescent="0.25">
      <c r="A23" s="1">
        <v>41407</v>
      </c>
      <c r="B23">
        <v>286.43505859999999</v>
      </c>
      <c r="C23">
        <v>248.30908199999999</v>
      </c>
      <c r="D23">
        <v>873.6212769</v>
      </c>
      <c r="E23">
        <v>3342.5625</v>
      </c>
      <c r="F23">
        <v>491.04254150000003</v>
      </c>
      <c r="G23">
        <v>891.80889890000003</v>
      </c>
      <c r="H23">
        <v>1098.297241</v>
      </c>
      <c r="I23">
        <v>1948.5589600000001</v>
      </c>
      <c r="J23">
        <v>3302.211914</v>
      </c>
      <c r="K23">
        <v>2463.2241210000002</v>
      </c>
      <c r="L23">
        <v>4795.1313479999999</v>
      </c>
      <c r="M23">
        <v>1661.8607179999999</v>
      </c>
      <c r="N23">
        <v>693.31414789999997</v>
      </c>
      <c r="O23">
        <v>1081.875732</v>
      </c>
      <c r="P23">
        <v>640.73168950000002</v>
      </c>
      <c r="Q23">
        <v>3807.9472660000001</v>
      </c>
      <c r="R23">
        <v>3242.4204100000002</v>
      </c>
      <c r="S23">
        <v>5483.580078</v>
      </c>
      <c r="T23">
        <v>545.02056879999998</v>
      </c>
      <c r="U23">
        <v>2888.1372070000002</v>
      </c>
      <c r="V23">
        <v>856.81213379999997</v>
      </c>
      <c r="W23">
        <v>1558.2460940000001</v>
      </c>
      <c r="X23">
        <v>553.72235109999997</v>
      </c>
      <c r="Y23">
        <v>254.78767400000001</v>
      </c>
      <c r="Z23">
        <v>423294.21879999997</v>
      </c>
    </row>
    <row r="24" spans="1:26" x14ac:dyDescent="0.25">
      <c r="A24" s="1">
        <v>41414</v>
      </c>
      <c r="B24">
        <v>268.19964599999997</v>
      </c>
      <c r="C24">
        <v>233.9059906</v>
      </c>
      <c r="D24">
        <v>903.15478519999999</v>
      </c>
      <c r="E24">
        <v>3126.1708979999999</v>
      </c>
      <c r="F24">
        <v>436.32644649999997</v>
      </c>
      <c r="G24">
        <v>858.72790529999997</v>
      </c>
      <c r="H24">
        <v>1368.647461</v>
      </c>
      <c r="I24">
        <v>2082.0214839999999</v>
      </c>
      <c r="J24">
        <v>3232.2504880000001</v>
      </c>
      <c r="K24">
        <v>2269.234375</v>
      </c>
      <c r="L24">
        <v>4251.9326170000004</v>
      </c>
      <c r="M24">
        <v>1489.045288</v>
      </c>
      <c r="N24">
        <v>640.37017820000005</v>
      </c>
      <c r="O24">
        <v>1112.6317140000001</v>
      </c>
      <c r="P24">
        <v>580.78015140000002</v>
      </c>
      <c r="Q24">
        <v>3587.3247070000002</v>
      </c>
      <c r="R24">
        <v>2987.6293949999999</v>
      </c>
      <c r="S24">
        <v>5193.8276370000003</v>
      </c>
      <c r="T24">
        <v>545.02056879999998</v>
      </c>
      <c r="U24">
        <v>2740.6577149999998</v>
      </c>
      <c r="V24">
        <v>845.53820800000005</v>
      </c>
      <c r="W24">
        <v>1487.1358640000001</v>
      </c>
      <c r="X24">
        <v>530.14105219999999</v>
      </c>
      <c r="Y24">
        <v>251.62254329999999</v>
      </c>
      <c r="Z24">
        <v>381971</v>
      </c>
    </row>
    <row r="25" spans="1:26" x14ac:dyDescent="0.25">
      <c r="A25" s="1">
        <v>41421</v>
      </c>
      <c r="B25">
        <v>274.27807619999999</v>
      </c>
      <c r="C25">
        <v>228.3752136</v>
      </c>
      <c r="D25">
        <v>855.52001949999999</v>
      </c>
      <c r="E25">
        <v>3264.2927249999998</v>
      </c>
      <c r="F25">
        <v>417.38619999999997</v>
      </c>
      <c r="G25">
        <v>828.40374759999997</v>
      </c>
      <c r="H25">
        <v>1343.302124</v>
      </c>
      <c r="I25">
        <v>1895.173828</v>
      </c>
      <c r="J25">
        <v>3110.9826659999999</v>
      </c>
      <c r="K25">
        <v>2165.4721679999998</v>
      </c>
      <c r="L25">
        <v>4059.9399410000001</v>
      </c>
      <c r="M25">
        <v>1438.3920900000001</v>
      </c>
      <c r="N25">
        <v>646.81311040000003</v>
      </c>
      <c r="O25">
        <v>1058.3570560000001</v>
      </c>
      <c r="P25">
        <v>586.02587889999995</v>
      </c>
      <c r="Q25">
        <v>3441.7136230000001</v>
      </c>
      <c r="R25">
        <v>2880.781982</v>
      </c>
      <c r="S25">
        <v>5316.9731449999999</v>
      </c>
      <c r="T25">
        <v>506.30331419999999</v>
      </c>
      <c r="U25">
        <v>2605.4682619999999</v>
      </c>
      <c r="V25">
        <v>819.23266599999999</v>
      </c>
      <c r="W25">
        <v>1352.6442870000001</v>
      </c>
      <c r="X25">
        <v>492.5858154</v>
      </c>
      <c r="Y25">
        <v>243.70989990000001</v>
      </c>
      <c r="Z25">
        <v>360411</v>
      </c>
    </row>
    <row r="26" spans="1:26" x14ac:dyDescent="0.25">
      <c r="A26" s="1">
        <v>41428</v>
      </c>
      <c r="B26">
        <v>239.93997189999999</v>
      </c>
      <c r="C26">
        <v>205.330307</v>
      </c>
      <c r="D26">
        <v>725.95361330000003</v>
      </c>
      <c r="E26">
        <v>3176.8154300000001</v>
      </c>
      <c r="F26">
        <v>399.84899899999999</v>
      </c>
      <c r="G26">
        <v>755.34967040000004</v>
      </c>
      <c r="H26">
        <v>1140.5394289999999</v>
      </c>
      <c r="I26">
        <v>1752.813232</v>
      </c>
      <c r="J26">
        <v>2747.1801759999998</v>
      </c>
      <c r="K26">
        <v>2072.9885250000002</v>
      </c>
      <c r="L26">
        <v>3764.9267580000001</v>
      </c>
      <c r="M26">
        <v>1343.790283</v>
      </c>
      <c r="N26">
        <v>515.4336548</v>
      </c>
      <c r="O26">
        <v>993.22717290000003</v>
      </c>
      <c r="P26">
        <v>442.74182130000003</v>
      </c>
      <c r="Q26">
        <v>3287.2780760000001</v>
      </c>
      <c r="R26">
        <v>2716.400635</v>
      </c>
      <c r="S26">
        <v>4998.2436520000001</v>
      </c>
      <c r="T26">
        <v>446.73828129999998</v>
      </c>
      <c r="U26">
        <v>2441.6022950000001</v>
      </c>
      <c r="V26">
        <v>762.8633423</v>
      </c>
      <c r="W26">
        <v>1250.6163329999999</v>
      </c>
      <c r="X26">
        <v>462.89096069999999</v>
      </c>
      <c r="Y26">
        <v>213.6418304</v>
      </c>
      <c r="Z26">
        <v>355739.65629999997</v>
      </c>
    </row>
    <row r="27" spans="1:26" x14ac:dyDescent="0.25">
      <c r="A27" s="1">
        <v>41435</v>
      </c>
      <c r="B27">
        <v>248.25790409999999</v>
      </c>
      <c r="C27">
        <v>216.1614075</v>
      </c>
      <c r="D27">
        <v>729.76428220000003</v>
      </c>
      <c r="E27">
        <v>3190.6281739999999</v>
      </c>
      <c r="F27">
        <v>397.74453740000001</v>
      </c>
      <c r="G27">
        <v>770.51184079999996</v>
      </c>
      <c r="H27">
        <v>1174.333374</v>
      </c>
      <c r="I27">
        <v>1735.018311</v>
      </c>
      <c r="J27">
        <v>2854.455078</v>
      </c>
      <c r="K27">
        <v>2097.8005370000001</v>
      </c>
      <c r="L27">
        <v>3652.54126</v>
      </c>
      <c r="M27">
        <v>1369.861938</v>
      </c>
      <c r="N27">
        <v>521.59643549999998</v>
      </c>
      <c r="O27">
        <v>945.28466800000001</v>
      </c>
      <c r="P27">
        <v>513.33477779999998</v>
      </c>
      <c r="Q27">
        <v>3185.79126</v>
      </c>
      <c r="R27">
        <v>2761.6049800000001</v>
      </c>
      <c r="S27">
        <v>5121.3891599999997</v>
      </c>
      <c r="T27">
        <v>464.60775760000001</v>
      </c>
      <c r="U27">
        <v>2466.1816410000001</v>
      </c>
      <c r="V27">
        <v>766.62121579999996</v>
      </c>
      <c r="W27">
        <v>1238.2491460000001</v>
      </c>
      <c r="X27">
        <v>470.75128169999999</v>
      </c>
      <c r="Y27">
        <v>200.19030760000001</v>
      </c>
      <c r="Z27">
        <v>360411</v>
      </c>
    </row>
    <row r="28" spans="1:26" x14ac:dyDescent="0.25">
      <c r="A28" s="1">
        <v>41442</v>
      </c>
      <c r="B28">
        <v>287.7146912</v>
      </c>
      <c r="C28">
        <v>223.4205475</v>
      </c>
      <c r="D28">
        <v>725.95361330000003</v>
      </c>
      <c r="E28">
        <v>3020.2768550000001</v>
      </c>
      <c r="F28">
        <v>409.66992190000002</v>
      </c>
      <c r="G28">
        <v>804.97131349999995</v>
      </c>
      <c r="H28">
        <v>1191.2303469999999</v>
      </c>
      <c r="I28">
        <v>1779.5058590000001</v>
      </c>
      <c r="J28">
        <v>2835.7983399999998</v>
      </c>
      <c r="K28">
        <v>2318.8596189999998</v>
      </c>
      <c r="L28">
        <v>3713.4167480000001</v>
      </c>
      <c r="M28">
        <v>1336.3414310000001</v>
      </c>
      <c r="N28">
        <v>546.52770999999996</v>
      </c>
      <c r="O28">
        <v>1010.414368</v>
      </c>
      <c r="P28">
        <v>503.592804</v>
      </c>
      <c r="Q28">
        <v>3296.1030270000001</v>
      </c>
      <c r="R28">
        <v>2889.000732</v>
      </c>
      <c r="S28">
        <v>5295.2407229999999</v>
      </c>
      <c r="T28">
        <v>489.92300419999998</v>
      </c>
      <c r="U28">
        <v>2617.7583009999998</v>
      </c>
      <c r="V28">
        <v>774.13720699999999</v>
      </c>
      <c r="W28">
        <v>1312.451538</v>
      </c>
      <c r="X28">
        <v>482.1053162</v>
      </c>
      <c r="Y28">
        <v>211.26800539999999</v>
      </c>
      <c r="Z28">
        <v>356817.65629999997</v>
      </c>
    </row>
    <row r="29" spans="1:26" x14ac:dyDescent="0.25">
      <c r="A29" s="1">
        <v>41449</v>
      </c>
      <c r="B29">
        <v>268.30621339999999</v>
      </c>
      <c r="C29">
        <v>218.92681880000001</v>
      </c>
      <c r="D29">
        <v>689.75128170000005</v>
      </c>
      <c r="E29">
        <v>3080.1296390000002</v>
      </c>
      <c r="F29">
        <v>429.3115234</v>
      </c>
      <c r="G29">
        <v>825.64672849999999</v>
      </c>
      <c r="H29">
        <v>1148.9880370000001</v>
      </c>
      <c r="I29">
        <v>1832.8912350000001</v>
      </c>
      <c r="J29">
        <v>3027.0285640000002</v>
      </c>
      <c r="K29">
        <v>2359.4624020000001</v>
      </c>
      <c r="L29">
        <v>3849.2165530000002</v>
      </c>
      <c r="M29">
        <v>1378.800659</v>
      </c>
      <c r="N29">
        <v>495.82464599999997</v>
      </c>
      <c r="O29">
        <v>1053.834106</v>
      </c>
      <c r="P29">
        <v>519.32983400000001</v>
      </c>
      <c r="Q29">
        <v>3543.2004390000002</v>
      </c>
      <c r="R29">
        <v>2979.4106449999999</v>
      </c>
      <c r="S29">
        <v>5483.580078</v>
      </c>
      <c r="T29">
        <v>512.2599487</v>
      </c>
      <c r="U29">
        <v>2765.2375489999999</v>
      </c>
      <c r="V29">
        <v>815.47460939999996</v>
      </c>
      <c r="W29">
        <v>1402.1123050000001</v>
      </c>
      <c r="X29">
        <v>502.19308469999999</v>
      </c>
      <c r="Y29">
        <v>208.10295099999999</v>
      </c>
      <c r="Z29">
        <v>397781.59379999997</v>
      </c>
    </row>
    <row r="30" spans="1:26" x14ac:dyDescent="0.25">
      <c r="A30" s="1">
        <v>41456</v>
      </c>
      <c r="B30">
        <v>278.86608890000002</v>
      </c>
      <c r="C30">
        <v>240.2433624</v>
      </c>
      <c r="D30">
        <v>804.07452390000003</v>
      </c>
      <c r="E30">
        <v>3052.5048830000001</v>
      </c>
      <c r="F30">
        <v>453.16217039999998</v>
      </c>
      <c r="G30">
        <v>869.75488280000002</v>
      </c>
      <c r="H30">
        <v>1258.8176269999999</v>
      </c>
      <c r="I30">
        <v>1930.7639160000001</v>
      </c>
      <c r="J30">
        <v>3045.685547</v>
      </c>
      <c r="K30">
        <v>2368.484375</v>
      </c>
      <c r="L30">
        <v>3961.6020509999998</v>
      </c>
      <c r="M30">
        <v>1463.71875</v>
      </c>
      <c r="N30">
        <v>593.86914060000004</v>
      </c>
      <c r="O30">
        <v>1025.7919919999999</v>
      </c>
      <c r="P30">
        <v>589.50878909999994</v>
      </c>
      <c r="Q30">
        <v>3693.2229000000002</v>
      </c>
      <c r="R30">
        <v>3086.2585450000001</v>
      </c>
      <c r="S30">
        <v>5628.4555659999996</v>
      </c>
      <c r="T30">
        <v>553.95556639999995</v>
      </c>
      <c r="U30">
        <v>2796.7028810000002</v>
      </c>
      <c r="V30">
        <v>830.50634769999999</v>
      </c>
      <c r="W30">
        <v>1436.1214600000001</v>
      </c>
      <c r="X30">
        <v>508.55450439999998</v>
      </c>
      <c r="Y30">
        <v>220.12832639999999</v>
      </c>
      <c r="Z30">
        <v>389876.25</v>
      </c>
    </row>
    <row r="31" spans="1:26" x14ac:dyDescent="0.25">
      <c r="A31" s="1">
        <v>41463</v>
      </c>
      <c r="B31">
        <v>288.69583130000001</v>
      </c>
      <c r="C31">
        <v>251.88104250000001</v>
      </c>
      <c r="D31">
        <v>888.86450200000002</v>
      </c>
      <c r="E31">
        <v>3034.0891109999998</v>
      </c>
      <c r="F31">
        <v>459.47555540000002</v>
      </c>
      <c r="G31">
        <v>883.53851320000001</v>
      </c>
      <c r="H31">
        <v>1241.9207759999999</v>
      </c>
      <c r="I31">
        <v>1948.5589600000001</v>
      </c>
      <c r="J31">
        <v>2910.4250489999999</v>
      </c>
      <c r="K31">
        <v>2336.9052729999999</v>
      </c>
      <c r="L31">
        <v>3956.9191890000002</v>
      </c>
      <c r="M31">
        <v>1340.066284</v>
      </c>
      <c r="N31">
        <v>571.45898439999996</v>
      </c>
      <c r="O31">
        <v>1017.651001</v>
      </c>
      <c r="P31">
        <v>600.80200200000002</v>
      </c>
      <c r="Q31">
        <v>3737.3479000000002</v>
      </c>
      <c r="R31">
        <v>3230.0920409999999</v>
      </c>
      <c r="S31">
        <v>5816.796875</v>
      </c>
      <c r="T31">
        <v>558.42279050000002</v>
      </c>
      <c r="U31">
        <v>2796.7028810000002</v>
      </c>
      <c r="V31">
        <v>856.81213379999997</v>
      </c>
      <c r="W31">
        <v>1460.8557129999999</v>
      </c>
      <c r="X31">
        <v>506.79193120000002</v>
      </c>
      <c r="Y31">
        <v>232.13537600000001</v>
      </c>
      <c r="Z31">
        <v>403530.9375</v>
      </c>
    </row>
    <row r="32" spans="1:26" x14ac:dyDescent="0.25">
      <c r="A32" s="1">
        <v>41470</v>
      </c>
      <c r="B32">
        <v>261.55712890000001</v>
      </c>
      <c r="C32">
        <v>244.16099550000001</v>
      </c>
      <c r="D32">
        <v>906.01281740000002</v>
      </c>
      <c r="E32">
        <v>2974.2360840000001</v>
      </c>
      <c r="F32">
        <v>472.80389400000001</v>
      </c>
      <c r="G32">
        <v>891.80889890000003</v>
      </c>
      <c r="H32">
        <v>1351.7506100000001</v>
      </c>
      <c r="I32">
        <v>1948.5589600000001</v>
      </c>
      <c r="J32">
        <v>3082.9973140000002</v>
      </c>
      <c r="K32">
        <v>2359.4624020000001</v>
      </c>
      <c r="L32">
        <v>3961.6020509999998</v>
      </c>
      <c r="M32">
        <v>1404.1273189999999</v>
      </c>
      <c r="N32">
        <v>564.45581049999998</v>
      </c>
      <c r="O32">
        <v>1071.925659</v>
      </c>
      <c r="P32">
        <v>597.03747559999999</v>
      </c>
      <c r="Q32">
        <v>3688.811279</v>
      </c>
      <c r="R32">
        <v>3238.3107909999999</v>
      </c>
      <c r="S32">
        <v>5831.2846680000002</v>
      </c>
      <c r="T32">
        <v>543.53161620000003</v>
      </c>
      <c r="U32">
        <v>2858.7597660000001</v>
      </c>
      <c r="V32">
        <v>856.81213379999997</v>
      </c>
      <c r="W32">
        <v>1465.493408</v>
      </c>
      <c r="X32">
        <v>504.14764400000001</v>
      </c>
      <c r="Y32">
        <v>232.13537600000001</v>
      </c>
      <c r="Z32">
        <v>391672.90629999997</v>
      </c>
    </row>
    <row r="33" spans="1:26" x14ac:dyDescent="0.25">
      <c r="A33" s="1">
        <v>41477</v>
      </c>
      <c r="B33">
        <v>246.8124847</v>
      </c>
      <c r="C33">
        <v>258.10317989999999</v>
      </c>
      <c r="D33">
        <v>882.19549559999996</v>
      </c>
      <c r="E33">
        <v>2923.5910640000002</v>
      </c>
      <c r="F33">
        <v>440.53536989999998</v>
      </c>
      <c r="G33">
        <v>847.70086670000001</v>
      </c>
      <c r="H33">
        <v>1241.9207759999999</v>
      </c>
      <c r="I33">
        <v>1886.2763669999999</v>
      </c>
      <c r="J33">
        <v>3022.3642580000001</v>
      </c>
      <c r="K33">
        <v>2377.508057</v>
      </c>
      <c r="L33">
        <v>4027.1616210000002</v>
      </c>
      <c r="M33">
        <v>1351.984375</v>
      </c>
      <c r="N33">
        <v>531.68109130000005</v>
      </c>
      <c r="O33">
        <v>1067.4029539999999</v>
      </c>
      <c r="P33">
        <v>580.47406009999997</v>
      </c>
      <c r="Q33">
        <v>3521.1374510000001</v>
      </c>
      <c r="R33">
        <v>3041.0532229999999</v>
      </c>
      <c r="S33">
        <v>5722.6264650000003</v>
      </c>
      <c r="T33">
        <v>534.59686280000005</v>
      </c>
      <c r="U33">
        <v>2581.5720209999999</v>
      </c>
      <c r="V33">
        <v>853.05426030000001</v>
      </c>
      <c r="W33">
        <v>1385.1076660000001</v>
      </c>
      <c r="X33">
        <v>496.21530150000001</v>
      </c>
      <c r="Y33">
        <v>228.93348689999999</v>
      </c>
      <c r="Z33">
        <v>389876.25</v>
      </c>
    </row>
    <row r="34" spans="1:26" x14ac:dyDescent="0.25">
      <c r="A34" s="1">
        <v>41484</v>
      </c>
      <c r="B34">
        <v>244.0345154</v>
      </c>
      <c r="C34">
        <v>258.10317989999999</v>
      </c>
      <c r="D34">
        <v>906.96569820000002</v>
      </c>
      <c r="E34">
        <v>3029.4846189999998</v>
      </c>
      <c r="F34">
        <v>451.05764770000002</v>
      </c>
      <c r="G34">
        <v>886.29534909999995</v>
      </c>
      <c r="H34">
        <v>1123.6427000000001</v>
      </c>
      <c r="I34">
        <v>1868.481323</v>
      </c>
      <c r="J34">
        <v>3129.6391600000002</v>
      </c>
      <c r="K34">
        <v>2449.6896969999998</v>
      </c>
      <c r="L34">
        <v>4443.9243159999996</v>
      </c>
      <c r="M34">
        <v>1375.8211670000001</v>
      </c>
      <c r="N34">
        <v>541.48535159999994</v>
      </c>
      <c r="O34">
        <v>1099.967529</v>
      </c>
      <c r="P34">
        <v>600.04919429999995</v>
      </c>
      <c r="Q34">
        <v>3657.9240719999998</v>
      </c>
      <c r="R34">
        <v>3184.8874510000001</v>
      </c>
      <c r="S34">
        <v>5961.6728519999997</v>
      </c>
      <c r="T34">
        <v>545.02056879999998</v>
      </c>
      <c r="U34">
        <v>2759.46875</v>
      </c>
      <c r="V34">
        <v>826.74841309999999</v>
      </c>
      <c r="W34">
        <v>1419.116943</v>
      </c>
      <c r="X34">
        <v>519.13110349999999</v>
      </c>
      <c r="Y34">
        <v>231.33489990000001</v>
      </c>
      <c r="Z34">
        <v>392032.25</v>
      </c>
    </row>
    <row r="35" spans="1:26" x14ac:dyDescent="0.25">
      <c r="A35" s="1">
        <v>41491</v>
      </c>
      <c r="B35">
        <v>232.9226074</v>
      </c>
      <c r="C35">
        <v>244.16099550000001</v>
      </c>
      <c r="D35">
        <v>865.04705809999996</v>
      </c>
      <c r="E35">
        <v>2942.008057</v>
      </c>
      <c r="F35">
        <v>427.2070923</v>
      </c>
      <c r="G35">
        <v>850.45770259999995</v>
      </c>
      <c r="H35">
        <v>1039.1583250000001</v>
      </c>
      <c r="I35">
        <v>1832.8912350000001</v>
      </c>
      <c r="J35">
        <v>2672.5534670000002</v>
      </c>
      <c r="K35">
        <v>2436.1560060000002</v>
      </c>
      <c r="L35">
        <v>4308.1245120000003</v>
      </c>
      <c r="M35">
        <v>1325.91272</v>
      </c>
      <c r="N35">
        <v>500.5869141</v>
      </c>
      <c r="O35">
        <v>1072.830322</v>
      </c>
      <c r="P35">
        <v>576.70977779999998</v>
      </c>
      <c r="Q35">
        <v>3529.9626459999999</v>
      </c>
      <c r="R35">
        <v>2946.5351559999999</v>
      </c>
      <c r="S35">
        <v>5642.9443359999996</v>
      </c>
      <c r="T35">
        <v>510.77087399999999</v>
      </c>
      <c r="U35">
        <v>2602.2573240000002</v>
      </c>
      <c r="V35">
        <v>845.53820800000005</v>
      </c>
      <c r="W35">
        <v>1422.208862</v>
      </c>
      <c r="X35">
        <v>547.33520510000005</v>
      </c>
      <c r="Y35">
        <v>237.73866269999999</v>
      </c>
      <c r="Z35">
        <v>393469.625</v>
      </c>
    </row>
    <row r="36" spans="1:26" x14ac:dyDescent="0.25">
      <c r="A36" s="1">
        <v>41498</v>
      </c>
      <c r="B36">
        <v>198.9458008</v>
      </c>
      <c r="C36">
        <v>247.73297120000001</v>
      </c>
      <c r="D36">
        <v>960.31652829999996</v>
      </c>
      <c r="E36">
        <v>2918.9870609999998</v>
      </c>
      <c r="F36">
        <v>418.78915410000002</v>
      </c>
      <c r="G36">
        <v>866.99798580000004</v>
      </c>
      <c r="H36">
        <v>1010.4334720000001</v>
      </c>
      <c r="I36">
        <v>1868.481323</v>
      </c>
      <c r="J36">
        <v>2644.5678710000002</v>
      </c>
      <c r="K36">
        <v>2517.360596</v>
      </c>
      <c r="L36">
        <v>4336.2221680000002</v>
      </c>
      <c r="M36">
        <v>1297.6072999999999</v>
      </c>
      <c r="N36">
        <v>513.19262700000002</v>
      </c>
      <c r="O36">
        <v>1041.1697999999999</v>
      </c>
      <c r="P36">
        <v>560.89904790000003</v>
      </c>
      <c r="Q36">
        <v>3446.126221</v>
      </c>
      <c r="R36">
        <v>2938.3154300000001</v>
      </c>
      <c r="S36">
        <v>5744.357422</v>
      </c>
      <c r="T36">
        <v>545.02056879999998</v>
      </c>
      <c r="U36">
        <v>2573.297607</v>
      </c>
      <c r="V36">
        <v>811.71673580000004</v>
      </c>
      <c r="W36">
        <v>1473.2227780000001</v>
      </c>
      <c r="X36">
        <v>551.7420654</v>
      </c>
      <c r="Y36">
        <v>240.94058229999999</v>
      </c>
      <c r="Z36">
        <v>394547.625</v>
      </c>
    </row>
    <row r="37" spans="1:26" x14ac:dyDescent="0.25">
      <c r="A37" s="1">
        <v>41505</v>
      </c>
      <c r="B37">
        <v>188.6886749</v>
      </c>
      <c r="C37">
        <v>279.76538090000003</v>
      </c>
      <c r="D37">
        <v>940.30999759999997</v>
      </c>
      <c r="E37">
        <v>2974.2360840000001</v>
      </c>
      <c r="F37">
        <v>422.29663090000003</v>
      </c>
      <c r="G37">
        <v>857.34948729999996</v>
      </c>
      <c r="H37">
        <v>940.31152340000006</v>
      </c>
      <c r="I37">
        <v>1859.5836179999999</v>
      </c>
      <c r="J37">
        <v>2751.84375</v>
      </c>
      <c r="K37">
        <v>2535.4067380000001</v>
      </c>
      <c r="L37">
        <v>4251.9326170000004</v>
      </c>
      <c r="M37">
        <v>1321.443481</v>
      </c>
      <c r="N37">
        <v>558.85321039999997</v>
      </c>
      <c r="O37">
        <v>968.80358890000002</v>
      </c>
      <c r="P37">
        <v>559.39337160000002</v>
      </c>
      <c r="Q37">
        <v>3534.375</v>
      </c>
      <c r="R37">
        <v>2917.767578</v>
      </c>
      <c r="S37">
        <v>5606.7265630000002</v>
      </c>
      <c r="T37">
        <v>539.06408690000001</v>
      </c>
      <c r="U37">
        <v>2523.6518550000001</v>
      </c>
      <c r="V37">
        <v>792.92700200000002</v>
      </c>
      <c r="W37">
        <v>1462.4018550000001</v>
      </c>
      <c r="X37">
        <v>552.62323000000004</v>
      </c>
      <c r="Y37">
        <v>248.94517519999999</v>
      </c>
      <c r="Z37">
        <v>378018.1875</v>
      </c>
    </row>
    <row r="38" spans="1:26" x14ac:dyDescent="0.25">
      <c r="A38" s="1">
        <v>41512</v>
      </c>
      <c r="B38">
        <v>178.64521790000001</v>
      </c>
      <c r="C38">
        <v>290.82696529999998</v>
      </c>
      <c r="D38">
        <v>880.29016109999998</v>
      </c>
      <c r="E38">
        <v>2905.1745609999998</v>
      </c>
      <c r="F38">
        <v>404.05798340000001</v>
      </c>
      <c r="G38">
        <v>818.75494379999998</v>
      </c>
      <c r="H38">
        <v>874.41381839999997</v>
      </c>
      <c r="I38">
        <v>1779.5058590000001</v>
      </c>
      <c r="J38">
        <v>2663.2246089999999</v>
      </c>
      <c r="K38">
        <v>2458.7128910000001</v>
      </c>
      <c r="L38">
        <v>3900.7265630000002</v>
      </c>
      <c r="M38">
        <v>1318.4642329999999</v>
      </c>
      <c r="N38">
        <v>547.08789060000004</v>
      </c>
      <c r="O38">
        <v>953.4259644</v>
      </c>
      <c r="P38">
        <v>575.95690920000004</v>
      </c>
      <c r="Q38">
        <v>3424.064453</v>
      </c>
      <c r="R38">
        <v>2782.1530760000001</v>
      </c>
      <c r="S38">
        <v>5360.435547</v>
      </c>
      <c r="T38">
        <v>524.17291260000002</v>
      </c>
      <c r="U38">
        <v>2374.7148440000001</v>
      </c>
      <c r="V38">
        <v>770.37921140000003</v>
      </c>
      <c r="W38">
        <v>1474.7689210000001</v>
      </c>
      <c r="X38">
        <v>523.53802489999998</v>
      </c>
      <c r="Y38">
        <v>232.9358063</v>
      </c>
      <c r="Z38">
        <v>375862.28129999997</v>
      </c>
    </row>
    <row r="39" spans="1:26" x14ac:dyDescent="0.25">
      <c r="A39" s="1">
        <v>41519</v>
      </c>
      <c r="B39">
        <v>189.7571106</v>
      </c>
      <c r="C39">
        <v>291.40310670000002</v>
      </c>
      <c r="D39">
        <v>953.64770510000005</v>
      </c>
      <c r="E39">
        <v>2965.0278320000002</v>
      </c>
      <c r="F39">
        <v>430.01303100000001</v>
      </c>
      <c r="G39">
        <v>855.97106929999995</v>
      </c>
      <c r="H39">
        <v>885.3966064</v>
      </c>
      <c r="I39">
        <v>1841.7885739999999</v>
      </c>
      <c r="J39">
        <v>2737.851807</v>
      </c>
      <c r="K39">
        <v>2485.7810060000002</v>
      </c>
      <c r="L39">
        <v>3947.5539549999999</v>
      </c>
      <c r="M39">
        <v>1343.0457759999999</v>
      </c>
      <c r="N39">
        <v>571.45898439999996</v>
      </c>
      <c r="O39">
        <v>960.66253659999995</v>
      </c>
      <c r="P39">
        <v>600.04919429999995</v>
      </c>
      <c r="Q39">
        <v>3472.6010740000002</v>
      </c>
      <c r="R39">
        <v>2908.0446780000002</v>
      </c>
      <c r="S39">
        <v>5585.0991210000002</v>
      </c>
      <c r="T39">
        <v>543.53161620000003</v>
      </c>
      <c r="U39">
        <v>2432.6352539999998</v>
      </c>
      <c r="V39">
        <v>789.16894530000002</v>
      </c>
      <c r="W39">
        <v>1536.60376</v>
      </c>
      <c r="X39">
        <v>523.53802489999998</v>
      </c>
      <c r="Y39">
        <v>239.3395233</v>
      </c>
      <c r="Z39">
        <v>381971</v>
      </c>
    </row>
    <row r="40" spans="1:26" x14ac:dyDescent="0.25">
      <c r="A40" s="1">
        <v>41526</v>
      </c>
      <c r="B40">
        <v>202.79226679999999</v>
      </c>
      <c r="C40">
        <v>322.052887</v>
      </c>
      <c r="D40">
        <v>972.70159909999995</v>
      </c>
      <c r="E40">
        <v>3245.8767090000001</v>
      </c>
      <c r="F40">
        <v>442.63974000000002</v>
      </c>
      <c r="G40">
        <v>865.61968990000003</v>
      </c>
      <c r="H40">
        <v>849.91320800000005</v>
      </c>
      <c r="I40">
        <v>1930.7639160000001</v>
      </c>
      <c r="J40">
        <v>2877.775635</v>
      </c>
      <c r="K40">
        <v>2530.8957519999999</v>
      </c>
      <c r="L40">
        <v>4443.9243159999996</v>
      </c>
      <c r="M40">
        <v>1408.5961910000001</v>
      </c>
      <c r="N40">
        <v>605.91473389999999</v>
      </c>
      <c r="O40">
        <v>964.28082280000001</v>
      </c>
      <c r="P40">
        <v>600.80200200000002</v>
      </c>
      <c r="Q40">
        <v>3507.900635</v>
      </c>
      <c r="R40">
        <v>2995.1613769999999</v>
      </c>
      <c r="S40">
        <v>5423.4262699999999</v>
      </c>
      <c r="T40">
        <v>582.24884029999998</v>
      </c>
      <c r="U40">
        <v>2433.4621579999998</v>
      </c>
      <c r="V40">
        <v>822.99060059999999</v>
      </c>
      <c r="W40">
        <v>1553.6083980000001</v>
      </c>
      <c r="X40">
        <v>531.47033690000001</v>
      </c>
      <c r="Y40">
        <v>257.75027469999998</v>
      </c>
      <c r="Z40">
        <v>413951.59379999997</v>
      </c>
    </row>
    <row r="41" spans="1:26" x14ac:dyDescent="0.25">
      <c r="A41" s="1">
        <v>41533</v>
      </c>
      <c r="B41">
        <v>218.81903080000001</v>
      </c>
      <c r="C41">
        <v>315.36981200000002</v>
      </c>
      <c r="D41">
        <v>1039.390259</v>
      </c>
      <c r="E41">
        <v>3172.2114259999998</v>
      </c>
      <c r="F41">
        <v>458.77413940000002</v>
      </c>
      <c r="G41">
        <v>893.18725589999997</v>
      </c>
      <c r="H41">
        <v>909.05236820000005</v>
      </c>
      <c r="I41">
        <v>1948.5589600000001</v>
      </c>
      <c r="J41">
        <v>2891.7680660000001</v>
      </c>
      <c r="K41">
        <v>2562.4748540000001</v>
      </c>
      <c r="L41">
        <v>4617.1865230000003</v>
      </c>
      <c r="M41">
        <v>1403.3820800000001</v>
      </c>
      <c r="N41">
        <v>646.81311040000003</v>
      </c>
      <c r="O41">
        <v>958.85345459999996</v>
      </c>
      <c r="P41">
        <v>638.44628909999994</v>
      </c>
      <c r="Q41">
        <v>3547.6123050000001</v>
      </c>
      <c r="R41">
        <v>3020.0520019999999</v>
      </c>
      <c r="S41">
        <v>5526.3095700000003</v>
      </c>
      <c r="T41">
        <v>592.67266849999999</v>
      </c>
      <c r="U41">
        <v>2515.3771969999998</v>
      </c>
      <c r="V41">
        <v>853.05426030000001</v>
      </c>
      <c r="W41">
        <v>1606.168457</v>
      </c>
      <c r="X41">
        <v>523.53802489999998</v>
      </c>
      <c r="Y41">
        <v>270.55770869999998</v>
      </c>
      <c r="Z41">
        <v>403530.9375</v>
      </c>
    </row>
    <row r="42" spans="1:26" x14ac:dyDescent="0.25">
      <c r="A42" s="1">
        <v>41540</v>
      </c>
      <c r="B42">
        <v>212.40835569999999</v>
      </c>
      <c r="C42">
        <v>310.8760681</v>
      </c>
      <c r="D42">
        <v>1054.6331789999999</v>
      </c>
      <c r="E42">
        <v>3241.273193</v>
      </c>
      <c r="F42">
        <v>451.75924680000003</v>
      </c>
      <c r="G42">
        <v>887.67376709999996</v>
      </c>
      <c r="H42">
        <v>938.62200929999995</v>
      </c>
      <c r="I42">
        <v>1921.8663329999999</v>
      </c>
      <c r="J42">
        <v>2985.0507809999999</v>
      </c>
      <c r="K42">
        <v>2535.4067380000001</v>
      </c>
      <c r="L42">
        <v>4659.3310549999997</v>
      </c>
      <c r="M42">
        <v>1395.9331050000001</v>
      </c>
      <c r="N42">
        <v>656.89776610000001</v>
      </c>
      <c r="O42">
        <v>962.47155759999998</v>
      </c>
      <c r="P42">
        <v>666.30297849999999</v>
      </c>
      <c r="Q42">
        <v>3565.2622070000002</v>
      </c>
      <c r="R42">
        <v>3028.3496089999999</v>
      </c>
      <c r="S42">
        <v>5687.9838870000003</v>
      </c>
      <c r="T42">
        <v>616.49871829999995</v>
      </c>
      <c r="U42">
        <v>2593.9833979999999</v>
      </c>
      <c r="V42">
        <v>856.81213379999997</v>
      </c>
      <c r="W42">
        <v>1638.631836</v>
      </c>
      <c r="X42">
        <v>529.70770259999995</v>
      </c>
      <c r="Y42">
        <v>280.16339110000001</v>
      </c>
      <c r="Z42">
        <v>416107.625</v>
      </c>
    </row>
    <row r="43" spans="1:26" x14ac:dyDescent="0.25">
      <c r="A43" s="1">
        <v>41547</v>
      </c>
      <c r="B43">
        <v>205.57022090000001</v>
      </c>
      <c r="C43">
        <v>298.04391479999998</v>
      </c>
      <c r="D43">
        <v>1007.557129</v>
      </c>
      <c r="E43">
        <v>3021.4838869999999</v>
      </c>
      <c r="F43">
        <v>433.26162720000002</v>
      </c>
      <c r="G43">
        <v>860.4806519</v>
      </c>
      <c r="H43">
        <v>885.3966064</v>
      </c>
      <c r="I43">
        <v>1930.7639160000001</v>
      </c>
      <c r="J43">
        <v>2915.4321289999998</v>
      </c>
      <c r="K43">
        <v>2472.9223630000001</v>
      </c>
      <c r="L43">
        <v>4473.6791990000002</v>
      </c>
      <c r="M43">
        <v>1327.424072</v>
      </c>
      <c r="N43">
        <v>593.02874759999997</v>
      </c>
      <c r="O43">
        <v>915.43347170000004</v>
      </c>
      <c r="P43">
        <v>650.4923096</v>
      </c>
      <c r="Q43">
        <v>3449.179443</v>
      </c>
      <c r="R43">
        <v>2924.6379390000002</v>
      </c>
      <c r="S43">
        <v>5460.1694340000004</v>
      </c>
      <c r="T43">
        <v>570.03942870000003</v>
      </c>
      <c r="U43">
        <v>2442.5639649999998</v>
      </c>
      <c r="V43">
        <v>807.35491939999997</v>
      </c>
      <c r="W43">
        <v>1591.966064</v>
      </c>
      <c r="X43">
        <v>512.96154790000003</v>
      </c>
      <c r="Y43">
        <v>264.15402219999999</v>
      </c>
      <c r="Z43">
        <v>416609.875</v>
      </c>
    </row>
    <row r="44" spans="1:26" x14ac:dyDescent="0.25">
      <c r="A44" s="1">
        <v>41554</v>
      </c>
      <c r="B44">
        <v>206.2113037</v>
      </c>
      <c r="C44">
        <v>344.05850220000002</v>
      </c>
      <c r="D44">
        <v>1123.0067140000001</v>
      </c>
      <c r="E44">
        <v>3188.0581050000001</v>
      </c>
      <c r="F44">
        <v>450.98916630000002</v>
      </c>
      <c r="G44">
        <v>892.50494379999998</v>
      </c>
      <c r="H44">
        <v>872.72406009999997</v>
      </c>
      <c r="I44">
        <v>1921.8663329999999</v>
      </c>
      <c r="J44">
        <v>3023.0651859999998</v>
      </c>
      <c r="K44">
        <v>2545.6557619999999</v>
      </c>
      <c r="L44">
        <v>4534.705078</v>
      </c>
      <c r="M44">
        <v>1383.894409</v>
      </c>
      <c r="N44">
        <v>603.11328130000004</v>
      </c>
      <c r="O44">
        <v>921.76568599999996</v>
      </c>
      <c r="P44">
        <v>636.18756099999996</v>
      </c>
      <c r="Q44">
        <v>3556.1301269999999</v>
      </c>
      <c r="R44">
        <v>3065.6843260000001</v>
      </c>
      <c r="S44">
        <v>5577.7495120000003</v>
      </c>
      <c r="T44">
        <v>601.54168700000002</v>
      </c>
      <c r="U44">
        <v>2536.0625</v>
      </c>
      <c r="V44">
        <v>837.82086179999999</v>
      </c>
      <c r="W44">
        <v>1632.785889</v>
      </c>
      <c r="X44">
        <v>522.65661620000003</v>
      </c>
      <c r="Y44">
        <v>273.75955199999999</v>
      </c>
      <c r="Z44">
        <v>414789.03129999997</v>
      </c>
    </row>
    <row r="45" spans="1:26" x14ac:dyDescent="0.25">
      <c r="A45" s="1">
        <v>41561</v>
      </c>
      <c r="B45">
        <v>210.05770870000001</v>
      </c>
      <c r="C45">
        <v>340.78848269999997</v>
      </c>
      <c r="D45">
        <v>1137.3183590000001</v>
      </c>
      <c r="E45">
        <v>3262.0920409999999</v>
      </c>
      <c r="F45">
        <v>452.40740970000002</v>
      </c>
      <c r="G45">
        <v>874.40423580000004</v>
      </c>
      <c r="H45">
        <v>874.41381839999997</v>
      </c>
      <c r="I45">
        <v>1948.5589600000001</v>
      </c>
      <c r="J45">
        <v>3102.6191410000001</v>
      </c>
      <c r="K45">
        <v>2504.743164</v>
      </c>
      <c r="L45">
        <v>4670.8398440000001</v>
      </c>
      <c r="M45">
        <v>1393.6826169999999</v>
      </c>
      <c r="N45">
        <v>635.88812259999997</v>
      </c>
      <c r="O45">
        <v>942.57086179999999</v>
      </c>
      <c r="P45">
        <v>646.72796630000005</v>
      </c>
      <c r="Q45">
        <v>3689.819336</v>
      </c>
      <c r="R45">
        <v>3065.6843260000001</v>
      </c>
      <c r="S45">
        <v>5570.4013670000004</v>
      </c>
      <c r="T45">
        <v>601.54168700000002</v>
      </c>
      <c r="U45">
        <v>2560.8859859999998</v>
      </c>
      <c r="V45">
        <v>841.62933350000003</v>
      </c>
      <c r="W45">
        <v>1667.325562</v>
      </c>
      <c r="X45">
        <v>520.89392090000001</v>
      </c>
      <c r="Y45">
        <v>280.16339110000001</v>
      </c>
      <c r="Z45">
        <v>414789.03129999997</v>
      </c>
    </row>
    <row r="46" spans="1:26" x14ac:dyDescent="0.25">
      <c r="A46" s="1">
        <v>41568</v>
      </c>
      <c r="B46">
        <v>215.82736209999999</v>
      </c>
      <c r="C46">
        <v>328.8760681</v>
      </c>
      <c r="D46">
        <v>1161.171875</v>
      </c>
      <c r="E46">
        <v>3238.9558109999998</v>
      </c>
      <c r="F46">
        <v>436.09802250000001</v>
      </c>
      <c r="G46">
        <v>863.2655029</v>
      </c>
      <c r="H46">
        <v>875.25848389999999</v>
      </c>
      <c r="I46">
        <v>1912.9689940000001</v>
      </c>
      <c r="J46">
        <v>2948.189453</v>
      </c>
      <c r="K46">
        <v>2413.8264159999999</v>
      </c>
      <c r="L46">
        <v>4530.0107420000004</v>
      </c>
      <c r="M46">
        <v>1413.2586670000001</v>
      </c>
      <c r="N46">
        <v>607.59533690000001</v>
      </c>
      <c r="O46">
        <v>947.09375</v>
      </c>
      <c r="P46">
        <v>620.37707520000004</v>
      </c>
      <c r="Q46">
        <v>3605.1501459999999</v>
      </c>
      <c r="R46">
        <v>2961.974365</v>
      </c>
      <c r="S46">
        <v>5695.3325199999999</v>
      </c>
      <c r="T46">
        <v>577.53991699999995</v>
      </c>
      <c r="U46">
        <v>2556.7490229999999</v>
      </c>
      <c r="V46">
        <v>837.82086179999999</v>
      </c>
      <c r="W46">
        <v>1588.825928</v>
      </c>
      <c r="X46">
        <v>511.19863889999999</v>
      </c>
      <c r="Y46">
        <v>268.15640259999998</v>
      </c>
      <c r="Z46">
        <v>402043.09379999997</v>
      </c>
    </row>
    <row r="47" spans="1:26" x14ac:dyDescent="0.25">
      <c r="A47" s="1">
        <v>41575</v>
      </c>
      <c r="B47">
        <v>199.5868835</v>
      </c>
      <c r="C47">
        <v>370.80307010000001</v>
      </c>
      <c r="D47">
        <v>1184.0708010000001</v>
      </c>
      <c r="E47">
        <v>3252.8376459999999</v>
      </c>
      <c r="F47">
        <v>437.51617429999999</v>
      </c>
      <c r="G47">
        <v>881.36596680000002</v>
      </c>
      <c r="H47">
        <v>974.10522460000004</v>
      </c>
      <c r="I47">
        <v>1832.8912350000001</v>
      </c>
      <c r="J47">
        <v>2910.7526859999998</v>
      </c>
      <c r="K47">
        <v>2454.7397460000002</v>
      </c>
      <c r="L47">
        <v>4581.6484380000002</v>
      </c>
      <c r="M47">
        <v>1443.3760990000001</v>
      </c>
      <c r="N47">
        <v>559.97375490000002</v>
      </c>
      <c r="O47">
        <v>900.05572510000002</v>
      </c>
      <c r="P47">
        <v>609.83666989999995</v>
      </c>
      <c r="Q47">
        <v>3680.9072270000001</v>
      </c>
      <c r="R47">
        <v>2978.5676269999999</v>
      </c>
      <c r="S47">
        <v>5680.6342770000001</v>
      </c>
      <c r="T47">
        <v>580.54022220000002</v>
      </c>
      <c r="U47">
        <v>2660.1767580000001</v>
      </c>
      <c r="V47">
        <v>826.39611820000005</v>
      </c>
      <c r="W47">
        <v>1582.546143</v>
      </c>
      <c r="X47">
        <v>511.19863889999999</v>
      </c>
      <c r="Y47">
        <v>264.15402219999999</v>
      </c>
      <c r="Z47">
        <v>406048.9375</v>
      </c>
    </row>
    <row r="48" spans="1:26" x14ac:dyDescent="0.25">
      <c r="A48" s="1">
        <v>41582</v>
      </c>
      <c r="B48">
        <v>199.3731995</v>
      </c>
      <c r="C48">
        <v>384.23373409999999</v>
      </c>
      <c r="D48">
        <v>1188.8413089999999</v>
      </c>
      <c r="E48">
        <v>3234.3295899999998</v>
      </c>
      <c r="F48">
        <v>431.13424680000003</v>
      </c>
      <c r="G48">
        <v>863.2655029</v>
      </c>
      <c r="H48">
        <v>902.29333499999996</v>
      </c>
      <c r="I48">
        <v>1886.2763669999999</v>
      </c>
      <c r="J48">
        <v>2948.189453</v>
      </c>
      <c r="K48">
        <v>2386.55249</v>
      </c>
      <c r="L48">
        <v>4567.5659180000002</v>
      </c>
      <c r="M48">
        <v>1403.470581</v>
      </c>
      <c r="N48">
        <v>590.78778079999995</v>
      </c>
      <c r="O48">
        <v>905.48309329999995</v>
      </c>
      <c r="P48">
        <v>591.01452640000002</v>
      </c>
      <c r="Q48">
        <v>3618.5190429999998</v>
      </c>
      <c r="R48">
        <v>2924.6379390000002</v>
      </c>
      <c r="S48">
        <v>5489.564453</v>
      </c>
      <c r="T48">
        <v>606.04205320000005</v>
      </c>
      <c r="U48">
        <v>2618.8063959999999</v>
      </c>
      <c r="V48">
        <v>811.16290279999998</v>
      </c>
      <c r="W48">
        <v>1560.5665280000001</v>
      </c>
      <c r="X48">
        <v>521.77508539999997</v>
      </c>
      <c r="Y48">
        <v>253.7479706</v>
      </c>
      <c r="Z48">
        <v>394395.5</v>
      </c>
    </row>
    <row r="49" spans="1:26" x14ac:dyDescent="0.25">
      <c r="A49" s="1">
        <v>41589</v>
      </c>
      <c r="B49">
        <v>206.4249878</v>
      </c>
      <c r="C49">
        <v>390.6571045</v>
      </c>
      <c r="D49">
        <v>1255.6301269999999</v>
      </c>
      <c r="E49">
        <v>2780.8754880000001</v>
      </c>
      <c r="F49">
        <v>466.58950809999999</v>
      </c>
      <c r="G49">
        <v>886.93554689999996</v>
      </c>
      <c r="H49">
        <v>935.24243160000003</v>
      </c>
      <c r="I49">
        <v>1904.0711670000001</v>
      </c>
      <c r="J49">
        <v>3107.2985840000001</v>
      </c>
      <c r="K49">
        <v>2477.4685060000002</v>
      </c>
      <c r="L49">
        <v>4844.5302730000003</v>
      </c>
      <c r="M49">
        <v>1462.952393</v>
      </c>
      <c r="N49">
        <v>607.87548830000003</v>
      </c>
      <c r="O49">
        <v>939.85717769999997</v>
      </c>
      <c r="P49">
        <v>583.48565670000005</v>
      </c>
      <c r="Q49">
        <v>3671.9941410000001</v>
      </c>
      <c r="R49">
        <v>3111.3171390000002</v>
      </c>
      <c r="S49">
        <v>5555.7045900000003</v>
      </c>
      <c r="T49">
        <v>670.54644780000001</v>
      </c>
      <c r="U49">
        <v>2821.525635</v>
      </c>
      <c r="V49">
        <v>818.77972409999995</v>
      </c>
      <c r="W49">
        <v>1650.055664</v>
      </c>
      <c r="X49">
        <v>526.18212889999995</v>
      </c>
      <c r="Y49">
        <v>278.56234740000002</v>
      </c>
      <c r="Z49">
        <v>403135.59379999997</v>
      </c>
    </row>
    <row r="50" spans="1:26" x14ac:dyDescent="0.25">
      <c r="A50" s="1">
        <v>41596</v>
      </c>
      <c r="B50">
        <v>211.33987429999999</v>
      </c>
      <c r="C50">
        <v>433.28488160000001</v>
      </c>
      <c r="D50">
        <v>1281.3916019999999</v>
      </c>
      <c r="E50">
        <v>2790.1301269999999</v>
      </c>
      <c r="F50">
        <v>465.17126459999997</v>
      </c>
      <c r="G50">
        <v>882.75854489999995</v>
      </c>
      <c r="H50">
        <v>913.27636719999998</v>
      </c>
      <c r="I50">
        <v>1868.481323</v>
      </c>
      <c r="J50">
        <v>3154.095703</v>
      </c>
      <c r="K50">
        <v>2532.0183109999998</v>
      </c>
      <c r="L50">
        <v>4947.8046880000002</v>
      </c>
      <c r="M50">
        <v>1475.752197</v>
      </c>
      <c r="N50">
        <v>623.28253170000005</v>
      </c>
      <c r="O50">
        <v>958.85345459999996</v>
      </c>
      <c r="P50">
        <v>569.18084720000002</v>
      </c>
      <c r="Q50">
        <v>3712.1015630000002</v>
      </c>
      <c r="R50">
        <v>3103.0202640000002</v>
      </c>
      <c r="S50">
        <v>5511.6108400000003</v>
      </c>
      <c r="T50">
        <v>663.04589840000006</v>
      </c>
      <c r="U50">
        <v>2804.9765630000002</v>
      </c>
      <c r="V50">
        <v>826.39611820000005</v>
      </c>
      <c r="W50">
        <v>1672.0355219999999</v>
      </c>
      <c r="X50">
        <v>524.41931150000005</v>
      </c>
      <c r="Y50">
        <v>276.16104130000002</v>
      </c>
      <c r="Z50">
        <v>381649.59379999997</v>
      </c>
    </row>
    <row r="51" spans="1:26" x14ac:dyDescent="0.25">
      <c r="A51" s="1">
        <v>41603</v>
      </c>
      <c r="B51">
        <v>204.92913820000001</v>
      </c>
      <c r="C51">
        <v>445.54757690000002</v>
      </c>
      <c r="D51">
        <v>1250.8594969999999</v>
      </c>
      <c r="E51">
        <v>2854.9089359999998</v>
      </c>
      <c r="F51">
        <v>467.29858400000001</v>
      </c>
      <c r="G51">
        <v>888.32788089999997</v>
      </c>
      <c r="H51">
        <v>937.77691649999997</v>
      </c>
      <c r="I51">
        <v>1841.7885739999999</v>
      </c>
      <c r="J51">
        <v>3116.658203</v>
      </c>
      <c r="K51">
        <v>2541.1098630000001</v>
      </c>
      <c r="L51">
        <v>4891.4731449999999</v>
      </c>
      <c r="M51">
        <v>1498.3405760000001</v>
      </c>
      <c r="N51">
        <v>604.79412839999998</v>
      </c>
      <c r="O51">
        <v>954.33050539999999</v>
      </c>
      <c r="P51">
        <v>580.47406009999997</v>
      </c>
      <c r="Q51">
        <v>3671.9941410000001</v>
      </c>
      <c r="R51">
        <v>3127.9116210000002</v>
      </c>
      <c r="S51">
        <v>5518.9599609999996</v>
      </c>
      <c r="T51">
        <v>690.04785159999994</v>
      </c>
      <c r="U51">
        <v>2784.29126</v>
      </c>
      <c r="V51">
        <v>830.20446779999997</v>
      </c>
      <c r="W51">
        <v>1657.9057620000001</v>
      </c>
      <c r="X51">
        <v>522.65661620000003</v>
      </c>
      <c r="Y51">
        <v>277.7619019</v>
      </c>
      <c r="Z51">
        <v>394031.40629999997</v>
      </c>
    </row>
    <row r="52" spans="1:26" x14ac:dyDescent="0.25">
      <c r="A52" s="1">
        <v>41610</v>
      </c>
      <c r="B52">
        <v>201.5101166</v>
      </c>
      <c r="C52">
        <v>470.65716550000002</v>
      </c>
      <c r="D52">
        <v>1219.373169</v>
      </c>
      <c r="E52">
        <v>2836.4003910000001</v>
      </c>
      <c r="F52">
        <v>455.95285030000002</v>
      </c>
      <c r="G52">
        <v>866.05017090000001</v>
      </c>
      <c r="H52">
        <v>919.19042969999998</v>
      </c>
      <c r="I52">
        <v>1850.686279</v>
      </c>
      <c r="J52">
        <v>3027.7448730000001</v>
      </c>
      <c r="K52">
        <v>2541.1098630000001</v>
      </c>
      <c r="L52">
        <v>4778.8090819999998</v>
      </c>
      <c r="M52">
        <v>1457.681763</v>
      </c>
      <c r="N52">
        <v>597.79083249999996</v>
      </c>
      <c r="O52">
        <v>957.04418950000002</v>
      </c>
      <c r="P52">
        <v>481.84619140000001</v>
      </c>
      <c r="Q52">
        <v>3671.9941410000001</v>
      </c>
      <c r="R52">
        <v>3103.0202640000002</v>
      </c>
      <c r="S52">
        <v>5460.1694340000004</v>
      </c>
      <c r="T52">
        <v>669.04644780000001</v>
      </c>
      <c r="U52">
        <v>2718.0971679999998</v>
      </c>
      <c r="V52">
        <v>837.82086179999999</v>
      </c>
      <c r="W52">
        <v>1610.80603</v>
      </c>
      <c r="X52">
        <v>516.48712160000002</v>
      </c>
      <c r="Y52">
        <v>275.36053470000002</v>
      </c>
      <c r="Z52">
        <v>378007.96879999997</v>
      </c>
    </row>
    <row r="53" spans="1:26" x14ac:dyDescent="0.25">
      <c r="A53" s="1">
        <v>41617</v>
      </c>
      <c r="B53">
        <v>193.60356139999999</v>
      </c>
      <c r="C53">
        <v>496.93453979999998</v>
      </c>
      <c r="D53">
        <v>1200.2907709999999</v>
      </c>
      <c r="E53">
        <v>2942.8234859999998</v>
      </c>
      <c r="F53">
        <v>450.2800598</v>
      </c>
      <c r="G53">
        <v>860.4806519</v>
      </c>
      <c r="H53">
        <v>898.06927489999998</v>
      </c>
      <c r="I53">
        <v>1841.7885739999999</v>
      </c>
      <c r="J53">
        <v>2929.4716800000001</v>
      </c>
      <c r="K53">
        <v>2522.9260250000002</v>
      </c>
      <c r="L53">
        <v>4778.8090819999998</v>
      </c>
      <c r="M53">
        <v>1450.1529539999999</v>
      </c>
      <c r="N53">
        <v>587.42626949999999</v>
      </c>
      <c r="O53">
        <v>971.5174561</v>
      </c>
      <c r="P53">
        <v>487.11651610000001</v>
      </c>
      <c r="Q53">
        <v>3734.382568</v>
      </c>
      <c r="R53">
        <v>3119.6147460000002</v>
      </c>
      <c r="S53">
        <v>5563.0541990000002</v>
      </c>
      <c r="T53">
        <v>696.04821779999997</v>
      </c>
      <c r="U53">
        <v>2709.8227539999998</v>
      </c>
      <c r="V53">
        <v>826.39611820000005</v>
      </c>
      <c r="W53">
        <v>1639.0657960000001</v>
      </c>
      <c r="X53">
        <v>521.77508539999997</v>
      </c>
      <c r="Y53">
        <v>280.16339110000001</v>
      </c>
      <c r="Z53">
        <v>374002</v>
      </c>
    </row>
    <row r="54" spans="1:26" x14ac:dyDescent="0.25">
      <c r="A54" s="1">
        <v>41624</v>
      </c>
      <c r="B54">
        <v>191.46665949999999</v>
      </c>
      <c r="C54">
        <v>506.27764889999997</v>
      </c>
      <c r="D54">
        <v>1237.501831</v>
      </c>
      <c r="E54">
        <v>3077.0085450000001</v>
      </c>
      <c r="F54">
        <v>463.75305179999998</v>
      </c>
      <c r="G54">
        <v>859.08837889999995</v>
      </c>
      <c r="H54">
        <v>890.46582030000002</v>
      </c>
      <c r="I54">
        <v>1841.7885739999999</v>
      </c>
      <c r="J54">
        <v>2877.9953609999998</v>
      </c>
      <c r="K54">
        <v>2568.3847660000001</v>
      </c>
      <c r="L54">
        <v>4853.9189450000003</v>
      </c>
      <c r="M54">
        <v>1502.1049800000001</v>
      </c>
      <c r="N54">
        <v>611.79730219999999</v>
      </c>
      <c r="O54">
        <v>976.94494629999997</v>
      </c>
      <c r="P54">
        <v>471.30590819999998</v>
      </c>
      <c r="Q54">
        <v>3836.8784179999998</v>
      </c>
      <c r="R54">
        <v>3360.2224120000001</v>
      </c>
      <c r="S54">
        <v>5658.5883789999998</v>
      </c>
      <c r="T54">
        <v>697.54833980000001</v>
      </c>
      <c r="U54">
        <v>2680.8632809999999</v>
      </c>
      <c r="V54">
        <v>818.77972409999995</v>
      </c>
      <c r="W54">
        <v>1700.2951660000001</v>
      </c>
      <c r="X54">
        <v>521.77508539999997</v>
      </c>
      <c r="Y54">
        <v>285.76663209999998</v>
      </c>
      <c r="Z54">
        <v>386747.96879999997</v>
      </c>
    </row>
    <row r="55" spans="1:26" x14ac:dyDescent="0.25">
      <c r="A55" s="1">
        <v>41631</v>
      </c>
      <c r="B55">
        <v>206.4249878</v>
      </c>
      <c r="C55">
        <v>507.44534299999998</v>
      </c>
      <c r="D55">
        <v>1277.575073</v>
      </c>
      <c r="E55">
        <v>3257.4648440000001</v>
      </c>
      <c r="F55">
        <v>480.06234740000002</v>
      </c>
      <c r="G55">
        <v>889.72051999999996</v>
      </c>
      <c r="H55">
        <v>947.07025150000004</v>
      </c>
      <c r="I55">
        <v>1868.481323</v>
      </c>
      <c r="J55">
        <v>2892.0344239999999</v>
      </c>
      <c r="K55">
        <v>2686.576172</v>
      </c>
      <c r="L55">
        <v>4957.1948240000002</v>
      </c>
      <c r="M55">
        <v>1529.9636230000001</v>
      </c>
      <c r="N55">
        <v>653.81628420000004</v>
      </c>
      <c r="O55">
        <v>975.13574219999998</v>
      </c>
      <c r="P55">
        <v>478.0818787</v>
      </c>
      <c r="Q55">
        <v>3948.2844239999999</v>
      </c>
      <c r="R55">
        <v>3476.3781739999999</v>
      </c>
      <c r="S55">
        <v>5834.9584960000002</v>
      </c>
      <c r="T55">
        <v>705.0487061</v>
      </c>
      <c r="U55">
        <v>2713.959961</v>
      </c>
      <c r="V55">
        <v>830.20446779999997</v>
      </c>
      <c r="W55">
        <v>1723.844971</v>
      </c>
      <c r="X55">
        <v>517.36834720000002</v>
      </c>
      <c r="Y55">
        <v>285.76663209999998</v>
      </c>
      <c r="Z55">
        <v>392574.625</v>
      </c>
    </row>
    <row r="56" spans="1:26" x14ac:dyDescent="0.25">
      <c r="A56" s="1">
        <v>41638</v>
      </c>
      <c r="B56">
        <v>217.5368805</v>
      </c>
      <c r="C56">
        <v>499.85418700000002</v>
      </c>
      <c r="D56">
        <v>1282.345581</v>
      </c>
      <c r="E56">
        <v>3280.6000979999999</v>
      </c>
      <c r="F56">
        <v>492.11709589999998</v>
      </c>
      <c r="G56">
        <v>893.89752199999998</v>
      </c>
      <c r="H56">
        <v>953.82897949999995</v>
      </c>
      <c r="I56">
        <v>1868.481323</v>
      </c>
      <c r="J56">
        <v>2906.0727539999998</v>
      </c>
      <c r="K56">
        <v>2668.3923340000001</v>
      </c>
      <c r="L56">
        <v>4985.3588870000003</v>
      </c>
      <c r="M56">
        <v>1532.2224120000001</v>
      </c>
      <c r="N56">
        <v>661.37976070000002</v>
      </c>
      <c r="O56">
        <v>990.64892580000003</v>
      </c>
      <c r="P56">
        <v>480.37301639999998</v>
      </c>
      <c r="Q56">
        <v>3957.1982419999999</v>
      </c>
      <c r="R56">
        <v>3468.0822750000002</v>
      </c>
      <c r="S56">
        <v>5783.517578</v>
      </c>
      <c r="T56">
        <v>733.5507202</v>
      </c>
      <c r="U56">
        <v>2766.3161620000001</v>
      </c>
      <c r="V56">
        <v>834.01263429999995</v>
      </c>
      <c r="W56">
        <v>1752.1051030000001</v>
      </c>
      <c r="X56">
        <v>521.75286870000002</v>
      </c>
      <c r="Y56">
        <v>296.26083369999998</v>
      </c>
      <c r="Z56">
        <v>410783.21879999997</v>
      </c>
    </row>
    <row r="57" spans="1:26" x14ac:dyDescent="0.25">
      <c r="A57" s="1">
        <v>41645</v>
      </c>
      <c r="B57">
        <v>221.3833008</v>
      </c>
      <c r="C57">
        <v>502.77383420000001</v>
      </c>
      <c r="D57">
        <v>1263.263062</v>
      </c>
      <c r="E57">
        <v>3322.2436520000001</v>
      </c>
      <c r="F57">
        <v>486.4443359</v>
      </c>
      <c r="G57">
        <v>875.79656980000004</v>
      </c>
      <c r="H57">
        <v>917.50061040000003</v>
      </c>
      <c r="I57">
        <v>2010.8420410000001</v>
      </c>
      <c r="J57">
        <v>2957.5498050000001</v>
      </c>
      <c r="K57">
        <v>2654.7548830000001</v>
      </c>
      <c r="L57">
        <v>4900.8623049999997</v>
      </c>
      <c r="M57">
        <v>1485.540405</v>
      </c>
      <c r="N57">
        <v>710.40197750000004</v>
      </c>
      <c r="O57">
        <v>990.64892580000003</v>
      </c>
      <c r="P57">
        <v>476.5905151</v>
      </c>
      <c r="Q57">
        <v>3926.0041500000002</v>
      </c>
      <c r="R57">
        <v>3646.4643550000001</v>
      </c>
      <c r="S57">
        <v>5849.6567379999997</v>
      </c>
      <c r="T57">
        <v>714.04949950000002</v>
      </c>
      <c r="U57">
        <v>2757.9592290000001</v>
      </c>
      <c r="V57">
        <v>845.4375</v>
      </c>
      <c r="W57">
        <v>1730.125</v>
      </c>
      <c r="X57">
        <v>516.41986080000004</v>
      </c>
      <c r="Y57">
        <v>286.57388309999999</v>
      </c>
      <c r="Z57">
        <v>399858.15629999997</v>
      </c>
    </row>
    <row r="58" spans="1:26" x14ac:dyDescent="0.25">
      <c r="A58" s="1">
        <v>41652</v>
      </c>
      <c r="B58">
        <v>250.8726044</v>
      </c>
      <c r="C58">
        <v>517.37249759999997</v>
      </c>
      <c r="D58">
        <v>1234.639404</v>
      </c>
      <c r="E58">
        <v>3442.5485840000001</v>
      </c>
      <c r="F58">
        <v>481.4806519</v>
      </c>
      <c r="G58">
        <v>863.2655029</v>
      </c>
      <c r="H58">
        <v>1081.400513</v>
      </c>
      <c r="I58">
        <v>2073.124268</v>
      </c>
      <c r="J58">
        <v>2906.0727539999998</v>
      </c>
      <c r="K58">
        <v>2622.9335940000001</v>
      </c>
      <c r="L58">
        <v>4891.4731449999999</v>
      </c>
      <c r="M58">
        <v>1533.728149</v>
      </c>
      <c r="N58">
        <v>803.4041138</v>
      </c>
      <c r="O58">
        <v>1009.011292</v>
      </c>
      <c r="P58">
        <v>490.20727540000001</v>
      </c>
      <c r="Q58">
        <v>3988.3920899999998</v>
      </c>
      <c r="R58">
        <v>3557.6877439999998</v>
      </c>
      <c r="S58">
        <v>5871.703125</v>
      </c>
      <c r="T58">
        <v>724.55017090000001</v>
      </c>
      <c r="U58">
        <v>2803.9252929999998</v>
      </c>
      <c r="V58">
        <v>856.86236570000005</v>
      </c>
      <c r="W58">
        <v>1703.4351810000001</v>
      </c>
      <c r="X58">
        <v>518.19757079999999</v>
      </c>
      <c r="Y58">
        <v>281.73034669999998</v>
      </c>
      <c r="Z58">
        <v>405684.8125</v>
      </c>
    </row>
    <row r="59" spans="1:26" x14ac:dyDescent="0.25">
      <c r="A59" s="1">
        <v>41659</v>
      </c>
      <c r="B59">
        <v>240.8291016</v>
      </c>
      <c r="C59">
        <v>603.79589840000006</v>
      </c>
      <c r="D59">
        <v>1215.556885</v>
      </c>
      <c r="E59">
        <v>3289.8542480000001</v>
      </c>
      <c r="F59">
        <v>468.00762939999998</v>
      </c>
      <c r="G59">
        <v>859.08837889999995</v>
      </c>
      <c r="H59">
        <v>967.34667969999998</v>
      </c>
      <c r="I59">
        <v>2019.739014</v>
      </c>
      <c r="J59">
        <v>2728.2451169999999</v>
      </c>
      <c r="K59">
        <v>2591.1130370000001</v>
      </c>
      <c r="L59">
        <v>4797.5864259999998</v>
      </c>
      <c r="M59">
        <v>1488.552246</v>
      </c>
      <c r="N59">
        <v>806.20532230000003</v>
      </c>
      <c r="O59">
        <v>1013.601868</v>
      </c>
      <c r="P59">
        <v>476.5905151</v>
      </c>
      <c r="Q59">
        <v>4010.6733399999998</v>
      </c>
      <c r="R59">
        <v>3409.173828</v>
      </c>
      <c r="S59">
        <v>5621.8422849999997</v>
      </c>
      <c r="T59">
        <v>694.54809569999998</v>
      </c>
      <c r="U59">
        <v>2773.0024410000001</v>
      </c>
      <c r="V59">
        <v>841.62933350000003</v>
      </c>
      <c r="W59">
        <v>1628.0758060000001</v>
      </c>
      <c r="X59">
        <v>492.420929</v>
      </c>
      <c r="Y59">
        <v>275.27233890000002</v>
      </c>
      <c r="Z59">
        <v>394759.71879999997</v>
      </c>
    </row>
    <row r="60" spans="1:26" x14ac:dyDescent="0.25">
      <c r="A60" s="1">
        <v>41666</v>
      </c>
      <c r="B60">
        <v>234.84582520000001</v>
      </c>
      <c r="C60">
        <v>583.94189449999999</v>
      </c>
      <c r="D60">
        <v>1175.483643</v>
      </c>
      <c r="E60">
        <v>3243.58374</v>
      </c>
      <c r="F60">
        <v>441.77084350000001</v>
      </c>
      <c r="G60">
        <v>824.55767820000005</v>
      </c>
      <c r="H60">
        <v>942.84606929999995</v>
      </c>
      <c r="I60">
        <v>1939.6613769999999</v>
      </c>
      <c r="J60">
        <v>2662.7302249999998</v>
      </c>
      <c r="K60">
        <v>2536.5642090000001</v>
      </c>
      <c r="L60">
        <v>4741.2553710000002</v>
      </c>
      <c r="M60">
        <v>1478.7639160000001</v>
      </c>
      <c r="N60">
        <v>861.39031980000004</v>
      </c>
      <c r="O60">
        <v>1018.192505</v>
      </c>
      <c r="P60">
        <v>473.5645447</v>
      </c>
      <c r="Q60">
        <v>3970.5668949999999</v>
      </c>
      <c r="R60">
        <v>3403.3666990000002</v>
      </c>
      <c r="S60">
        <v>5496.9140630000002</v>
      </c>
      <c r="T60">
        <v>666.04620360000001</v>
      </c>
      <c r="U60">
        <v>2737.0656739999999</v>
      </c>
      <c r="V60">
        <v>830.20446779999997</v>
      </c>
      <c r="W60">
        <v>1609.2358400000001</v>
      </c>
      <c r="X60">
        <v>477.31048579999998</v>
      </c>
      <c r="Y60">
        <v>268.00711059999998</v>
      </c>
      <c r="Z60">
        <v>385291.28129999997</v>
      </c>
    </row>
    <row r="61" spans="1:26" x14ac:dyDescent="0.25">
      <c r="A61" s="1">
        <v>41673</v>
      </c>
      <c r="B61">
        <v>212.19464110000001</v>
      </c>
      <c r="C61">
        <v>491.67904659999999</v>
      </c>
      <c r="D61">
        <v>1157.3553469999999</v>
      </c>
      <c r="E61">
        <v>3424.039307</v>
      </c>
      <c r="F61">
        <v>426.8796997</v>
      </c>
      <c r="G61">
        <v>821.49456789999999</v>
      </c>
      <c r="H61">
        <v>942.84606929999995</v>
      </c>
      <c r="I61">
        <v>1921.8663329999999</v>
      </c>
      <c r="J61">
        <v>2732.9252929999998</v>
      </c>
      <c r="K61">
        <v>2404.7348630000001</v>
      </c>
      <c r="L61">
        <v>4609.8139650000003</v>
      </c>
      <c r="M61">
        <v>1381.63562</v>
      </c>
      <c r="N61">
        <v>801.16308590000006</v>
      </c>
      <c r="O61">
        <v>1019.1106569999999</v>
      </c>
      <c r="P61">
        <v>469.7821045</v>
      </c>
      <c r="Q61">
        <v>4077.517578</v>
      </c>
      <c r="R61">
        <v>3190.1376949999999</v>
      </c>
      <c r="S61">
        <v>5379.3320309999999</v>
      </c>
      <c r="T61">
        <v>631.54370119999999</v>
      </c>
      <c r="U61">
        <v>2628.4189449999999</v>
      </c>
      <c r="V61">
        <v>841.62933350000003</v>
      </c>
      <c r="W61">
        <v>1530.7368160000001</v>
      </c>
      <c r="X61">
        <v>455.97817989999999</v>
      </c>
      <c r="Y61">
        <v>258.3200989</v>
      </c>
      <c r="Z61">
        <v>387476.3125</v>
      </c>
    </row>
    <row r="62" spans="1:26" x14ac:dyDescent="0.25">
      <c r="A62" s="1">
        <v>41680</v>
      </c>
      <c r="B62">
        <v>212.8357086</v>
      </c>
      <c r="C62">
        <v>525.54766849999999</v>
      </c>
      <c r="D62">
        <v>1259.446655</v>
      </c>
      <c r="E62">
        <v>3382.3955080000001</v>
      </c>
      <c r="F62">
        <v>419.07952879999999</v>
      </c>
      <c r="G62">
        <v>809.38079830000004</v>
      </c>
      <c r="H62">
        <v>915.81097409999995</v>
      </c>
      <c r="I62">
        <v>1948.5589600000001</v>
      </c>
      <c r="J62">
        <v>2629.9731449999999</v>
      </c>
      <c r="K62">
        <v>2450.1933589999999</v>
      </c>
      <c r="L62">
        <v>4525.3168949999999</v>
      </c>
      <c r="M62">
        <v>1347.0002440000001</v>
      </c>
      <c r="N62">
        <v>797.52148439999996</v>
      </c>
      <c r="O62">
        <v>1017.274353</v>
      </c>
      <c r="P62">
        <v>458.43469240000002</v>
      </c>
      <c r="Q62">
        <v>4104.2548829999996</v>
      </c>
      <c r="R62">
        <v>3193.4562989999999</v>
      </c>
      <c r="S62">
        <v>5342.5883789999998</v>
      </c>
      <c r="T62">
        <v>597.04125980000003</v>
      </c>
      <c r="U62">
        <v>2713.6655270000001</v>
      </c>
      <c r="V62">
        <v>837.82086179999999</v>
      </c>
      <c r="W62">
        <v>1541.7266850000001</v>
      </c>
      <c r="X62">
        <v>470.19967650000001</v>
      </c>
      <c r="Y62">
        <v>246.21137999999999</v>
      </c>
      <c r="Z62">
        <v>388204.6875</v>
      </c>
    </row>
    <row r="63" spans="1:26" x14ac:dyDescent="0.25">
      <c r="A63" s="1">
        <v>41687</v>
      </c>
      <c r="B63">
        <v>224.58866879999999</v>
      </c>
      <c r="C63">
        <v>519.12420650000001</v>
      </c>
      <c r="D63">
        <v>1317.6484379999999</v>
      </c>
      <c r="E63">
        <v>3465.6833499999998</v>
      </c>
      <c r="F63">
        <v>433.26162720000002</v>
      </c>
      <c r="G63">
        <v>832.9119263</v>
      </c>
      <c r="H63">
        <v>936.93218990000003</v>
      </c>
      <c r="I63">
        <v>2028.6365969999999</v>
      </c>
      <c r="J63">
        <v>2704.8474120000001</v>
      </c>
      <c r="K63">
        <v>2577.4760740000002</v>
      </c>
      <c r="L63">
        <v>4731.8666990000002</v>
      </c>
      <c r="M63">
        <v>1418.5291749999999</v>
      </c>
      <c r="N63">
        <v>787.15673830000003</v>
      </c>
      <c r="O63">
        <v>1058.5897219999999</v>
      </c>
      <c r="P63">
        <v>464.48654169999998</v>
      </c>
      <c r="Q63">
        <v>4077.517578</v>
      </c>
      <c r="R63">
        <v>3332.0139159999999</v>
      </c>
      <c r="S63">
        <v>5349.9375</v>
      </c>
      <c r="T63">
        <v>625.54333499999996</v>
      </c>
      <c r="U63">
        <v>2858.249268</v>
      </c>
      <c r="V63">
        <v>891.1369019</v>
      </c>
      <c r="W63">
        <v>1606.0960689999999</v>
      </c>
      <c r="X63">
        <v>496.86511230000002</v>
      </c>
      <c r="Y63">
        <v>256.70559689999999</v>
      </c>
      <c r="Z63">
        <v>403499.78129999997</v>
      </c>
    </row>
    <row r="64" spans="1:26" x14ac:dyDescent="0.25">
      <c r="A64" s="1">
        <v>41694</v>
      </c>
      <c r="B64">
        <v>233.34997559999999</v>
      </c>
      <c r="C64">
        <v>522.62792969999998</v>
      </c>
      <c r="D64">
        <v>1300.4742429999999</v>
      </c>
      <c r="E64">
        <v>3872.867432</v>
      </c>
      <c r="F64">
        <v>416.2431641</v>
      </c>
      <c r="G64">
        <v>813.00122069999998</v>
      </c>
      <c r="H64">
        <v>951.29443360000005</v>
      </c>
      <c r="I64">
        <v>2019.739014</v>
      </c>
      <c r="J64">
        <v>2840.5578609999998</v>
      </c>
      <c r="K64">
        <v>2618.3884280000002</v>
      </c>
      <c r="L64">
        <v>4581.6484380000002</v>
      </c>
      <c r="M64">
        <v>1389.917725</v>
      </c>
      <c r="N64">
        <v>789.39776610000001</v>
      </c>
      <c r="O64">
        <v>1082.4608149999999</v>
      </c>
      <c r="P64">
        <v>467.51254269999998</v>
      </c>
      <c r="Q64">
        <v>4055.236328</v>
      </c>
      <c r="R64">
        <v>3163.5878910000001</v>
      </c>
      <c r="S64">
        <v>5188.2631840000004</v>
      </c>
      <c r="T64">
        <v>589.5408936</v>
      </c>
      <c r="U64">
        <v>2920.9296880000002</v>
      </c>
      <c r="V64">
        <v>906.37005620000002</v>
      </c>
      <c r="W64">
        <v>1604.5257570000001</v>
      </c>
      <c r="X64">
        <v>501.3092651</v>
      </c>
      <c r="Y64">
        <v>249.44035339999999</v>
      </c>
      <c r="Z64">
        <v>401314.78129999997</v>
      </c>
    </row>
    <row r="65" spans="1:26" x14ac:dyDescent="0.25">
      <c r="A65" s="1">
        <v>41701</v>
      </c>
      <c r="B65">
        <v>238.0512238</v>
      </c>
      <c r="C65">
        <v>542.48193360000005</v>
      </c>
      <c r="D65">
        <v>1372.0336910000001</v>
      </c>
      <c r="E65">
        <v>4002.4250489999999</v>
      </c>
      <c r="F65">
        <v>426.8796997</v>
      </c>
      <c r="G65">
        <v>819.96282959999996</v>
      </c>
      <c r="H65">
        <v>974.95019530000002</v>
      </c>
      <c r="I65">
        <v>2046.4316409999999</v>
      </c>
      <c r="J65">
        <v>2831.1989749999998</v>
      </c>
      <c r="K65">
        <v>2604.7509770000001</v>
      </c>
      <c r="L65">
        <v>4689.6181640000004</v>
      </c>
      <c r="M65">
        <v>1462.952393</v>
      </c>
      <c r="N65">
        <v>795.55761719999998</v>
      </c>
      <c r="O65">
        <v>1059.5078129999999</v>
      </c>
      <c r="P65">
        <v>464.48654169999998</v>
      </c>
      <c r="Q65">
        <v>4059.693115</v>
      </c>
      <c r="R65">
        <v>3306.7451169999999</v>
      </c>
      <c r="S65">
        <v>5304.5029299999997</v>
      </c>
      <c r="T65">
        <v>636.04406740000002</v>
      </c>
      <c r="U65">
        <v>2951.8520509999998</v>
      </c>
      <c r="V65">
        <v>902.56158449999998</v>
      </c>
      <c r="W65">
        <v>1648.4857179999999</v>
      </c>
      <c r="X65">
        <v>512.86437990000002</v>
      </c>
      <c r="Y65">
        <v>268.81439210000002</v>
      </c>
      <c r="Z65">
        <v>403499.78129999997</v>
      </c>
    </row>
    <row r="66" spans="1:26" x14ac:dyDescent="0.25">
      <c r="A66" s="1">
        <v>41708</v>
      </c>
      <c r="B66">
        <v>211.55355829999999</v>
      </c>
      <c r="C66">
        <v>501.0221252</v>
      </c>
      <c r="D66">
        <v>1320.510986</v>
      </c>
      <c r="E66">
        <v>3784.951904</v>
      </c>
      <c r="F66">
        <v>397.80645750000002</v>
      </c>
      <c r="G66">
        <v>772.90093990000003</v>
      </c>
      <c r="H66">
        <v>904.828125</v>
      </c>
      <c r="I66">
        <v>2019.739014</v>
      </c>
      <c r="J66">
        <v>2681.4497070000002</v>
      </c>
      <c r="K66">
        <v>2518.380615</v>
      </c>
      <c r="L66">
        <v>4440.8193359999996</v>
      </c>
      <c r="M66">
        <v>1369.588501</v>
      </c>
      <c r="N66">
        <v>732.74304199999995</v>
      </c>
      <c r="O66">
        <v>1025.537476</v>
      </c>
      <c r="P66">
        <v>462.97360229999998</v>
      </c>
      <c r="Q66">
        <v>3868.0717770000001</v>
      </c>
      <c r="R66">
        <v>3099.1848140000002</v>
      </c>
      <c r="S66">
        <v>4983.6958009999998</v>
      </c>
      <c r="T66">
        <v>577.53991699999995</v>
      </c>
      <c r="U66">
        <v>2708.6503910000001</v>
      </c>
      <c r="V66">
        <v>841.62933350000003</v>
      </c>
      <c r="W66">
        <v>1529.1667480000001</v>
      </c>
      <c r="X66">
        <v>488.86547849999999</v>
      </c>
      <c r="Y66">
        <v>259.93463129999998</v>
      </c>
      <c r="Z66">
        <v>389661.3125</v>
      </c>
    </row>
    <row r="67" spans="1:26" x14ac:dyDescent="0.25">
      <c r="A67" s="1">
        <v>41715</v>
      </c>
      <c r="B67">
        <v>209.84402470000001</v>
      </c>
      <c r="C67">
        <v>464.23376459999997</v>
      </c>
      <c r="D67">
        <v>1268.033936</v>
      </c>
      <c r="E67">
        <v>3803.4602049999999</v>
      </c>
      <c r="F67">
        <v>387.16992190000002</v>
      </c>
      <c r="G67">
        <v>755.35717769999997</v>
      </c>
      <c r="H67">
        <v>861.74084470000003</v>
      </c>
      <c r="I67">
        <v>1957.4564210000001</v>
      </c>
      <c r="J67">
        <v>2779.7226559999999</v>
      </c>
      <c r="K67">
        <v>2491.1054690000001</v>
      </c>
      <c r="L67">
        <v>4356.3208009999998</v>
      </c>
      <c r="M67">
        <v>1312.3654790000001</v>
      </c>
      <c r="N67">
        <v>729.37792969999998</v>
      </c>
      <c r="O67">
        <v>1020.028748</v>
      </c>
      <c r="P67">
        <v>451.17230219999999</v>
      </c>
      <c r="Q67">
        <v>3850.2468260000001</v>
      </c>
      <c r="R67">
        <v>3094.163086</v>
      </c>
      <c r="S67">
        <v>4797.1801759999998</v>
      </c>
      <c r="T67">
        <v>561.03887940000004</v>
      </c>
      <c r="U67">
        <v>2773.0024410000001</v>
      </c>
      <c r="V67">
        <v>803.54663089999997</v>
      </c>
      <c r="W67">
        <v>1460.0876459999999</v>
      </c>
      <c r="X67">
        <v>486.19900510000002</v>
      </c>
      <c r="Y67">
        <v>265.58541869999999</v>
      </c>
      <c r="Z67">
        <v>379464.5625</v>
      </c>
    </row>
    <row r="68" spans="1:26" x14ac:dyDescent="0.25">
      <c r="A68" s="1">
        <v>41722</v>
      </c>
      <c r="B68">
        <v>249.80416869999999</v>
      </c>
      <c r="C68">
        <v>467.15350339999998</v>
      </c>
      <c r="D68">
        <v>1227.00647</v>
      </c>
      <c r="E68">
        <v>3604.4958499999998</v>
      </c>
      <c r="F68">
        <v>393.55194089999998</v>
      </c>
      <c r="G68">
        <v>805.48236080000004</v>
      </c>
      <c r="H68">
        <v>893.00024410000003</v>
      </c>
      <c r="I68">
        <v>1984.149048</v>
      </c>
      <c r="J68">
        <v>3041.7834469999998</v>
      </c>
      <c r="K68">
        <v>2700.2128910000001</v>
      </c>
      <c r="L68">
        <v>4863.3076170000004</v>
      </c>
      <c r="M68">
        <v>1310.859375</v>
      </c>
      <c r="N68">
        <v>710.30926509999995</v>
      </c>
      <c r="O68">
        <v>1101.7413329999999</v>
      </c>
      <c r="P68">
        <v>487.93777469999998</v>
      </c>
      <c r="Q68">
        <v>4081.974365</v>
      </c>
      <c r="R68">
        <v>3298.3764649999998</v>
      </c>
      <c r="S68">
        <v>5259.7392579999996</v>
      </c>
      <c r="T68">
        <v>564.0390625</v>
      </c>
      <c r="U68">
        <v>3019.547607</v>
      </c>
      <c r="V68">
        <v>834.01263429999995</v>
      </c>
      <c r="W68">
        <v>1540.1567379999999</v>
      </c>
      <c r="X68">
        <v>542.19635010000002</v>
      </c>
      <c r="Y68">
        <v>280.92303470000002</v>
      </c>
      <c r="Z68">
        <v>377279.625</v>
      </c>
    </row>
    <row r="69" spans="1:26" x14ac:dyDescent="0.25">
      <c r="A69" s="1">
        <v>41729</v>
      </c>
      <c r="B69">
        <v>243.39343260000001</v>
      </c>
      <c r="C69">
        <v>455.47467039999998</v>
      </c>
      <c r="D69">
        <v>1204.4429929999999</v>
      </c>
      <c r="E69">
        <v>3740.7380370000001</v>
      </c>
      <c r="F69">
        <v>419.65319820000002</v>
      </c>
      <c r="G69">
        <v>821.06408690000001</v>
      </c>
      <c r="H69">
        <v>957.78704830000004</v>
      </c>
      <c r="I69">
        <v>2038.2623289999999</v>
      </c>
      <c r="J69">
        <v>3034.3298340000001</v>
      </c>
      <c r="K69">
        <v>2747.7541500000002</v>
      </c>
      <c r="L69">
        <v>4837.5161129999997</v>
      </c>
      <c r="M69">
        <v>1387.9406739999999</v>
      </c>
      <c r="N69">
        <v>717.60028079999995</v>
      </c>
      <c r="O69">
        <v>1118.2673339999999</v>
      </c>
      <c r="P69">
        <v>487.93777469999998</v>
      </c>
      <c r="Q69">
        <v>4185.4711909999996</v>
      </c>
      <c r="R69">
        <v>3288.3330080000001</v>
      </c>
      <c r="S69">
        <v>5207.5141599999997</v>
      </c>
      <c r="T69">
        <v>601.93511960000001</v>
      </c>
      <c r="U69">
        <v>3033.7553710000002</v>
      </c>
      <c r="V69">
        <v>914.59564209999996</v>
      </c>
      <c r="W69">
        <v>1578.6761469999999</v>
      </c>
      <c r="X69">
        <v>539.52966309999999</v>
      </c>
      <c r="Y69">
        <v>272.85064699999998</v>
      </c>
      <c r="Z69">
        <v>383774.40629999997</v>
      </c>
    </row>
    <row r="70" spans="1:26" x14ac:dyDescent="0.25">
      <c r="A70" s="1">
        <v>41736</v>
      </c>
      <c r="B70">
        <v>213.69047549999999</v>
      </c>
      <c r="C70">
        <v>419.27023320000001</v>
      </c>
      <c r="D70">
        <v>1150.827393</v>
      </c>
      <c r="E70">
        <v>3805.7941890000002</v>
      </c>
      <c r="F70">
        <v>382.1583862</v>
      </c>
      <c r="G70">
        <v>753.30364989999998</v>
      </c>
      <c r="H70">
        <v>887.85070800000005</v>
      </c>
      <c r="I70">
        <v>1993.1678469999999</v>
      </c>
      <c r="J70">
        <v>2926.1291500000002</v>
      </c>
      <c r="K70">
        <v>2651.5830080000001</v>
      </c>
      <c r="L70">
        <v>4625.7573240000002</v>
      </c>
      <c r="M70">
        <v>1303.590698</v>
      </c>
      <c r="N70">
        <v>740.31445310000004</v>
      </c>
      <c r="O70">
        <v>1124.694092</v>
      </c>
      <c r="P70">
        <v>487.18139650000001</v>
      </c>
      <c r="Q70">
        <v>4131.5815430000002</v>
      </c>
      <c r="R70">
        <v>3141.8684079999998</v>
      </c>
      <c r="S70">
        <v>5274.6601559999999</v>
      </c>
      <c r="T70">
        <v>556.56304929999999</v>
      </c>
      <c r="U70">
        <v>2967.7316890000002</v>
      </c>
      <c r="V70">
        <v>833.55560300000002</v>
      </c>
      <c r="W70">
        <v>1466.939453</v>
      </c>
      <c r="X70">
        <v>512.86437990000002</v>
      </c>
      <c r="Y70">
        <v>261.54913329999999</v>
      </c>
      <c r="Z70">
        <v>387471.59379999997</v>
      </c>
    </row>
    <row r="71" spans="1:26" x14ac:dyDescent="0.25">
      <c r="A71" s="1">
        <v>41743</v>
      </c>
      <c r="B71">
        <v>214.11784359999999</v>
      </c>
      <c r="C71">
        <v>451.38705440000001</v>
      </c>
      <c r="D71">
        <v>1180.5074460000001</v>
      </c>
      <c r="E71">
        <v>3666.3879390000002</v>
      </c>
      <c r="F71">
        <v>408.11636349999998</v>
      </c>
      <c r="G71">
        <v>788.74328609999998</v>
      </c>
      <c r="H71">
        <v>899.79125980000003</v>
      </c>
      <c r="I71">
        <v>2029.2432859999999</v>
      </c>
      <c r="J71">
        <v>2991.9904790000001</v>
      </c>
      <c r="K71">
        <v>2811.8691410000001</v>
      </c>
      <c r="L71">
        <v>4941.0429690000001</v>
      </c>
      <c r="M71">
        <v>1325.828491</v>
      </c>
      <c r="N71">
        <v>775.64764400000001</v>
      </c>
      <c r="O71">
        <v>1112.7586670000001</v>
      </c>
      <c r="P71">
        <v>514.41516109999998</v>
      </c>
      <c r="Q71">
        <v>4252.8334960000002</v>
      </c>
      <c r="R71">
        <v>3217.193115</v>
      </c>
      <c r="S71">
        <v>4983.6958009999998</v>
      </c>
      <c r="T71">
        <v>607.98468019999996</v>
      </c>
      <c r="U71">
        <v>3052.9772950000001</v>
      </c>
      <c r="V71">
        <v>864.42810059999999</v>
      </c>
      <c r="W71">
        <v>1498.8645019999999</v>
      </c>
      <c r="X71">
        <v>496.86511230000002</v>
      </c>
      <c r="Y71">
        <v>270.42889400000001</v>
      </c>
      <c r="Z71">
        <v>397084.46879999997</v>
      </c>
    </row>
    <row r="72" spans="1:26" x14ac:dyDescent="0.25">
      <c r="A72" s="1">
        <v>41750</v>
      </c>
      <c r="B72">
        <v>210.4851074</v>
      </c>
      <c r="C72">
        <v>494.01474000000002</v>
      </c>
      <c r="D72">
        <v>1158.486328</v>
      </c>
      <c r="E72">
        <v>3503.7470699999999</v>
      </c>
      <c r="F72">
        <v>396.57952879999999</v>
      </c>
      <c r="G72">
        <v>778.82006839999997</v>
      </c>
      <c r="H72">
        <v>915.99597170000004</v>
      </c>
      <c r="I72">
        <v>2020.224487</v>
      </c>
      <c r="J72">
        <v>3006.1042480000001</v>
      </c>
      <c r="K72">
        <v>2875.9829100000002</v>
      </c>
      <c r="L72">
        <v>5129.2724609999996</v>
      </c>
      <c r="M72">
        <v>1328.895996</v>
      </c>
      <c r="N72">
        <v>777.61047359999998</v>
      </c>
      <c r="O72">
        <v>1144.8927000000001</v>
      </c>
      <c r="P72">
        <v>530.30151369999999</v>
      </c>
      <c r="Q72">
        <v>4338.1591799999997</v>
      </c>
      <c r="R72">
        <v>3293.3547359999998</v>
      </c>
      <c r="S72">
        <v>5170.2109380000002</v>
      </c>
      <c r="T72">
        <v>606.47235109999997</v>
      </c>
      <c r="U72">
        <v>3129.8654790000001</v>
      </c>
      <c r="V72">
        <v>856.71014400000001</v>
      </c>
      <c r="W72">
        <v>1489.287231</v>
      </c>
      <c r="X72">
        <v>500.42050169999999</v>
      </c>
      <c r="Y72">
        <v>268.00711059999998</v>
      </c>
      <c r="Z72">
        <v>398563.3125</v>
      </c>
    </row>
    <row r="73" spans="1:26" x14ac:dyDescent="0.25">
      <c r="A73" s="1">
        <v>41757</v>
      </c>
      <c r="B73">
        <v>217.75056459999999</v>
      </c>
      <c r="C73">
        <v>489.92712399999999</v>
      </c>
      <c r="D73">
        <v>1195.826172</v>
      </c>
      <c r="E73">
        <v>3429.3977049999999</v>
      </c>
      <c r="F73">
        <v>408.11636349999998</v>
      </c>
      <c r="G73">
        <v>798.24090579999995</v>
      </c>
      <c r="H73">
        <v>943.28826900000001</v>
      </c>
      <c r="I73">
        <v>2038.2623289999999</v>
      </c>
      <c r="J73">
        <v>3133.1223140000002</v>
      </c>
      <c r="K73">
        <v>2917.1999510000001</v>
      </c>
      <c r="L73">
        <v>5166.9179690000001</v>
      </c>
      <c r="M73">
        <v>1330.4293210000001</v>
      </c>
      <c r="N73">
        <v>855.28747559999999</v>
      </c>
      <c r="O73">
        <v>1079.7062989999999</v>
      </c>
      <c r="P73">
        <v>556.02221680000002</v>
      </c>
      <c r="Q73">
        <v>4369.595703</v>
      </c>
      <c r="R73">
        <v>3390.439453</v>
      </c>
      <c r="S73">
        <v>5297.0415039999998</v>
      </c>
      <c r="T73">
        <v>601.93511960000001</v>
      </c>
      <c r="U73">
        <v>3260.242432</v>
      </c>
      <c r="V73">
        <v>856.71014400000001</v>
      </c>
      <c r="W73">
        <v>1495.671875</v>
      </c>
      <c r="X73">
        <v>505.7537537</v>
      </c>
      <c r="Y73">
        <v>259.12728879999997</v>
      </c>
      <c r="Z73">
        <v>400781.6875</v>
      </c>
    </row>
    <row r="74" spans="1:26" x14ac:dyDescent="0.25">
      <c r="A74" s="1">
        <v>41764</v>
      </c>
      <c r="B74">
        <v>216.46841430000001</v>
      </c>
      <c r="C74">
        <v>453.13885499999998</v>
      </c>
      <c r="D74">
        <v>1128.806274</v>
      </c>
      <c r="E74">
        <v>3396.8686520000001</v>
      </c>
      <c r="F74">
        <v>404.51107789999998</v>
      </c>
      <c r="G74">
        <v>788.31774900000005</v>
      </c>
      <c r="H74">
        <v>903.20257570000001</v>
      </c>
      <c r="I74">
        <v>2047.280884</v>
      </c>
      <c r="J74">
        <v>3175.4614259999998</v>
      </c>
      <c r="K74">
        <v>2949.2570799999999</v>
      </c>
      <c r="L74">
        <v>4884.5732420000004</v>
      </c>
      <c r="M74">
        <v>1382.5732419999999</v>
      </c>
      <c r="N74">
        <v>845.47265630000004</v>
      </c>
      <c r="O74">
        <v>1083.378784</v>
      </c>
      <c r="P74">
        <v>500.79821779999997</v>
      </c>
      <c r="Q74">
        <v>4167.5073240000002</v>
      </c>
      <c r="R74">
        <v>3361.983643</v>
      </c>
      <c r="S74">
        <v>5356.7275390000004</v>
      </c>
      <c r="T74">
        <v>621.59637450000002</v>
      </c>
      <c r="U74">
        <v>3251.8847660000001</v>
      </c>
      <c r="V74">
        <v>845.1329346</v>
      </c>
      <c r="W74">
        <v>1505.2493899999999</v>
      </c>
      <c r="X74">
        <v>500.42050169999999</v>
      </c>
      <c r="Y74">
        <v>248.63316349999999</v>
      </c>
      <c r="Z74">
        <v>406697.28129999997</v>
      </c>
    </row>
    <row r="75" spans="1:26" x14ac:dyDescent="0.25">
      <c r="A75" s="1">
        <v>41771</v>
      </c>
      <c r="B75">
        <v>211.12614439999999</v>
      </c>
      <c r="C75">
        <v>430.36520389999998</v>
      </c>
      <c r="D75">
        <v>1242.73999</v>
      </c>
      <c r="E75">
        <v>3429.3977049999999</v>
      </c>
      <c r="F75">
        <v>405.9532471</v>
      </c>
      <c r="G75">
        <v>782.78930660000003</v>
      </c>
      <c r="H75">
        <v>893.82092290000003</v>
      </c>
      <c r="I75">
        <v>2020.224487</v>
      </c>
      <c r="J75">
        <v>3151.9401859999998</v>
      </c>
      <c r="K75">
        <v>2921.7790530000002</v>
      </c>
      <c r="L75">
        <v>4564.5815430000002</v>
      </c>
      <c r="M75">
        <v>1435.4835210000001</v>
      </c>
      <c r="N75">
        <v>812.3829346</v>
      </c>
      <c r="O75">
        <v>1086.133057</v>
      </c>
      <c r="P75">
        <v>480.37301639999998</v>
      </c>
      <c r="Q75">
        <v>4073.1999510000001</v>
      </c>
      <c r="R75">
        <v>3231.4208979999999</v>
      </c>
      <c r="S75">
        <v>5341.8051759999998</v>
      </c>
      <c r="T75">
        <v>662.43115230000001</v>
      </c>
      <c r="U75">
        <v>3238.5124510000001</v>
      </c>
      <c r="V75">
        <v>810.40142820000005</v>
      </c>
      <c r="W75">
        <v>1532.3854980000001</v>
      </c>
      <c r="X75">
        <v>490.64328</v>
      </c>
      <c r="Y75">
        <v>236.52433780000001</v>
      </c>
      <c r="Z75">
        <v>411873.4375</v>
      </c>
    </row>
    <row r="76" spans="1:26" x14ac:dyDescent="0.25">
      <c r="A76" s="1">
        <v>41778</v>
      </c>
      <c r="B76">
        <v>216.46841430000001</v>
      </c>
      <c r="C76">
        <v>438.54034419999999</v>
      </c>
      <c r="D76">
        <v>1275.2928469999999</v>
      </c>
      <c r="E76">
        <v>3215.6408689999998</v>
      </c>
      <c r="F76">
        <v>411.00057980000003</v>
      </c>
      <c r="G76">
        <v>787.75097659999994</v>
      </c>
      <c r="H76">
        <v>879.32196039999997</v>
      </c>
      <c r="I76">
        <v>2020.224487</v>
      </c>
      <c r="J76">
        <v>3307.1845699999999</v>
      </c>
      <c r="K76">
        <v>3036.2687989999999</v>
      </c>
      <c r="L76">
        <v>4663.4028319999998</v>
      </c>
      <c r="M76">
        <v>1438.5507809999999</v>
      </c>
      <c r="N76">
        <v>789.94921880000004</v>
      </c>
      <c r="O76">
        <v>1096.232422</v>
      </c>
      <c r="P76">
        <v>470.53851320000001</v>
      </c>
      <c r="Q76">
        <v>4252.8334960000002</v>
      </c>
      <c r="R76">
        <v>3428.101807</v>
      </c>
      <c r="S76">
        <v>5438.7934569999998</v>
      </c>
      <c r="T76">
        <v>692.67907709999997</v>
      </c>
      <c r="U76">
        <v>3315.4011230000001</v>
      </c>
      <c r="V76">
        <v>806.54223630000001</v>
      </c>
      <c r="W76">
        <v>1586.6571039999999</v>
      </c>
      <c r="X76">
        <v>506.6424561</v>
      </c>
      <c r="Y76">
        <v>231.68084719999999</v>
      </c>
      <c r="Z76">
        <v>412612.875</v>
      </c>
    </row>
    <row r="77" spans="1:26" x14ac:dyDescent="0.25">
      <c r="A77" s="1">
        <v>41785</v>
      </c>
      <c r="B77">
        <v>215.61366269999999</v>
      </c>
      <c r="C77">
        <v>474.16076659999999</v>
      </c>
      <c r="D77">
        <v>1270.505737</v>
      </c>
      <c r="E77">
        <v>3652.4470209999999</v>
      </c>
      <c r="F77">
        <v>413.16378780000002</v>
      </c>
      <c r="G77">
        <v>816.66955570000005</v>
      </c>
      <c r="H77">
        <v>883.58630370000003</v>
      </c>
      <c r="I77">
        <v>2002.186768</v>
      </c>
      <c r="J77">
        <v>3358.9331050000001</v>
      </c>
      <c r="K77">
        <v>2995.0517580000001</v>
      </c>
      <c r="L77">
        <v>4799.8706050000001</v>
      </c>
      <c r="M77">
        <v>1460.788452</v>
      </c>
      <c r="N77">
        <v>858.09173580000004</v>
      </c>
      <c r="O77">
        <v>1102.6594239999999</v>
      </c>
      <c r="P77">
        <v>469.02551269999998</v>
      </c>
      <c r="Q77">
        <v>4445.9399409999996</v>
      </c>
      <c r="R77">
        <v>3404.6679690000001</v>
      </c>
      <c r="S77">
        <v>5453.7158200000003</v>
      </c>
      <c r="T77">
        <v>732.00158690000001</v>
      </c>
      <c r="U77">
        <v>3362.2033689999998</v>
      </c>
      <c r="V77">
        <v>791.10620119999999</v>
      </c>
      <c r="W77">
        <v>1628.1595460000001</v>
      </c>
      <c r="X77">
        <v>519.08624269999996</v>
      </c>
      <c r="Y77">
        <v>231.68084719999999</v>
      </c>
      <c r="Z77">
        <v>439972.4375</v>
      </c>
    </row>
    <row r="78" spans="1:26" x14ac:dyDescent="0.25">
      <c r="A78" s="1">
        <v>41792</v>
      </c>
      <c r="B78">
        <v>219.88746639999999</v>
      </c>
      <c r="C78">
        <v>475.32861329999997</v>
      </c>
      <c r="D78">
        <v>1340.3977050000001</v>
      </c>
      <c r="E78">
        <v>3717.5039059999999</v>
      </c>
      <c r="F78">
        <v>432.63217159999999</v>
      </c>
      <c r="G78">
        <v>831.97937009999998</v>
      </c>
      <c r="H78">
        <v>937.31781009999997</v>
      </c>
      <c r="I78">
        <v>2083.3566890000002</v>
      </c>
      <c r="J78">
        <v>3443.6115719999998</v>
      </c>
      <c r="K78">
        <v>3008.7915039999998</v>
      </c>
      <c r="L78">
        <v>4837.5161129999997</v>
      </c>
      <c r="M78">
        <v>1539.770874</v>
      </c>
      <c r="N78">
        <v>886.13385010000002</v>
      </c>
      <c r="O78">
        <v>1102.6594239999999</v>
      </c>
      <c r="P78">
        <v>474.32101440000002</v>
      </c>
      <c r="Q78">
        <v>4526.7753910000001</v>
      </c>
      <c r="R78">
        <v>3505.100586</v>
      </c>
      <c r="S78">
        <v>5543.2421880000002</v>
      </c>
      <c r="T78">
        <v>730.48913570000002</v>
      </c>
      <c r="U78">
        <v>3347.1591800000001</v>
      </c>
      <c r="V78">
        <v>829.69653319999998</v>
      </c>
      <c r="W78">
        <v>1661.6804199999999</v>
      </c>
      <c r="X78">
        <v>525.30834960000004</v>
      </c>
      <c r="Y78">
        <v>238.1388245</v>
      </c>
      <c r="Z78">
        <v>425923</v>
      </c>
    </row>
    <row r="79" spans="1:26" x14ac:dyDescent="0.25">
      <c r="A79" s="1">
        <v>41799</v>
      </c>
      <c r="B79">
        <v>215.82736209999999</v>
      </c>
      <c r="C79">
        <v>507.44534299999998</v>
      </c>
      <c r="D79">
        <v>1331.7806399999999</v>
      </c>
      <c r="E79">
        <v>3657.0939939999998</v>
      </c>
      <c r="F79">
        <v>445.6111755</v>
      </c>
      <c r="G79">
        <v>829.85314940000001</v>
      </c>
      <c r="H79">
        <v>931.34796140000003</v>
      </c>
      <c r="I79">
        <v>2083.3566890000002</v>
      </c>
      <c r="J79">
        <v>3504.7687989999999</v>
      </c>
      <c r="K79">
        <v>2930.9377439999998</v>
      </c>
      <c r="L79">
        <v>4837.5161129999997</v>
      </c>
      <c r="M79">
        <v>1526.7349850000001</v>
      </c>
      <c r="N79">
        <v>902.95922849999999</v>
      </c>
      <c r="O79">
        <v>1142.1383060000001</v>
      </c>
      <c r="P79">
        <v>460.7041016</v>
      </c>
      <c r="Q79">
        <v>4463.9038090000004</v>
      </c>
      <c r="R79">
        <v>3469.1115719999998</v>
      </c>
      <c r="S79">
        <v>5483.5585940000001</v>
      </c>
      <c r="T79">
        <v>728.97674559999996</v>
      </c>
      <c r="U79">
        <v>3333.7875979999999</v>
      </c>
      <c r="V79">
        <v>848.99176030000001</v>
      </c>
      <c r="W79">
        <v>1658.4876710000001</v>
      </c>
      <c r="X79">
        <v>538.64093019999996</v>
      </c>
      <c r="Y79">
        <v>234.1026306</v>
      </c>
      <c r="Z79">
        <v>430359.6875</v>
      </c>
    </row>
    <row r="80" spans="1:26" x14ac:dyDescent="0.25">
      <c r="A80" s="1">
        <v>41806</v>
      </c>
      <c r="B80">
        <v>231.85412600000001</v>
      </c>
      <c r="C80">
        <v>478.83230589999999</v>
      </c>
      <c r="D80">
        <v>1349.9719239999999</v>
      </c>
      <c r="E80">
        <v>3870.8503420000002</v>
      </c>
      <c r="F80">
        <v>460.0322266</v>
      </c>
      <c r="G80">
        <v>854.80249019999997</v>
      </c>
      <c r="H80">
        <v>943.28826900000001</v>
      </c>
      <c r="I80">
        <v>2119.431885</v>
      </c>
      <c r="J80">
        <v>3537.6989749999998</v>
      </c>
      <c r="K80">
        <v>2976.7341310000002</v>
      </c>
      <c r="L80">
        <v>4875.1616210000002</v>
      </c>
      <c r="M80">
        <v>1601.8829350000001</v>
      </c>
      <c r="N80">
        <v>973.06475829999999</v>
      </c>
      <c r="O80">
        <v>1179.78125</v>
      </c>
      <c r="P80">
        <v>460.7041016</v>
      </c>
      <c r="Q80">
        <v>4553.7197269999997</v>
      </c>
      <c r="R80">
        <v>3570.3808589999999</v>
      </c>
      <c r="S80">
        <v>5498.4799800000001</v>
      </c>
      <c r="T80">
        <v>739.56353760000002</v>
      </c>
      <c r="U80">
        <v>3452.4638669999999</v>
      </c>
      <c r="V80">
        <v>833.55560300000002</v>
      </c>
      <c r="W80">
        <v>1696.797607</v>
      </c>
      <c r="X80">
        <v>527.08587650000004</v>
      </c>
      <c r="Y80">
        <v>244.5968475</v>
      </c>
      <c r="Z80">
        <v>438493.65629999997</v>
      </c>
    </row>
    <row r="81" spans="1:26" x14ac:dyDescent="0.25">
      <c r="A81" s="1">
        <v>41813</v>
      </c>
      <c r="B81">
        <v>217.1094971</v>
      </c>
      <c r="C81">
        <v>476.49655150000001</v>
      </c>
      <c r="D81">
        <v>1349.0145259999999</v>
      </c>
      <c r="E81">
        <v>3722.150635</v>
      </c>
      <c r="F81">
        <v>445.6111755</v>
      </c>
      <c r="G81">
        <v>857.35424799999998</v>
      </c>
      <c r="H81">
        <v>956.08135990000005</v>
      </c>
      <c r="I81">
        <v>2137.4697270000001</v>
      </c>
      <c r="J81">
        <v>3504.7687989999999</v>
      </c>
      <c r="K81">
        <v>2944.6772460000002</v>
      </c>
      <c r="L81">
        <v>4809.28125</v>
      </c>
      <c r="M81">
        <v>1578.8786620000001</v>
      </c>
      <c r="N81">
        <v>959.04382320000002</v>
      </c>
      <c r="O81">
        <v>1150.4014890000001</v>
      </c>
      <c r="P81">
        <v>458.43469240000002</v>
      </c>
      <c r="Q81">
        <v>4580.6660160000001</v>
      </c>
      <c r="R81">
        <v>3519.3283689999998</v>
      </c>
      <c r="S81">
        <v>5625.3090819999998</v>
      </c>
      <c r="T81">
        <v>742.58837889999995</v>
      </c>
      <c r="U81">
        <v>3341.3093260000001</v>
      </c>
      <c r="V81">
        <v>833.55560300000002</v>
      </c>
      <c r="W81">
        <v>1658.4876710000001</v>
      </c>
      <c r="X81">
        <v>519.08624269999996</v>
      </c>
      <c r="Y81">
        <v>238.1388245</v>
      </c>
      <c r="Z81">
        <v>432578.0625</v>
      </c>
    </row>
    <row r="82" spans="1:26" x14ac:dyDescent="0.25">
      <c r="A82" s="1">
        <v>41820</v>
      </c>
      <c r="B82">
        <v>229.38523860000001</v>
      </c>
      <c r="C82">
        <v>480.00018310000002</v>
      </c>
      <c r="D82">
        <v>1427.5233149999999</v>
      </c>
      <c r="E82">
        <v>3870.8503420000002</v>
      </c>
      <c r="F82">
        <v>454.26376340000002</v>
      </c>
      <c r="G82">
        <v>879.04327390000003</v>
      </c>
      <c r="H82">
        <v>980.81500240000003</v>
      </c>
      <c r="I82">
        <v>2155.5073240000002</v>
      </c>
      <c r="J82">
        <v>3575.334961</v>
      </c>
      <c r="K82">
        <v>2958.4160160000001</v>
      </c>
      <c r="L82">
        <v>5025.7465819999998</v>
      </c>
      <c r="M82">
        <v>1641.757568</v>
      </c>
      <c r="N82">
        <v>961.84796140000003</v>
      </c>
      <c r="O82">
        <v>1176.1088870000001</v>
      </c>
      <c r="P82">
        <v>462.9836426</v>
      </c>
      <c r="Q82">
        <v>4787.2456050000001</v>
      </c>
      <c r="R82">
        <v>3721.8676759999998</v>
      </c>
      <c r="S82">
        <v>5714.8369140000004</v>
      </c>
      <c r="T82">
        <v>741.07592769999997</v>
      </c>
      <c r="U82">
        <v>3472.1127929999998</v>
      </c>
      <c r="V82">
        <v>848.99176030000001</v>
      </c>
      <c r="W82">
        <v>1695.2014160000001</v>
      </c>
      <c r="X82">
        <v>533.38385010000002</v>
      </c>
      <c r="Y82">
        <v>239.7049408</v>
      </c>
      <c r="Z82">
        <v>428141.21879999997</v>
      </c>
    </row>
    <row r="83" spans="1:26" x14ac:dyDescent="0.25">
      <c r="A83" s="1">
        <v>41827</v>
      </c>
      <c r="B83">
        <v>218.4203186</v>
      </c>
      <c r="C83">
        <v>459.56219479999999</v>
      </c>
      <c r="D83">
        <v>1362.4182129999999</v>
      </c>
      <c r="E83">
        <v>3717.5039059999999</v>
      </c>
      <c r="F83">
        <v>431.9111633</v>
      </c>
      <c r="G83">
        <v>847.85620119999999</v>
      </c>
      <c r="H83">
        <v>961.19860840000001</v>
      </c>
      <c r="I83">
        <v>2209.6203609999998</v>
      </c>
      <c r="J83">
        <v>3424.7941890000002</v>
      </c>
      <c r="K83">
        <v>2889.7216800000001</v>
      </c>
      <c r="L83">
        <v>5082.2153319999998</v>
      </c>
      <c r="M83">
        <v>1617.2193600000001</v>
      </c>
      <c r="N83">
        <v>1167.9582519999999</v>
      </c>
      <c r="O83">
        <v>1174.272461</v>
      </c>
      <c r="P83">
        <v>460.69912720000002</v>
      </c>
      <c r="Q83">
        <v>4742.3359380000002</v>
      </c>
      <c r="R83">
        <v>3632.3151859999998</v>
      </c>
      <c r="S83">
        <v>5774.5224609999996</v>
      </c>
      <c r="T83">
        <v>700.24114989999998</v>
      </c>
      <c r="U83">
        <v>3532.7902829999998</v>
      </c>
      <c r="V83">
        <v>829.69653319999998</v>
      </c>
      <c r="W83">
        <v>1699.9902340000001</v>
      </c>
      <c r="X83">
        <v>527.10858150000001</v>
      </c>
      <c r="Y83">
        <v>242.15092469999999</v>
      </c>
      <c r="Z83">
        <v>426662.46879999997</v>
      </c>
    </row>
    <row r="84" spans="1:26" x14ac:dyDescent="0.25">
      <c r="A84" s="1">
        <v>41834</v>
      </c>
      <c r="B84">
        <v>216.0080414</v>
      </c>
      <c r="C84">
        <v>474.16076659999999</v>
      </c>
      <c r="D84">
        <v>1338.482544</v>
      </c>
      <c r="E84">
        <v>3787.2060550000001</v>
      </c>
      <c r="F84">
        <v>431.19012450000002</v>
      </c>
      <c r="G84">
        <v>851.40032959999996</v>
      </c>
      <c r="H84">
        <v>955.22851560000004</v>
      </c>
      <c r="I84">
        <v>2218.639404</v>
      </c>
      <c r="J84">
        <v>3528.2907709999999</v>
      </c>
      <c r="K84">
        <v>2953.8364259999998</v>
      </c>
      <c r="L84">
        <v>4931.6313479999999</v>
      </c>
      <c r="M84">
        <v>1634.0893550000001</v>
      </c>
      <c r="N84">
        <v>1246.4761960000001</v>
      </c>
      <c r="O84">
        <v>1214.6695560000001</v>
      </c>
      <c r="P84">
        <v>464.50659180000002</v>
      </c>
      <c r="Q84">
        <v>4886.0429690000001</v>
      </c>
      <c r="R84">
        <v>3651.5639649999998</v>
      </c>
      <c r="S84">
        <v>5796.9033200000003</v>
      </c>
      <c r="T84">
        <v>695.70397949999995</v>
      </c>
      <c r="U84">
        <v>3546.274414</v>
      </c>
      <c r="V84">
        <v>829.69653319999998</v>
      </c>
      <c r="W84">
        <v>1671.2578129999999</v>
      </c>
      <c r="X84">
        <v>535.17669679999995</v>
      </c>
      <c r="Y84">
        <v>240.52026369999999</v>
      </c>
      <c r="Z84">
        <v>432578.0625</v>
      </c>
    </row>
    <row r="85" spans="1:26" x14ac:dyDescent="0.25">
      <c r="A85" s="1">
        <v>41841</v>
      </c>
      <c r="B85">
        <v>235.08692930000001</v>
      </c>
      <c r="C85">
        <v>432.1169739</v>
      </c>
      <c r="D85">
        <v>1380.6094969999999</v>
      </c>
      <c r="E85">
        <v>3815.088135</v>
      </c>
      <c r="F85">
        <v>429.31533810000002</v>
      </c>
      <c r="G85">
        <v>865.71801760000005</v>
      </c>
      <c r="H85">
        <v>977.40338129999998</v>
      </c>
      <c r="I85">
        <v>2264.6357419999999</v>
      </c>
      <c r="J85">
        <v>3664.7177729999999</v>
      </c>
      <c r="K85">
        <v>2981.313232</v>
      </c>
      <c r="L85">
        <v>5072.8041990000002</v>
      </c>
      <c r="M85">
        <v>1614.1521</v>
      </c>
      <c r="N85">
        <v>1186.185669</v>
      </c>
      <c r="O85">
        <v>1229.3594969999999</v>
      </c>
      <c r="P85">
        <v>466.7911072</v>
      </c>
      <c r="Q85">
        <v>5164.4755859999996</v>
      </c>
      <c r="R85">
        <v>3673.3247070000002</v>
      </c>
      <c r="S85">
        <v>5796.9033200000003</v>
      </c>
      <c r="T85">
        <v>709.31555179999998</v>
      </c>
      <c r="U85">
        <v>3545.4313959999999</v>
      </c>
      <c r="V85">
        <v>845.1329346</v>
      </c>
      <c r="W85">
        <v>1699.9902340000001</v>
      </c>
      <c r="X85">
        <v>544.14111330000003</v>
      </c>
      <c r="Y85">
        <v>242.15092469999999</v>
      </c>
      <c r="Z85">
        <v>425183.59379999997</v>
      </c>
    </row>
    <row r="86" spans="1:26" x14ac:dyDescent="0.25">
      <c r="A86" s="1">
        <v>41848</v>
      </c>
      <c r="B86">
        <v>225.43783569999999</v>
      </c>
      <c r="C86">
        <v>404.0877686</v>
      </c>
      <c r="D86">
        <v>1361.4613039999999</v>
      </c>
      <c r="E86">
        <v>3364.3405760000001</v>
      </c>
      <c r="F86">
        <v>445.82745360000001</v>
      </c>
      <c r="G86">
        <v>862.88287349999996</v>
      </c>
      <c r="H86">
        <v>992.75537110000005</v>
      </c>
      <c r="I86">
        <v>2325.0620119999999</v>
      </c>
      <c r="J86">
        <v>3787.0322270000001</v>
      </c>
      <c r="K86">
        <v>2930.9377439999998</v>
      </c>
      <c r="L86">
        <v>5232.7998049999997</v>
      </c>
      <c r="M86">
        <v>1599.199341</v>
      </c>
      <c r="N86">
        <v>1204.412842</v>
      </c>
      <c r="O86">
        <v>1215.5878909999999</v>
      </c>
      <c r="P86">
        <v>470.5984497</v>
      </c>
      <c r="Q86">
        <v>5083.6396480000003</v>
      </c>
      <c r="R86">
        <v>3641.1022950000001</v>
      </c>
      <c r="S86">
        <v>5774.5224609999996</v>
      </c>
      <c r="T86">
        <v>701.75354000000004</v>
      </c>
      <c r="U86">
        <v>3553.4377439999998</v>
      </c>
      <c r="V86">
        <v>856.71014400000001</v>
      </c>
      <c r="W86">
        <v>1678.4407960000001</v>
      </c>
      <c r="X86">
        <v>533.38385010000002</v>
      </c>
      <c r="Y86">
        <v>238.88957210000001</v>
      </c>
      <c r="Z86">
        <v>426662.46879999997</v>
      </c>
    </row>
    <row r="87" spans="1:26" x14ac:dyDescent="0.25">
      <c r="A87" s="1">
        <v>41855</v>
      </c>
      <c r="B87">
        <v>221.9290771</v>
      </c>
      <c r="C87">
        <v>373.7228088</v>
      </c>
      <c r="D87">
        <v>1294.4411620000001</v>
      </c>
      <c r="E87">
        <v>3122.7033689999998</v>
      </c>
      <c r="F87">
        <v>412.94741820000002</v>
      </c>
      <c r="G87">
        <v>837.08264159999999</v>
      </c>
      <c r="H87">
        <v>940.72943120000002</v>
      </c>
      <c r="I87">
        <v>2187.0734859999998</v>
      </c>
      <c r="J87">
        <v>3838.7802729999999</v>
      </c>
      <c r="K87">
        <v>2958.4160160000001</v>
      </c>
      <c r="L87">
        <v>5345.7368159999996</v>
      </c>
      <c r="M87">
        <v>1485.3267820000001</v>
      </c>
      <c r="N87">
        <v>1184.7835689999999</v>
      </c>
      <c r="O87">
        <v>1166.0095209999999</v>
      </c>
      <c r="P87">
        <v>483.54382320000002</v>
      </c>
      <c r="Q87">
        <v>5083.6396480000003</v>
      </c>
      <c r="R87">
        <v>3489.616943</v>
      </c>
      <c r="S87">
        <v>5886.4311520000001</v>
      </c>
      <c r="T87">
        <v>653.35668950000002</v>
      </c>
      <c r="U87">
        <v>3424.076172</v>
      </c>
      <c r="V87">
        <v>821.97845459999996</v>
      </c>
      <c r="W87">
        <v>1631.3520510000001</v>
      </c>
      <c r="X87">
        <v>529.79797359999998</v>
      </c>
      <c r="Y87">
        <v>232.36705019999999</v>
      </c>
      <c r="Z87">
        <v>410394.5625</v>
      </c>
    </row>
    <row r="88" spans="1:26" x14ac:dyDescent="0.25">
      <c r="A88" s="1">
        <v>41862</v>
      </c>
      <c r="B88">
        <v>281.1394348</v>
      </c>
      <c r="C88">
        <v>411.09503169999999</v>
      </c>
      <c r="D88">
        <v>1185.2944339999999</v>
      </c>
      <c r="E88">
        <v>3159.8781739999999</v>
      </c>
      <c r="F88">
        <v>424.62841800000001</v>
      </c>
      <c r="G88">
        <v>849.27404790000003</v>
      </c>
      <c r="H88">
        <v>974.84472659999994</v>
      </c>
      <c r="I88">
        <v>2276.360107</v>
      </c>
      <c r="J88">
        <v>3829.3718260000001</v>
      </c>
      <c r="K88">
        <v>3072.9052729999999</v>
      </c>
      <c r="L88">
        <v>5430.4404299999997</v>
      </c>
      <c r="M88">
        <v>1590.7642820000001</v>
      </c>
      <c r="N88">
        <v>1200.206543</v>
      </c>
      <c r="O88">
        <v>1244.049438</v>
      </c>
      <c r="P88">
        <v>524.66400150000004</v>
      </c>
      <c r="Q88">
        <v>5245.3110349999997</v>
      </c>
      <c r="R88">
        <v>3657.841797</v>
      </c>
      <c r="S88">
        <v>6043.1044920000004</v>
      </c>
      <c r="T88">
        <v>662.43115230000001</v>
      </c>
      <c r="U88">
        <v>3687.0134280000002</v>
      </c>
      <c r="V88">
        <v>852.85089110000001</v>
      </c>
      <c r="W88">
        <v>1714.3564449999999</v>
      </c>
      <c r="X88">
        <v>556.69128420000004</v>
      </c>
      <c r="Y88">
        <v>241.33560180000001</v>
      </c>
      <c r="Z88">
        <v>423704.625</v>
      </c>
    </row>
    <row r="89" spans="1:26" x14ac:dyDescent="0.25">
      <c r="A89" s="1">
        <v>41869</v>
      </c>
      <c r="B89">
        <v>286.62185670000002</v>
      </c>
      <c r="C89">
        <v>402.91986079999998</v>
      </c>
      <c r="D89">
        <v>1197.7413329999999</v>
      </c>
      <c r="E89">
        <v>3127.3500979999999</v>
      </c>
      <c r="F89">
        <v>434.07434080000002</v>
      </c>
      <c r="G89">
        <v>842.46972659999994</v>
      </c>
      <c r="H89">
        <v>995.31396480000001</v>
      </c>
      <c r="I89">
        <v>2283.5751949999999</v>
      </c>
      <c r="J89">
        <v>3824.6669919999999</v>
      </c>
      <c r="K89">
        <v>3114.1218260000001</v>
      </c>
      <c r="L89">
        <v>5345.7368159999996</v>
      </c>
      <c r="M89">
        <v>1568.143188</v>
      </c>
      <c r="N89">
        <v>1260.497437</v>
      </c>
      <c r="O89">
        <v>1279.8558350000001</v>
      </c>
      <c r="P89">
        <v>551.31597899999997</v>
      </c>
      <c r="Q89">
        <v>5487.8183589999999</v>
      </c>
      <c r="R89">
        <v>3632.3151859999998</v>
      </c>
      <c r="S89">
        <v>5819.2851559999999</v>
      </c>
      <c r="T89">
        <v>663.9434814</v>
      </c>
      <c r="U89">
        <v>3747.2690429999998</v>
      </c>
      <c r="V89">
        <v>852.85089110000001</v>
      </c>
      <c r="W89">
        <v>1711.9616699999999</v>
      </c>
      <c r="X89">
        <v>566.55224610000005</v>
      </c>
      <c r="Y89">
        <v>247.04277039999999</v>
      </c>
      <c r="Z89">
        <v>433317.5</v>
      </c>
    </row>
    <row r="90" spans="1:26" x14ac:dyDescent="0.25">
      <c r="A90" s="1">
        <v>41876</v>
      </c>
      <c r="B90">
        <v>272.586792</v>
      </c>
      <c r="C90">
        <v>415.7666016</v>
      </c>
      <c r="D90">
        <v>1180.5074460000001</v>
      </c>
      <c r="E90">
        <v>3183.1127929999998</v>
      </c>
      <c r="F90">
        <v>431.33428959999998</v>
      </c>
      <c r="G90">
        <v>840.34307860000001</v>
      </c>
      <c r="H90">
        <v>1008.960144</v>
      </c>
      <c r="I90">
        <v>2280.8696289999998</v>
      </c>
      <c r="J90">
        <v>3787.0322270000001</v>
      </c>
      <c r="K90">
        <v>3054.5874020000001</v>
      </c>
      <c r="L90">
        <v>5373.9716799999997</v>
      </c>
      <c r="M90">
        <v>1508.7148440000001</v>
      </c>
      <c r="N90">
        <v>1333.4071039999999</v>
      </c>
      <c r="O90">
        <v>1256.9030760000001</v>
      </c>
      <c r="P90">
        <v>541.41662599999995</v>
      </c>
      <c r="Q90">
        <v>5353.0922849999997</v>
      </c>
      <c r="R90">
        <v>3492.1276859999998</v>
      </c>
      <c r="S90">
        <v>5573.0849609999996</v>
      </c>
      <c r="T90">
        <v>650.3319702</v>
      </c>
      <c r="U90">
        <v>3779.7148440000001</v>
      </c>
      <c r="V90">
        <v>887.58251949999999</v>
      </c>
      <c r="W90">
        <v>1742.2901609999999</v>
      </c>
      <c r="X90">
        <v>541.45190430000002</v>
      </c>
      <c r="Y90">
        <v>238.88957210000001</v>
      </c>
      <c r="Z90">
        <v>422965.125</v>
      </c>
    </row>
    <row r="91" spans="1:26" x14ac:dyDescent="0.25">
      <c r="A91" s="1">
        <v>41883</v>
      </c>
      <c r="B91">
        <v>282.89376829999998</v>
      </c>
      <c r="C91">
        <v>412.26293950000002</v>
      </c>
      <c r="D91">
        <v>1150.827393</v>
      </c>
      <c r="E91">
        <v>3345.7531739999999</v>
      </c>
      <c r="F91">
        <v>437.10278319999998</v>
      </c>
      <c r="G91">
        <v>866.85211179999999</v>
      </c>
      <c r="H91">
        <v>1016.636047</v>
      </c>
      <c r="I91">
        <v>2328.6696780000002</v>
      </c>
      <c r="J91">
        <v>3805.849365</v>
      </c>
      <c r="K91">
        <v>3050.007568</v>
      </c>
      <c r="L91">
        <v>5251.6215819999998</v>
      </c>
      <c r="M91">
        <v>1475.7414550000001</v>
      </c>
      <c r="N91">
        <v>1301.1585689999999</v>
      </c>
      <c r="O91">
        <v>1248.639893</v>
      </c>
      <c r="P91">
        <v>531.51733400000001</v>
      </c>
      <c r="Q91">
        <v>5110.5864259999998</v>
      </c>
      <c r="R91">
        <v>3487.8276369999999</v>
      </c>
      <c r="S91">
        <v>5607.8032229999999</v>
      </c>
      <c r="T91">
        <v>650.3319702</v>
      </c>
      <c r="U91">
        <v>3697.547607</v>
      </c>
      <c r="V91">
        <v>1041.944702</v>
      </c>
      <c r="W91">
        <v>1721.539307</v>
      </c>
      <c r="X91">
        <v>536.07324219999998</v>
      </c>
      <c r="Y91">
        <v>242.96620179999999</v>
      </c>
      <c r="Z91">
        <v>408915.625</v>
      </c>
    </row>
    <row r="92" spans="1:26" x14ac:dyDescent="0.25">
      <c r="A92" s="1">
        <v>41890</v>
      </c>
      <c r="B92">
        <v>274.341095</v>
      </c>
      <c r="C92">
        <v>432.1169739</v>
      </c>
      <c r="D92">
        <v>1217.8470460000001</v>
      </c>
      <c r="E92">
        <v>3355.046875</v>
      </c>
      <c r="F92">
        <v>448.42324830000001</v>
      </c>
      <c r="G92">
        <v>893.50268549999998</v>
      </c>
      <c r="H92">
        <v>1049.045654</v>
      </c>
      <c r="I92">
        <v>2332.2768550000001</v>
      </c>
      <c r="J92">
        <v>3772.9191890000002</v>
      </c>
      <c r="K92">
        <v>3086.6437989999999</v>
      </c>
      <c r="L92">
        <v>5251.6215819999998</v>
      </c>
      <c r="M92">
        <v>1438.1674800000001</v>
      </c>
      <c r="N92">
        <v>1375.470337</v>
      </c>
      <c r="O92">
        <v>1257.8210449999999</v>
      </c>
      <c r="P92">
        <v>514.00323490000005</v>
      </c>
      <c r="Q92">
        <v>5020.7685549999997</v>
      </c>
      <c r="R92">
        <v>3432.5390630000002</v>
      </c>
      <c r="S92">
        <v>5615.3813479999999</v>
      </c>
      <c r="T92">
        <v>653.35668950000002</v>
      </c>
      <c r="U92">
        <v>3667.2082519999999</v>
      </c>
      <c r="V92">
        <v>1076.676025</v>
      </c>
      <c r="W92">
        <v>1741.4918210000001</v>
      </c>
      <c r="X92">
        <v>529.79797359999998</v>
      </c>
      <c r="Y92">
        <v>244.5968475</v>
      </c>
      <c r="Z92">
        <v>402260.5625</v>
      </c>
    </row>
    <row r="93" spans="1:26" x14ac:dyDescent="0.25">
      <c r="A93" s="1">
        <v>41897</v>
      </c>
      <c r="B93">
        <v>275.87622069999998</v>
      </c>
      <c r="C93">
        <v>430.9490356</v>
      </c>
      <c r="D93">
        <v>1268.5904539999999</v>
      </c>
      <c r="E93">
        <v>3368.9882809999999</v>
      </c>
      <c r="F93">
        <v>453.75897220000002</v>
      </c>
      <c r="G93">
        <v>920.57855219999999</v>
      </c>
      <c r="H93">
        <v>1073.779297</v>
      </c>
      <c r="I93">
        <v>2317.8471679999998</v>
      </c>
      <c r="J93">
        <v>3881.1198730000001</v>
      </c>
      <c r="K93">
        <v>3082.0646969999998</v>
      </c>
      <c r="L93">
        <v>5383.3823240000002</v>
      </c>
      <c r="M93">
        <v>1503.347168</v>
      </c>
      <c r="N93">
        <v>1386.6873780000001</v>
      </c>
      <c r="O93">
        <v>1294.5460210000001</v>
      </c>
      <c r="P93">
        <v>528.47143549999998</v>
      </c>
      <c r="Q93">
        <v>5056.6967770000001</v>
      </c>
      <c r="R93">
        <v>3473.4772950000001</v>
      </c>
      <c r="S93">
        <v>5683.5839839999999</v>
      </c>
      <c r="T93">
        <v>651.84423830000003</v>
      </c>
      <c r="U93">
        <v>3577.8779300000001</v>
      </c>
      <c r="V93">
        <v>1034.2264399999999</v>
      </c>
      <c r="W93">
        <v>1755.0600589999999</v>
      </c>
      <c r="X93">
        <v>532.48718259999998</v>
      </c>
      <c r="Y93">
        <v>252.7501068</v>
      </c>
      <c r="Z93">
        <v>411873.4375</v>
      </c>
    </row>
    <row r="94" spans="1:26" x14ac:dyDescent="0.25">
      <c r="A94" s="1">
        <v>41904</v>
      </c>
      <c r="B94">
        <v>282.67443850000001</v>
      </c>
      <c r="C94">
        <v>447.88336179999999</v>
      </c>
      <c r="D94">
        <v>1255.1864009999999</v>
      </c>
      <c r="E94">
        <v>3341.1062010000001</v>
      </c>
      <c r="F94">
        <v>450.80273440000002</v>
      </c>
      <c r="G94">
        <v>914.76635739999995</v>
      </c>
      <c r="H94">
        <v>1130.922241</v>
      </c>
      <c r="I94">
        <v>2283.5751949999999</v>
      </c>
      <c r="J94">
        <v>4055.181885</v>
      </c>
      <c r="K94">
        <v>3100.3833009999998</v>
      </c>
      <c r="L94">
        <v>5421.029297</v>
      </c>
      <c r="M94">
        <v>1524.434448</v>
      </c>
      <c r="N94">
        <v>1466.607788</v>
      </c>
      <c r="O94">
        <v>1292.709717</v>
      </c>
      <c r="P94">
        <v>527.71002199999998</v>
      </c>
      <c r="Q94">
        <v>5020.7685549999997</v>
      </c>
      <c r="R94">
        <v>3539.3178710000002</v>
      </c>
      <c r="S94">
        <v>5706.3188479999999</v>
      </c>
      <c r="T94">
        <v>686.62945560000003</v>
      </c>
      <c r="U94">
        <v>3564.3930660000001</v>
      </c>
      <c r="V94">
        <v>1038.085693</v>
      </c>
      <c r="W94">
        <v>1751.069702</v>
      </c>
      <c r="X94">
        <v>529.79797359999998</v>
      </c>
      <c r="Y94">
        <v>251.11952210000001</v>
      </c>
      <c r="Z94">
        <v>405957.84379999997</v>
      </c>
    </row>
    <row r="95" spans="1:26" x14ac:dyDescent="0.25">
      <c r="A95" s="1">
        <v>41911</v>
      </c>
      <c r="B95">
        <v>289.03417969999998</v>
      </c>
      <c r="C95">
        <v>440.23742679999998</v>
      </c>
      <c r="D95">
        <v>1209.434082</v>
      </c>
      <c r="E95">
        <v>3152.1884770000001</v>
      </c>
      <c r="F95">
        <v>440.19439699999998</v>
      </c>
      <c r="G95">
        <v>901.98773189999997</v>
      </c>
      <c r="H95">
        <v>1068.6507570000001</v>
      </c>
      <c r="I95">
        <v>2192.4846189999998</v>
      </c>
      <c r="J95">
        <v>4008.736328</v>
      </c>
      <c r="K95">
        <v>3055.7829590000001</v>
      </c>
      <c r="L95">
        <v>5262.8867190000001</v>
      </c>
      <c r="M95">
        <v>1501.615112</v>
      </c>
      <c r="N95">
        <v>1418.9361570000001</v>
      </c>
      <c r="O95">
        <v>1303.727173</v>
      </c>
      <c r="P95">
        <v>523.14099120000003</v>
      </c>
      <c r="Q95">
        <v>5327.4750979999999</v>
      </c>
      <c r="R95">
        <v>3470.523193</v>
      </c>
      <c r="S95">
        <v>5713.8969729999999</v>
      </c>
      <c r="T95">
        <v>665.33013919999996</v>
      </c>
      <c r="U95">
        <v>3663.8366700000001</v>
      </c>
      <c r="V95">
        <v>998.85430910000002</v>
      </c>
      <c r="W95">
        <v>1739.269775</v>
      </c>
      <c r="X95">
        <v>522.62640380000005</v>
      </c>
      <c r="Y95">
        <v>241.33560180000001</v>
      </c>
      <c r="Z95">
        <v>411558.53129999997</v>
      </c>
    </row>
    <row r="96" spans="1:26" x14ac:dyDescent="0.25">
      <c r="A96" s="1">
        <v>41918</v>
      </c>
      <c r="B96">
        <v>292.98144530000002</v>
      </c>
      <c r="C96">
        <v>461.36880489999999</v>
      </c>
      <c r="D96">
        <v>1099.1365969999999</v>
      </c>
      <c r="E96">
        <v>2928.033203</v>
      </c>
      <c r="F96">
        <v>431.05261230000002</v>
      </c>
      <c r="G96">
        <v>891.94982909999999</v>
      </c>
      <c r="H96">
        <v>1009.471985</v>
      </c>
      <c r="I96">
        <v>2190.6811520000001</v>
      </c>
      <c r="J96">
        <v>3857.641357</v>
      </c>
      <c r="K96">
        <v>2935.9487300000001</v>
      </c>
      <c r="L96">
        <v>5102.5478519999997</v>
      </c>
      <c r="M96">
        <v>1491.5217290000001</v>
      </c>
      <c r="N96">
        <v>1200.206543</v>
      </c>
      <c r="O96">
        <v>1303.727173</v>
      </c>
      <c r="P96">
        <v>516.28778079999995</v>
      </c>
      <c r="Q96">
        <v>5209.8901370000003</v>
      </c>
      <c r="R96">
        <v>3425.3640140000002</v>
      </c>
      <c r="S96">
        <v>5539.6000979999999</v>
      </c>
      <c r="T96">
        <v>634.94982909999999</v>
      </c>
      <c r="U96">
        <v>3506.243164</v>
      </c>
      <c r="V96">
        <v>940.32757570000001</v>
      </c>
      <c r="W96">
        <v>1651.8201899999999</v>
      </c>
      <c r="X96">
        <v>516.35131839999997</v>
      </c>
      <c r="Y96">
        <v>233.1823425</v>
      </c>
      <c r="Z96">
        <v>421304.03129999997</v>
      </c>
    </row>
    <row r="97" spans="1:26" x14ac:dyDescent="0.25">
      <c r="A97" s="1">
        <v>41925</v>
      </c>
      <c r="B97">
        <v>282.45520019999998</v>
      </c>
      <c r="C97">
        <v>448.4551697</v>
      </c>
      <c r="D97">
        <v>1031.999268</v>
      </c>
      <c r="E97">
        <v>2848.6447750000002</v>
      </c>
      <c r="F97">
        <v>402.96905520000001</v>
      </c>
      <c r="G97">
        <v>821.82714840000006</v>
      </c>
      <c r="H97">
        <v>947.71990970000002</v>
      </c>
      <c r="I97">
        <v>2074.3376459999999</v>
      </c>
      <c r="J97">
        <v>3588.5036620000001</v>
      </c>
      <c r="K97">
        <v>2816.1137699999999</v>
      </c>
      <c r="L97">
        <v>4810.1660160000001</v>
      </c>
      <c r="M97">
        <v>1406.11438</v>
      </c>
      <c r="N97">
        <v>1141.3179929999999</v>
      </c>
      <c r="O97">
        <v>1249.5582280000001</v>
      </c>
      <c r="P97">
        <v>520.85644530000002</v>
      </c>
      <c r="Q97">
        <v>5019.9462890000004</v>
      </c>
      <c r="R97">
        <v>3202.9436040000001</v>
      </c>
      <c r="S97">
        <v>5168.2724609999996</v>
      </c>
      <c r="T97">
        <v>580.26513669999997</v>
      </c>
      <c r="U97">
        <v>3385.3103030000002</v>
      </c>
      <c r="V97">
        <v>905.21179199999995</v>
      </c>
      <c r="W97">
        <v>1547.6906739999999</v>
      </c>
      <c r="X97">
        <v>494.83670039999998</v>
      </c>
      <c r="Y97">
        <v>215.24522400000001</v>
      </c>
      <c r="Z97">
        <v>406310.96879999997</v>
      </c>
    </row>
    <row r="98" spans="1:26" x14ac:dyDescent="0.25">
      <c r="A98" s="1">
        <v>41932</v>
      </c>
      <c r="B98">
        <v>292.32360840000001</v>
      </c>
      <c r="C98">
        <v>471.93453979999998</v>
      </c>
      <c r="D98">
        <v>1083.790894</v>
      </c>
      <c r="E98">
        <v>2979.4025879999999</v>
      </c>
      <c r="F98">
        <v>426.51831049999998</v>
      </c>
      <c r="G98">
        <v>882.05511469999999</v>
      </c>
      <c r="H98">
        <v>977.7382202</v>
      </c>
      <c r="I98">
        <v>2202.405518</v>
      </c>
      <c r="J98">
        <v>4032.3439939999998</v>
      </c>
      <c r="K98">
        <v>2986.6479490000002</v>
      </c>
      <c r="L98">
        <v>5244.0244140000004</v>
      </c>
      <c r="M98">
        <v>1490.3570560000001</v>
      </c>
      <c r="N98">
        <v>1174.9688719999999</v>
      </c>
      <c r="O98">
        <v>1302.809082</v>
      </c>
      <c r="P98">
        <v>526.94854740000005</v>
      </c>
      <c r="Q98">
        <v>5155.6210940000001</v>
      </c>
      <c r="R98">
        <v>3329.9804690000001</v>
      </c>
      <c r="S98">
        <v>5281.9458009999998</v>
      </c>
      <c r="T98">
        <v>636.46875</v>
      </c>
      <c r="U98">
        <v>3534.8972170000002</v>
      </c>
      <c r="V98">
        <v>955.93475339999998</v>
      </c>
      <c r="W98">
        <v>1627.5289310000001</v>
      </c>
      <c r="X98">
        <v>525.31585689999997</v>
      </c>
      <c r="Y98">
        <v>220.95249939999999</v>
      </c>
      <c r="Z98">
        <v>412308.1875</v>
      </c>
    </row>
    <row r="99" spans="1:26" x14ac:dyDescent="0.25">
      <c r="A99" s="1">
        <v>41939</v>
      </c>
      <c r="B99">
        <v>301.97265629999998</v>
      </c>
      <c r="C99">
        <v>498.93576050000001</v>
      </c>
      <c r="D99">
        <v>1216.147827</v>
      </c>
      <c r="E99">
        <v>3049.4509280000002</v>
      </c>
      <c r="F99">
        <v>462.35400390000001</v>
      </c>
      <c r="G99">
        <v>931.81506349999995</v>
      </c>
      <c r="H99">
        <v>971.73468019999996</v>
      </c>
      <c r="I99">
        <v>2321.4541020000001</v>
      </c>
      <c r="J99">
        <v>4452.578125</v>
      </c>
      <c r="K99">
        <v>3161.7907709999999</v>
      </c>
      <c r="L99">
        <v>5715.6088870000003</v>
      </c>
      <c r="M99">
        <v>1617.69165</v>
      </c>
      <c r="N99">
        <v>1275.920654</v>
      </c>
      <c r="O99">
        <v>1259.657471</v>
      </c>
      <c r="P99">
        <v>545.98559569999998</v>
      </c>
      <c r="Q99">
        <v>5300.3398440000001</v>
      </c>
      <c r="R99">
        <v>3613.5983890000002</v>
      </c>
      <c r="S99">
        <v>5691.1630859999996</v>
      </c>
      <c r="T99">
        <v>720.01483150000001</v>
      </c>
      <c r="U99">
        <v>3627.6000979999999</v>
      </c>
      <c r="V99">
        <v>1010.559753</v>
      </c>
      <c r="W99">
        <v>1752.224976</v>
      </c>
      <c r="X99">
        <v>560.27703859999997</v>
      </c>
      <c r="Y99">
        <v>232.36705019999999</v>
      </c>
      <c r="Z99">
        <v>455787.90629999997</v>
      </c>
    </row>
    <row r="100" spans="1:26" x14ac:dyDescent="0.25">
      <c r="A100" s="1">
        <v>41946</v>
      </c>
      <c r="B100">
        <v>278.72717290000003</v>
      </c>
      <c r="C100">
        <v>534.74169919999997</v>
      </c>
      <c r="D100">
        <v>1229.575439</v>
      </c>
      <c r="E100">
        <v>2951.3828130000002</v>
      </c>
      <c r="F100">
        <v>459.64804079999999</v>
      </c>
      <c r="G100">
        <v>977.55981450000002</v>
      </c>
      <c r="H100">
        <v>1021.479126</v>
      </c>
      <c r="I100">
        <v>2352.1186520000001</v>
      </c>
      <c r="J100">
        <v>4513.9594729999999</v>
      </c>
      <c r="K100">
        <v>3092.655518</v>
      </c>
      <c r="L100">
        <v>5753.3354490000002</v>
      </c>
      <c r="M100">
        <v>1698.052124</v>
      </c>
      <c r="N100">
        <v>1386.6873780000001</v>
      </c>
      <c r="O100">
        <v>1280.7742920000001</v>
      </c>
      <c r="P100">
        <v>545.22412110000005</v>
      </c>
      <c r="Q100">
        <v>5354.6103519999997</v>
      </c>
      <c r="R100">
        <v>3631.3247070000002</v>
      </c>
      <c r="S100">
        <v>5729.0532229999999</v>
      </c>
      <c r="T100">
        <v>753.4334106</v>
      </c>
      <c r="U100">
        <v>3720.7224120000001</v>
      </c>
      <c r="V100">
        <v>1084.693237</v>
      </c>
      <c r="W100">
        <v>1711.739014</v>
      </c>
      <c r="X100">
        <v>573.72381589999998</v>
      </c>
      <c r="Y100">
        <v>240.52026369999999</v>
      </c>
      <c r="Z100">
        <v>419804.71879999997</v>
      </c>
    </row>
    <row r="101" spans="1:26" x14ac:dyDescent="0.25">
      <c r="A101" s="1">
        <v>41953</v>
      </c>
      <c r="B101">
        <v>286.84112549999998</v>
      </c>
      <c r="C101">
        <v>558.80798340000001</v>
      </c>
      <c r="D101">
        <v>1246.839111</v>
      </c>
      <c r="E101">
        <v>3030.7709960000002</v>
      </c>
      <c r="F101">
        <v>471.78823849999998</v>
      </c>
      <c r="G101">
        <v>999.35662839999998</v>
      </c>
      <c r="H101">
        <v>1049.7821039999999</v>
      </c>
      <c r="I101">
        <v>2451.326172</v>
      </c>
      <c r="J101">
        <v>4632.001953</v>
      </c>
      <c r="K101">
        <v>3230.9262699999999</v>
      </c>
      <c r="L101">
        <v>6149.466797</v>
      </c>
      <c r="M101">
        <v>1783.0710449999999</v>
      </c>
      <c r="N101">
        <v>1299.75647</v>
      </c>
      <c r="O101">
        <v>1368.913452</v>
      </c>
      <c r="P101">
        <v>533.04028319999998</v>
      </c>
      <c r="Q101">
        <v>5436.0141599999997</v>
      </c>
      <c r="R101">
        <v>3840.6628420000002</v>
      </c>
      <c r="S101">
        <v>5751.7866210000002</v>
      </c>
      <c r="T101">
        <v>771.66149900000005</v>
      </c>
      <c r="U101">
        <v>3794.04126</v>
      </c>
      <c r="V101">
        <v>1127.6126710000001</v>
      </c>
      <c r="W101">
        <v>1713.358643</v>
      </c>
      <c r="X101">
        <v>588.96331789999999</v>
      </c>
      <c r="Y101">
        <v>253.56542970000001</v>
      </c>
      <c r="Z101">
        <v>439295.6875</v>
      </c>
    </row>
    <row r="102" spans="1:26" x14ac:dyDescent="0.25">
      <c r="A102" s="1">
        <v>41960</v>
      </c>
      <c r="B102">
        <v>279.16571040000002</v>
      </c>
      <c r="C102">
        <v>562.32983400000001</v>
      </c>
      <c r="D102">
        <v>1244.9207759999999</v>
      </c>
      <c r="E102">
        <v>2988.7414549999999</v>
      </c>
      <c r="F102">
        <v>490.73001099999999</v>
      </c>
      <c r="G102">
        <v>1016.564636</v>
      </c>
      <c r="H102">
        <v>1052.3551030000001</v>
      </c>
      <c r="I102">
        <v>2477.4807129999999</v>
      </c>
      <c r="J102">
        <v>4617.8369140000004</v>
      </c>
      <c r="K102">
        <v>3180.226318</v>
      </c>
      <c r="L102">
        <v>6441.8486329999996</v>
      </c>
      <c r="M102">
        <v>1743.861328</v>
      </c>
      <c r="N102">
        <v>1365.655884</v>
      </c>
      <c r="O102">
        <v>1407.4746090000001</v>
      </c>
      <c r="P102">
        <v>533.04028319999998</v>
      </c>
      <c r="Q102">
        <v>5517.4189450000003</v>
      </c>
      <c r="R102">
        <v>3783.2624510000001</v>
      </c>
      <c r="S102">
        <v>5562.3349609999996</v>
      </c>
      <c r="T102">
        <v>768.62347409999995</v>
      </c>
      <c r="U102">
        <v>3796.5695799999999</v>
      </c>
      <c r="V102">
        <v>1104.2021480000001</v>
      </c>
      <c r="W102">
        <v>1710.9293210000001</v>
      </c>
      <c r="X102">
        <v>588.06671140000003</v>
      </c>
      <c r="Y102">
        <v>266.6105652</v>
      </c>
      <c r="Z102">
        <v>442294.1875</v>
      </c>
    </row>
    <row r="103" spans="1:26" x14ac:dyDescent="0.25">
      <c r="A103" s="1">
        <v>41967</v>
      </c>
      <c r="B103">
        <v>274.5604553</v>
      </c>
      <c r="C103">
        <v>555.28625490000002</v>
      </c>
      <c r="D103">
        <v>1204.6383060000001</v>
      </c>
      <c r="E103">
        <v>3114.829346</v>
      </c>
      <c r="F103">
        <v>501.99270630000001</v>
      </c>
      <c r="G103">
        <v>1048.8298339999999</v>
      </c>
      <c r="H103">
        <v>1046.351318</v>
      </c>
      <c r="I103">
        <v>2635.310547</v>
      </c>
      <c r="J103">
        <v>4816.1494140000004</v>
      </c>
      <c r="K103">
        <v>3166.3999020000001</v>
      </c>
      <c r="L103">
        <v>5941.9682620000003</v>
      </c>
      <c r="M103">
        <v>1755.1198730000001</v>
      </c>
      <c r="N103">
        <v>1351.6347659999999</v>
      </c>
      <c r="O103">
        <v>1375.3402100000001</v>
      </c>
      <c r="P103">
        <v>535.32482909999999</v>
      </c>
      <c r="Q103">
        <v>5381.7451170000004</v>
      </c>
      <c r="R103">
        <v>3737.2590329999998</v>
      </c>
      <c r="S103">
        <v>5547.1782229999999</v>
      </c>
      <c r="T103">
        <v>829.38415529999997</v>
      </c>
      <c r="U103">
        <v>3704.7104490000002</v>
      </c>
      <c r="V103">
        <v>1151.0234379999999</v>
      </c>
      <c r="W103">
        <v>1689.0673830000001</v>
      </c>
      <c r="X103">
        <v>582.68823239999995</v>
      </c>
      <c r="Y103">
        <v>272.31777949999997</v>
      </c>
      <c r="Z103">
        <v>438545.96879999997</v>
      </c>
    </row>
    <row r="104" spans="1:26" x14ac:dyDescent="0.25">
      <c r="A104" s="1">
        <v>41974</v>
      </c>
      <c r="B104">
        <v>291.22708130000001</v>
      </c>
      <c r="C104">
        <v>542.37249759999997</v>
      </c>
      <c r="D104">
        <v>1375.359375</v>
      </c>
      <c r="E104">
        <v>3287.6159670000002</v>
      </c>
      <c r="F104">
        <v>509.67172240000002</v>
      </c>
      <c r="G104">
        <v>1110.205078</v>
      </c>
      <c r="H104">
        <v>1067.793091</v>
      </c>
      <c r="I104">
        <v>2733.616211</v>
      </c>
      <c r="J104">
        <v>5014.4619140000004</v>
      </c>
      <c r="K104">
        <v>3235.5351559999999</v>
      </c>
      <c r="L104">
        <v>6026.8544920000004</v>
      </c>
      <c r="M104">
        <v>1808.3050539999999</v>
      </c>
      <c r="N104">
        <v>1418.9361570000001</v>
      </c>
      <c r="O104">
        <v>1412.065063</v>
      </c>
      <c r="P104">
        <v>539.13214110000001</v>
      </c>
      <c r="Q104">
        <v>5227.9809569999998</v>
      </c>
      <c r="R104">
        <v>3714.045654</v>
      </c>
      <c r="S104">
        <v>5585.0688479999999</v>
      </c>
      <c r="T104">
        <v>882.54980469999998</v>
      </c>
      <c r="U104">
        <v>3795.3066410000001</v>
      </c>
      <c r="V104">
        <v>1162.72876</v>
      </c>
      <c r="W104">
        <v>1714.168457</v>
      </c>
      <c r="X104">
        <v>601.51354979999996</v>
      </c>
      <c r="Y104">
        <v>297.59283449999998</v>
      </c>
      <c r="Z104">
        <v>440794.9375</v>
      </c>
    </row>
    <row r="105" spans="1:26" x14ac:dyDescent="0.25">
      <c r="A105" s="1">
        <v>41981</v>
      </c>
      <c r="B105">
        <v>287.93756100000002</v>
      </c>
      <c r="C105">
        <v>534.74169919999997</v>
      </c>
      <c r="D105">
        <v>1301.5081789999999</v>
      </c>
      <c r="E105">
        <v>3226.907471</v>
      </c>
      <c r="F105">
        <v>490.65695190000002</v>
      </c>
      <c r="G105">
        <v>1075.5020750000001</v>
      </c>
      <c r="H105">
        <v>997.46453859999997</v>
      </c>
      <c r="I105">
        <v>2678.601318</v>
      </c>
      <c r="J105">
        <v>5137.2255859999996</v>
      </c>
      <c r="K105">
        <v>3318.4973140000002</v>
      </c>
      <c r="L105">
        <v>5838.220703</v>
      </c>
      <c r="M105">
        <v>1739.979126</v>
      </c>
      <c r="N105">
        <v>1402.1104740000001</v>
      </c>
      <c r="O105">
        <v>1375.3402100000001</v>
      </c>
      <c r="P105">
        <v>539.13214110000001</v>
      </c>
      <c r="Q105">
        <v>5128.486328</v>
      </c>
      <c r="R105">
        <v>3610.2221679999998</v>
      </c>
      <c r="S105">
        <v>5441.0849609999996</v>
      </c>
      <c r="T105">
        <v>849.13153079999995</v>
      </c>
      <c r="U105">
        <v>3914.5541990000002</v>
      </c>
      <c r="V105">
        <v>1162.72876</v>
      </c>
      <c r="W105">
        <v>1689.0673830000001</v>
      </c>
      <c r="X105">
        <v>583.58465579999995</v>
      </c>
      <c r="Y105">
        <v>288.6242676</v>
      </c>
      <c r="Z105">
        <v>428050.90629999997</v>
      </c>
    </row>
    <row r="106" spans="1:26" x14ac:dyDescent="0.25">
      <c r="A106" s="1">
        <v>41988</v>
      </c>
      <c r="B106">
        <v>299.9989319</v>
      </c>
      <c r="C106">
        <v>541.78552249999996</v>
      </c>
      <c r="D106">
        <v>1297.6716309999999</v>
      </c>
      <c r="E106">
        <v>3324.9750979999999</v>
      </c>
      <c r="F106">
        <v>494.67938229999999</v>
      </c>
      <c r="G106">
        <v>1084.3930660000001</v>
      </c>
      <c r="H106">
        <v>971.73468019999996</v>
      </c>
      <c r="I106">
        <v>2690.3259280000002</v>
      </c>
      <c r="J106">
        <v>5052.2348629999997</v>
      </c>
      <c r="K106">
        <v>3212.48999</v>
      </c>
      <c r="L106">
        <v>5998.5600590000004</v>
      </c>
      <c r="M106">
        <v>1771.424438</v>
      </c>
      <c r="N106">
        <v>1418.9361570000001</v>
      </c>
      <c r="O106">
        <v>1375.3402100000001</v>
      </c>
      <c r="P106">
        <v>549.7931519</v>
      </c>
      <c r="Q106">
        <v>5155.6210940000001</v>
      </c>
      <c r="R106">
        <v>3708.982422</v>
      </c>
      <c r="S106">
        <v>5539.6000979999999</v>
      </c>
      <c r="T106">
        <v>844.57421880000004</v>
      </c>
      <c r="U106">
        <v>3934.7795409999999</v>
      </c>
      <c r="V106">
        <v>1119.8093260000001</v>
      </c>
      <c r="W106">
        <v>1761.9417719999999</v>
      </c>
      <c r="X106">
        <v>571.03442380000001</v>
      </c>
      <c r="Y106">
        <v>295.96218870000001</v>
      </c>
      <c r="Z106">
        <v>422803.28129999997</v>
      </c>
    </row>
    <row r="107" spans="1:26" x14ac:dyDescent="0.25">
      <c r="A107" s="1">
        <v>41995</v>
      </c>
      <c r="B107">
        <v>310.52520750000002</v>
      </c>
      <c r="C107">
        <v>534.15478519999999</v>
      </c>
      <c r="D107">
        <v>1328.3634030000001</v>
      </c>
      <c r="E107">
        <v>3301.625732</v>
      </c>
      <c r="F107">
        <v>492.33908079999998</v>
      </c>
      <c r="G107">
        <v>1103.6087649999999</v>
      </c>
      <c r="H107">
        <v>956.29656980000004</v>
      </c>
      <c r="I107">
        <v>2726.4011230000001</v>
      </c>
      <c r="J107">
        <v>5184.4438479999999</v>
      </c>
      <c r="K107">
        <v>3300.061279</v>
      </c>
      <c r="L107">
        <v>6055.1494140000004</v>
      </c>
      <c r="M107">
        <v>1805.199341</v>
      </c>
      <c r="N107">
        <v>1455.3908690000001</v>
      </c>
      <c r="O107">
        <v>1367.995361</v>
      </c>
      <c r="P107">
        <v>551.31597899999997</v>
      </c>
      <c r="Q107">
        <v>5264.1606449999999</v>
      </c>
      <c r="R107">
        <v>3712.7802729999999</v>
      </c>
      <c r="S107">
        <v>5501.7094729999999</v>
      </c>
      <c r="T107">
        <v>902.2969971</v>
      </c>
      <c r="U107">
        <v>4066.2482909999999</v>
      </c>
      <c r="V107">
        <v>1123.7110600000001</v>
      </c>
      <c r="W107">
        <v>1787.8522949999999</v>
      </c>
      <c r="X107">
        <v>565.65588379999997</v>
      </c>
      <c r="Y107">
        <v>294.33148189999997</v>
      </c>
      <c r="Z107">
        <v>428800.5</v>
      </c>
    </row>
    <row r="108" spans="1:26" x14ac:dyDescent="0.25">
      <c r="A108" s="1">
        <v>42002</v>
      </c>
      <c r="B108">
        <v>301.53408810000002</v>
      </c>
      <c r="C108">
        <v>532.39385990000005</v>
      </c>
      <c r="D108">
        <v>1300.549072</v>
      </c>
      <c r="E108">
        <v>3278.2763669999999</v>
      </c>
      <c r="F108">
        <v>485.97631840000003</v>
      </c>
      <c r="G108">
        <v>1083.8192140000001</v>
      </c>
      <c r="H108">
        <v>952.00811769999996</v>
      </c>
      <c r="I108">
        <v>2699.3447270000001</v>
      </c>
      <c r="J108">
        <v>5090.0092770000001</v>
      </c>
      <c r="K108">
        <v>3244.7531739999999</v>
      </c>
      <c r="L108">
        <v>6017.4223629999997</v>
      </c>
      <c r="M108">
        <v>1780.353394</v>
      </c>
      <c r="N108">
        <v>1413.3276370000001</v>
      </c>
      <c r="O108">
        <v>1380.577759</v>
      </c>
      <c r="P108">
        <v>575.06976320000001</v>
      </c>
      <c r="Q108">
        <v>5218.9350590000004</v>
      </c>
      <c r="R108">
        <v>3679.0158689999998</v>
      </c>
      <c r="S108">
        <v>5524.4438479999999</v>
      </c>
      <c r="T108">
        <v>890.14489749999996</v>
      </c>
      <c r="U108">
        <v>4038.5976559999999</v>
      </c>
      <c r="V108">
        <v>1115.907471</v>
      </c>
      <c r="W108">
        <v>1765.180664</v>
      </c>
      <c r="X108">
        <v>569.13049320000005</v>
      </c>
      <c r="Y108">
        <v>291.79919430000001</v>
      </c>
      <c r="Z108">
        <v>434797.8125</v>
      </c>
    </row>
    <row r="109" spans="1:26" x14ac:dyDescent="0.25">
      <c r="A109" s="1">
        <v>42009</v>
      </c>
      <c r="B109">
        <v>311.18313599999999</v>
      </c>
      <c r="C109">
        <v>524.17602539999996</v>
      </c>
      <c r="D109">
        <v>1231.493408</v>
      </c>
      <c r="E109">
        <v>3105.4892580000001</v>
      </c>
      <c r="F109">
        <v>462.79275510000002</v>
      </c>
      <c r="G109">
        <v>1091.1329350000001</v>
      </c>
      <c r="H109">
        <v>921.98999019999997</v>
      </c>
      <c r="I109">
        <v>2717.3823240000002</v>
      </c>
      <c r="J109">
        <v>4967.2431640000004</v>
      </c>
      <c r="K109">
        <v>3207.8811040000001</v>
      </c>
      <c r="L109">
        <v>5951.4008789999998</v>
      </c>
      <c r="M109">
        <v>1746.1907960000001</v>
      </c>
      <c r="N109">
        <v>1346.0263669999999</v>
      </c>
      <c r="O109">
        <v>1388.927856</v>
      </c>
      <c r="P109">
        <v>608.80718990000003</v>
      </c>
      <c r="Q109">
        <v>5417.923828</v>
      </c>
      <c r="R109">
        <v>3685.7683109999998</v>
      </c>
      <c r="S109">
        <v>5691.1630859999996</v>
      </c>
      <c r="T109">
        <v>914.4492798</v>
      </c>
      <c r="U109">
        <v>3997.8474120000001</v>
      </c>
      <c r="V109">
        <v>1112.0058590000001</v>
      </c>
      <c r="W109">
        <v>1702.0225829999999</v>
      </c>
      <c r="X109">
        <v>544.73919679999995</v>
      </c>
      <c r="Y109">
        <v>279.46963499999998</v>
      </c>
      <c r="Z109">
        <v>464034.21879999997</v>
      </c>
    </row>
    <row r="110" spans="1:26" x14ac:dyDescent="0.25">
      <c r="A110" s="1">
        <v>42016</v>
      </c>
      <c r="B110">
        <v>287.93756100000002</v>
      </c>
      <c r="C110">
        <v>537.67669679999995</v>
      </c>
      <c r="D110">
        <v>1196.965698</v>
      </c>
      <c r="E110">
        <v>2951.3828130000002</v>
      </c>
      <c r="F110">
        <v>449.55548099999999</v>
      </c>
      <c r="G110">
        <v>1077.509888</v>
      </c>
      <c r="H110">
        <v>887.68347170000004</v>
      </c>
      <c r="I110">
        <v>2745.3408199999999</v>
      </c>
      <c r="J110">
        <v>4938.9140630000002</v>
      </c>
      <c r="K110">
        <v>3249.3618160000001</v>
      </c>
      <c r="L110">
        <v>6149.466797</v>
      </c>
      <c r="M110">
        <v>1712.4160159999999</v>
      </c>
      <c r="N110">
        <v>1277.32312</v>
      </c>
      <c r="O110">
        <v>1425.112427</v>
      </c>
      <c r="P110">
        <v>596.5390625</v>
      </c>
      <c r="Q110">
        <v>5598.8227539999998</v>
      </c>
      <c r="R110">
        <v>3503.4428710000002</v>
      </c>
      <c r="S110">
        <v>5622.9594729999999</v>
      </c>
      <c r="T110">
        <v>882.54980469999998</v>
      </c>
      <c r="U110">
        <v>4135.8056640000004</v>
      </c>
      <c r="V110">
        <v>1072.9880370000001</v>
      </c>
      <c r="W110">
        <v>1646.962158</v>
      </c>
      <c r="X110">
        <v>553.77307129999997</v>
      </c>
      <c r="Y110">
        <v>274.53778080000001</v>
      </c>
      <c r="Z110">
        <v>483525.03129999997</v>
      </c>
    </row>
    <row r="111" spans="1:26" x14ac:dyDescent="0.25">
      <c r="A111" s="1">
        <v>42023</v>
      </c>
      <c r="B111">
        <v>278.50784299999998</v>
      </c>
      <c r="C111">
        <v>565.26477050000005</v>
      </c>
      <c r="D111">
        <v>1267.939331</v>
      </c>
      <c r="E111">
        <v>2871.9941410000001</v>
      </c>
      <c r="F111">
        <v>455.04061890000003</v>
      </c>
      <c r="G111">
        <v>1102.0311280000001</v>
      </c>
      <c r="H111">
        <v>893.68707280000001</v>
      </c>
      <c r="I111">
        <v>2774.2009280000002</v>
      </c>
      <c r="J111">
        <v>4882.2534180000002</v>
      </c>
      <c r="K111">
        <v>3309.280029</v>
      </c>
      <c r="L111">
        <v>6309.8056640000004</v>
      </c>
      <c r="M111">
        <v>1712.4160159999999</v>
      </c>
      <c r="N111">
        <v>1247.8785399999999</v>
      </c>
      <c r="O111">
        <v>1484.4920649999999</v>
      </c>
      <c r="P111">
        <v>601.9063721</v>
      </c>
      <c r="Q111">
        <v>5752.5859380000002</v>
      </c>
      <c r="R111">
        <v>3596.7158199999999</v>
      </c>
      <c r="S111">
        <v>5873.0375979999999</v>
      </c>
      <c r="T111">
        <v>958.50061040000003</v>
      </c>
      <c r="U111">
        <v>4302.6313479999999</v>
      </c>
      <c r="V111">
        <v>1131.5147710000001</v>
      </c>
      <c r="W111">
        <v>1714.978149</v>
      </c>
      <c r="X111">
        <v>560.09667969999998</v>
      </c>
      <c r="Y111">
        <v>292.6212463</v>
      </c>
      <c r="Z111">
        <v>459536.28129999997</v>
      </c>
    </row>
    <row r="112" spans="1:26" x14ac:dyDescent="0.25">
      <c r="A112" s="1">
        <v>42030</v>
      </c>
      <c r="B112">
        <v>321.4901428</v>
      </c>
      <c r="C112">
        <v>612.81048580000004</v>
      </c>
      <c r="D112">
        <v>1303.426514</v>
      </c>
      <c r="E112">
        <v>2988.7414549999999</v>
      </c>
      <c r="F112">
        <v>462.42718509999997</v>
      </c>
      <c r="G112">
        <v>1096.2954099999999</v>
      </c>
      <c r="H112">
        <v>861.09570310000004</v>
      </c>
      <c r="I112">
        <v>2941.9521479999999</v>
      </c>
      <c r="J112">
        <v>5005.0180659999996</v>
      </c>
      <c r="K112">
        <v>3645.7382809999999</v>
      </c>
      <c r="L112">
        <v>6771.9575199999999</v>
      </c>
      <c r="M112">
        <v>1697.6636960000001</v>
      </c>
      <c r="N112">
        <v>1226.8469239999999</v>
      </c>
      <c r="O112">
        <v>1615.312866</v>
      </c>
      <c r="P112">
        <v>625.6758423</v>
      </c>
      <c r="Q112">
        <v>5770.6772460000002</v>
      </c>
      <c r="R112">
        <v>3661.290039</v>
      </c>
      <c r="S112">
        <v>5850.3037109999996</v>
      </c>
      <c r="T112">
        <v>973.69079590000001</v>
      </c>
      <c r="U112">
        <v>4398.5668949999999</v>
      </c>
      <c r="V112">
        <v>1139.317871</v>
      </c>
      <c r="W112">
        <v>1725.5045170000001</v>
      </c>
      <c r="X112">
        <v>579.06774900000005</v>
      </c>
      <c r="Y112">
        <v>281.11358639999997</v>
      </c>
      <c r="Z112">
        <v>429550.1875</v>
      </c>
    </row>
    <row r="113" spans="1:26" x14ac:dyDescent="0.25">
      <c r="A113" s="1">
        <v>42037</v>
      </c>
      <c r="B113">
        <v>307.01650999999998</v>
      </c>
      <c r="C113">
        <v>669.16082759999995</v>
      </c>
      <c r="D113">
        <v>1300.549072</v>
      </c>
      <c r="E113">
        <v>2965.3920899999998</v>
      </c>
      <c r="F113">
        <v>491.31506350000001</v>
      </c>
      <c r="G113">
        <v>1093.1403809999999</v>
      </c>
      <c r="H113">
        <v>869.67236330000003</v>
      </c>
      <c r="I113">
        <v>2863.4875489999999</v>
      </c>
      <c r="J113">
        <v>5090.0092770000001</v>
      </c>
      <c r="K113">
        <v>3650.3469239999999</v>
      </c>
      <c r="L113">
        <v>6290.9418949999999</v>
      </c>
      <c r="M113">
        <v>1720.9564210000001</v>
      </c>
      <c r="N113">
        <v>1291.3439940000001</v>
      </c>
      <c r="O113">
        <v>1547.58313</v>
      </c>
      <c r="P113">
        <v>601.13946529999998</v>
      </c>
      <c r="Q113">
        <v>5155.6210940000001</v>
      </c>
      <c r="R113">
        <v>3719.533203</v>
      </c>
      <c r="S113">
        <v>5956.3964839999999</v>
      </c>
      <c r="T113">
        <v>826.34606929999995</v>
      </c>
      <c r="U113">
        <v>4322.1577150000003</v>
      </c>
      <c r="V113">
        <v>1104.2021480000001</v>
      </c>
      <c r="W113">
        <v>1754.6541749999999</v>
      </c>
      <c r="X113">
        <v>565.51702880000005</v>
      </c>
      <c r="Y113">
        <v>284.4014282</v>
      </c>
      <c r="Z113">
        <v>436297.03129999997</v>
      </c>
    </row>
    <row r="114" spans="1:26" x14ac:dyDescent="0.25">
      <c r="A114" s="1">
        <v>42044</v>
      </c>
      <c r="B114">
        <v>299.12182619999999</v>
      </c>
      <c r="C114">
        <v>665.63897710000003</v>
      </c>
      <c r="D114">
        <v>1330.2814940000001</v>
      </c>
      <c r="E114">
        <v>2427.4187010000001</v>
      </c>
      <c r="F114">
        <v>517.13146970000003</v>
      </c>
      <c r="G114">
        <v>1119.669312</v>
      </c>
      <c r="H114">
        <v>891.97174070000005</v>
      </c>
      <c r="I114">
        <v>2831.0197750000002</v>
      </c>
      <c r="J114">
        <v>5127.783203</v>
      </c>
      <c r="K114">
        <v>3664.1748050000001</v>
      </c>
      <c r="L114">
        <v>6517.3027339999999</v>
      </c>
      <c r="M114">
        <v>1748.5200199999999</v>
      </c>
      <c r="N114">
        <v>1233.857422</v>
      </c>
      <c r="O114">
        <v>1612.529663</v>
      </c>
      <c r="P114">
        <v>543.63262940000004</v>
      </c>
      <c r="Q114">
        <v>5209.8901370000003</v>
      </c>
      <c r="R114">
        <v>3811.9626459999999</v>
      </c>
      <c r="S114">
        <v>6024.6000979999999</v>
      </c>
      <c r="T114">
        <v>821.78900150000004</v>
      </c>
      <c r="U114">
        <v>4326.4013670000004</v>
      </c>
      <c r="V114">
        <v>1143.2198490000001</v>
      </c>
      <c r="W114">
        <v>1809.7147219999999</v>
      </c>
      <c r="X114">
        <v>595.32861330000003</v>
      </c>
      <c r="Y114">
        <v>290.15521239999998</v>
      </c>
      <c r="Z114">
        <v>429550.1875</v>
      </c>
    </row>
    <row r="115" spans="1:26" x14ac:dyDescent="0.25">
      <c r="A115" s="1">
        <v>42051</v>
      </c>
      <c r="B115">
        <v>322.58663940000002</v>
      </c>
      <c r="C115">
        <v>673.85675049999998</v>
      </c>
      <c r="D115">
        <v>1430.028564</v>
      </c>
      <c r="E115">
        <v>2550.7048340000001</v>
      </c>
      <c r="F115">
        <v>559.84185790000004</v>
      </c>
      <c r="G115">
        <v>1158.387573</v>
      </c>
      <c r="H115">
        <v>930.5664673</v>
      </c>
      <c r="I115">
        <v>2886.9370119999999</v>
      </c>
      <c r="J115">
        <v>5571.6235349999997</v>
      </c>
      <c r="K115">
        <v>3687.219482</v>
      </c>
      <c r="L115">
        <v>6790.8222660000001</v>
      </c>
      <c r="M115">
        <v>1822.280884</v>
      </c>
      <c r="N115">
        <v>1233.857422</v>
      </c>
      <c r="O115">
        <v>1824.0695800000001</v>
      </c>
      <c r="P115">
        <v>553.60058590000006</v>
      </c>
      <c r="Q115">
        <v>5300.3398440000001</v>
      </c>
      <c r="R115">
        <v>3846.570557</v>
      </c>
      <c r="S115">
        <v>6123.1152339999999</v>
      </c>
      <c r="T115">
        <v>840.01739499999996</v>
      </c>
      <c r="U115">
        <v>4372.2465819999998</v>
      </c>
      <c r="V115">
        <v>1127.6126710000001</v>
      </c>
      <c r="W115">
        <v>1853.439697</v>
      </c>
      <c r="X115">
        <v>597.13537599999995</v>
      </c>
      <c r="Y115">
        <v>296.73098750000003</v>
      </c>
      <c r="Z115">
        <v>437046.59379999997</v>
      </c>
    </row>
    <row r="116" spans="1:26" x14ac:dyDescent="0.25">
      <c r="A116" s="1">
        <v>42058</v>
      </c>
      <c r="B116">
        <v>332.23571779999997</v>
      </c>
      <c r="C116">
        <v>724.33728029999997</v>
      </c>
      <c r="D116">
        <v>1492.370361</v>
      </c>
      <c r="E116">
        <v>2464.7783199999999</v>
      </c>
      <c r="F116">
        <v>568.76416019999999</v>
      </c>
      <c r="G116">
        <v>1156.2364500000001</v>
      </c>
      <c r="H116">
        <v>908.26715090000005</v>
      </c>
      <c r="I116">
        <v>2929.3254390000002</v>
      </c>
      <c r="J116">
        <v>6062.6826170000004</v>
      </c>
      <c r="K116">
        <v>3779.3996579999998</v>
      </c>
      <c r="L116">
        <v>7149.2255859999996</v>
      </c>
      <c r="M116">
        <v>1826.551025</v>
      </c>
      <c r="N116">
        <v>1295.5501710000001</v>
      </c>
      <c r="O116">
        <v>1846.336914</v>
      </c>
      <c r="P116">
        <v>539.79876709999996</v>
      </c>
      <c r="Q116">
        <v>5363.654297</v>
      </c>
      <c r="R116">
        <v>3860.498047</v>
      </c>
      <c r="S116">
        <v>5926.0839839999999</v>
      </c>
      <c r="T116">
        <v>909.89208980000001</v>
      </c>
      <c r="U116">
        <v>4542.0419920000004</v>
      </c>
      <c r="V116">
        <v>1092.496582</v>
      </c>
      <c r="W116">
        <v>1876.921509</v>
      </c>
      <c r="X116">
        <v>616.10632320000002</v>
      </c>
      <c r="Y116">
        <v>288.51138309999999</v>
      </c>
      <c r="Z116">
        <v>446792.125</v>
      </c>
    </row>
    <row r="117" spans="1:26" x14ac:dyDescent="0.25">
      <c r="A117" s="1">
        <v>42065</v>
      </c>
      <c r="B117">
        <v>317.76205440000001</v>
      </c>
      <c r="C117">
        <v>743.12078859999997</v>
      </c>
      <c r="D117">
        <v>1460.7200929999999</v>
      </c>
      <c r="E117">
        <v>2442.3625489999999</v>
      </c>
      <c r="F117">
        <v>569.34912110000005</v>
      </c>
      <c r="G117">
        <v>1174.4486079999999</v>
      </c>
      <c r="H117">
        <v>934.85485840000001</v>
      </c>
      <c r="I117">
        <v>2958.1860350000002</v>
      </c>
      <c r="J117">
        <v>5939.9165039999998</v>
      </c>
      <c r="K117">
        <v>4028.2871089999999</v>
      </c>
      <c r="L117">
        <v>7347.2919920000004</v>
      </c>
      <c r="M117">
        <v>1827.327759</v>
      </c>
      <c r="N117">
        <v>1305.451538</v>
      </c>
      <c r="O117">
        <v>1799.0189210000001</v>
      </c>
      <c r="P117">
        <v>554.36724849999996</v>
      </c>
      <c r="Q117">
        <v>5571.6889650000003</v>
      </c>
      <c r="R117">
        <v>3972.1765140000002</v>
      </c>
      <c r="S117">
        <v>6207.6157229999999</v>
      </c>
      <c r="T117">
        <v>899.25915529999997</v>
      </c>
      <c r="U117">
        <v>4727.1206050000001</v>
      </c>
      <c r="V117">
        <v>1076.8897710000001</v>
      </c>
      <c r="W117">
        <v>1903.6417240000001</v>
      </c>
      <c r="X117">
        <v>635.07727050000005</v>
      </c>
      <c r="Y117">
        <v>281.93554690000002</v>
      </c>
      <c r="Z117">
        <v>452039.6875</v>
      </c>
    </row>
    <row r="118" spans="1:26" x14ac:dyDescent="0.25">
      <c r="A118" s="1">
        <v>42072</v>
      </c>
      <c r="B118">
        <v>337.93746950000002</v>
      </c>
      <c r="C118">
        <v>784.20959470000003</v>
      </c>
      <c r="D118">
        <v>1492.370361</v>
      </c>
      <c r="E118">
        <v>2419.9472660000001</v>
      </c>
      <c r="F118">
        <v>577.39398189999997</v>
      </c>
      <c r="G118">
        <v>1184.056274</v>
      </c>
      <c r="H118">
        <v>962.30017090000001</v>
      </c>
      <c r="I118">
        <v>2983.438721</v>
      </c>
      <c r="J118">
        <v>6081.5698240000002</v>
      </c>
      <c r="K118">
        <v>4092.813721</v>
      </c>
      <c r="L118">
        <v>7441.609375</v>
      </c>
      <c r="M118">
        <v>1893.3238530000001</v>
      </c>
      <c r="N118">
        <v>1423.363159</v>
      </c>
      <c r="O118">
        <v>1946.540405</v>
      </c>
      <c r="P118">
        <v>605.74011229999996</v>
      </c>
      <c r="Q118">
        <v>5445.0585940000001</v>
      </c>
      <c r="R118">
        <v>4174.6992190000001</v>
      </c>
      <c r="S118">
        <v>6299.9223629999997</v>
      </c>
      <c r="T118">
        <v>899.25915529999997</v>
      </c>
      <c r="U118">
        <v>4952.1005859999996</v>
      </c>
      <c r="V118">
        <v>1096.3985600000001</v>
      </c>
      <c r="W118">
        <v>1899.5936280000001</v>
      </c>
      <c r="X118">
        <v>628.7538452</v>
      </c>
      <c r="Y118">
        <v>277.82574460000001</v>
      </c>
      <c r="Z118">
        <v>433298.46879999997</v>
      </c>
    </row>
    <row r="119" spans="1:26" x14ac:dyDescent="0.25">
      <c r="A119" s="1">
        <v>42079</v>
      </c>
      <c r="B119">
        <v>340.56906129999999</v>
      </c>
      <c r="C119">
        <v>783.03564449999999</v>
      </c>
      <c r="D119">
        <v>1529.7757570000001</v>
      </c>
      <c r="E119">
        <v>2656.244385</v>
      </c>
      <c r="F119">
        <v>577.75970459999996</v>
      </c>
      <c r="G119">
        <v>1232.955811</v>
      </c>
      <c r="H119">
        <v>930.5664673</v>
      </c>
      <c r="I119">
        <v>3044.766846</v>
      </c>
      <c r="J119">
        <v>6232.6630859999996</v>
      </c>
      <c r="K119">
        <v>4009.851318</v>
      </c>
      <c r="L119">
        <v>7771.7182620000003</v>
      </c>
      <c r="M119">
        <v>1879.3482670000001</v>
      </c>
      <c r="N119">
        <v>1487.9339600000001</v>
      </c>
      <c r="O119">
        <v>1977.1579589999999</v>
      </c>
      <c r="P119">
        <v>603.43981929999995</v>
      </c>
      <c r="Q119">
        <v>5490.2836909999996</v>
      </c>
      <c r="R119">
        <v>4337.2290039999998</v>
      </c>
      <c r="S119">
        <v>6330.6904299999997</v>
      </c>
      <c r="T119">
        <v>906.85424799999998</v>
      </c>
      <c r="U119">
        <v>5098.9726559999999</v>
      </c>
      <c r="V119">
        <v>1065.1842039999999</v>
      </c>
      <c r="W119">
        <v>1999.997803</v>
      </c>
      <c r="X119">
        <v>674.82611080000004</v>
      </c>
      <c r="Y119">
        <v>281.93554690000002</v>
      </c>
      <c r="Z119">
        <v>438545.96879999997</v>
      </c>
    </row>
    <row r="120" spans="1:26" x14ac:dyDescent="0.25">
      <c r="A120" s="1">
        <v>42086</v>
      </c>
      <c r="B120">
        <v>339.91113280000002</v>
      </c>
      <c r="C120">
        <v>784.20959470000003</v>
      </c>
      <c r="D120">
        <v>1505.7982179999999</v>
      </c>
      <c r="E120">
        <v>2574.9873050000001</v>
      </c>
      <c r="F120">
        <v>550.1150513</v>
      </c>
      <c r="G120">
        <v>1216.177856</v>
      </c>
      <c r="H120">
        <v>931.42443849999995</v>
      </c>
      <c r="I120">
        <v>2918.5029300000001</v>
      </c>
      <c r="J120">
        <v>6166.560547</v>
      </c>
      <c r="K120">
        <v>3880.797607</v>
      </c>
      <c r="L120">
        <v>7573.6518550000001</v>
      </c>
      <c r="M120">
        <v>1858.3842770000001</v>
      </c>
      <c r="N120">
        <v>1493.548828</v>
      </c>
      <c r="O120">
        <v>1941.901245</v>
      </c>
      <c r="P120">
        <v>612.64093019999996</v>
      </c>
      <c r="Q120">
        <v>5454.1035160000001</v>
      </c>
      <c r="R120">
        <v>4351.6928710000002</v>
      </c>
      <c r="S120">
        <v>6538.3803710000002</v>
      </c>
      <c r="T120">
        <v>868.8787231</v>
      </c>
      <c r="U120">
        <v>5144.8188479999999</v>
      </c>
      <c r="V120">
        <v>1026.166626</v>
      </c>
      <c r="W120">
        <v>1910.929443</v>
      </c>
      <c r="X120">
        <v>655.85516359999997</v>
      </c>
      <c r="Y120">
        <v>281.93554690000002</v>
      </c>
      <c r="Z120">
        <v>438545.96879999997</v>
      </c>
    </row>
    <row r="121" spans="1:26" x14ac:dyDescent="0.25">
      <c r="A121" s="1">
        <v>42093</v>
      </c>
      <c r="B121">
        <v>342.10415649999999</v>
      </c>
      <c r="C121">
        <v>797.12323000000004</v>
      </c>
      <c r="D121">
        <v>1533.6979980000001</v>
      </c>
      <c r="E121">
        <v>2603.6667480000001</v>
      </c>
      <c r="F121">
        <v>570.87200929999995</v>
      </c>
      <c r="G121">
        <v>1226.1019289999999</v>
      </c>
      <c r="H121">
        <v>936.96893309999996</v>
      </c>
      <c r="I121">
        <v>2983.1433109999998</v>
      </c>
      <c r="J121">
        <v>6585.4741210000002</v>
      </c>
      <c r="K121">
        <v>4091.8867190000001</v>
      </c>
      <c r="L121">
        <v>8038.5830079999996</v>
      </c>
      <c r="M121">
        <v>1910.373413</v>
      </c>
      <c r="N121">
        <v>1516.0081789999999</v>
      </c>
      <c r="O121">
        <v>2052.310547</v>
      </c>
      <c r="P121">
        <v>615.70806879999998</v>
      </c>
      <c r="Q121">
        <v>5340.0751950000003</v>
      </c>
      <c r="R121">
        <v>4309.998047</v>
      </c>
      <c r="S121">
        <v>6307.6142579999996</v>
      </c>
      <c r="T121">
        <v>1025.169189</v>
      </c>
      <c r="U121">
        <v>5185.5698240000002</v>
      </c>
      <c r="V121">
        <v>1029.9792480000001</v>
      </c>
      <c r="W121">
        <v>1940.5854489999999</v>
      </c>
      <c r="X121">
        <v>678.43981929999995</v>
      </c>
      <c r="Y121">
        <v>283.57946779999997</v>
      </c>
      <c r="Z121">
        <v>430573.4375</v>
      </c>
    </row>
    <row r="122" spans="1:26" x14ac:dyDescent="0.25">
      <c r="A122" s="1">
        <v>42100</v>
      </c>
      <c r="B122">
        <v>345.8322144</v>
      </c>
      <c r="C122">
        <v>818.25463869999999</v>
      </c>
      <c r="D122">
        <v>1523.1141359999999</v>
      </c>
      <c r="E122">
        <v>2675.1032709999999</v>
      </c>
      <c r="F122">
        <v>575.2382202</v>
      </c>
      <c r="G122">
        <v>1211.550293</v>
      </c>
      <c r="H122">
        <v>924.86791989999995</v>
      </c>
      <c r="I122">
        <v>3028.7846679999998</v>
      </c>
      <c r="J122">
        <v>6765.5078130000002</v>
      </c>
      <c r="K122">
        <v>4077.9846189999998</v>
      </c>
      <c r="L122">
        <v>8444.7626949999994</v>
      </c>
      <c r="M122">
        <v>2086.1215820000002</v>
      </c>
      <c r="N122">
        <v>1684.4533690000001</v>
      </c>
      <c r="O122">
        <v>2107.9785160000001</v>
      </c>
      <c r="P122">
        <v>616.47479250000004</v>
      </c>
      <c r="Q122">
        <v>5394.6596680000002</v>
      </c>
      <c r="R122">
        <v>4573.7885740000002</v>
      </c>
      <c r="S122">
        <v>6353.7670900000003</v>
      </c>
      <c r="T122">
        <v>999.11840819999998</v>
      </c>
      <c r="U122">
        <v>5205.0981449999999</v>
      </c>
      <c r="V122">
        <v>1077.334595</v>
      </c>
      <c r="W122">
        <v>1971.766357</v>
      </c>
      <c r="X122">
        <v>682.05328369999995</v>
      </c>
      <c r="Y122">
        <v>283.57946779999997</v>
      </c>
      <c r="Z122">
        <v>440445.625</v>
      </c>
    </row>
    <row r="123" spans="1:26" x14ac:dyDescent="0.25">
      <c r="A123" s="1">
        <v>42107</v>
      </c>
      <c r="B123">
        <v>342.54266360000003</v>
      </c>
      <c r="C123">
        <v>737.25097659999994</v>
      </c>
      <c r="D123">
        <v>1550.0546879999999</v>
      </c>
      <c r="E123">
        <v>2724.9204100000002</v>
      </c>
      <c r="F123">
        <v>608.31823729999996</v>
      </c>
      <c r="G123">
        <v>1207.3305660000001</v>
      </c>
      <c r="H123">
        <v>963.76422119999995</v>
      </c>
      <c r="I123">
        <v>3046.1286620000001</v>
      </c>
      <c r="J123">
        <v>6035.8945309999999</v>
      </c>
      <c r="K123">
        <v>3962.1328130000002</v>
      </c>
      <c r="L123">
        <v>7377.3608400000003</v>
      </c>
      <c r="M123">
        <v>2135.7727049999999</v>
      </c>
      <c r="N123">
        <v>1659.1866460000001</v>
      </c>
      <c r="O123">
        <v>1974.3743899999999</v>
      </c>
      <c r="P123">
        <v>608.04040529999997</v>
      </c>
      <c r="Q123">
        <v>5112.6445309999999</v>
      </c>
      <c r="R123">
        <v>4521.8818359999996</v>
      </c>
      <c r="S123">
        <v>6469.1503910000001</v>
      </c>
      <c r="T123">
        <v>974.60034180000002</v>
      </c>
      <c r="U123">
        <v>4944.4589839999999</v>
      </c>
      <c r="V123">
        <v>1065.4959719999999</v>
      </c>
      <c r="W123">
        <v>2049.718018</v>
      </c>
      <c r="X123">
        <v>664.88909909999995</v>
      </c>
      <c r="Y123">
        <v>293.44311520000002</v>
      </c>
      <c r="Z123">
        <v>434370.46879999997</v>
      </c>
    </row>
    <row r="124" spans="1:26" x14ac:dyDescent="0.25">
      <c r="A124" s="1">
        <v>42114</v>
      </c>
      <c r="B124">
        <v>364.03384399999999</v>
      </c>
      <c r="C124">
        <v>719.64141849999999</v>
      </c>
      <c r="D124">
        <v>1599.1254879999999</v>
      </c>
      <c r="E124">
        <v>2744.6601559999999</v>
      </c>
      <c r="F124">
        <v>634.07189940000001</v>
      </c>
      <c r="G124">
        <v>1224.2100829999999</v>
      </c>
      <c r="H124">
        <v>982.78015140000002</v>
      </c>
      <c r="I124">
        <v>3098.1601559999999</v>
      </c>
      <c r="J124">
        <v>6329.6347660000001</v>
      </c>
      <c r="K124">
        <v>3989.936768</v>
      </c>
      <c r="L124">
        <v>7377.3608400000003</v>
      </c>
      <c r="M124">
        <v>2139.7128910000001</v>
      </c>
      <c r="N124">
        <v>1690.068115</v>
      </c>
      <c r="O124">
        <v>2050.4545899999998</v>
      </c>
      <c r="P124">
        <v>612.64093019999996</v>
      </c>
      <c r="Q124">
        <v>5303.6860349999997</v>
      </c>
      <c r="R124">
        <v>4438.4892579999996</v>
      </c>
      <c r="S124">
        <v>6569.1494140000004</v>
      </c>
      <c r="T124">
        <v>1005.248169</v>
      </c>
      <c r="U124">
        <v>5029.3579099999997</v>
      </c>
      <c r="V124">
        <v>1069.4423830000001</v>
      </c>
      <c r="W124">
        <v>2053.820557</v>
      </c>
      <c r="X124">
        <v>683.86004639999999</v>
      </c>
      <c r="Y124">
        <v>298.37496950000002</v>
      </c>
      <c r="Z124">
        <v>435889.28129999997</v>
      </c>
    </row>
    <row r="125" spans="1:26" x14ac:dyDescent="0.25">
      <c r="A125" s="1">
        <v>42121</v>
      </c>
      <c r="B125">
        <v>394.51623540000003</v>
      </c>
      <c r="C125">
        <v>667.98687740000003</v>
      </c>
      <c r="D125">
        <v>1556.7899170000001</v>
      </c>
      <c r="E125">
        <v>2596.1467290000001</v>
      </c>
      <c r="F125">
        <v>623.26733400000001</v>
      </c>
      <c r="G125">
        <v>1209.9495850000001</v>
      </c>
      <c r="H125">
        <v>958.57806400000004</v>
      </c>
      <c r="I125">
        <v>3035.1748050000001</v>
      </c>
      <c r="J125">
        <v>6187.501953</v>
      </c>
      <c r="K125">
        <v>3711.8930660000001</v>
      </c>
      <c r="L125">
        <v>7018.4106449999999</v>
      </c>
      <c r="M125">
        <v>2090.850586</v>
      </c>
      <c r="N125">
        <v>1625.4975589999999</v>
      </c>
      <c r="O125">
        <v>1997.5694579999999</v>
      </c>
      <c r="P125">
        <v>606.50683590000006</v>
      </c>
      <c r="Q125">
        <v>5240.0058589999999</v>
      </c>
      <c r="R125">
        <v>4378.0722660000001</v>
      </c>
      <c r="S125">
        <v>6553.765625</v>
      </c>
      <c r="T125">
        <v>996.05364989999998</v>
      </c>
      <c r="U125">
        <v>4823.0556640000004</v>
      </c>
      <c r="V125">
        <v>1069.4423830000001</v>
      </c>
      <c r="W125">
        <v>2002.9467770000001</v>
      </c>
      <c r="X125">
        <v>656.75860599999999</v>
      </c>
      <c r="Y125">
        <v>286.04534910000001</v>
      </c>
      <c r="Z125">
        <v>425257.8125</v>
      </c>
    </row>
    <row r="126" spans="1:26" x14ac:dyDescent="0.25">
      <c r="A126" s="1">
        <v>42128</v>
      </c>
      <c r="B126">
        <v>398.02496339999999</v>
      </c>
      <c r="C126">
        <v>684.42242429999999</v>
      </c>
      <c r="D126">
        <v>1588.5413820000001</v>
      </c>
      <c r="E126">
        <v>2655.3640140000002</v>
      </c>
      <c r="F126">
        <v>653.31311040000003</v>
      </c>
      <c r="G126">
        <v>1204.711182</v>
      </c>
      <c r="H126">
        <v>978.45825200000002</v>
      </c>
      <c r="I126">
        <v>2991.3583979999999</v>
      </c>
      <c r="J126">
        <v>6016.9433589999999</v>
      </c>
      <c r="K126">
        <v>3707.258789</v>
      </c>
      <c r="L126">
        <v>7046.75</v>
      </c>
      <c r="M126">
        <v>2104.2482909999999</v>
      </c>
      <c r="N126">
        <v>1580.5787350000001</v>
      </c>
      <c r="O126">
        <v>1900.150024</v>
      </c>
      <c r="P126">
        <v>598.83935550000001</v>
      </c>
      <c r="Q126">
        <v>5303.6860349999997</v>
      </c>
      <c r="R126">
        <v>4357.6503910000001</v>
      </c>
      <c r="S126">
        <v>6461.4580079999996</v>
      </c>
      <c r="T126">
        <v>1022.104431</v>
      </c>
      <c r="U126">
        <v>4752.5898440000001</v>
      </c>
      <c r="V126">
        <v>1077.334595</v>
      </c>
      <c r="W126">
        <v>2002.126221</v>
      </c>
      <c r="X126">
        <v>651.33819579999999</v>
      </c>
      <c r="Y126">
        <v>286.86727910000002</v>
      </c>
      <c r="Z126">
        <v>419942.09379999997</v>
      </c>
    </row>
    <row r="127" spans="1:26" x14ac:dyDescent="0.25">
      <c r="A127" s="1">
        <v>42135</v>
      </c>
      <c r="B127">
        <v>392.54251099999999</v>
      </c>
      <c r="C127">
        <v>711.4237061</v>
      </c>
      <c r="D127">
        <v>1708.8125</v>
      </c>
      <c r="E127">
        <v>2686.382568</v>
      </c>
      <c r="F127">
        <v>645.24670409999999</v>
      </c>
      <c r="G127">
        <v>1207.1850589999999</v>
      </c>
      <c r="H127">
        <v>981.05145259999995</v>
      </c>
      <c r="I127">
        <v>3008.7026369999999</v>
      </c>
      <c r="J127">
        <v>6130.6499020000001</v>
      </c>
      <c r="K127">
        <v>3707.258789</v>
      </c>
      <c r="L127">
        <v>6347.7416990000002</v>
      </c>
      <c r="M127">
        <v>2175.5720209999999</v>
      </c>
      <c r="N127">
        <v>1591.8085940000001</v>
      </c>
      <c r="O127">
        <v>1827.7807620000001</v>
      </c>
      <c r="P127">
        <v>609.57391359999997</v>
      </c>
      <c r="Q127">
        <v>4839.7275390000004</v>
      </c>
      <c r="R127">
        <v>4462.3159180000002</v>
      </c>
      <c r="S127">
        <v>6538.3803710000002</v>
      </c>
      <c r="T127">
        <v>1149.2924800000001</v>
      </c>
      <c r="U127">
        <v>4828.1499020000001</v>
      </c>
      <c r="V127">
        <v>1081.2810059999999</v>
      </c>
      <c r="W127">
        <v>2066.9489749999998</v>
      </c>
      <c r="X127">
        <v>722.70538329999999</v>
      </c>
      <c r="Y127">
        <v>286.04534910000001</v>
      </c>
      <c r="Z127">
        <v>425257.8125</v>
      </c>
    </row>
    <row r="128" spans="1:26" x14ac:dyDescent="0.25">
      <c r="A128" s="1">
        <v>42142</v>
      </c>
      <c r="B128">
        <v>376.75314329999998</v>
      </c>
      <c r="C128">
        <v>733.72906490000003</v>
      </c>
      <c r="D128">
        <v>1810.8029790000001</v>
      </c>
      <c r="E128">
        <v>2677.923096</v>
      </c>
      <c r="F128">
        <v>665.67193599999996</v>
      </c>
      <c r="G128">
        <v>1214.4604489999999</v>
      </c>
      <c r="H128">
        <v>992.28820800000005</v>
      </c>
      <c r="I128">
        <v>3000.4868160000001</v>
      </c>
      <c r="J128">
        <v>6509.669922</v>
      </c>
      <c r="K128">
        <v>3813.842529</v>
      </c>
      <c r="L128">
        <v>6555.5541990000002</v>
      </c>
      <c r="M128">
        <v>2285.5131839999999</v>
      </c>
      <c r="N128">
        <v>1791.1354980000001</v>
      </c>
      <c r="O128">
        <v>1926.1285399999999</v>
      </c>
      <c r="P128">
        <v>611.10742189999996</v>
      </c>
      <c r="Q128">
        <v>4921.6020509999998</v>
      </c>
      <c r="R128">
        <v>4436.7875979999999</v>
      </c>
      <c r="S128">
        <v>6530.6879879999997</v>
      </c>
      <c r="T128">
        <v>1170.746216</v>
      </c>
      <c r="U128">
        <v>4908.8032229999999</v>
      </c>
      <c r="V128">
        <v>1053.6571039999999</v>
      </c>
      <c r="W128">
        <v>2137.5158689999998</v>
      </c>
      <c r="X128">
        <v>748.0001221</v>
      </c>
      <c r="Y128">
        <v>297.55294800000001</v>
      </c>
      <c r="Z128">
        <v>435889.28129999997</v>
      </c>
    </row>
    <row r="129" spans="1:26" x14ac:dyDescent="0.25">
      <c r="A129" s="1">
        <v>42149</v>
      </c>
      <c r="B129">
        <v>384.64779659999999</v>
      </c>
      <c r="C129">
        <v>677.37866210000004</v>
      </c>
      <c r="D129">
        <v>1816.5758060000001</v>
      </c>
      <c r="E129">
        <v>2639.38501</v>
      </c>
      <c r="F129">
        <v>681.73095699999999</v>
      </c>
      <c r="G129">
        <v>1252.0032960000001</v>
      </c>
      <c r="H129">
        <v>1000.067444</v>
      </c>
      <c r="I129">
        <v>3124.6323240000002</v>
      </c>
      <c r="J129">
        <v>6831.8369140000004</v>
      </c>
      <c r="K129">
        <v>3739.6972660000001</v>
      </c>
      <c r="L129">
        <v>6536.6630859999996</v>
      </c>
      <c r="M129">
        <v>2354.078857</v>
      </c>
      <c r="N129">
        <v>1875.358154</v>
      </c>
      <c r="O129">
        <v>1920.5616460000001</v>
      </c>
      <c r="P129">
        <v>608.80718990000003</v>
      </c>
      <c r="Q129">
        <v>4821.533203</v>
      </c>
      <c r="R129">
        <v>4388.2846680000002</v>
      </c>
      <c r="S129">
        <v>6676.8403319999998</v>
      </c>
      <c r="T129">
        <v>1140.0982670000001</v>
      </c>
      <c r="U129">
        <v>4802.6801759999998</v>
      </c>
      <c r="V129">
        <v>1057.603149</v>
      </c>
      <c r="W129">
        <v>2156.3889159999999</v>
      </c>
      <c r="X129">
        <v>794.97601320000001</v>
      </c>
      <c r="Y129">
        <v>309.88253780000002</v>
      </c>
      <c r="Z129">
        <v>434370.46879999997</v>
      </c>
    </row>
    <row r="130" spans="1:26" x14ac:dyDescent="0.25">
      <c r="A130" s="1">
        <v>42156</v>
      </c>
      <c r="B130">
        <v>379.16540529999997</v>
      </c>
      <c r="C130">
        <v>660.9431763</v>
      </c>
      <c r="D130">
        <v>1892.5870359999999</v>
      </c>
      <c r="E130">
        <v>2556.6689449999999</v>
      </c>
      <c r="F130">
        <v>670.77832030000002</v>
      </c>
      <c r="G130">
        <v>1232.5043949999999</v>
      </c>
      <c r="H130">
        <v>993.15264890000003</v>
      </c>
      <c r="I130">
        <v>3073.513672</v>
      </c>
      <c r="J130">
        <v>6746.5561520000001</v>
      </c>
      <c r="K130">
        <v>3799.9404300000001</v>
      </c>
      <c r="L130">
        <v>6461.0942379999997</v>
      </c>
      <c r="M130">
        <v>2351.7143550000001</v>
      </c>
      <c r="N130">
        <v>1920.2769780000001</v>
      </c>
      <c r="O130">
        <v>1904.7889399999999</v>
      </c>
      <c r="P130">
        <v>611.87420650000001</v>
      </c>
      <c r="Q130">
        <v>4812.435547</v>
      </c>
      <c r="R130">
        <v>4387.4335940000001</v>
      </c>
      <c r="S130">
        <v>6669.1489259999998</v>
      </c>
      <c r="T130">
        <v>1187.6024170000001</v>
      </c>
      <c r="U130">
        <v>4886.7285160000001</v>
      </c>
      <c r="V130">
        <v>1101.0124510000001</v>
      </c>
      <c r="W130">
        <v>2199.0566410000001</v>
      </c>
      <c r="X130">
        <v>809.42999269999996</v>
      </c>
      <c r="Y130">
        <v>331.2537537</v>
      </c>
      <c r="Z130">
        <v>430573.4375</v>
      </c>
    </row>
    <row r="131" spans="1:26" x14ac:dyDescent="0.25">
      <c r="A131" s="1">
        <v>42163</v>
      </c>
      <c r="B131">
        <v>386.8408508</v>
      </c>
      <c r="C131">
        <v>655.07330320000005</v>
      </c>
      <c r="D131">
        <v>1916.6414789999999</v>
      </c>
      <c r="E131">
        <v>2500.2722170000002</v>
      </c>
      <c r="F131">
        <v>658.64141849999999</v>
      </c>
      <c r="G131">
        <v>1221.4453129999999</v>
      </c>
      <c r="H131">
        <v>946.47686769999996</v>
      </c>
      <c r="I131">
        <v>2938.4140630000002</v>
      </c>
      <c r="J131">
        <v>6831.8369140000004</v>
      </c>
      <c r="K131">
        <v>3721.1611330000001</v>
      </c>
      <c r="L131">
        <v>6404.4184569999998</v>
      </c>
      <c r="M131">
        <v>2304.8215329999998</v>
      </c>
      <c r="N131">
        <v>1982.040039</v>
      </c>
      <c r="O131">
        <v>1852.8316649999999</v>
      </c>
      <c r="P131">
        <v>609.57391359999997</v>
      </c>
      <c r="Q131">
        <v>4794.2412109999996</v>
      </c>
      <c r="R131">
        <v>4399.3466799999997</v>
      </c>
      <c r="S131">
        <v>6453.765625</v>
      </c>
      <c r="T131">
        <v>1201.394043</v>
      </c>
      <c r="U131">
        <v>4989.4560549999997</v>
      </c>
      <c r="V131">
        <v>1053.6571039999999</v>
      </c>
      <c r="W131">
        <v>2157.2094729999999</v>
      </c>
      <c r="X131">
        <v>833.82141109999998</v>
      </c>
      <c r="Y131">
        <v>323.85607909999999</v>
      </c>
      <c r="Z131">
        <v>431333.03129999997</v>
      </c>
    </row>
    <row r="132" spans="1:26" x14ac:dyDescent="0.25">
      <c r="A132" s="1">
        <v>42170</v>
      </c>
      <c r="B132">
        <v>396.9284973</v>
      </c>
      <c r="C132">
        <v>660.9431763</v>
      </c>
      <c r="D132">
        <v>1909.90625</v>
      </c>
      <c r="E132">
        <v>2418.4960940000001</v>
      </c>
      <c r="F132">
        <v>636.44000240000003</v>
      </c>
      <c r="G132">
        <v>1198.1629640000001</v>
      </c>
      <c r="H132">
        <v>909.30938719999995</v>
      </c>
      <c r="I132">
        <v>2872.6899410000001</v>
      </c>
      <c r="J132">
        <v>7097.1508789999998</v>
      </c>
      <c r="K132">
        <v>3855.5493160000001</v>
      </c>
      <c r="L132">
        <v>6782.2592770000001</v>
      </c>
      <c r="M132">
        <v>2262.2634280000002</v>
      </c>
      <c r="N132">
        <v>1925.891846</v>
      </c>
      <c r="O132">
        <v>1854.6872559999999</v>
      </c>
      <c r="P132">
        <v>608.04040529999997</v>
      </c>
      <c r="Q132">
        <v>4912.5058589999999</v>
      </c>
      <c r="R132">
        <v>4384.8813479999999</v>
      </c>
      <c r="S132">
        <v>6253.7690430000002</v>
      </c>
      <c r="T132">
        <v>1195.264404</v>
      </c>
      <c r="U132">
        <v>5082.8442379999997</v>
      </c>
      <c r="V132">
        <v>1029.9792480000001</v>
      </c>
      <c r="W132">
        <v>2089.1040039999998</v>
      </c>
      <c r="X132">
        <v>869.05316159999995</v>
      </c>
      <c r="Y132">
        <v>323.85607909999999</v>
      </c>
      <c r="Z132">
        <v>430573.4375</v>
      </c>
    </row>
    <row r="133" spans="1:26" x14ac:dyDescent="0.25">
      <c r="A133" s="1">
        <v>42177</v>
      </c>
      <c r="B133">
        <v>375.875946</v>
      </c>
      <c r="C133">
        <v>703.20593259999998</v>
      </c>
      <c r="D133">
        <v>1886.814087</v>
      </c>
      <c r="E133">
        <v>2474.8935550000001</v>
      </c>
      <c r="F133">
        <v>677.51263429999995</v>
      </c>
      <c r="G133">
        <v>1212.569092</v>
      </c>
      <c r="H133">
        <v>914.49548340000001</v>
      </c>
      <c r="I133">
        <v>3005.0507809999999</v>
      </c>
      <c r="J133">
        <v>7116.1010740000002</v>
      </c>
      <c r="K133">
        <v>3892.6223140000002</v>
      </c>
      <c r="L133">
        <v>7027.8569340000004</v>
      </c>
      <c r="M133">
        <v>2297.72876</v>
      </c>
      <c r="N133">
        <v>2049.4184570000002</v>
      </c>
      <c r="O133">
        <v>1888.088379</v>
      </c>
      <c r="P133">
        <v>610.34075929999995</v>
      </c>
      <c r="Q133">
        <v>4939.796875</v>
      </c>
      <c r="R133">
        <v>4502.3095700000003</v>
      </c>
      <c r="S133">
        <v>6361.4599609999996</v>
      </c>
      <c r="T133">
        <v>1189.1347659999999</v>
      </c>
      <c r="U133">
        <v>4901.1616210000002</v>
      </c>
      <c r="V133">
        <v>1045.7646480000001</v>
      </c>
      <c r="W133">
        <v>2122.7465820000002</v>
      </c>
      <c r="X133">
        <v>858.21270749999996</v>
      </c>
      <c r="Y133">
        <v>327.1438599</v>
      </c>
      <c r="Z133">
        <v>436648.59379999997</v>
      </c>
    </row>
    <row r="134" spans="1:26" x14ac:dyDescent="0.25">
      <c r="A134" s="1">
        <v>42184</v>
      </c>
      <c r="B134">
        <v>388.80868529999998</v>
      </c>
      <c r="C134">
        <v>710.24969480000004</v>
      </c>
      <c r="D134">
        <v>1838.7055660000001</v>
      </c>
      <c r="E134">
        <v>2542.570068</v>
      </c>
      <c r="F134">
        <v>668.63208010000005</v>
      </c>
      <c r="G134">
        <v>1190.5960689999999</v>
      </c>
      <c r="H134">
        <v>899.80139159999999</v>
      </c>
      <c r="I134">
        <v>3113.6782229999999</v>
      </c>
      <c r="J134">
        <v>7191.9052730000003</v>
      </c>
      <c r="K134">
        <v>4050.180664</v>
      </c>
      <c r="L134">
        <v>6810.5976559999999</v>
      </c>
      <c r="M134">
        <v>2332.4052729999999</v>
      </c>
      <c r="N134">
        <v>2004.4993899999999</v>
      </c>
      <c r="O134">
        <v>1816.647095</v>
      </c>
      <c r="P134">
        <v>689.07037349999996</v>
      </c>
      <c r="Q134">
        <v>4967.0883789999998</v>
      </c>
      <c r="R134">
        <v>4538.0502930000002</v>
      </c>
      <c r="S134">
        <v>6584.5346680000002</v>
      </c>
      <c r="T134">
        <v>1199.861572</v>
      </c>
      <c r="U134">
        <v>5045.9599609999996</v>
      </c>
      <c r="V134">
        <v>1010.247864</v>
      </c>
      <c r="W134">
        <v>2149.0039059999999</v>
      </c>
      <c r="X134">
        <v>905.37231450000002</v>
      </c>
      <c r="Y134">
        <v>320.47607420000003</v>
      </c>
      <c r="Z134">
        <v>409310.625</v>
      </c>
    </row>
    <row r="135" spans="1:26" x14ac:dyDescent="0.25">
      <c r="A135" s="1">
        <v>42191</v>
      </c>
      <c r="B135">
        <v>346.48321529999998</v>
      </c>
      <c r="C135">
        <v>640.98565670000005</v>
      </c>
      <c r="D135">
        <v>1750.1861570000001</v>
      </c>
      <c r="E135">
        <v>2524.7109380000002</v>
      </c>
      <c r="F135">
        <v>634.44201659999999</v>
      </c>
      <c r="G135">
        <v>1153.199341</v>
      </c>
      <c r="H135">
        <v>878.19232179999995</v>
      </c>
      <c r="I135">
        <v>3102.724365</v>
      </c>
      <c r="J135">
        <v>6793.9350590000004</v>
      </c>
      <c r="K135">
        <v>4152.1313479999999</v>
      </c>
      <c r="L135">
        <v>6621.6772460000002</v>
      </c>
      <c r="M135">
        <v>2244.9255370000001</v>
      </c>
      <c r="N135">
        <v>1965.195557</v>
      </c>
      <c r="O135">
        <v>1743.3504640000001</v>
      </c>
      <c r="P135">
        <v>666.04998780000005</v>
      </c>
      <c r="Q135">
        <v>4812.435547</v>
      </c>
      <c r="R135">
        <v>4399.3466799999997</v>
      </c>
      <c r="S135">
        <v>6253.7690430000002</v>
      </c>
      <c r="T135">
        <v>999.11840819999998</v>
      </c>
      <c r="U135">
        <v>4912.6533200000003</v>
      </c>
      <c r="V135">
        <v>994.46282959999996</v>
      </c>
      <c r="W135">
        <v>2080.0778810000002</v>
      </c>
      <c r="X135">
        <v>911.72894289999999</v>
      </c>
      <c r="Y135">
        <v>292.32058719999998</v>
      </c>
      <c r="Z135">
        <v>386529.03129999997</v>
      </c>
    </row>
    <row r="136" spans="1:26" x14ac:dyDescent="0.25">
      <c r="A136" s="1">
        <v>42198</v>
      </c>
      <c r="B136">
        <v>374.39999390000003</v>
      </c>
      <c r="C136">
        <v>697.3360596</v>
      </c>
      <c r="D136">
        <v>1811.764893</v>
      </c>
      <c r="E136">
        <v>2611.1865229999999</v>
      </c>
      <c r="F136">
        <v>667.59606929999995</v>
      </c>
      <c r="G136">
        <v>1214.3149410000001</v>
      </c>
      <c r="H136">
        <v>905.85186769999996</v>
      </c>
      <c r="I136">
        <v>3335.4968260000001</v>
      </c>
      <c r="J136">
        <v>7248.7592770000001</v>
      </c>
      <c r="K136">
        <v>4485.783203</v>
      </c>
      <c r="L136">
        <v>6971.1811520000001</v>
      </c>
      <c r="M136">
        <v>2463.2314449999999</v>
      </c>
      <c r="N136">
        <v>2217.8637699999999</v>
      </c>
      <c r="O136">
        <v>1873.243408</v>
      </c>
      <c r="P136">
        <v>687.53558350000003</v>
      </c>
      <c r="Q136">
        <v>5012.5742190000001</v>
      </c>
      <c r="R136">
        <v>4699.7280270000001</v>
      </c>
      <c r="S136">
        <v>6622.9951170000004</v>
      </c>
      <c r="T136">
        <v>1011.377625</v>
      </c>
      <c r="U136">
        <v>5272.408203</v>
      </c>
      <c r="V136">
        <v>1029.9792480000001</v>
      </c>
      <c r="W136">
        <v>2222.0322270000001</v>
      </c>
      <c r="X136">
        <v>971.66345209999997</v>
      </c>
      <c r="Y136">
        <v>308.8826904</v>
      </c>
      <c r="Z136">
        <v>429814.125</v>
      </c>
    </row>
    <row r="137" spans="1:26" x14ac:dyDescent="0.25">
      <c r="A137" s="1">
        <v>42205</v>
      </c>
      <c r="B137">
        <v>362.69299319999999</v>
      </c>
      <c r="C137">
        <v>653.89923099999999</v>
      </c>
      <c r="D137">
        <v>1760.7698969999999</v>
      </c>
      <c r="E137">
        <v>2536.929932</v>
      </c>
      <c r="F137">
        <v>654.71917719999999</v>
      </c>
      <c r="G137">
        <v>1204.4201660000001</v>
      </c>
      <c r="H137">
        <v>901.53009029999998</v>
      </c>
      <c r="I137">
        <v>3440.4729000000002</v>
      </c>
      <c r="J137">
        <v>7409.841797</v>
      </c>
      <c r="K137">
        <v>4499.6850590000004</v>
      </c>
      <c r="L137">
        <v>7018.4106449999999</v>
      </c>
      <c r="M137">
        <v>2432.1008299999999</v>
      </c>
      <c r="N137">
        <v>2142.063232</v>
      </c>
      <c r="O137">
        <v>1907.572388</v>
      </c>
      <c r="P137">
        <v>682.1641846</v>
      </c>
      <c r="Q137">
        <v>5058.0610349999997</v>
      </c>
      <c r="R137">
        <v>4822.2626950000003</v>
      </c>
      <c r="S137">
        <v>6792.2231449999999</v>
      </c>
      <c r="T137">
        <v>1014.442444</v>
      </c>
      <c r="U137">
        <v>5571.4907229999999</v>
      </c>
      <c r="V137">
        <v>1026.0333250000001</v>
      </c>
      <c r="W137">
        <v>2198.2360840000001</v>
      </c>
      <c r="X137">
        <v>1031.5979</v>
      </c>
      <c r="Y137">
        <v>307.22640990000002</v>
      </c>
      <c r="Z137">
        <v>430573.4375</v>
      </c>
    </row>
    <row r="138" spans="1:26" x14ac:dyDescent="0.25">
      <c r="A138" s="1">
        <v>42212</v>
      </c>
      <c r="B138">
        <v>353.2372742</v>
      </c>
      <c r="C138">
        <v>626.89813230000004</v>
      </c>
      <c r="D138">
        <v>1725.1697999999999</v>
      </c>
      <c r="E138">
        <v>2636.5651859999998</v>
      </c>
      <c r="F138">
        <v>666.04199219999998</v>
      </c>
      <c r="G138">
        <v>1200.927612</v>
      </c>
      <c r="H138">
        <v>911.90258789999996</v>
      </c>
      <c r="I138">
        <v>3605.696289</v>
      </c>
      <c r="J138">
        <v>7608.8271480000003</v>
      </c>
      <c r="K138">
        <v>4508.9541019999997</v>
      </c>
      <c r="L138">
        <v>7774.0942379999997</v>
      </c>
      <c r="M138">
        <v>2433.283203</v>
      </c>
      <c r="N138">
        <v>2142.063232</v>
      </c>
      <c r="O138">
        <v>1835.2032469999999</v>
      </c>
      <c r="P138">
        <v>688.30297849999999</v>
      </c>
      <c r="Q138">
        <v>5085.3525390000004</v>
      </c>
      <c r="R138">
        <v>4870.765625</v>
      </c>
      <c r="S138">
        <v>7099.9121089999999</v>
      </c>
      <c r="T138">
        <v>991.45660399999997</v>
      </c>
      <c r="U138">
        <v>5375.8051759999998</v>
      </c>
      <c r="V138">
        <v>998.40917969999998</v>
      </c>
      <c r="W138">
        <v>2259.7768550000001</v>
      </c>
      <c r="X138">
        <v>968.9393311</v>
      </c>
      <c r="Y138">
        <v>298.9454346</v>
      </c>
      <c r="Z138">
        <v>422220.28129999997</v>
      </c>
    </row>
    <row r="139" spans="1:26" x14ac:dyDescent="0.25">
      <c r="A139" s="1">
        <v>42219</v>
      </c>
      <c r="B139">
        <v>340.40451050000001</v>
      </c>
      <c r="C139">
        <v>651.55133060000003</v>
      </c>
      <c r="D139">
        <v>1804.0673830000001</v>
      </c>
      <c r="E139">
        <v>2733.3803710000002</v>
      </c>
      <c r="F139">
        <v>662.04571529999998</v>
      </c>
      <c r="G139">
        <v>1181.2835689999999</v>
      </c>
      <c r="H139">
        <v>911.90258789999996</v>
      </c>
      <c r="I139">
        <v>3568.2697750000002</v>
      </c>
      <c r="J139">
        <v>7618.3032229999999</v>
      </c>
      <c r="K139">
        <v>4601.6347660000001</v>
      </c>
      <c r="L139">
        <v>7613.5126950000003</v>
      </c>
      <c r="M139">
        <v>2539.2836910000001</v>
      </c>
      <c r="N139">
        <v>2125.2189939999998</v>
      </c>
      <c r="O139">
        <v>1994.7861330000001</v>
      </c>
      <c r="P139">
        <v>704.41705320000005</v>
      </c>
      <c r="Q139">
        <v>5221.8115230000003</v>
      </c>
      <c r="R139">
        <v>4911.611328</v>
      </c>
      <c r="S139">
        <v>7353.7543949999999</v>
      </c>
      <c r="T139">
        <v>951.61437990000002</v>
      </c>
      <c r="U139">
        <v>5408.2773440000001</v>
      </c>
      <c r="V139">
        <v>1014.194397</v>
      </c>
      <c r="W139">
        <v>2249.110107</v>
      </c>
      <c r="X139">
        <v>1059.7491460000001</v>
      </c>
      <c r="Y139">
        <v>299.77352910000002</v>
      </c>
      <c r="Z139">
        <v>413866.96879999997</v>
      </c>
    </row>
    <row r="140" spans="1:26" x14ac:dyDescent="0.25">
      <c r="A140" s="1">
        <v>42226</v>
      </c>
      <c r="B140">
        <v>293.12612919999998</v>
      </c>
      <c r="C140">
        <v>633.94183350000003</v>
      </c>
      <c r="D140">
        <v>1874.305908</v>
      </c>
      <c r="E140">
        <v>2665.7036130000001</v>
      </c>
      <c r="F140">
        <v>639.4002686</v>
      </c>
      <c r="G140">
        <v>1156.1096190000001</v>
      </c>
      <c r="H140">
        <v>910.1737061</v>
      </c>
      <c r="I140">
        <v>3584.701172</v>
      </c>
      <c r="J140">
        <v>7836.2402339999999</v>
      </c>
      <c r="K140">
        <v>4583.0986329999996</v>
      </c>
      <c r="L140">
        <v>7301.7919920000004</v>
      </c>
      <c r="M140">
        <v>2545.9826659999999</v>
      </c>
      <c r="N140">
        <v>2021.344116</v>
      </c>
      <c r="O140">
        <v>1974.3743899999999</v>
      </c>
      <c r="P140">
        <v>765.03686519999997</v>
      </c>
      <c r="Q140">
        <v>5576.6040039999998</v>
      </c>
      <c r="R140">
        <v>4971.1767579999996</v>
      </c>
      <c r="S140">
        <v>7022.9916990000002</v>
      </c>
      <c r="T140">
        <v>936.29028319999998</v>
      </c>
      <c r="U140">
        <v>5359.5698240000002</v>
      </c>
      <c r="V140">
        <v>1002.355652</v>
      </c>
      <c r="W140">
        <v>2224.4936520000001</v>
      </c>
      <c r="X140">
        <v>1057.932495</v>
      </c>
      <c r="Y140">
        <v>280.72708130000001</v>
      </c>
      <c r="Z140">
        <v>392604.15629999997</v>
      </c>
    </row>
    <row r="141" spans="1:26" x14ac:dyDescent="0.25">
      <c r="A141" s="1">
        <v>42233</v>
      </c>
      <c r="B141">
        <v>278.26718140000003</v>
      </c>
      <c r="C141">
        <v>590.50506589999998</v>
      </c>
      <c r="D141">
        <v>1707.8504640000001</v>
      </c>
      <c r="E141">
        <v>2495.57251</v>
      </c>
      <c r="F141">
        <v>603.06408690000001</v>
      </c>
      <c r="G141">
        <v>1091.3553469999999</v>
      </c>
      <c r="H141">
        <v>856.58325200000002</v>
      </c>
      <c r="I141">
        <v>3352.8413089999999</v>
      </c>
      <c r="J141">
        <v>7561.4497069999998</v>
      </c>
      <c r="K141">
        <v>4272.6157229999999</v>
      </c>
      <c r="L141">
        <v>6678.3530270000001</v>
      </c>
      <c r="M141">
        <v>2399.788818</v>
      </c>
      <c r="N141">
        <v>1844.4764399999999</v>
      </c>
      <c r="O141">
        <v>1845.409302</v>
      </c>
      <c r="P141">
        <v>732.80859380000004</v>
      </c>
      <c r="Q141">
        <v>5330.9780270000001</v>
      </c>
      <c r="R141">
        <v>4732.0634769999997</v>
      </c>
      <c r="S141">
        <v>6953.7597660000001</v>
      </c>
      <c r="T141">
        <v>881.12457280000001</v>
      </c>
      <c r="U141">
        <v>4926.3266599999997</v>
      </c>
      <c r="V141">
        <v>970.7852173</v>
      </c>
      <c r="W141">
        <v>2071.8728030000002</v>
      </c>
      <c r="X141">
        <v>968.03100589999997</v>
      </c>
      <c r="Y141">
        <v>262.50885010000002</v>
      </c>
      <c r="Z141">
        <v>403994.9375</v>
      </c>
    </row>
    <row r="142" spans="1:26" x14ac:dyDescent="0.25">
      <c r="A142" s="1">
        <v>42240</v>
      </c>
      <c r="B142">
        <v>280.74368290000001</v>
      </c>
      <c r="C142">
        <v>581.70031740000002</v>
      </c>
      <c r="D142">
        <v>1730.942505</v>
      </c>
      <c r="E142">
        <v>2389.3576659999999</v>
      </c>
      <c r="F142">
        <v>606.91217040000004</v>
      </c>
      <c r="G142">
        <v>1068.9464109999999</v>
      </c>
      <c r="H142">
        <v>827.19500730000004</v>
      </c>
      <c r="I142">
        <v>3239.6496579999998</v>
      </c>
      <c r="J142">
        <v>7059.2475590000004</v>
      </c>
      <c r="K142">
        <v>4318.9560549999997</v>
      </c>
      <c r="L142">
        <v>6479.9868159999996</v>
      </c>
      <c r="M142">
        <v>2359.5947270000001</v>
      </c>
      <c r="N142">
        <v>1892.4832759999999</v>
      </c>
      <c r="O142">
        <v>1894.5830080000001</v>
      </c>
      <c r="P142">
        <v>710.55572510000002</v>
      </c>
      <c r="Q142">
        <v>5221.8115230000003</v>
      </c>
      <c r="R142">
        <v>4571.236328</v>
      </c>
      <c r="S142">
        <v>6546.0727539999998</v>
      </c>
      <c r="T142">
        <v>867.33306879999998</v>
      </c>
      <c r="U142">
        <v>4851.1279299999997</v>
      </c>
      <c r="V142">
        <v>951.05371090000006</v>
      </c>
      <c r="W142">
        <v>2049.718018</v>
      </c>
      <c r="X142">
        <v>958.95007320000002</v>
      </c>
      <c r="Y142">
        <v>251.74346919999999</v>
      </c>
      <c r="Z142">
        <v>404754.25</v>
      </c>
    </row>
    <row r="143" spans="1:26" x14ac:dyDescent="0.25">
      <c r="A143" s="1">
        <v>42247</v>
      </c>
      <c r="B143">
        <v>264.08367920000001</v>
      </c>
      <c r="C143">
        <v>511.26232909999999</v>
      </c>
      <c r="D143">
        <v>1611.6336670000001</v>
      </c>
      <c r="E143">
        <v>2212.6469729999999</v>
      </c>
      <c r="F143">
        <v>546.1544189</v>
      </c>
      <c r="G143">
        <v>1019.1807250000001</v>
      </c>
      <c r="H143">
        <v>785.70550539999999</v>
      </c>
      <c r="I143">
        <v>3028.7846679999998</v>
      </c>
      <c r="J143">
        <v>6680.2280270000001</v>
      </c>
      <c r="K143">
        <v>4022.374268</v>
      </c>
      <c r="L143">
        <v>5648.7348629999997</v>
      </c>
      <c r="M143">
        <v>2160.203857</v>
      </c>
      <c r="N143">
        <v>1863.005615</v>
      </c>
      <c r="O143">
        <v>1700.6713870000001</v>
      </c>
      <c r="P143">
        <v>674.49084470000003</v>
      </c>
      <c r="Q143">
        <v>4830.6303710000002</v>
      </c>
      <c r="R143">
        <v>4204.0351559999999</v>
      </c>
      <c r="S143">
        <v>6353.7915039999998</v>
      </c>
      <c r="T143">
        <v>804.50488280000002</v>
      </c>
      <c r="U143">
        <v>4449.5029299999997</v>
      </c>
      <c r="V143">
        <v>883.96704099999999</v>
      </c>
      <c r="W143">
        <v>1921.713135</v>
      </c>
      <c r="X143">
        <v>945.32867429999999</v>
      </c>
      <c r="Y143">
        <v>232.69709779999999</v>
      </c>
      <c r="Z143">
        <v>383491.375</v>
      </c>
    </row>
    <row r="144" spans="1:26" x14ac:dyDescent="0.25">
      <c r="A144" s="1">
        <v>42254</v>
      </c>
      <c r="B144">
        <v>283.22018430000003</v>
      </c>
      <c r="C144">
        <v>559.39489749999996</v>
      </c>
      <c r="D144">
        <v>1642.4229740000001</v>
      </c>
      <c r="E144">
        <v>2320.741211</v>
      </c>
      <c r="F144">
        <v>571.1679077</v>
      </c>
      <c r="G144">
        <v>1029.0756839999999</v>
      </c>
      <c r="H144">
        <v>823.73748780000005</v>
      </c>
      <c r="I144">
        <v>3162.9714359999998</v>
      </c>
      <c r="J144">
        <v>6225.4038090000004</v>
      </c>
      <c r="K144">
        <v>3971.4013669999999</v>
      </c>
      <c r="L144">
        <v>5592.0576170000004</v>
      </c>
      <c r="M144">
        <v>2402.1530760000001</v>
      </c>
      <c r="N144">
        <v>1915.2235109999999</v>
      </c>
      <c r="O144">
        <v>1605.107178</v>
      </c>
      <c r="P144">
        <v>685.23364260000005</v>
      </c>
      <c r="Q144">
        <v>4766.9492190000001</v>
      </c>
      <c r="R144">
        <v>4302.2036129999997</v>
      </c>
      <c r="S144">
        <v>6603.5717770000001</v>
      </c>
      <c r="T144">
        <v>891.85119629999997</v>
      </c>
      <c r="U144">
        <v>4473.4287109999996</v>
      </c>
      <c r="V144">
        <v>899.75207520000004</v>
      </c>
      <c r="W144">
        <v>2008.6907960000001</v>
      </c>
      <c r="X144">
        <v>926.25860599999999</v>
      </c>
      <c r="Y144">
        <v>250.91539</v>
      </c>
      <c r="Z144">
        <v>395641.625</v>
      </c>
    </row>
    <row r="145" spans="1:26" x14ac:dyDescent="0.25">
      <c r="A145" s="1">
        <v>42261</v>
      </c>
      <c r="B145">
        <v>278.26718140000003</v>
      </c>
      <c r="C145">
        <v>567.02575679999995</v>
      </c>
      <c r="D145">
        <v>1654.931274</v>
      </c>
      <c r="E145">
        <v>2311.341797</v>
      </c>
      <c r="F145">
        <v>550.59472659999994</v>
      </c>
      <c r="G145">
        <v>1052.648682</v>
      </c>
      <c r="H145">
        <v>848.80401610000001</v>
      </c>
      <c r="I145">
        <v>3144.7145999999998</v>
      </c>
      <c r="J145">
        <v>6178.0263670000004</v>
      </c>
      <c r="K145">
        <v>3818.4765630000002</v>
      </c>
      <c r="L145">
        <v>5677.0722660000001</v>
      </c>
      <c r="M145">
        <v>2332.0117190000001</v>
      </c>
      <c r="N145">
        <v>1901.7479249999999</v>
      </c>
      <c r="O145">
        <v>1623.663086</v>
      </c>
      <c r="P145">
        <v>676.7927856</v>
      </c>
      <c r="Q145">
        <v>4766.9492190000001</v>
      </c>
      <c r="R145">
        <v>4422.2329099999997</v>
      </c>
      <c r="S145">
        <v>6486.4873049999997</v>
      </c>
      <c r="T145">
        <v>913.30474849999996</v>
      </c>
      <c r="U145">
        <v>4304.232422</v>
      </c>
      <c r="V145">
        <v>876.07458499999996</v>
      </c>
      <c r="W145">
        <v>1944.6883539999999</v>
      </c>
      <c r="X145">
        <v>909.91284180000002</v>
      </c>
      <c r="Y145">
        <v>240.1500092</v>
      </c>
      <c r="Z145">
        <v>404754.25</v>
      </c>
    </row>
    <row r="146" spans="1:26" x14ac:dyDescent="0.25">
      <c r="A146" s="1">
        <v>42268</v>
      </c>
      <c r="B146">
        <v>276.91635129999997</v>
      </c>
      <c r="C146">
        <v>581.11340329999996</v>
      </c>
      <c r="D146">
        <v>1555.8276370000001</v>
      </c>
      <c r="E146">
        <v>2248.36499</v>
      </c>
      <c r="F146">
        <v>556.2930298</v>
      </c>
      <c r="G146">
        <v>1046.9738769999999</v>
      </c>
      <c r="H146">
        <v>794.34918210000001</v>
      </c>
      <c r="I146">
        <v>3145.6276859999998</v>
      </c>
      <c r="J146">
        <v>6196.9770509999998</v>
      </c>
      <c r="K146">
        <v>4142.8618159999996</v>
      </c>
      <c r="L146">
        <v>5743.1948240000002</v>
      </c>
      <c r="M146">
        <v>2359.9892580000001</v>
      </c>
      <c r="N146">
        <v>1848.6877440000001</v>
      </c>
      <c r="O146">
        <v>1701.599121</v>
      </c>
      <c r="P146">
        <v>698.27832030000002</v>
      </c>
      <c r="Q146">
        <v>4921.6020509999998</v>
      </c>
      <c r="R146">
        <v>4581.701172</v>
      </c>
      <c r="S146">
        <v>6767.4902339999999</v>
      </c>
      <c r="T146">
        <v>913.30474849999996</v>
      </c>
      <c r="U146">
        <v>4557.1713870000003</v>
      </c>
      <c r="V146">
        <v>880.02087400000005</v>
      </c>
      <c r="W146">
        <v>1929.9183350000001</v>
      </c>
      <c r="X146">
        <v>942.60443120000002</v>
      </c>
      <c r="Y146">
        <v>237.6657562</v>
      </c>
      <c r="Z146">
        <v>425257.8125</v>
      </c>
    </row>
    <row r="147" spans="1:26" x14ac:dyDescent="0.25">
      <c r="A147" s="1">
        <v>42275</v>
      </c>
      <c r="B147">
        <v>278.0420532</v>
      </c>
      <c r="C147">
        <v>567.02575679999995</v>
      </c>
      <c r="D147">
        <v>1643.3851320000001</v>
      </c>
      <c r="E147">
        <v>2314.1616210000002</v>
      </c>
      <c r="F147">
        <v>553.33288570000002</v>
      </c>
      <c r="G147">
        <v>1055.9957280000001</v>
      </c>
      <c r="H147">
        <v>842.75354000000004</v>
      </c>
      <c r="I147">
        <v>3120.0683589999999</v>
      </c>
      <c r="J147">
        <v>5922.1879879999997</v>
      </c>
      <c r="K147">
        <v>4207.7382809999999</v>
      </c>
      <c r="L147">
        <v>5658.1811520000001</v>
      </c>
      <c r="M147">
        <v>2394.2719729999999</v>
      </c>
      <c r="N147">
        <v>1777.0981449999999</v>
      </c>
      <c r="O147">
        <v>1734.072388</v>
      </c>
      <c r="P147">
        <v>714.39227289999997</v>
      </c>
      <c r="Q147">
        <v>4957.9902339999999</v>
      </c>
      <c r="R147">
        <v>4736.8818359999996</v>
      </c>
      <c r="S147">
        <v>7064.1044920000004</v>
      </c>
      <c r="T147">
        <v>919.43414310000003</v>
      </c>
      <c r="U147">
        <v>4712.6943359999996</v>
      </c>
      <c r="V147">
        <v>868.1818237</v>
      </c>
      <c r="W147">
        <v>1897.0966800000001</v>
      </c>
      <c r="X147">
        <v>978.92822269999999</v>
      </c>
      <c r="Y147">
        <v>239.32194519999999</v>
      </c>
      <c r="Z147">
        <v>416145.1875</v>
      </c>
    </row>
    <row r="148" spans="1:26" x14ac:dyDescent="0.25">
      <c r="A148" s="1">
        <v>42282</v>
      </c>
      <c r="B148">
        <v>293.57638550000001</v>
      </c>
      <c r="C148">
        <v>588.22900389999995</v>
      </c>
      <c r="D148">
        <v>1679.5611570000001</v>
      </c>
      <c r="E148">
        <v>2555.3479000000002</v>
      </c>
      <c r="F148">
        <v>582.80816649999997</v>
      </c>
      <c r="G148">
        <v>1106.7376710000001</v>
      </c>
      <c r="H148">
        <v>873.69683840000005</v>
      </c>
      <c r="I148">
        <v>3060.7341310000002</v>
      </c>
      <c r="J148">
        <v>5764.6298829999996</v>
      </c>
      <c r="K148">
        <v>4155.9067379999997</v>
      </c>
      <c r="L148">
        <v>5771.5795900000003</v>
      </c>
      <c r="M148">
        <v>2476.8125</v>
      </c>
      <c r="N148">
        <v>1921.9616699999999</v>
      </c>
      <c r="O148">
        <v>1831.4920649999999</v>
      </c>
      <c r="P148">
        <v>724.36773679999999</v>
      </c>
      <c r="Q148">
        <v>5159.8930659999996</v>
      </c>
      <c r="R148">
        <v>4706.8754879999997</v>
      </c>
      <c r="S148">
        <v>6900.1850590000004</v>
      </c>
      <c r="T148">
        <v>986.18304439999997</v>
      </c>
      <c r="U148">
        <v>4725.5131840000004</v>
      </c>
      <c r="V148">
        <v>920.02178960000003</v>
      </c>
      <c r="W148">
        <v>2016.4323730000001</v>
      </c>
      <c r="X148">
        <v>943.51263429999995</v>
      </c>
      <c r="Y148">
        <v>260.85260010000002</v>
      </c>
      <c r="Z148">
        <v>418324.96879999997</v>
      </c>
    </row>
    <row r="149" spans="1:26" x14ac:dyDescent="0.25">
      <c r="A149" s="1">
        <v>42289</v>
      </c>
      <c r="B149">
        <v>292.2255859</v>
      </c>
      <c r="C149">
        <v>590.60095209999997</v>
      </c>
      <c r="D149">
        <v>1638.102783</v>
      </c>
      <c r="E149">
        <v>2541.1362300000001</v>
      </c>
      <c r="F149">
        <v>565.50585939999996</v>
      </c>
      <c r="G149">
        <v>1091.981323</v>
      </c>
      <c r="H149">
        <v>859.74560550000001</v>
      </c>
      <c r="I149">
        <v>3199.485107</v>
      </c>
      <c r="J149">
        <v>6001.6625979999999</v>
      </c>
      <c r="K149">
        <v>4099.998047</v>
      </c>
      <c r="L149">
        <v>5714.8095700000003</v>
      </c>
      <c r="M149">
        <v>2476.8125</v>
      </c>
      <c r="N149">
        <v>1782.1517329999999</v>
      </c>
      <c r="O149">
        <v>1836.131226</v>
      </c>
      <c r="P149">
        <v>747.38800049999998</v>
      </c>
      <c r="Q149">
        <v>5086.5722660000001</v>
      </c>
      <c r="R149">
        <v>4646.859375</v>
      </c>
      <c r="S149">
        <v>6915.796875</v>
      </c>
      <c r="T149">
        <v>987.73327640000002</v>
      </c>
      <c r="U149">
        <v>4914.3623049999997</v>
      </c>
      <c r="V149">
        <v>880.02062990000002</v>
      </c>
      <c r="W149">
        <v>2017.264038</v>
      </c>
      <c r="X149">
        <v>1034.322144</v>
      </c>
      <c r="Y149">
        <v>263.33694459999998</v>
      </c>
      <c r="Z149">
        <v>432962.53129999997</v>
      </c>
    </row>
    <row r="150" spans="1:26" x14ac:dyDescent="0.25">
      <c r="A150" s="1">
        <v>42296</v>
      </c>
      <c r="B150">
        <v>294.7020569</v>
      </c>
      <c r="C150">
        <v>586.45019530000002</v>
      </c>
      <c r="D150">
        <v>1706.557861</v>
      </c>
      <c r="E150">
        <v>2584.7202149999998</v>
      </c>
      <c r="F150">
        <v>588.65039060000004</v>
      </c>
      <c r="G150">
        <v>1109.9841309999999</v>
      </c>
      <c r="H150">
        <v>880.67248540000003</v>
      </c>
      <c r="I150">
        <v>3242.3879390000002</v>
      </c>
      <c r="J150">
        <v>6200.7695309999999</v>
      </c>
      <c r="K150">
        <v>4211.8164059999999</v>
      </c>
      <c r="L150">
        <v>6064.8891599999997</v>
      </c>
      <c r="M150">
        <v>2460.0666500000002</v>
      </c>
      <c r="N150">
        <v>1950.5972899999999</v>
      </c>
      <c r="O150">
        <v>1967.8798830000001</v>
      </c>
      <c r="P150">
        <v>790.35888669999997</v>
      </c>
      <c r="Q150">
        <v>5233.2124020000001</v>
      </c>
      <c r="R150">
        <v>4604.8500979999999</v>
      </c>
      <c r="S150">
        <v>7009.4643550000001</v>
      </c>
      <c r="T150">
        <v>976.87933350000003</v>
      </c>
      <c r="U150">
        <v>5014.3413090000004</v>
      </c>
      <c r="V150">
        <v>896.02111820000005</v>
      </c>
      <c r="W150">
        <v>2071.3352049999999</v>
      </c>
      <c r="X150">
        <v>1027.0573730000001</v>
      </c>
      <c r="Y150">
        <v>271.618042</v>
      </c>
      <c r="Z150">
        <v>434503.34379999997</v>
      </c>
    </row>
    <row r="151" spans="1:26" x14ac:dyDescent="0.25">
      <c r="A151" s="1">
        <v>42303</v>
      </c>
      <c r="B151">
        <v>298.52935789999998</v>
      </c>
      <c r="C151">
        <v>592.9728394</v>
      </c>
      <c r="D151">
        <v>1738.374634</v>
      </c>
      <c r="E151">
        <v>2560.0852049999999</v>
      </c>
      <c r="F151">
        <v>592.17083739999998</v>
      </c>
      <c r="G151">
        <v>1102.1633300000001</v>
      </c>
      <c r="H151">
        <v>941.70916750000004</v>
      </c>
      <c r="I151">
        <v>3307.1992190000001</v>
      </c>
      <c r="J151">
        <v>6608.4663090000004</v>
      </c>
      <c r="K151">
        <v>4388.8623049999997</v>
      </c>
      <c r="L151">
        <v>6093.2739259999998</v>
      </c>
      <c r="M151">
        <v>2548.5808109999998</v>
      </c>
      <c r="N151">
        <v>1940.4904790000001</v>
      </c>
      <c r="O151">
        <v>2173.8535160000001</v>
      </c>
      <c r="P151">
        <v>791.89361570000005</v>
      </c>
      <c r="Q151">
        <v>5141.5620120000003</v>
      </c>
      <c r="R151">
        <v>4724.8793949999999</v>
      </c>
      <c r="S151">
        <v>7017.2705079999996</v>
      </c>
      <c r="T151">
        <v>959.82257079999999</v>
      </c>
      <c r="U151">
        <v>5331.3710940000001</v>
      </c>
      <c r="V151">
        <v>896.02111820000005</v>
      </c>
      <c r="W151">
        <v>2092.9633789999998</v>
      </c>
      <c r="X151">
        <v>1063.3813479999999</v>
      </c>
      <c r="Y151">
        <v>274.93045039999998</v>
      </c>
      <c r="Z151">
        <v>431421.78129999997</v>
      </c>
    </row>
    <row r="152" spans="1:26" x14ac:dyDescent="0.25">
      <c r="A152" s="1">
        <v>42310</v>
      </c>
      <c r="B152">
        <v>291.7753601</v>
      </c>
      <c r="C152">
        <v>543.16314699999998</v>
      </c>
      <c r="D152">
        <v>1749.944702</v>
      </c>
      <c r="E152">
        <v>2743.8957519999999</v>
      </c>
      <c r="F152">
        <v>590.67279050000002</v>
      </c>
      <c r="G152">
        <v>1107.032837</v>
      </c>
      <c r="H152">
        <v>944.32513429999995</v>
      </c>
      <c r="I152">
        <v>3387.5285640000002</v>
      </c>
      <c r="J152">
        <v>7006.6806640000004</v>
      </c>
      <c r="K152">
        <v>4342.2700199999999</v>
      </c>
      <c r="L152">
        <v>6102.7353519999997</v>
      </c>
      <c r="M152">
        <v>2577.2883299999999</v>
      </c>
      <c r="N152">
        <v>2006.1839600000001</v>
      </c>
      <c r="O152">
        <v>2125.6069339999999</v>
      </c>
      <c r="P152">
        <v>784.22021480000001</v>
      </c>
      <c r="Q152">
        <v>5086.5722660000001</v>
      </c>
      <c r="R152">
        <v>4880.060547</v>
      </c>
      <c r="S152">
        <v>7071.9101559999999</v>
      </c>
      <c r="T152">
        <v>1003.239563</v>
      </c>
      <c r="U152">
        <v>5208.3178710000002</v>
      </c>
      <c r="V152">
        <v>924.02166750000004</v>
      </c>
      <c r="W152">
        <v>2077.9902339999999</v>
      </c>
      <c r="X152">
        <v>1092.440308</v>
      </c>
      <c r="Y152">
        <v>290.66442869999997</v>
      </c>
      <c r="Z152">
        <v>426799.3125</v>
      </c>
    </row>
    <row r="153" spans="1:26" x14ac:dyDescent="0.25">
      <c r="A153" s="1">
        <v>42317</v>
      </c>
      <c r="B153">
        <v>287.272583</v>
      </c>
      <c r="C153">
        <v>544.94201659999999</v>
      </c>
      <c r="D153">
        <v>1891.6757809999999</v>
      </c>
      <c r="E153">
        <v>2753.3706050000001</v>
      </c>
      <c r="F153">
        <v>621.00787349999996</v>
      </c>
      <c r="G153">
        <v>1110.42688</v>
      </c>
      <c r="H153">
        <v>930.37402340000006</v>
      </c>
      <c r="I153">
        <v>3422.2165530000002</v>
      </c>
      <c r="J153">
        <v>7148.9003910000001</v>
      </c>
      <c r="K153">
        <v>4458.748047</v>
      </c>
      <c r="L153">
        <v>6339.2763670000004</v>
      </c>
      <c r="M153">
        <v>2706.4719239999999</v>
      </c>
      <c r="N153">
        <v>2204.9494629999999</v>
      </c>
      <c r="O153">
        <v>2229.5217290000001</v>
      </c>
      <c r="P153">
        <v>773.47747800000002</v>
      </c>
      <c r="Q153">
        <v>5801.4423829999996</v>
      </c>
      <c r="R153">
        <v>4962.3666990000002</v>
      </c>
      <c r="S153">
        <v>7313.8842770000001</v>
      </c>
      <c r="T153">
        <v>1007.891357</v>
      </c>
      <c r="U153">
        <v>5287.7890630000002</v>
      </c>
      <c r="V153">
        <v>936.02197269999999</v>
      </c>
      <c r="W153">
        <v>1998.130981</v>
      </c>
      <c r="X153">
        <v>1085.175659</v>
      </c>
      <c r="Y153">
        <v>297.2891846</v>
      </c>
      <c r="Z153">
        <v>415243.40629999997</v>
      </c>
    </row>
    <row r="154" spans="1:26" x14ac:dyDescent="0.25">
      <c r="A154" s="1">
        <v>42324</v>
      </c>
      <c r="B154">
        <v>288.62347410000001</v>
      </c>
      <c r="C154">
        <v>611.94793700000002</v>
      </c>
      <c r="D154">
        <v>1905.1741939999999</v>
      </c>
      <c r="E154">
        <v>2866.1208499999998</v>
      </c>
      <c r="F154">
        <v>621.15765380000005</v>
      </c>
      <c r="G154">
        <v>1118.985596</v>
      </c>
      <c r="H154">
        <v>957.40435790000004</v>
      </c>
      <c r="I154">
        <v>3309.9377439999998</v>
      </c>
      <c r="J154">
        <v>7357.4882809999999</v>
      </c>
      <c r="K154">
        <v>4598.5209960000002</v>
      </c>
      <c r="L154">
        <v>6045.9658200000003</v>
      </c>
      <c r="M154">
        <v>2775.0505370000001</v>
      </c>
      <c r="N154">
        <v>2194.000732</v>
      </c>
      <c r="O154">
        <v>2198.9038089999999</v>
      </c>
      <c r="P154">
        <v>768.87359619999995</v>
      </c>
      <c r="Q154">
        <v>6030.5664059999999</v>
      </c>
      <c r="R154">
        <v>4991.515625</v>
      </c>
      <c r="S154">
        <v>7477.8027339999999</v>
      </c>
      <c r="T154">
        <v>1065.263672</v>
      </c>
      <c r="U154">
        <v>5468.09375</v>
      </c>
      <c r="V154">
        <v>932.02197269999999</v>
      </c>
      <c r="W154">
        <v>2036.3964840000001</v>
      </c>
      <c r="X154">
        <v>1158.731323</v>
      </c>
      <c r="Y154">
        <v>308.8826904</v>
      </c>
      <c r="Z154">
        <v>449911.1875</v>
      </c>
    </row>
    <row r="155" spans="1:26" x14ac:dyDescent="0.25">
      <c r="A155" s="1">
        <v>42331</v>
      </c>
      <c r="B155">
        <v>294.2518005</v>
      </c>
      <c r="C155">
        <v>632.10900879999997</v>
      </c>
      <c r="D155">
        <v>1916.743774</v>
      </c>
      <c r="E155">
        <v>2842.4333499999998</v>
      </c>
      <c r="F155">
        <v>601.83300780000002</v>
      </c>
      <c r="G155">
        <v>1131.8237300000001</v>
      </c>
      <c r="H155">
        <v>965.25195310000004</v>
      </c>
      <c r="I155">
        <v>3204.961914</v>
      </c>
      <c r="J155">
        <v>7404.8955079999996</v>
      </c>
      <c r="K155">
        <v>4705.6796880000002</v>
      </c>
      <c r="L155">
        <v>5781.0400390000004</v>
      </c>
      <c r="M155">
        <v>2793.3916020000001</v>
      </c>
      <c r="N155">
        <v>2184.736328</v>
      </c>
      <c r="O155">
        <v>2199.8317870000001</v>
      </c>
      <c r="P155">
        <v>775.01220699999999</v>
      </c>
      <c r="Q155">
        <v>5893.091797</v>
      </c>
      <c r="R155">
        <v>4906.6391599999997</v>
      </c>
      <c r="S155">
        <v>7360.7192379999997</v>
      </c>
      <c r="T155">
        <v>1074.5672609999999</v>
      </c>
      <c r="U155">
        <v>5480.0566410000001</v>
      </c>
      <c r="V155">
        <v>936.02197269999999</v>
      </c>
      <c r="W155">
        <v>2029.7420649999999</v>
      </c>
      <c r="X155">
        <v>1164.179932</v>
      </c>
      <c r="Y155">
        <v>307.22640990000002</v>
      </c>
      <c r="Z155">
        <v>454533.5625</v>
      </c>
    </row>
    <row r="156" spans="1:26" x14ac:dyDescent="0.25">
      <c r="A156" s="1">
        <v>42338</v>
      </c>
      <c r="B156">
        <v>300.10534669999998</v>
      </c>
      <c r="C156">
        <v>619.06365970000002</v>
      </c>
      <c r="D156">
        <v>1970.736328</v>
      </c>
      <c r="E156">
        <v>2780.8474120000001</v>
      </c>
      <c r="F156">
        <v>601.90789789999997</v>
      </c>
      <c r="G156">
        <v>1135.0701899999999</v>
      </c>
      <c r="H156">
        <v>954.78857419999997</v>
      </c>
      <c r="I156">
        <v>3128.2839359999998</v>
      </c>
      <c r="J156">
        <v>7158.3803710000002</v>
      </c>
      <c r="K156">
        <v>4589.2026370000003</v>
      </c>
      <c r="L156">
        <v>5790.5024409999996</v>
      </c>
      <c r="M156">
        <v>2702.4848630000001</v>
      </c>
      <c r="N156">
        <v>2216.7404790000001</v>
      </c>
      <c r="O156">
        <v>2223.0270999999998</v>
      </c>
      <c r="P156">
        <v>763.5021362</v>
      </c>
      <c r="Q156">
        <v>5856.4331050000001</v>
      </c>
      <c r="R156">
        <v>4675.1533200000003</v>
      </c>
      <c r="S156">
        <v>7368.5234380000002</v>
      </c>
      <c r="T156">
        <v>1035.802246</v>
      </c>
      <c r="U156">
        <v>5315.9897460000002</v>
      </c>
      <c r="V156">
        <v>924.02166750000004</v>
      </c>
      <c r="W156">
        <v>1986.4852289999999</v>
      </c>
      <c r="X156">
        <v>1108.785889</v>
      </c>
      <c r="Y156">
        <v>305.57028200000002</v>
      </c>
      <c r="Z156">
        <v>439125.71879999997</v>
      </c>
    </row>
    <row r="157" spans="1:26" x14ac:dyDescent="0.25">
      <c r="A157" s="1">
        <v>42345</v>
      </c>
      <c r="B157">
        <v>306.18396000000001</v>
      </c>
      <c r="C157">
        <v>616.69183350000003</v>
      </c>
      <c r="D157">
        <v>1943.740112</v>
      </c>
      <c r="E157">
        <v>2747.686279</v>
      </c>
      <c r="F157">
        <v>581.16027829999996</v>
      </c>
      <c r="G157">
        <v>1134.036987</v>
      </c>
      <c r="H157">
        <v>945.19702150000001</v>
      </c>
      <c r="I157">
        <v>3200.3977049999999</v>
      </c>
      <c r="J157">
        <v>7016.1621089999999</v>
      </c>
      <c r="K157">
        <v>4556.5888670000004</v>
      </c>
      <c r="L157">
        <v>5837.810547</v>
      </c>
      <c r="M157">
        <v>2640.2849120000001</v>
      </c>
      <c r="N157">
        <v>2207.476318</v>
      </c>
      <c r="O157">
        <v>2226.7385250000002</v>
      </c>
      <c r="P157">
        <v>827.19116210000004</v>
      </c>
      <c r="Q157">
        <v>5691.4624020000001</v>
      </c>
      <c r="R157">
        <v>4670.8666990000002</v>
      </c>
      <c r="S157">
        <v>7399.7460940000001</v>
      </c>
      <c r="T157">
        <v>1007.891357</v>
      </c>
      <c r="U157">
        <v>5158.7568359999996</v>
      </c>
      <c r="V157">
        <v>928.02191159999995</v>
      </c>
      <c r="W157">
        <v>2001.458374</v>
      </c>
      <c r="X157">
        <v>1060.6568600000001</v>
      </c>
      <c r="Y157">
        <v>294.80499270000001</v>
      </c>
      <c r="Z157">
        <v>436044.15629999997</v>
      </c>
    </row>
    <row r="158" spans="1:26" x14ac:dyDescent="0.25">
      <c r="A158" s="1">
        <v>42352</v>
      </c>
      <c r="B158">
        <v>296.95336909999997</v>
      </c>
      <c r="C158">
        <v>607.20416260000002</v>
      </c>
      <c r="D158">
        <v>1904.209595</v>
      </c>
      <c r="E158">
        <v>2610.3015140000002</v>
      </c>
      <c r="F158">
        <v>567.90270999999996</v>
      </c>
      <c r="G158">
        <v>1130.0529790000001</v>
      </c>
      <c r="H158">
        <v>908.57507320000002</v>
      </c>
      <c r="I158">
        <v>3144.7145999999998</v>
      </c>
      <c r="J158">
        <v>7158.3803710000002</v>
      </c>
      <c r="K158">
        <v>4589.2026370000003</v>
      </c>
      <c r="L158">
        <v>5639.1176759999998</v>
      </c>
      <c r="M158">
        <v>2685.7390140000002</v>
      </c>
      <c r="N158">
        <v>2161.1538089999999</v>
      </c>
      <c r="O158">
        <v>2338.0751949999999</v>
      </c>
      <c r="P158">
        <v>890.11315920000004</v>
      </c>
      <c r="Q158">
        <v>5828.9370120000003</v>
      </c>
      <c r="R158">
        <v>4676.0107420000004</v>
      </c>
      <c r="S158">
        <v>7555.8598629999997</v>
      </c>
      <c r="T158">
        <v>964.47454830000004</v>
      </c>
      <c r="U158">
        <v>5159.6108400000003</v>
      </c>
      <c r="V158">
        <v>900.02111820000005</v>
      </c>
      <c r="W158">
        <v>1993.1400149999999</v>
      </c>
      <c r="X158">
        <v>1057.0245359999999</v>
      </c>
      <c r="Y158">
        <v>285.69573969999999</v>
      </c>
      <c r="Z158">
        <v>445288.9375</v>
      </c>
    </row>
    <row r="159" spans="1:26" x14ac:dyDescent="0.25">
      <c r="A159" s="1">
        <v>42359</v>
      </c>
      <c r="B159">
        <v>296.95336909999997</v>
      </c>
      <c r="C159">
        <v>584.0782471</v>
      </c>
      <c r="D159">
        <v>1906.1381839999999</v>
      </c>
      <c r="E159">
        <v>2485.2341310000002</v>
      </c>
      <c r="F159">
        <v>565.35607909999999</v>
      </c>
      <c r="G159">
        <v>1112.6405030000001</v>
      </c>
      <c r="H159">
        <v>885.90417479999996</v>
      </c>
      <c r="I159">
        <v>3138.3251949999999</v>
      </c>
      <c r="J159">
        <v>7129.9375</v>
      </c>
      <c r="K159">
        <v>4505.3383789999998</v>
      </c>
      <c r="L159">
        <v>5468.8076170000004</v>
      </c>
      <c r="M159">
        <v>2748.7353520000001</v>
      </c>
      <c r="N159">
        <v>2065.9816890000002</v>
      </c>
      <c r="O159">
        <v>2332.5085450000001</v>
      </c>
      <c r="P159">
        <v>845.60736080000004</v>
      </c>
      <c r="Q159">
        <v>5737.2871089999999</v>
      </c>
      <c r="R159">
        <v>4626.283203</v>
      </c>
      <c r="S159">
        <v>7516.8305659999996</v>
      </c>
      <c r="T159">
        <v>955.17089840000006</v>
      </c>
      <c r="U159">
        <v>5233.1005859999996</v>
      </c>
      <c r="V159">
        <v>868.02032469999995</v>
      </c>
      <c r="W159">
        <v>1984.8214109999999</v>
      </c>
      <c r="X159">
        <v>1032.505737</v>
      </c>
      <c r="Y159">
        <v>288.18005369999997</v>
      </c>
      <c r="Z159">
        <v>452222.4375</v>
      </c>
    </row>
    <row r="160" spans="1:26" x14ac:dyDescent="0.25">
      <c r="A160" s="1">
        <v>42366</v>
      </c>
      <c r="B160">
        <v>310.91180420000001</v>
      </c>
      <c r="C160">
        <v>596.53063959999997</v>
      </c>
      <c r="D160">
        <v>2000.625732</v>
      </c>
      <c r="E160">
        <v>2544.9257809999999</v>
      </c>
      <c r="F160">
        <v>567.07885739999995</v>
      </c>
      <c r="G160">
        <v>1104.966919</v>
      </c>
      <c r="H160">
        <v>898.1115112</v>
      </c>
      <c r="I160">
        <v>3194.9204100000002</v>
      </c>
      <c r="J160">
        <v>7423.8583980000003</v>
      </c>
      <c r="K160">
        <v>4649.7709960000002</v>
      </c>
      <c r="L160">
        <v>5639.1176759999998</v>
      </c>
      <c r="M160">
        <v>2793.3916020000001</v>
      </c>
      <c r="N160">
        <v>2087.8798830000001</v>
      </c>
      <c r="O160">
        <v>2537.5534670000002</v>
      </c>
      <c r="P160">
        <v>847.14208980000001</v>
      </c>
      <c r="Q160">
        <v>5893.091797</v>
      </c>
      <c r="R160">
        <v>4758.3159180000002</v>
      </c>
      <c r="S160">
        <v>7688.5546880000002</v>
      </c>
      <c r="T160">
        <v>972.22753909999994</v>
      </c>
      <c r="U160">
        <v>5345.0424800000001</v>
      </c>
      <c r="V160">
        <v>896.02111820000005</v>
      </c>
      <c r="W160">
        <v>2004.7861330000001</v>
      </c>
      <c r="X160">
        <v>1038.8626710000001</v>
      </c>
      <c r="Y160">
        <v>283.21145630000001</v>
      </c>
      <c r="Z160">
        <v>452222.4375</v>
      </c>
    </row>
    <row r="161" spans="1:26" x14ac:dyDescent="0.25">
      <c r="A161" s="1">
        <v>42373</v>
      </c>
      <c r="B161">
        <v>289.97421259999999</v>
      </c>
      <c r="C161">
        <v>533.6755981</v>
      </c>
      <c r="D161">
        <v>1853.109375</v>
      </c>
      <c r="E161">
        <v>2450.1779790000001</v>
      </c>
      <c r="F161">
        <v>530.07763669999997</v>
      </c>
      <c r="G161">
        <v>1012.886292</v>
      </c>
      <c r="H161">
        <v>841.43463129999998</v>
      </c>
      <c r="I161">
        <v>3005.0507809999999</v>
      </c>
      <c r="J161">
        <v>7120.4565430000002</v>
      </c>
      <c r="K161">
        <v>4477.3847660000001</v>
      </c>
      <c r="L161">
        <v>4995.7280270000001</v>
      </c>
      <c r="M161">
        <v>2605.1984859999998</v>
      </c>
      <c r="N161">
        <v>1818.3675539999999</v>
      </c>
      <c r="O161">
        <v>2410.0095209999999</v>
      </c>
      <c r="P161">
        <v>827.87811280000005</v>
      </c>
      <c r="Q161">
        <v>5526.4926759999998</v>
      </c>
      <c r="R161">
        <v>4407.6577150000003</v>
      </c>
      <c r="S161">
        <v>7399.7460940000001</v>
      </c>
      <c r="T161">
        <v>885.39373780000005</v>
      </c>
      <c r="U161">
        <v>4927.6494140000004</v>
      </c>
      <c r="V161">
        <v>848.01989749999996</v>
      </c>
      <c r="W161">
        <v>1863.369629</v>
      </c>
      <c r="X161">
        <v>969.57061769999996</v>
      </c>
      <c r="Y161">
        <v>269.80334470000003</v>
      </c>
      <c r="Z161">
        <v>442977.625</v>
      </c>
    </row>
    <row r="162" spans="1:26" x14ac:dyDescent="0.25">
      <c r="A162" s="1">
        <v>42380</v>
      </c>
      <c r="B162">
        <v>276.01589969999998</v>
      </c>
      <c r="C162">
        <v>517.66522220000002</v>
      </c>
      <c r="D162">
        <v>1852.14563</v>
      </c>
      <c r="E162">
        <v>2451.1252439999998</v>
      </c>
      <c r="F162">
        <v>503.33782960000002</v>
      </c>
      <c r="G162">
        <v>997.39215090000005</v>
      </c>
      <c r="H162">
        <v>828.3552856</v>
      </c>
      <c r="I162">
        <v>3076.2521969999998</v>
      </c>
      <c r="J162">
        <v>6769.6489259999998</v>
      </c>
      <c r="K162">
        <v>4435.4526370000003</v>
      </c>
      <c r="L162">
        <v>4891.6508789999998</v>
      </c>
      <c r="M162">
        <v>2546.9860840000001</v>
      </c>
      <c r="N162">
        <v>1668.4510499999999</v>
      </c>
      <c r="O162">
        <v>2352.116943</v>
      </c>
      <c r="P162">
        <v>781.62792969999998</v>
      </c>
      <c r="Q162">
        <v>5535.658203</v>
      </c>
      <c r="R162">
        <v>4357.9316410000001</v>
      </c>
      <c r="S162">
        <v>7259.2441410000001</v>
      </c>
      <c r="T162">
        <v>860.5841064</v>
      </c>
      <c r="U162">
        <v>4857.0947269999997</v>
      </c>
      <c r="V162">
        <v>820.0193481</v>
      </c>
      <c r="W162">
        <v>1806.803345</v>
      </c>
      <c r="X162">
        <v>925.78924559999996</v>
      </c>
      <c r="Y162">
        <v>260.61502080000002</v>
      </c>
      <c r="Z162">
        <v>446829.59379999997</v>
      </c>
    </row>
    <row r="163" spans="1:26" x14ac:dyDescent="0.25">
      <c r="A163" s="1">
        <v>42387</v>
      </c>
      <c r="B163">
        <v>260.25643919999999</v>
      </c>
      <c r="C163">
        <v>531.30371090000006</v>
      </c>
      <c r="D163">
        <v>1787.5467530000001</v>
      </c>
      <c r="E163">
        <v>2395.2238769999999</v>
      </c>
      <c r="F163">
        <v>467.9093628</v>
      </c>
      <c r="G163">
        <v>1006.688354</v>
      </c>
      <c r="H163">
        <v>814.40405269999997</v>
      </c>
      <c r="I163">
        <v>3060.7341310000002</v>
      </c>
      <c r="J163">
        <v>6712.7607420000004</v>
      </c>
      <c r="K163">
        <v>4398.1787109999996</v>
      </c>
      <c r="L163">
        <v>4678.7641599999997</v>
      </c>
      <c r="M163">
        <v>2379.5261230000001</v>
      </c>
      <c r="N163">
        <v>1567.3839109999999</v>
      </c>
      <c r="O163">
        <v>2284.8869629999999</v>
      </c>
      <c r="P163">
        <v>752.3360596</v>
      </c>
      <c r="Q163">
        <v>5334.0273440000001</v>
      </c>
      <c r="R163">
        <v>4286.7714839999999</v>
      </c>
      <c r="S163">
        <v>6923.6015630000002</v>
      </c>
      <c r="T163">
        <v>843.5275269</v>
      </c>
      <c r="U163">
        <v>4984.4379879999997</v>
      </c>
      <c r="V163">
        <v>820.0193481</v>
      </c>
      <c r="W163">
        <v>1790.1657709999999</v>
      </c>
      <c r="X163">
        <v>932.17419429999995</v>
      </c>
      <c r="Y163">
        <v>262.28555299999999</v>
      </c>
      <c r="Z163">
        <v>453763.3125</v>
      </c>
    </row>
    <row r="164" spans="1:26" x14ac:dyDescent="0.25">
      <c r="A164" s="1">
        <v>42394</v>
      </c>
      <c r="B164">
        <v>255.52856449999999</v>
      </c>
      <c r="C164">
        <v>664.12957759999995</v>
      </c>
      <c r="D164">
        <v>1912.887207</v>
      </c>
      <c r="E164">
        <v>2459.6520999999998</v>
      </c>
      <c r="F164">
        <v>456.44946290000001</v>
      </c>
      <c r="G164">
        <v>1062.4681399999999</v>
      </c>
      <c r="H164">
        <v>838.81884769999999</v>
      </c>
      <c r="I164">
        <v>3204.0490719999998</v>
      </c>
      <c r="J164">
        <v>7243.7124020000001</v>
      </c>
      <c r="K164">
        <v>4738.2944340000004</v>
      </c>
      <c r="L164">
        <v>5184.9604490000002</v>
      </c>
      <c r="M164">
        <v>2679.3596189999998</v>
      </c>
      <c r="N164">
        <v>1562.330688</v>
      </c>
      <c r="O164">
        <v>2426.8168949999999</v>
      </c>
      <c r="P164">
        <v>786.25292969999998</v>
      </c>
      <c r="Q164">
        <v>5590.6479490000002</v>
      </c>
      <c r="R164">
        <v>4554.2651370000003</v>
      </c>
      <c r="S164">
        <v>7368.5234380000002</v>
      </c>
      <c r="T164">
        <v>891.59637450000002</v>
      </c>
      <c r="U164">
        <v>5502.4125979999999</v>
      </c>
      <c r="V164">
        <v>848.01989749999996</v>
      </c>
      <c r="W164">
        <v>1853.3873289999999</v>
      </c>
      <c r="X164">
        <v>1010.615417</v>
      </c>
      <c r="Y164">
        <v>269.80334470000003</v>
      </c>
      <c r="Z164">
        <v>491512.71879999997</v>
      </c>
    </row>
    <row r="165" spans="1:26" x14ac:dyDescent="0.25">
      <c r="A165" s="1">
        <v>42401</v>
      </c>
      <c r="B165">
        <v>302.80694579999999</v>
      </c>
      <c r="C165">
        <v>641.59655759999998</v>
      </c>
      <c r="D165">
        <v>1800.080933</v>
      </c>
      <c r="E165">
        <v>2510.8161620000001</v>
      </c>
      <c r="F165">
        <v>403.11959839999997</v>
      </c>
      <c r="G165">
        <v>977.61822510000002</v>
      </c>
      <c r="H165">
        <v>777.78216550000002</v>
      </c>
      <c r="I165">
        <v>2900.0751949999999</v>
      </c>
      <c r="J165">
        <v>7177.34375</v>
      </c>
      <c r="K165">
        <v>4612.4975590000004</v>
      </c>
      <c r="L165">
        <v>5137.6518550000001</v>
      </c>
      <c r="M165">
        <v>2613.173096</v>
      </c>
      <c r="N165">
        <v>1407.3608400000001</v>
      </c>
      <c r="O165">
        <v>2494.9804690000001</v>
      </c>
      <c r="P165">
        <v>736.91943360000005</v>
      </c>
      <c r="Q165">
        <v>5553.9877930000002</v>
      </c>
      <c r="R165">
        <v>4397.3701170000004</v>
      </c>
      <c r="S165">
        <v>7493.4130859999996</v>
      </c>
      <c r="T165">
        <v>717.92877199999998</v>
      </c>
      <c r="U165">
        <v>5260.6333009999998</v>
      </c>
      <c r="V165">
        <v>836.0195923</v>
      </c>
      <c r="W165">
        <v>1770.201172</v>
      </c>
      <c r="X165">
        <v>956.8009644</v>
      </c>
      <c r="Y165">
        <v>248.92077639999999</v>
      </c>
      <c r="Z165">
        <v>496905.28129999997</v>
      </c>
    </row>
    <row r="166" spans="1:26" x14ac:dyDescent="0.25">
      <c r="A166" s="1">
        <v>42408</v>
      </c>
      <c r="B166">
        <v>276.2409973</v>
      </c>
      <c r="C166">
        <v>568.06793210000001</v>
      </c>
      <c r="D166">
        <v>1620.7479249999999</v>
      </c>
      <c r="E166">
        <v>2184.8840329999998</v>
      </c>
      <c r="F166">
        <v>334.21026610000001</v>
      </c>
      <c r="G166">
        <v>842.59625240000003</v>
      </c>
      <c r="H166">
        <v>675.76354979999996</v>
      </c>
      <c r="I166">
        <v>2582.4084469999998</v>
      </c>
      <c r="J166">
        <v>5271.6030270000001</v>
      </c>
      <c r="K166">
        <v>4072.0439449999999</v>
      </c>
      <c r="L166">
        <v>4967.34375</v>
      </c>
      <c r="M166">
        <v>2194.9213869999999</v>
      </c>
      <c r="N166">
        <v>1061.2055660000001</v>
      </c>
      <c r="O166">
        <v>2282.085693</v>
      </c>
      <c r="P166">
        <v>658.29425049999998</v>
      </c>
      <c r="Q166">
        <v>4738.3027339999999</v>
      </c>
      <c r="R166">
        <v>3792.9353030000002</v>
      </c>
      <c r="S166">
        <v>7040.6870120000003</v>
      </c>
      <c r="T166">
        <v>620.24078369999995</v>
      </c>
      <c r="U166">
        <v>4632.5239259999998</v>
      </c>
      <c r="V166">
        <v>736.01739499999996</v>
      </c>
      <c r="W166">
        <v>1573.881592</v>
      </c>
      <c r="X166">
        <v>965.92211910000003</v>
      </c>
      <c r="Y166">
        <v>211.33206179999999</v>
      </c>
      <c r="Z166">
        <v>457615.25</v>
      </c>
    </row>
    <row r="167" spans="1:26" x14ac:dyDescent="0.25">
      <c r="A167" s="1">
        <v>42415</v>
      </c>
      <c r="B167">
        <v>304.6080627</v>
      </c>
      <c r="C167">
        <v>597.7166138</v>
      </c>
      <c r="D167">
        <v>1704.6295170000001</v>
      </c>
      <c r="E167">
        <v>2359.2197270000001</v>
      </c>
      <c r="F167">
        <v>364.17086790000002</v>
      </c>
      <c r="G167">
        <v>885.24267580000003</v>
      </c>
      <c r="H167">
        <v>711.51361080000004</v>
      </c>
      <c r="I167">
        <v>2892.772461</v>
      </c>
      <c r="J167">
        <v>6172.326172</v>
      </c>
      <c r="K167">
        <v>4365.5654299999997</v>
      </c>
      <c r="L167">
        <v>5118.7285160000001</v>
      </c>
      <c r="M167">
        <v>2398.6645509999998</v>
      </c>
      <c r="N167">
        <v>1233.862183</v>
      </c>
      <c r="O167">
        <v>1998.2258300000001</v>
      </c>
      <c r="P167">
        <v>758.50286870000002</v>
      </c>
      <c r="Q167">
        <v>4875.7773440000001</v>
      </c>
      <c r="R167">
        <v>4002.9865719999998</v>
      </c>
      <c r="S167">
        <v>7149.9648440000001</v>
      </c>
      <c r="T167">
        <v>676.06256099999996</v>
      </c>
      <c r="U167">
        <v>4887.2099609999996</v>
      </c>
      <c r="V167">
        <v>788.01855469999998</v>
      </c>
      <c r="W167">
        <v>1642.0947269999999</v>
      </c>
      <c r="X167">
        <v>1090.8811040000001</v>
      </c>
      <c r="Y167">
        <v>228.03817749999999</v>
      </c>
      <c r="Z167">
        <v>506920.53129999997</v>
      </c>
    </row>
    <row r="168" spans="1:26" x14ac:dyDescent="0.25">
      <c r="A168" s="1">
        <v>42422</v>
      </c>
      <c r="B168">
        <v>338.82858279999999</v>
      </c>
      <c r="C168">
        <v>548.49993900000004</v>
      </c>
      <c r="D168">
        <v>1750.909058</v>
      </c>
      <c r="E168">
        <v>2358.2722170000002</v>
      </c>
      <c r="F168">
        <v>366.04336549999999</v>
      </c>
      <c r="G168">
        <v>872.1092529</v>
      </c>
      <c r="H168">
        <v>713.25762940000004</v>
      </c>
      <c r="I168">
        <v>3004.1384280000002</v>
      </c>
      <c r="J168">
        <v>6617.9472660000001</v>
      </c>
      <c r="K168">
        <v>4561.2470700000003</v>
      </c>
      <c r="L168">
        <v>5298.5</v>
      </c>
      <c r="M168">
        <v>2511.101807</v>
      </c>
      <c r="N168">
        <v>1150.481567</v>
      </c>
      <c r="O168">
        <v>2046.7807620000001</v>
      </c>
      <c r="P168">
        <v>823.25305179999998</v>
      </c>
      <c r="Q168">
        <v>4967.4272460000002</v>
      </c>
      <c r="R168">
        <v>3935.2565920000002</v>
      </c>
      <c r="S168">
        <v>7071.9101559999999</v>
      </c>
      <c r="T168">
        <v>663.65771480000001</v>
      </c>
      <c r="U168">
        <v>4973.2514650000003</v>
      </c>
      <c r="V168">
        <v>804.01892090000001</v>
      </c>
      <c r="W168">
        <v>1640.430908</v>
      </c>
      <c r="X168">
        <v>1112.77124</v>
      </c>
      <c r="Y168">
        <v>226.3675537</v>
      </c>
      <c r="Z168">
        <v>536965.9375</v>
      </c>
    </row>
    <row r="169" spans="1:26" x14ac:dyDescent="0.25">
      <c r="A169" s="1">
        <v>42429</v>
      </c>
      <c r="B169">
        <v>358.1902771</v>
      </c>
      <c r="C169">
        <v>562.73120119999999</v>
      </c>
      <c r="D169">
        <v>1806.829956</v>
      </c>
      <c r="E169">
        <v>2481.4445799999999</v>
      </c>
      <c r="F169">
        <v>419.3731995</v>
      </c>
      <c r="G169">
        <v>919.18243410000002</v>
      </c>
      <c r="H169">
        <v>742.90399170000001</v>
      </c>
      <c r="I169">
        <v>3024.220703</v>
      </c>
      <c r="J169">
        <v>6902.3857420000004</v>
      </c>
      <c r="K169">
        <v>4500.6791990000002</v>
      </c>
      <c r="L169">
        <v>5620.1943359999996</v>
      </c>
      <c r="M169">
        <v>2569.3139649999998</v>
      </c>
      <c r="N169">
        <v>1342.2933350000001</v>
      </c>
      <c r="O169">
        <v>2110.2753910000001</v>
      </c>
      <c r="P169">
        <v>872.58673099999999</v>
      </c>
      <c r="Q169">
        <v>5095.7382809999999</v>
      </c>
      <c r="R169">
        <v>3991.2788089999999</v>
      </c>
      <c r="S169">
        <v>7074.2104490000002</v>
      </c>
      <c r="T169">
        <v>742.73840329999996</v>
      </c>
      <c r="U169">
        <v>5042.9467770000001</v>
      </c>
      <c r="V169">
        <v>868.02032469999995</v>
      </c>
      <c r="W169">
        <v>1746.9091800000001</v>
      </c>
      <c r="X169">
        <v>1094.529053</v>
      </c>
      <c r="Y169">
        <v>238.8971252</v>
      </c>
      <c r="Z169">
        <v>509231.90629999997</v>
      </c>
    </row>
    <row r="170" spans="1:26" x14ac:dyDescent="0.25">
      <c r="A170" s="1">
        <v>42436</v>
      </c>
      <c r="B170">
        <v>359.99139400000001</v>
      </c>
      <c r="C170">
        <v>543.16314699999998</v>
      </c>
      <c r="D170">
        <v>1721.984009</v>
      </c>
      <c r="E170">
        <v>2435.9655760000001</v>
      </c>
      <c r="F170">
        <v>415.17868040000002</v>
      </c>
      <c r="G170">
        <v>906.04907230000003</v>
      </c>
      <c r="H170">
        <v>731.56860349999999</v>
      </c>
      <c r="I170">
        <v>2965.7990719999998</v>
      </c>
      <c r="J170">
        <v>6854.9799800000001</v>
      </c>
      <c r="K170">
        <v>4458.748047</v>
      </c>
      <c r="L170">
        <v>5118.7285160000001</v>
      </c>
      <c r="M170">
        <v>2435.3461910000001</v>
      </c>
      <c r="N170">
        <v>1271.240845</v>
      </c>
      <c r="O170">
        <v>2163.4995119999999</v>
      </c>
      <c r="P170">
        <v>871.0450439</v>
      </c>
      <c r="Q170">
        <v>5086.5722660000001</v>
      </c>
      <c r="R170">
        <v>4019.6213379999999</v>
      </c>
      <c r="S170">
        <v>7264.1225590000004</v>
      </c>
      <c r="T170">
        <v>742.73840329999996</v>
      </c>
      <c r="U170">
        <v>5025.7377930000002</v>
      </c>
      <c r="V170">
        <v>868.02032469999995</v>
      </c>
      <c r="W170">
        <v>1706.979736</v>
      </c>
      <c r="X170">
        <v>1094.529053</v>
      </c>
      <c r="Y170">
        <v>227.20285029999999</v>
      </c>
      <c r="Z170">
        <v>510002.0625</v>
      </c>
    </row>
    <row r="171" spans="1:26" x14ac:dyDescent="0.25">
      <c r="A171" s="1">
        <v>42443</v>
      </c>
      <c r="B171">
        <v>349.8602295</v>
      </c>
      <c r="C171">
        <v>578.14849849999996</v>
      </c>
      <c r="D171">
        <v>1777.9053960000001</v>
      </c>
      <c r="E171">
        <v>2645.3579100000002</v>
      </c>
      <c r="F171">
        <v>410.23529050000002</v>
      </c>
      <c r="G171">
        <v>868.86297609999997</v>
      </c>
      <c r="H171">
        <v>718.48937990000002</v>
      </c>
      <c r="I171">
        <v>2929.2858890000002</v>
      </c>
      <c r="J171">
        <v>6617.9472660000001</v>
      </c>
      <c r="K171">
        <v>4374.8842770000001</v>
      </c>
      <c r="L171">
        <v>4967.34375</v>
      </c>
      <c r="M171">
        <v>2512.6965329999998</v>
      </c>
      <c r="N171">
        <v>1331.1644289999999</v>
      </c>
      <c r="O171">
        <v>2099.070557</v>
      </c>
      <c r="P171">
        <v>869.50329590000001</v>
      </c>
      <c r="Q171">
        <v>4985.7573240000002</v>
      </c>
      <c r="R171">
        <v>4053.977539</v>
      </c>
      <c r="S171">
        <v>7438.2070309999999</v>
      </c>
      <c r="T171">
        <v>752.04205320000005</v>
      </c>
      <c r="U171">
        <v>5013.6918949999999</v>
      </c>
      <c r="V171">
        <v>828.0194702</v>
      </c>
      <c r="W171">
        <v>1716.9620359999999</v>
      </c>
      <c r="X171">
        <v>1089.9688719999999</v>
      </c>
      <c r="Y171">
        <v>216.3438568</v>
      </c>
      <c r="Z171">
        <v>524639.6875</v>
      </c>
    </row>
    <row r="172" spans="1:26" x14ac:dyDescent="0.25">
      <c r="A172" s="1">
        <v>42450</v>
      </c>
      <c r="B172">
        <v>348.05917360000001</v>
      </c>
      <c r="C172">
        <v>579.33447269999999</v>
      </c>
      <c r="D172">
        <v>1848.2885739999999</v>
      </c>
      <c r="E172">
        <v>2632.0935060000002</v>
      </c>
      <c r="F172">
        <v>401.24707030000002</v>
      </c>
      <c r="G172">
        <v>911.95178220000003</v>
      </c>
      <c r="H172">
        <v>750.75152590000005</v>
      </c>
      <c r="I172">
        <v>2983.1433109999998</v>
      </c>
      <c r="J172">
        <v>6693.7973629999997</v>
      </c>
      <c r="K172">
        <v>4640.453125</v>
      </c>
      <c r="L172">
        <v>4938.9584960000002</v>
      </c>
      <c r="M172">
        <v>2583.6679690000001</v>
      </c>
      <c r="N172">
        <v>1367.1186520000001</v>
      </c>
      <c r="O172">
        <v>2185.9094239999999</v>
      </c>
      <c r="P172">
        <v>854.08648679999999</v>
      </c>
      <c r="Q172">
        <v>5059.0771480000003</v>
      </c>
      <c r="R172">
        <v>4136.4311520000001</v>
      </c>
      <c r="S172">
        <v>7477.7719729999999</v>
      </c>
      <c r="T172">
        <v>752.04205320000005</v>
      </c>
      <c r="U172">
        <v>5253.75</v>
      </c>
      <c r="V172">
        <v>864.02014159999999</v>
      </c>
      <c r="W172">
        <v>1740.25415</v>
      </c>
      <c r="X172">
        <v>1162.0251459999999</v>
      </c>
      <c r="Y172">
        <v>218.01449579999999</v>
      </c>
      <c r="Z172">
        <v>519246.78129999997</v>
      </c>
    </row>
    <row r="173" spans="1:26" x14ac:dyDescent="0.25">
      <c r="A173" s="1">
        <v>42457</v>
      </c>
      <c r="B173">
        <v>343.78158569999999</v>
      </c>
      <c r="C173">
        <v>608.39013669999997</v>
      </c>
      <c r="D173">
        <v>1802.973389</v>
      </c>
      <c r="E173">
        <v>2597.9846189999998</v>
      </c>
      <c r="F173">
        <v>381.0236511</v>
      </c>
      <c r="G173">
        <v>851.5977173</v>
      </c>
      <c r="H173">
        <v>700.17822269999999</v>
      </c>
      <c r="I173">
        <v>2804.2272950000001</v>
      </c>
      <c r="J173">
        <v>6532.6162109999996</v>
      </c>
      <c r="K173">
        <v>4477.3847660000001</v>
      </c>
      <c r="L173">
        <v>4560.4931640000004</v>
      </c>
      <c r="M173">
        <v>2453.6872560000002</v>
      </c>
      <c r="N173">
        <v>1343.1492920000001</v>
      </c>
      <c r="O173">
        <v>2111.2097170000002</v>
      </c>
      <c r="P173">
        <v>844.83654790000003</v>
      </c>
      <c r="Q173">
        <v>4692.4775390000004</v>
      </c>
      <c r="R173">
        <v>3965.5119629999999</v>
      </c>
      <c r="S173">
        <v>7311.5986329999996</v>
      </c>
      <c r="T173">
        <v>696.22045900000001</v>
      </c>
      <c r="U173">
        <v>4966.3681640000004</v>
      </c>
      <c r="V173">
        <v>800.01879880000001</v>
      </c>
      <c r="W173">
        <v>1602.1649170000001</v>
      </c>
      <c r="X173">
        <v>1127.3652340000001</v>
      </c>
      <c r="Y173">
        <v>214.67326349999999</v>
      </c>
      <c r="Z173">
        <v>494594.21879999997</v>
      </c>
    </row>
    <row r="174" spans="1:26" x14ac:dyDescent="0.25">
      <c r="A174" s="1">
        <v>42464</v>
      </c>
      <c r="B174">
        <v>334.10076900000001</v>
      </c>
      <c r="C174">
        <v>602.46044919999997</v>
      </c>
      <c r="D174">
        <v>1815.953491</v>
      </c>
      <c r="E174">
        <v>2497.4865719999998</v>
      </c>
      <c r="F174">
        <v>373.33624270000001</v>
      </c>
      <c r="G174">
        <v>821.25476070000002</v>
      </c>
      <c r="H174">
        <v>697.8984375</v>
      </c>
      <c r="I174">
        <v>2846.4689939999998</v>
      </c>
      <c r="J174">
        <v>6434.7001950000003</v>
      </c>
      <c r="K174">
        <v>4334.8774409999996</v>
      </c>
      <c r="L174">
        <v>4616.6132809999999</v>
      </c>
      <c r="M174">
        <v>2398.7788089999999</v>
      </c>
      <c r="N174">
        <v>1186.4913329999999</v>
      </c>
      <c r="O174">
        <v>2164.4333499999998</v>
      </c>
      <c r="P174">
        <v>847.91992189999996</v>
      </c>
      <c r="Q174">
        <v>4763.8471680000002</v>
      </c>
      <c r="R174">
        <v>3998.1501459999999</v>
      </c>
      <c r="S174">
        <v>7240.3823240000002</v>
      </c>
      <c r="T174">
        <v>701.57055660000003</v>
      </c>
      <c r="U174">
        <v>4903.5571289999998</v>
      </c>
      <c r="V174">
        <v>807.07458499999996</v>
      </c>
      <c r="W174">
        <v>1623.722168</v>
      </c>
      <c r="X174">
        <v>1265.0931399999999</v>
      </c>
      <c r="Y174">
        <v>207.1555176</v>
      </c>
      <c r="Z174">
        <v>525523</v>
      </c>
    </row>
    <row r="175" spans="1:26" x14ac:dyDescent="0.25">
      <c r="A175" s="1">
        <v>42471</v>
      </c>
      <c r="B175">
        <v>351.88647459999999</v>
      </c>
      <c r="C175">
        <v>639.2247314</v>
      </c>
      <c r="D175">
        <v>1930.1152340000001</v>
      </c>
      <c r="E175">
        <v>2866.6723630000001</v>
      </c>
      <c r="F175">
        <v>406.62490839999998</v>
      </c>
      <c r="G175">
        <v>862.26495360000001</v>
      </c>
      <c r="H175">
        <v>745.42230219999999</v>
      </c>
      <c r="I175">
        <v>2962.330078</v>
      </c>
      <c r="J175">
        <v>6701.2255859999996</v>
      </c>
      <c r="K175">
        <v>4377.0092770000001</v>
      </c>
      <c r="L175">
        <v>4948.4008789999998</v>
      </c>
      <c r="M175">
        <v>2405.17749</v>
      </c>
      <c r="N175">
        <v>1443.3077390000001</v>
      </c>
      <c r="O175">
        <v>2174.704346</v>
      </c>
      <c r="P175">
        <v>829.41992189999996</v>
      </c>
      <c r="Q175">
        <v>4819.2397460000002</v>
      </c>
      <c r="R175">
        <v>4120.9721680000002</v>
      </c>
      <c r="S175">
        <v>6868.4716799999997</v>
      </c>
      <c r="T175">
        <v>780.22192380000001</v>
      </c>
      <c r="U175">
        <v>5049.830078</v>
      </c>
      <c r="V175">
        <v>851.68670650000001</v>
      </c>
      <c r="W175">
        <v>1757.2021480000001</v>
      </c>
      <c r="X175">
        <v>1277.862793</v>
      </c>
      <c r="Y175">
        <v>234.7205658</v>
      </c>
      <c r="Z175">
        <v>514607.125</v>
      </c>
    </row>
    <row r="176" spans="1:26" x14ac:dyDescent="0.25">
      <c r="A176" s="1">
        <v>42478</v>
      </c>
      <c r="B176">
        <v>344.90728760000002</v>
      </c>
      <c r="C176">
        <v>673.6171875</v>
      </c>
      <c r="D176">
        <v>1953.3348390000001</v>
      </c>
      <c r="E176">
        <v>2871.4418949999999</v>
      </c>
      <c r="F176">
        <v>441.28478999999999</v>
      </c>
      <c r="G176">
        <v>889.15435790000004</v>
      </c>
      <c r="H176">
        <v>443.55709839999997</v>
      </c>
      <c r="I176">
        <v>2940.0847170000002</v>
      </c>
      <c r="J176">
        <v>6958.2319340000004</v>
      </c>
      <c r="K176">
        <v>4269.3383789999998</v>
      </c>
      <c r="L176">
        <v>5337.0703130000002</v>
      </c>
      <c r="M176">
        <v>2517.157471</v>
      </c>
      <c r="N176">
        <v>1594.8292240000001</v>
      </c>
      <c r="O176">
        <v>2329.7067870000001</v>
      </c>
      <c r="P176">
        <v>821.71142580000003</v>
      </c>
      <c r="Q176">
        <v>4948.4921880000002</v>
      </c>
      <c r="R176">
        <v>4070.296143</v>
      </c>
      <c r="S176">
        <v>6931.7758789999998</v>
      </c>
      <c r="T176">
        <v>847.86218259999998</v>
      </c>
      <c r="U176">
        <v>5101.4545900000003</v>
      </c>
      <c r="V176">
        <v>863.8536987</v>
      </c>
      <c r="W176">
        <v>1860.2687989999999</v>
      </c>
      <c r="X176">
        <v>1225.872803</v>
      </c>
      <c r="Y176">
        <v>248.92077639999999</v>
      </c>
      <c r="Z176">
        <v>523183.9375</v>
      </c>
    </row>
    <row r="177" spans="1:26" x14ac:dyDescent="0.25">
      <c r="A177" s="1">
        <v>42485</v>
      </c>
      <c r="B177">
        <v>323.74450680000001</v>
      </c>
      <c r="C177">
        <v>616.69183350000003</v>
      </c>
      <c r="D177">
        <v>1929.147827</v>
      </c>
      <c r="E177">
        <v>2985.9179690000001</v>
      </c>
      <c r="F177">
        <v>396.18887330000001</v>
      </c>
      <c r="G177">
        <v>849.34606929999995</v>
      </c>
      <c r="H177">
        <v>395.15304570000001</v>
      </c>
      <c r="I177">
        <v>2854.811279</v>
      </c>
      <c r="J177">
        <v>6663.1503910000001</v>
      </c>
      <c r="K177">
        <v>4128.9003910000001</v>
      </c>
      <c r="L177">
        <v>5223.3129879999997</v>
      </c>
      <c r="M177">
        <v>2369.9838869999999</v>
      </c>
      <c r="N177">
        <v>1451.868164</v>
      </c>
      <c r="O177">
        <v>2438.9560550000001</v>
      </c>
      <c r="P177">
        <v>798.58630370000003</v>
      </c>
      <c r="Q177">
        <v>4689.9892579999996</v>
      </c>
      <c r="R177">
        <v>3901.9533689999998</v>
      </c>
      <c r="S177">
        <v>6726.0385740000002</v>
      </c>
      <c r="T177">
        <v>802.2443237</v>
      </c>
      <c r="U177">
        <v>5262.3540039999998</v>
      </c>
      <c r="V177">
        <v>831.40856929999995</v>
      </c>
      <c r="W177">
        <v>1758.891357</v>
      </c>
      <c r="X177">
        <v>1229.52124</v>
      </c>
      <c r="Y177">
        <v>242.23831179999999</v>
      </c>
      <c r="Z177">
        <v>525523</v>
      </c>
    </row>
    <row r="178" spans="1:26" x14ac:dyDescent="0.25">
      <c r="A178" s="1">
        <v>42492</v>
      </c>
      <c r="B178">
        <v>280.06832889999998</v>
      </c>
      <c r="C178">
        <v>591.78686519999997</v>
      </c>
      <c r="D178">
        <v>1849.8149410000001</v>
      </c>
      <c r="E178">
        <v>2981.148193</v>
      </c>
      <c r="F178">
        <v>375.31686400000001</v>
      </c>
      <c r="G178">
        <v>822.90722659999994</v>
      </c>
      <c r="H178">
        <v>426.8357239</v>
      </c>
      <c r="I178">
        <v>3025.358154</v>
      </c>
      <c r="J178">
        <v>6587</v>
      </c>
      <c r="K178">
        <v>4002.5053710000002</v>
      </c>
      <c r="L178">
        <v>5175.9150390000004</v>
      </c>
      <c r="M178">
        <v>2303.5954590000001</v>
      </c>
      <c r="N178">
        <v>1380.815552</v>
      </c>
      <c r="O178">
        <v>2458.564453</v>
      </c>
      <c r="P178">
        <v>795.50292969999998</v>
      </c>
      <c r="Q178">
        <v>4708.4536129999997</v>
      </c>
      <c r="R178">
        <v>3865.0207519999999</v>
      </c>
      <c r="S178">
        <v>6694.3876950000003</v>
      </c>
      <c r="T178">
        <v>759.77258300000005</v>
      </c>
      <c r="U178">
        <v>5152.220703</v>
      </c>
      <c r="V178">
        <v>803.01892090000001</v>
      </c>
      <c r="W178">
        <v>1692.9968260000001</v>
      </c>
      <c r="X178">
        <v>1214.9273679999999</v>
      </c>
      <c r="Y178">
        <v>236.39117429999999</v>
      </c>
      <c r="Z178">
        <v>524743.3125</v>
      </c>
    </row>
    <row r="179" spans="1:26" x14ac:dyDescent="0.25">
      <c r="A179" s="1">
        <v>42499</v>
      </c>
      <c r="B179">
        <v>292.45074460000001</v>
      </c>
      <c r="C179">
        <v>604.83233640000003</v>
      </c>
      <c r="D179">
        <v>1831.4327390000001</v>
      </c>
      <c r="E179">
        <v>2933.4494629999999</v>
      </c>
      <c r="F179">
        <v>380.03967290000003</v>
      </c>
      <c r="G179">
        <v>819.30181879999998</v>
      </c>
      <c r="H179">
        <v>497.24163820000001</v>
      </c>
      <c r="I179">
        <v>3056.8720699999999</v>
      </c>
      <c r="J179">
        <v>7529.3608400000003</v>
      </c>
      <c r="K179">
        <v>4161.6694340000004</v>
      </c>
      <c r="L179">
        <v>5147.4755859999996</v>
      </c>
      <c r="M179">
        <v>2433.9724120000001</v>
      </c>
      <c r="N179">
        <v>1391.0882570000001</v>
      </c>
      <c r="O179">
        <v>2447.359375</v>
      </c>
      <c r="P179">
        <v>809.37799070000005</v>
      </c>
      <c r="Q179">
        <v>5123.904297</v>
      </c>
      <c r="R179">
        <v>4035.9411620000001</v>
      </c>
      <c r="S179">
        <v>6820.9936520000001</v>
      </c>
      <c r="T179">
        <v>789.66015630000004</v>
      </c>
      <c r="U179">
        <v>5271.8193359999996</v>
      </c>
      <c r="V179">
        <v>811.13024900000005</v>
      </c>
      <c r="W179">
        <v>1794.3735349999999</v>
      </c>
      <c r="X179">
        <v>1504.977783</v>
      </c>
      <c r="Y179">
        <v>246.41484070000001</v>
      </c>
      <c r="Z179">
        <v>525523</v>
      </c>
    </row>
    <row r="180" spans="1:26" x14ac:dyDescent="0.25">
      <c r="A180" s="1">
        <v>42506</v>
      </c>
      <c r="B180">
        <v>303.0321045</v>
      </c>
      <c r="C180">
        <v>604.83233640000003</v>
      </c>
      <c r="D180">
        <v>1902.0588379999999</v>
      </c>
      <c r="E180">
        <v>3043.1560060000002</v>
      </c>
      <c r="F180">
        <v>406.09167480000002</v>
      </c>
      <c r="G180">
        <v>835.52575679999995</v>
      </c>
      <c r="H180">
        <v>469.07916260000002</v>
      </c>
      <c r="I180">
        <v>3007.7473140000002</v>
      </c>
      <c r="J180">
        <v>7300.9086909999996</v>
      </c>
      <c r="K180">
        <v>4175.7124020000001</v>
      </c>
      <c r="L180">
        <v>5128.515625</v>
      </c>
      <c r="M180">
        <v>2590.7456050000001</v>
      </c>
      <c r="N180">
        <v>1508.3679199999999</v>
      </c>
      <c r="O180">
        <v>2434.2871089999999</v>
      </c>
      <c r="P180">
        <v>786.25292969999998</v>
      </c>
      <c r="Q180">
        <v>5133.1367190000001</v>
      </c>
      <c r="R180">
        <v>4059.9892580000001</v>
      </c>
      <c r="S180">
        <v>6773.5166019999997</v>
      </c>
      <c r="T180">
        <v>874.60375980000003</v>
      </c>
      <c r="U180">
        <v>5192.6596680000002</v>
      </c>
      <c r="V180">
        <v>843.57543950000002</v>
      </c>
      <c r="W180">
        <v>1904.1987300000001</v>
      </c>
      <c r="X180">
        <v>1548.7586670000001</v>
      </c>
      <c r="Y180">
        <v>249.756012</v>
      </c>
      <c r="Z180">
        <v>519285.34379999997</v>
      </c>
    </row>
    <row r="181" spans="1:26" x14ac:dyDescent="0.25">
      <c r="A181" s="1">
        <v>42513</v>
      </c>
      <c r="B181">
        <v>316.31506350000001</v>
      </c>
      <c r="C181">
        <v>604.83233640000003</v>
      </c>
      <c r="D181">
        <v>1844.01001</v>
      </c>
      <c r="E181">
        <v>3038.3869629999999</v>
      </c>
      <c r="F181">
        <v>413.40460209999998</v>
      </c>
      <c r="G181">
        <v>839.58172609999997</v>
      </c>
      <c r="H181">
        <v>495.48132320000002</v>
      </c>
      <c r="I181">
        <v>3016.0893550000001</v>
      </c>
      <c r="J181">
        <v>7548.3969729999999</v>
      </c>
      <c r="K181">
        <v>4138.2626950000003</v>
      </c>
      <c r="L181">
        <v>5005.2802730000003</v>
      </c>
      <c r="M181">
        <v>2576.3479000000002</v>
      </c>
      <c r="N181">
        <v>1536.617798</v>
      </c>
      <c r="O181">
        <v>2493.1132809999999</v>
      </c>
      <c r="P181">
        <v>770.06542969999998</v>
      </c>
      <c r="Q181">
        <v>5105.4414059999999</v>
      </c>
      <c r="R181">
        <v>4036.7993160000001</v>
      </c>
      <c r="S181">
        <v>6805.1684569999998</v>
      </c>
      <c r="T181">
        <v>814.82855219999999</v>
      </c>
      <c r="U181">
        <v>5121.2446289999998</v>
      </c>
      <c r="V181">
        <v>831.40856929999995</v>
      </c>
      <c r="W181">
        <v>1892.371582</v>
      </c>
      <c r="X181">
        <v>1466.669189</v>
      </c>
      <c r="Y181">
        <v>253.9325714</v>
      </c>
      <c r="Z181">
        <v>508369.5625</v>
      </c>
    </row>
    <row r="182" spans="1:26" x14ac:dyDescent="0.25">
      <c r="A182" s="1">
        <v>42520</v>
      </c>
      <c r="B182">
        <v>310.01126099999999</v>
      </c>
      <c r="C182">
        <v>620.24969480000004</v>
      </c>
      <c r="D182">
        <v>1867.2294919999999</v>
      </c>
      <c r="E182">
        <v>3086.0847170000002</v>
      </c>
      <c r="F182">
        <v>404.64443970000002</v>
      </c>
      <c r="G182">
        <v>852.50061040000003</v>
      </c>
      <c r="H182">
        <v>499.8818359</v>
      </c>
      <c r="I182">
        <v>2858.5185550000001</v>
      </c>
      <c r="J182">
        <v>7662.623047</v>
      </c>
      <c r="K182">
        <v>4199.1196289999998</v>
      </c>
      <c r="L182">
        <v>4910.482422</v>
      </c>
      <c r="M182">
        <v>2525.156982</v>
      </c>
      <c r="N182">
        <v>1571.7158199999999</v>
      </c>
      <c r="O182">
        <v>2529.529297</v>
      </c>
      <c r="P182">
        <v>807.83636469999999</v>
      </c>
      <c r="Q182">
        <v>5225.4604490000002</v>
      </c>
      <c r="R182">
        <v>4039.3764649999998</v>
      </c>
      <c r="S182">
        <v>7058.3852539999998</v>
      </c>
      <c r="T182">
        <v>849.43524170000001</v>
      </c>
      <c r="U182">
        <v>5116.9423829999996</v>
      </c>
      <c r="V182">
        <v>811.13024900000005</v>
      </c>
      <c r="W182">
        <v>1872.0960689999999</v>
      </c>
      <c r="X182">
        <v>1491.2958980000001</v>
      </c>
      <c r="Y182">
        <v>256.43850709999998</v>
      </c>
      <c r="Z182">
        <v>501352.1875</v>
      </c>
    </row>
    <row r="183" spans="1:26" x14ac:dyDescent="0.25">
      <c r="A183" s="1">
        <v>42527</v>
      </c>
      <c r="B183">
        <v>316.31506350000001</v>
      </c>
      <c r="C183">
        <v>678.36096190000001</v>
      </c>
      <c r="D183">
        <v>1945.5950929999999</v>
      </c>
      <c r="E183">
        <v>2985.9179690000001</v>
      </c>
      <c r="F183">
        <v>401.90197749999999</v>
      </c>
      <c r="G183">
        <v>845.29016109999998</v>
      </c>
      <c r="H183">
        <v>484.04043580000001</v>
      </c>
      <c r="I183">
        <v>2827.0043949999999</v>
      </c>
      <c r="J183">
        <v>7434.1723629999997</v>
      </c>
      <c r="K183">
        <v>4255.2939450000003</v>
      </c>
      <c r="L183">
        <v>5289.6708980000003</v>
      </c>
      <c r="M183">
        <v>2542.7536620000001</v>
      </c>
      <c r="N183">
        <v>1476.6938479999999</v>
      </c>
      <c r="O183">
        <v>2595.8256839999999</v>
      </c>
      <c r="P183">
        <v>855.62811280000005</v>
      </c>
      <c r="Q183">
        <v>5197.7631840000004</v>
      </c>
      <c r="R183">
        <v>3951.7690429999998</v>
      </c>
      <c r="S183">
        <v>6939.6909180000002</v>
      </c>
      <c r="T183">
        <v>838.42388919999996</v>
      </c>
      <c r="U183">
        <v>5183.1953130000002</v>
      </c>
      <c r="V183">
        <v>803.01892090000001</v>
      </c>
      <c r="W183">
        <v>1860.2687989999999</v>
      </c>
      <c r="X183">
        <v>1505.8897710000001</v>
      </c>
      <c r="Y183">
        <v>238.06182860000001</v>
      </c>
      <c r="Z183">
        <v>484978.21879999997</v>
      </c>
    </row>
    <row r="184" spans="1:26" x14ac:dyDescent="0.25">
      <c r="A184" s="1">
        <v>42534</v>
      </c>
      <c r="B184">
        <v>291.09997559999999</v>
      </c>
      <c r="C184">
        <v>641.59655759999998</v>
      </c>
      <c r="D184">
        <v>1752.0998540000001</v>
      </c>
      <c r="E184">
        <v>2919.1408689999998</v>
      </c>
      <c r="F184">
        <v>372.34594729999998</v>
      </c>
      <c r="G184">
        <v>814.34466550000002</v>
      </c>
      <c r="H184">
        <v>481.4002686</v>
      </c>
      <c r="I184">
        <v>2700.02124</v>
      </c>
      <c r="J184">
        <v>6682.1879879999997</v>
      </c>
      <c r="K184">
        <v>4030.5927729999999</v>
      </c>
      <c r="L184">
        <v>4882.0429690000001</v>
      </c>
      <c r="M184">
        <v>2327.5915530000002</v>
      </c>
      <c r="N184">
        <v>1422.7623289999999</v>
      </c>
      <c r="O184">
        <v>2498.7158199999999</v>
      </c>
      <c r="P184">
        <v>790.87792969999998</v>
      </c>
      <c r="Q184">
        <v>4939.2592770000001</v>
      </c>
      <c r="R184">
        <v>3706.1254880000001</v>
      </c>
      <c r="S184">
        <v>6551.9521480000003</v>
      </c>
      <c r="T184">
        <v>814.82855219999999</v>
      </c>
      <c r="U184">
        <v>4962.9262699999999</v>
      </c>
      <c r="V184">
        <v>762.46234130000005</v>
      </c>
      <c r="W184">
        <v>1794.3735349999999</v>
      </c>
      <c r="X184">
        <v>1453.89978</v>
      </c>
      <c r="Y184">
        <v>226.3675537</v>
      </c>
      <c r="Z184">
        <v>482639.0625</v>
      </c>
    </row>
    <row r="185" spans="1:26" x14ac:dyDescent="0.25">
      <c r="A185" s="1">
        <v>42541</v>
      </c>
      <c r="B185">
        <v>274.43991089999997</v>
      </c>
      <c r="C185">
        <v>683.10473630000001</v>
      </c>
      <c r="D185">
        <v>1647.612427</v>
      </c>
      <c r="E185">
        <v>2815.1584469999998</v>
      </c>
      <c r="F185">
        <v>358.02499390000003</v>
      </c>
      <c r="G185">
        <v>787.15484619999995</v>
      </c>
      <c r="H185">
        <v>442.6770325</v>
      </c>
      <c r="I185">
        <v>2607.3322750000002</v>
      </c>
      <c r="J185">
        <v>6415.6611329999996</v>
      </c>
      <c r="K185">
        <v>4002.5053710000002</v>
      </c>
      <c r="L185">
        <v>4844.1254879999997</v>
      </c>
      <c r="M185">
        <v>2214.4111330000001</v>
      </c>
      <c r="N185">
        <v>1334.5886230000001</v>
      </c>
      <c r="O185">
        <v>2464.1672359999998</v>
      </c>
      <c r="P185">
        <v>773.91961670000001</v>
      </c>
      <c r="Q185">
        <v>4911.5634769999997</v>
      </c>
      <c r="R185">
        <v>3602.1997070000002</v>
      </c>
      <c r="S185">
        <v>6338.3027339999999</v>
      </c>
      <c r="T185">
        <v>766.06469730000003</v>
      </c>
      <c r="U185">
        <v>4943.998047</v>
      </c>
      <c r="V185">
        <v>754.35113530000001</v>
      </c>
      <c r="W185">
        <v>1741.99585</v>
      </c>
      <c r="X185">
        <v>1442.9544679999999</v>
      </c>
      <c r="Y185">
        <v>212.16737370000001</v>
      </c>
      <c r="Z185">
        <v>463146.4375</v>
      </c>
    </row>
    <row r="186" spans="1:26" x14ac:dyDescent="0.25">
      <c r="A186" s="1">
        <v>42548</v>
      </c>
      <c r="B186">
        <v>280.96881100000002</v>
      </c>
      <c r="C186">
        <v>736.47229000000004</v>
      </c>
      <c r="D186">
        <v>1781.124268</v>
      </c>
      <c r="E186">
        <v>3009.767578</v>
      </c>
      <c r="F186">
        <v>350.33120730000002</v>
      </c>
      <c r="G186">
        <v>767.17553710000004</v>
      </c>
      <c r="H186">
        <v>411.87445070000001</v>
      </c>
      <c r="I186">
        <v>2650.8959960000002</v>
      </c>
      <c r="J186">
        <v>7005.8271480000003</v>
      </c>
      <c r="K186">
        <v>4297.4257809999999</v>
      </c>
      <c r="L186">
        <v>5128.515625</v>
      </c>
      <c r="M186">
        <v>2389.5803219999998</v>
      </c>
      <c r="N186">
        <v>1141.9765629999999</v>
      </c>
      <c r="O186">
        <v>2746.1594239999999</v>
      </c>
      <c r="P186">
        <v>812.46136469999999</v>
      </c>
      <c r="Q186">
        <v>5151.6010740000002</v>
      </c>
      <c r="R186">
        <v>3662.32251</v>
      </c>
      <c r="S186">
        <v>6496.5615230000003</v>
      </c>
      <c r="T186">
        <v>723.59295650000001</v>
      </c>
      <c r="U186">
        <v>5233.9604490000002</v>
      </c>
      <c r="V186">
        <v>774.62939449999999</v>
      </c>
      <c r="W186">
        <v>1912.6467290000001</v>
      </c>
      <c r="X186">
        <v>1573.3858640000001</v>
      </c>
      <c r="Y186">
        <v>213.8379669</v>
      </c>
      <c r="Z186">
        <v>490436.09379999997</v>
      </c>
    </row>
    <row r="187" spans="1:26" x14ac:dyDescent="0.25">
      <c r="A187" s="1">
        <v>42555</v>
      </c>
      <c r="B187">
        <v>307.52459720000002</v>
      </c>
      <c r="C187">
        <v>735.28637700000002</v>
      </c>
      <c r="D187">
        <v>1724.0429690000001</v>
      </c>
      <c r="E187">
        <v>2919.1408689999998</v>
      </c>
      <c r="F187">
        <v>326.56445309999998</v>
      </c>
      <c r="G187">
        <v>759.36401369999999</v>
      </c>
      <c r="H187">
        <v>388.99255369999997</v>
      </c>
      <c r="I187">
        <v>2564.695557</v>
      </c>
      <c r="J187">
        <v>6548.923828</v>
      </c>
      <c r="K187">
        <v>4147.6254879999997</v>
      </c>
      <c r="L187">
        <v>4621.3520509999998</v>
      </c>
      <c r="M187">
        <v>2205.6125489999999</v>
      </c>
      <c r="N187">
        <v>882.59198000000004</v>
      </c>
      <c r="O187">
        <v>2733.086914</v>
      </c>
      <c r="P187">
        <v>818.68127440000001</v>
      </c>
      <c r="Q187">
        <v>5096.2084960000002</v>
      </c>
      <c r="R187">
        <v>3502.5673830000001</v>
      </c>
      <c r="S187">
        <v>6362.0410160000001</v>
      </c>
      <c r="T187">
        <v>688.98638919999996</v>
      </c>
      <c r="U187">
        <v>5052.0087890000004</v>
      </c>
      <c r="V187">
        <v>762.46234130000005</v>
      </c>
      <c r="W187">
        <v>1968.4047849999999</v>
      </c>
      <c r="X187">
        <v>1545.1872559999999</v>
      </c>
      <c r="Y187">
        <v>212.14753719999999</v>
      </c>
      <c r="Z187">
        <v>477181.15629999997</v>
      </c>
    </row>
    <row r="188" spans="1:26" x14ac:dyDescent="0.25">
      <c r="A188" s="1">
        <v>42562</v>
      </c>
      <c r="B188">
        <v>319.26217650000001</v>
      </c>
      <c r="C188">
        <v>710.38153079999995</v>
      </c>
      <c r="D188">
        <v>1903.0261230000001</v>
      </c>
      <c r="E188">
        <v>3090.8549800000001</v>
      </c>
      <c r="F188">
        <v>395.19866939999997</v>
      </c>
      <c r="G188">
        <v>865.11920169999996</v>
      </c>
      <c r="H188">
        <v>440.91687009999998</v>
      </c>
      <c r="I188">
        <v>2784.3676759999998</v>
      </c>
      <c r="J188">
        <v>7043.9023440000001</v>
      </c>
      <c r="K188">
        <v>4203.8012699999999</v>
      </c>
      <c r="L188">
        <v>4863.0854490000002</v>
      </c>
      <c r="M188">
        <v>2323.5920409999999</v>
      </c>
      <c r="N188">
        <v>1210.4609379999999</v>
      </c>
      <c r="O188">
        <v>2652.7844239999999</v>
      </c>
      <c r="P188">
        <v>804.7265625</v>
      </c>
      <c r="Q188">
        <v>5105.4414059999999</v>
      </c>
      <c r="R188">
        <v>3865.0207519999999</v>
      </c>
      <c r="S188">
        <v>6219.607422</v>
      </c>
      <c r="T188">
        <v>806.96343990000003</v>
      </c>
      <c r="U188">
        <v>5174.2558589999999</v>
      </c>
      <c r="V188">
        <v>782.74066159999995</v>
      </c>
      <c r="W188">
        <v>2039.3676760000001</v>
      </c>
      <c r="X188">
        <v>1437.234741</v>
      </c>
      <c r="Y188">
        <v>240.03948969999999</v>
      </c>
      <c r="Z188">
        <v>475621.71879999997</v>
      </c>
    </row>
    <row r="189" spans="1:26" x14ac:dyDescent="0.25">
      <c r="A189" s="1">
        <v>42569</v>
      </c>
      <c r="B189">
        <v>339.6855774</v>
      </c>
      <c r="C189">
        <v>694.96417240000005</v>
      </c>
      <c r="D189">
        <v>1993.0014650000001</v>
      </c>
      <c r="E189">
        <v>3272.108154</v>
      </c>
      <c r="F189">
        <v>392.2277527</v>
      </c>
      <c r="G189">
        <v>876.98657230000003</v>
      </c>
      <c r="H189">
        <v>442.6770325</v>
      </c>
      <c r="I189">
        <v>2711.1437989999999</v>
      </c>
      <c r="J189">
        <v>7072.4575199999999</v>
      </c>
      <c r="K189">
        <v>4274.0209960000002</v>
      </c>
      <c r="L189">
        <v>4938.921875</v>
      </c>
      <c r="M189">
        <v>2348.7875979999999</v>
      </c>
      <c r="N189">
        <v>1261.8240969999999</v>
      </c>
      <c r="O189">
        <v>2734.954346</v>
      </c>
      <c r="P189">
        <v>831.08551030000001</v>
      </c>
      <c r="Q189">
        <v>5253.15625</v>
      </c>
      <c r="R189">
        <v>3822.076172</v>
      </c>
      <c r="S189">
        <v>6187.9541019999997</v>
      </c>
      <c r="T189">
        <v>803.81744379999998</v>
      </c>
      <c r="U189">
        <v>5156.9160160000001</v>
      </c>
      <c r="V189">
        <v>782.74066159999995</v>
      </c>
      <c r="W189">
        <v>2057.9541020000001</v>
      </c>
      <c r="X189">
        <v>1463.7653809999999</v>
      </c>
      <c r="Y189">
        <v>237.50379939999999</v>
      </c>
      <c r="Z189">
        <v>486537.59379999997</v>
      </c>
    </row>
    <row r="190" spans="1:26" x14ac:dyDescent="0.25">
      <c r="A190" s="1">
        <v>42576</v>
      </c>
      <c r="B190">
        <v>339.92031859999997</v>
      </c>
      <c r="C190">
        <v>689.03442380000001</v>
      </c>
      <c r="D190">
        <v>2101.3588869999999</v>
      </c>
      <c r="E190">
        <v>3706.1633299999999</v>
      </c>
      <c r="F190">
        <v>397.63619999999997</v>
      </c>
      <c r="G190">
        <v>885.39880370000003</v>
      </c>
      <c r="H190">
        <v>424.19549560000002</v>
      </c>
      <c r="I190">
        <v>2727.827393</v>
      </c>
      <c r="J190">
        <v>6834.4882809999999</v>
      </c>
      <c r="K190">
        <v>4573.6220700000003</v>
      </c>
      <c r="L190">
        <v>4682.970703</v>
      </c>
      <c r="M190">
        <v>2318.7932129999999</v>
      </c>
      <c r="N190">
        <v>1198.4760739999999</v>
      </c>
      <c r="O190">
        <v>2639.711914</v>
      </c>
      <c r="P190">
        <v>832.63610840000001</v>
      </c>
      <c r="Q190">
        <v>5391.6416019999997</v>
      </c>
      <c r="R190">
        <v>3695.8188479999999</v>
      </c>
      <c r="S190">
        <v>6259.171875</v>
      </c>
      <c r="T190">
        <v>830.55902100000003</v>
      </c>
      <c r="U190">
        <v>4814.451172</v>
      </c>
      <c r="V190">
        <v>782.74066159999995</v>
      </c>
      <c r="W190">
        <v>1949.818481</v>
      </c>
      <c r="X190">
        <v>1424.426514</v>
      </c>
      <c r="Y190">
        <v>224.82566829999999</v>
      </c>
      <c r="Z190">
        <v>482639.0625</v>
      </c>
    </row>
    <row r="191" spans="1:26" x14ac:dyDescent="0.25">
      <c r="A191" s="1">
        <v>42583</v>
      </c>
      <c r="B191">
        <v>334.05154420000002</v>
      </c>
      <c r="C191">
        <v>664.12957759999995</v>
      </c>
      <c r="D191">
        <v>1916.5708010000001</v>
      </c>
      <c r="E191">
        <v>3415.2036130000001</v>
      </c>
      <c r="F191">
        <v>384.07696529999998</v>
      </c>
      <c r="G191">
        <v>880.29144289999999</v>
      </c>
      <c r="H191">
        <v>413.63458250000002</v>
      </c>
      <c r="I191">
        <v>2555.4265140000002</v>
      </c>
      <c r="J191">
        <v>6453.7368159999996</v>
      </c>
      <c r="K191">
        <v>4381.6899409999996</v>
      </c>
      <c r="L191">
        <v>4507.595703</v>
      </c>
      <c r="M191">
        <v>2142.4235840000001</v>
      </c>
      <c r="N191">
        <v>1119.7189940000001</v>
      </c>
      <c r="O191">
        <v>2387.5998540000001</v>
      </c>
      <c r="P191">
        <v>787.67065430000002</v>
      </c>
      <c r="Q191">
        <v>4985.4208980000003</v>
      </c>
      <c r="R191">
        <v>3603.9172359999998</v>
      </c>
      <c r="S191">
        <v>5958.4790039999998</v>
      </c>
      <c r="T191">
        <v>888.76098630000001</v>
      </c>
      <c r="U191">
        <v>4509.267578</v>
      </c>
      <c r="V191">
        <v>754.35113530000001</v>
      </c>
      <c r="W191">
        <v>1839.9936520000001</v>
      </c>
      <c r="X191">
        <v>1327.4521480000001</v>
      </c>
      <c r="Y191">
        <v>202.850235</v>
      </c>
      <c r="Z191">
        <v>471723.09379999997</v>
      </c>
    </row>
    <row r="192" spans="1:26" x14ac:dyDescent="0.25">
      <c r="A192" s="1">
        <v>42590</v>
      </c>
      <c r="B192">
        <v>384.75787350000002</v>
      </c>
      <c r="C192">
        <v>702.07983400000001</v>
      </c>
      <c r="D192">
        <v>1781.124268</v>
      </c>
      <c r="E192">
        <v>3391.3542480000001</v>
      </c>
      <c r="F192">
        <v>402.96850590000003</v>
      </c>
      <c r="G192">
        <v>901.32232669999996</v>
      </c>
      <c r="H192">
        <v>419.79513550000001</v>
      </c>
      <c r="I192">
        <v>2572.110596</v>
      </c>
      <c r="J192">
        <v>6615.5566410000001</v>
      </c>
      <c r="K192">
        <v>4456.5913090000004</v>
      </c>
      <c r="L192">
        <v>4725.6293949999999</v>
      </c>
      <c r="M192">
        <v>2245.6054690000001</v>
      </c>
      <c r="N192">
        <v>1242.134888</v>
      </c>
      <c r="O192">
        <v>2414.6782229999999</v>
      </c>
      <c r="P192">
        <v>789.22113039999999</v>
      </c>
      <c r="Q192">
        <v>5262.3891599999997</v>
      </c>
      <c r="R192">
        <v>3834.1008299999999</v>
      </c>
      <c r="S192">
        <v>6235.4326170000004</v>
      </c>
      <c r="T192">
        <v>913.92926030000001</v>
      </c>
      <c r="U192">
        <v>4811.8500979999999</v>
      </c>
      <c r="V192">
        <v>774.62939449999999</v>
      </c>
      <c r="W192">
        <v>1755.512573</v>
      </c>
      <c r="X192">
        <v>1423.5117190000001</v>
      </c>
      <c r="Y192">
        <v>210.45712280000001</v>
      </c>
      <c r="Z192">
        <v>467824.5625</v>
      </c>
    </row>
    <row r="193" spans="1:26" x14ac:dyDescent="0.25">
      <c r="A193" s="1">
        <v>42597</v>
      </c>
      <c r="B193">
        <v>415.27554320000002</v>
      </c>
      <c r="C193">
        <v>653.45605469999998</v>
      </c>
      <c r="D193">
        <v>1669.8641359999999</v>
      </c>
      <c r="E193">
        <v>3424.7426759999998</v>
      </c>
      <c r="F193">
        <v>405.40615839999998</v>
      </c>
      <c r="G193">
        <v>905.22796630000005</v>
      </c>
      <c r="H193">
        <v>416.27481080000001</v>
      </c>
      <c r="I193">
        <v>2471.080078</v>
      </c>
      <c r="J193">
        <v>6092.0234380000002</v>
      </c>
      <c r="K193">
        <v>4138.2626950000003</v>
      </c>
      <c r="L193">
        <v>4450.7172849999997</v>
      </c>
      <c r="M193">
        <v>2017.646362</v>
      </c>
      <c r="N193">
        <v>1189.9157709999999</v>
      </c>
      <c r="O193">
        <v>2206.451904</v>
      </c>
      <c r="P193">
        <v>680.68383789999996</v>
      </c>
      <c r="Q193">
        <v>5253.15625</v>
      </c>
      <c r="R193">
        <v>3786.8620609999998</v>
      </c>
      <c r="S193">
        <v>5903.0874020000001</v>
      </c>
      <c r="T193">
        <v>962.69342040000004</v>
      </c>
      <c r="U193">
        <v>4496.2617190000001</v>
      </c>
      <c r="V193">
        <v>758.40673830000003</v>
      </c>
      <c r="W193">
        <v>1725.099365</v>
      </c>
      <c r="X193">
        <v>1289.943237</v>
      </c>
      <c r="Y193">
        <v>214.6831818</v>
      </c>
      <c r="Z193">
        <v>480299.96879999997</v>
      </c>
    </row>
    <row r="194" spans="1:26" x14ac:dyDescent="0.25">
      <c r="A194" s="1">
        <v>42604</v>
      </c>
      <c r="B194">
        <v>448.37554929999999</v>
      </c>
      <c r="C194">
        <v>667.6875</v>
      </c>
      <c r="D194">
        <v>1653.417236</v>
      </c>
      <c r="E194">
        <v>3439.05249</v>
      </c>
      <c r="F194">
        <v>395.12240600000001</v>
      </c>
      <c r="G194">
        <v>887.95275879999997</v>
      </c>
      <c r="H194">
        <v>414.51470949999998</v>
      </c>
      <c r="I194">
        <v>2538.7426759999998</v>
      </c>
      <c r="J194">
        <v>6139.6166990000002</v>
      </c>
      <c r="K194">
        <v>4358.2836909999996</v>
      </c>
      <c r="L194">
        <v>4455.4570309999999</v>
      </c>
      <c r="M194">
        <v>2086.83374</v>
      </c>
      <c r="N194">
        <v>1100.0297849999999</v>
      </c>
      <c r="O194">
        <v>2269.9470209999999</v>
      </c>
      <c r="P194">
        <v>665.95373540000003</v>
      </c>
      <c r="Q194">
        <v>5428.5688479999999</v>
      </c>
      <c r="R194">
        <v>3739.6228030000002</v>
      </c>
      <c r="S194">
        <v>6259.171875</v>
      </c>
      <c r="T194">
        <v>950.10913089999997</v>
      </c>
      <c r="U194">
        <v>4656.6572269999997</v>
      </c>
      <c r="V194">
        <v>750.29553220000003</v>
      </c>
      <c r="W194">
        <v>1709.892822</v>
      </c>
      <c r="X194">
        <v>1278.050293</v>
      </c>
      <c r="Y194">
        <v>215.5283508</v>
      </c>
      <c r="Z194">
        <v>479520.25</v>
      </c>
    </row>
    <row r="195" spans="1:26" x14ac:dyDescent="0.25">
      <c r="A195" s="1">
        <v>42611</v>
      </c>
      <c r="B195">
        <v>464.10388180000001</v>
      </c>
      <c r="C195">
        <v>665.31549070000005</v>
      </c>
      <c r="D195">
        <v>1728.880371</v>
      </c>
      <c r="E195">
        <v>3295.9577640000002</v>
      </c>
      <c r="F195">
        <v>438.39010619999999</v>
      </c>
      <c r="G195">
        <v>941.28106690000004</v>
      </c>
      <c r="H195">
        <v>432.1161194</v>
      </c>
      <c r="I195">
        <v>2636.9926759999998</v>
      </c>
      <c r="J195">
        <v>6329.9926759999998</v>
      </c>
      <c r="K195">
        <v>4508.0844729999999</v>
      </c>
      <c r="L195">
        <v>4422.2778319999998</v>
      </c>
      <c r="M195">
        <v>2194.415039</v>
      </c>
      <c r="N195">
        <v>1246.415283</v>
      </c>
      <c r="O195">
        <v>2240.0671390000002</v>
      </c>
      <c r="P195">
        <v>690.76232909999999</v>
      </c>
      <c r="Q195">
        <v>5391.6416019999997</v>
      </c>
      <c r="R195">
        <v>3825.5112300000001</v>
      </c>
      <c r="S195">
        <v>5808.1328130000002</v>
      </c>
      <c r="T195">
        <v>978.42358400000001</v>
      </c>
      <c r="U195">
        <v>4783.2387699999999</v>
      </c>
      <c r="V195">
        <v>762.46234130000005</v>
      </c>
      <c r="W195">
        <v>1760.5814210000001</v>
      </c>
      <c r="X195">
        <v>1287.1986079999999</v>
      </c>
      <c r="Y195">
        <v>231.5873718</v>
      </c>
      <c r="Z195">
        <v>477960.78129999997</v>
      </c>
    </row>
    <row r="196" spans="1:26" x14ac:dyDescent="0.25">
      <c r="A196" s="1">
        <v>42618</v>
      </c>
      <c r="B196">
        <v>426.0741577</v>
      </c>
      <c r="C196">
        <v>691.4063721</v>
      </c>
      <c r="D196">
        <v>1755.9697269999999</v>
      </c>
      <c r="E196">
        <v>3472.4416500000002</v>
      </c>
      <c r="F196">
        <v>416.07070920000001</v>
      </c>
      <c r="G196">
        <v>927.01000980000003</v>
      </c>
      <c r="H196">
        <v>437.3966064</v>
      </c>
      <c r="I196">
        <v>2633.2854000000002</v>
      </c>
      <c r="J196">
        <v>6587</v>
      </c>
      <c r="K196">
        <v>4667.2490230000003</v>
      </c>
      <c r="L196">
        <v>4441.2373049999997</v>
      </c>
      <c r="M196">
        <v>2214.0112300000001</v>
      </c>
      <c r="N196">
        <v>1316.611572</v>
      </c>
      <c r="O196">
        <v>2198.9821780000002</v>
      </c>
      <c r="P196">
        <v>656.6505737</v>
      </c>
      <c r="Q196">
        <v>5567.0532229999999</v>
      </c>
      <c r="R196">
        <v>3870.6694339999999</v>
      </c>
      <c r="S196">
        <v>5869.2304690000001</v>
      </c>
      <c r="T196">
        <v>1002.01886</v>
      </c>
      <c r="U196">
        <v>4818.7861329999996</v>
      </c>
      <c r="V196">
        <v>774.62939449999999</v>
      </c>
      <c r="W196">
        <v>1765.6501459999999</v>
      </c>
      <c r="X196">
        <v>1304.580933</v>
      </c>
      <c r="Y196">
        <v>245.95593260000001</v>
      </c>
      <c r="Z196">
        <v>481859.4375</v>
      </c>
    </row>
    <row r="197" spans="1:26" x14ac:dyDescent="0.25">
      <c r="A197" s="1">
        <v>42625</v>
      </c>
      <c r="B197">
        <v>423.02239989999998</v>
      </c>
      <c r="C197">
        <v>665.31549070000005</v>
      </c>
      <c r="D197">
        <v>1694.0512699999999</v>
      </c>
      <c r="E197">
        <v>3524.9096679999998</v>
      </c>
      <c r="F197">
        <v>389.4092407</v>
      </c>
      <c r="G197">
        <v>881.19281009999997</v>
      </c>
      <c r="H197">
        <v>412.75454710000002</v>
      </c>
      <c r="I197">
        <v>2633.2854000000002</v>
      </c>
      <c r="J197">
        <v>6872.5629879999997</v>
      </c>
      <c r="K197">
        <v>4784.2807620000003</v>
      </c>
      <c r="L197">
        <v>4384.3603519999997</v>
      </c>
      <c r="M197">
        <v>2141.2246089999999</v>
      </c>
      <c r="N197">
        <v>1248.1273189999999</v>
      </c>
      <c r="O197">
        <v>2264.344482</v>
      </c>
      <c r="P197">
        <v>700.84069820000002</v>
      </c>
      <c r="Q197">
        <v>5631.6796880000002</v>
      </c>
      <c r="R197">
        <v>3842.030029</v>
      </c>
      <c r="S197">
        <v>6351.6323240000002</v>
      </c>
      <c r="T197">
        <v>954.8280029</v>
      </c>
      <c r="U197">
        <v>4810.1152339999999</v>
      </c>
      <c r="V197">
        <v>758.40673830000003</v>
      </c>
      <c r="W197">
        <v>1699.755249</v>
      </c>
      <c r="X197">
        <v>1330.1967770000001</v>
      </c>
      <c r="Y197">
        <v>234.9681702</v>
      </c>
      <c r="Z197">
        <v>475621.71879999997</v>
      </c>
    </row>
    <row r="198" spans="1:26" x14ac:dyDescent="0.25">
      <c r="A198" s="1">
        <v>42632</v>
      </c>
      <c r="B198">
        <v>446.49758910000003</v>
      </c>
      <c r="C198">
        <v>677.17504880000001</v>
      </c>
      <c r="D198">
        <v>1762.741943</v>
      </c>
      <c r="E198">
        <v>3586.9177249999998</v>
      </c>
      <c r="F198">
        <v>415.00421139999997</v>
      </c>
      <c r="G198">
        <v>893.81134029999998</v>
      </c>
      <c r="H198">
        <v>417.15490720000003</v>
      </c>
      <c r="I198">
        <v>2662.945557</v>
      </c>
      <c r="J198">
        <v>7224.7587890000004</v>
      </c>
      <c r="K198">
        <v>4934.0830079999996</v>
      </c>
      <c r="L198">
        <v>4573.953125</v>
      </c>
      <c r="M198">
        <v>2237.2072750000002</v>
      </c>
      <c r="N198">
        <v>1264.3923339999999</v>
      </c>
      <c r="O198">
        <v>2402.539307</v>
      </c>
      <c r="P198">
        <v>688.43664550000005</v>
      </c>
      <c r="Q198">
        <v>5751.6987300000001</v>
      </c>
      <c r="R198">
        <v>4050.3164059999999</v>
      </c>
      <c r="S198">
        <v>6391.8334960000002</v>
      </c>
      <c r="T198">
        <v>984.71557619999999</v>
      </c>
      <c r="U198">
        <v>4999.1220700000003</v>
      </c>
      <c r="V198">
        <v>786.79626459999997</v>
      </c>
      <c r="W198">
        <v>1726.7890629999999</v>
      </c>
      <c r="X198">
        <v>1434.490112</v>
      </c>
      <c r="Y198">
        <v>232.43255619999999</v>
      </c>
      <c r="Z198">
        <v>469384.09379999997</v>
      </c>
    </row>
    <row r="199" spans="1:26" x14ac:dyDescent="0.25">
      <c r="A199" s="1">
        <v>42639</v>
      </c>
      <c r="B199">
        <v>453.30535889999999</v>
      </c>
      <c r="C199">
        <v>709.66986080000004</v>
      </c>
      <c r="D199">
        <v>1778.221802</v>
      </c>
      <c r="E199">
        <v>3629.8459469999998</v>
      </c>
      <c r="F199">
        <v>384.76254269999998</v>
      </c>
      <c r="G199">
        <v>868.12353519999999</v>
      </c>
      <c r="H199">
        <v>412.75454710000002</v>
      </c>
      <c r="I199">
        <v>2536.8889159999999</v>
      </c>
      <c r="J199">
        <v>7081.9775390000004</v>
      </c>
      <c r="K199">
        <v>4924.7197269999997</v>
      </c>
      <c r="L199">
        <v>4303.7822269999997</v>
      </c>
      <c r="M199">
        <v>2204.0131839999999</v>
      </c>
      <c r="N199">
        <v>1440.7395019999999</v>
      </c>
      <c r="O199">
        <v>2311.031982</v>
      </c>
      <c r="P199">
        <v>696.1893311</v>
      </c>
      <c r="Q199">
        <v>5659.3764650000003</v>
      </c>
      <c r="R199">
        <v>4128.4252930000002</v>
      </c>
      <c r="S199">
        <v>6407.9125979999999</v>
      </c>
      <c r="T199">
        <v>972.13128659999995</v>
      </c>
      <c r="U199">
        <v>4934.0961909999996</v>
      </c>
      <c r="V199">
        <v>794.90759279999997</v>
      </c>
      <c r="W199">
        <v>1665.962769</v>
      </c>
      <c r="X199">
        <v>1493.0407709999999</v>
      </c>
      <c r="Y199">
        <v>230.7421722</v>
      </c>
      <c r="Z199">
        <v>471723.09379999997</v>
      </c>
    </row>
    <row r="200" spans="1:26" x14ac:dyDescent="0.25">
      <c r="A200" s="1">
        <v>42646</v>
      </c>
      <c r="B200">
        <v>470.67697140000001</v>
      </c>
      <c r="C200">
        <v>726.11798099999999</v>
      </c>
      <c r="D200">
        <v>1816.951904</v>
      </c>
      <c r="E200">
        <v>3673.3391109999998</v>
      </c>
      <c r="F200">
        <v>408.12072749999999</v>
      </c>
      <c r="G200">
        <v>917.47943120000002</v>
      </c>
      <c r="H200">
        <v>434.8860474</v>
      </c>
      <c r="I200">
        <v>2560.0610350000002</v>
      </c>
      <c r="J200">
        <v>7222.919922</v>
      </c>
      <c r="K200">
        <v>4966.6533200000003</v>
      </c>
      <c r="L200">
        <v>4375.5087890000004</v>
      </c>
      <c r="M200">
        <v>2163.1411130000001</v>
      </c>
      <c r="N200">
        <v>1618.798706</v>
      </c>
      <c r="O200">
        <v>2318.5021969999998</v>
      </c>
      <c r="P200">
        <v>714.79571529999998</v>
      </c>
      <c r="Q200">
        <v>5704.0922849999997</v>
      </c>
      <c r="R200">
        <v>3975.6813959999999</v>
      </c>
      <c r="S200">
        <v>6343.5932620000003</v>
      </c>
      <c r="T200">
        <v>1032.9433590000001</v>
      </c>
      <c r="U200">
        <v>4962.7080079999996</v>
      </c>
      <c r="V200">
        <v>798.96331789999999</v>
      </c>
      <c r="W200">
        <v>1733.5742190000001</v>
      </c>
      <c r="X200">
        <v>1490.296143</v>
      </c>
      <c r="Y200">
        <v>245.1107025</v>
      </c>
      <c r="Z200">
        <v>463300.9375</v>
      </c>
    </row>
    <row r="201" spans="1:26" x14ac:dyDescent="0.25">
      <c r="A201" s="1">
        <v>42653</v>
      </c>
      <c r="B201">
        <v>456.59188840000002</v>
      </c>
      <c r="C201">
        <v>728.51037599999995</v>
      </c>
      <c r="D201">
        <v>1719.996216</v>
      </c>
      <c r="E201">
        <v>3692.5209960000002</v>
      </c>
      <c r="F201">
        <v>395.02304079999999</v>
      </c>
      <c r="G201">
        <v>915.49334720000002</v>
      </c>
      <c r="H201">
        <v>431.32873540000003</v>
      </c>
      <c r="I201">
        <v>2506.3015140000002</v>
      </c>
      <c r="J201">
        <v>7156.0405270000001</v>
      </c>
      <c r="K201">
        <v>5023.0932620000003</v>
      </c>
      <c r="L201">
        <v>4323.1928710000002</v>
      </c>
      <c r="M201">
        <v>2154.2158199999999</v>
      </c>
      <c r="N201">
        <v>1719.8131100000001</v>
      </c>
      <c r="O201">
        <v>2325.038086</v>
      </c>
      <c r="P201">
        <v>711.69458010000005</v>
      </c>
      <c r="Q201">
        <v>5620.482422</v>
      </c>
      <c r="R201">
        <v>3864.594971</v>
      </c>
      <c r="S201">
        <v>6271.232422</v>
      </c>
      <c r="T201">
        <v>1037.718384</v>
      </c>
      <c r="U201">
        <v>4888.1459960000002</v>
      </c>
      <c r="V201">
        <v>807.20001219999995</v>
      </c>
      <c r="W201">
        <v>1706.111572</v>
      </c>
      <c r="X201">
        <v>1583.6114500000001</v>
      </c>
      <c r="Y201">
        <v>256.0984497</v>
      </c>
      <c r="Z201">
        <v>464882.09379999997</v>
      </c>
    </row>
    <row r="202" spans="1:26" x14ac:dyDescent="0.25">
      <c r="A202" s="1">
        <v>42660</v>
      </c>
      <c r="B202">
        <v>483.8230896</v>
      </c>
      <c r="C202">
        <v>718.94042969999998</v>
      </c>
      <c r="D202">
        <v>1791.74353</v>
      </c>
      <c r="E202">
        <v>3865.158203</v>
      </c>
      <c r="F202">
        <v>406.26074219999998</v>
      </c>
      <c r="G202">
        <v>912.28546140000003</v>
      </c>
      <c r="H202">
        <v>501.58639529999999</v>
      </c>
      <c r="I202">
        <v>2592.5021969999998</v>
      </c>
      <c r="J202">
        <v>7098.7148440000001</v>
      </c>
      <c r="K202">
        <v>4976.0600590000004</v>
      </c>
      <c r="L202">
        <v>4551.4804690000001</v>
      </c>
      <c r="M202">
        <v>2276.7341310000002</v>
      </c>
      <c r="N202">
        <v>1751.487061</v>
      </c>
      <c r="O202">
        <v>2281.1523440000001</v>
      </c>
      <c r="P202">
        <v>719.44726560000004</v>
      </c>
      <c r="Q202">
        <v>5583.3217770000001</v>
      </c>
      <c r="R202">
        <v>3924.4780270000001</v>
      </c>
      <c r="S202">
        <v>6335.5527339999999</v>
      </c>
      <c r="T202">
        <v>1045.6763920000001</v>
      </c>
      <c r="U202">
        <v>4824.8549800000001</v>
      </c>
      <c r="V202">
        <v>815.43676760000005</v>
      </c>
      <c r="W202">
        <v>1755.8876949999999</v>
      </c>
      <c r="X202">
        <v>1568.0585940000001</v>
      </c>
      <c r="Y202">
        <v>258.63403319999998</v>
      </c>
      <c r="Z202">
        <v>468044.5625</v>
      </c>
    </row>
    <row r="203" spans="1:26" x14ac:dyDescent="0.25">
      <c r="A203" s="1">
        <v>42667</v>
      </c>
      <c r="B203">
        <v>468.56423949999999</v>
      </c>
      <c r="C203">
        <v>729.70654300000001</v>
      </c>
      <c r="D203">
        <v>1859.612427</v>
      </c>
      <c r="E203">
        <v>3874.7497560000002</v>
      </c>
      <c r="F203">
        <v>421.52841189999998</v>
      </c>
      <c r="G203">
        <v>923.13134769999999</v>
      </c>
      <c r="H203">
        <v>525.59844969999995</v>
      </c>
      <c r="I203">
        <v>2685.1909179999998</v>
      </c>
      <c r="J203">
        <v>6869.4160160000001</v>
      </c>
      <c r="K203">
        <v>5098.3452150000003</v>
      </c>
      <c r="L203">
        <v>4689.404297</v>
      </c>
      <c r="M203">
        <v>2338.399414</v>
      </c>
      <c r="N203">
        <v>1732.6539310000001</v>
      </c>
      <c r="O203">
        <v>2328.773193</v>
      </c>
      <c r="P203">
        <v>743.48059079999996</v>
      </c>
      <c r="Q203">
        <v>5694.8027339999999</v>
      </c>
      <c r="R203">
        <v>3877.6132809999999</v>
      </c>
      <c r="S203">
        <v>6423.9931640000004</v>
      </c>
      <c r="T203">
        <v>1101.3820800000001</v>
      </c>
      <c r="U203">
        <v>4697.4052730000003</v>
      </c>
      <c r="V203">
        <v>852.5021362</v>
      </c>
      <c r="W203">
        <v>1814.2452390000001</v>
      </c>
      <c r="X203">
        <v>1573.5478519999999</v>
      </c>
      <c r="Y203">
        <v>275.53826900000001</v>
      </c>
      <c r="Z203">
        <v>472788.34379999997</v>
      </c>
    </row>
    <row r="204" spans="1:26" x14ac:dyDescent="0.25">
      <c r="A204" s="1">
        <v>42674</v>
      </c>
      <c r="B204">
        <v>431.00399779999998</v>
      </c>
      <c r="C204">
        <v>686.40270999999996</v>
      </c>
      <c r="D204">
        <v>1815.012939</v>
      </c>
      <c r="E204">
        <v>4028.2045899999998</v>
      </c>
      <c r="F204">
        <v>402.54064940000001</v>
      </c>
      <c r="G204">
        <v>870.42895510000005</v>
      </c>
      <c r="H204">
        <v>478.46365359999999</v>
      </c>
      <c r="I204">
        <v>2699.0939939999998</v>
      </c>
      <c r="J204">
        <v>6687.8881840000004</v>
      </c>
      <c r="K204">
        <v>4740.8969729999999</v>
      </c>
      <c r="L204">
        <v>4580.015625</v>
      </c>
      <c r="M204">
        <v>2257.2609859999998</v>
      </c>
      <c r="N204">
        <v>1643.624268</v>
      </c>
      <c r="O204">
        <v>2185.9094239999999</v>
      </c>
      <c r="P204">
        <v>725.64929199999995</v>
      </c>
      <c r="Q204">
        <v>5527.5815430000002</v>
      </c>
      <c r="R204">
        <v>3732.6789549999999</v>
      </c>
      <c r="S204">
        <v>6247.1118159999996</v>
      </c>
      <c r="T204">
        <v>1139.5802000000001</v>
      </c>
      <c r="U204">
        <v>4528.3408200000003</v>
      </c>
      <c r="V204">
        <v>840.14697269999999</v>
      </c>
      <c r="W204">
        <v>1776.484375</v>
      </c>
      <c r="X204">
        <v>1516.8267820000001</v>
      </c>
      <c r="Y204">
        <v>298.35894780000001</v>
      </c>
      <c r="Z204">
        <v>473578.90629999997</v>
      </c>
    </row>
    <row r="205" spans="1:26" x14ac:dyDescent="0.25">
      <c r="A205" s="1">
        <v>42681</v>
      </c>
      <c r="B205">
        <v>427.01318359999999</v>
      </c>
      <c r="C205">
        <v>634.24658199999999</v>
      </c>
      <c r="D205">
        <v>2010.863525</v>
      </c>
      <c r="E205">
        <v>3817.2033689999998</v>
      </c>
      <c r="F205">
        <v>471.12911989999998</v>
      </c>
      <c r="G205">
        <v>909.23010250000004</v>
      </c>
      <c r="H205">
        <v>458.00881959999998</v>
      </c>
      <c r="I205">
        <v>2732.4616700000001</v>
      </c>
      <c r="J205">
        <v>6047.7607420000004</v>
      </c>
      <c r="K205">
        <v>4703.2705079999996</v>
      </c>
      <c r="L205">
        <v>4727.4516599999997</v>
      </c>
      <c r="M205">
        <v>2428.056885</v>
      </c>
      <c r="N205">
        <v>1822.5397949999999</v>
      </c>
      <c r="O205">
        <v>2066.389404</v>
      </c>
      <c r="P205">
        <v>664.40319820000002</v>
      </c>
      <c r="Q205">
        <v>5165.2690430000002</v>
      </c>
      <c r="R205">
        <v>3683.211182</v>
      </c>
      <c r="S205">
        <v>6174.751953</v>
      </c>
      <c r="T205">
        <v>1134.8054199999999</v>
      </c>
      <c r="U205">
        <v>4400.0253910000001</v>
      </c>
      <c r="V205">
        <v>848.38372800000002</v>
      </c>
      <c r="W205">
        <v>1750.7382809999999</v>
      </c>
      <c r="X205">
        <v>1720.8393550000001</v>
      </c>
      <c r="Y205">
        <v>306.81106569999997</v>
      </c>
      <c r="Z205">
        <v>453813.65629999997</v>
      </c>
    </row>
    <row r="206" spans="1:26" x14ac:dyDescent="0.25">
      <c r="A206" s="1">
        <v>42688</v>
      </c>
      <c r="B206">
        <v>461.28689580000002</v>
      </c>
      <c r="C206">
        <v>662.47790529999997</v>
      </c>
      <c r="D206">
        <v>2108.7890630000002</v>
      </c>
      <c r="E206">
        <v>3908.3171390000002</v>
      </c>
      <c r="F206">
        <v>513.21221920000005</v>
      </c>
      <c r="G206">
        <v>964.83502199999998</v>
      </c>
      <c r="H206">
        <v>461.56616209999999</v>
      </c>
      <c r="I206">
        <v>2840.9077149999998</v>
      </c>
      <c r="J206">
        <v>6611.4545900000003</v>
      </c>
      <c r="K206">
        <v>4740.8969729999999</v>
      </c>
      <c r="L206">
        <v>4784.5244140000004</v>
      </c>
      <c r="M206">
        <v>2498.241211</v>
      </c>
      <c r="N206">
        <v>1953.516357</v>
      </c>
      <c r="O206">
        <v>2038.376953</v>
      </c>
      <c r="P206">
        <v>685.33544919999997</v>
      </c>
      <c r="Q206">
        <v>5323.201172</v>
      </c>
      <c r="R206">
        <v>3711.8510740000002</v>
      </c>
      <c r="S206">
        <v>6190.8320309999999</v>
      </c>
      <c r="T206">
        <v>1171.4121090000001</v>
      </c>
      <c r="U206">
        <v>4375.7490230000003</v>
      </c>
      <c r="V206">
        <v>881.33050539999999</v>
      </c>
      <c r="W206">
        <v>1826.260376</v>
      </c>
      <c r="X206">
        <v>1772.0711670000001</v>
      </c>
      <c r="Y206">
        <v>323.71517940000001</v>
      </c>
      <c r="Z206">
        <v>458557.15629999997</v>
      </c>
    </row>
    <row r="207" spans="1:26" x14ac:dyDescent="0.25">
      <c r="A207" s="1">
        <v>42695</v>
      </c>
      <c r="B207">
        <v>473.96347050000003</v>
      </c>
      <c r="C207">
        <v>658.17150879999997</v>
      </c>
      <c r="D207">
        <v>2121.3930660000001</v>
      </c>
      <c r="E207">
        <v>3817.2033689999998</v>
      </c>
      <c r="F207">
        <v>512.82464600000003</v>
      </c>
      <c r="G207">
        <v>1021.8148190000001</v>
      </c>
      <c r="H207">
        <v>490.02493290000001</v>
      </c>
      <c r="I207">
        <v>2919.6933589999999</v>
      </c>
      <c r="J207">
        <v>6726.1044920000004</v>
      </c>
      <c r="K207">
        <v>4853.7749020000001</v>
      </c>
      <c r="L207">
        <v>4732.2080079999996</v>
      </c>
      <c r="M207">
        <v>2588.3046880000002</v>
      </c>
      <c r="N207">
        <v>2139.280029</v>
      </c>
      <c r="O207">
        <v>2065.4558109999998</v>
      </c>
      <c r="P207">
        <v>690.76232909999999</v>
      </c>
      <c r="Q207">
        <v>5397.5214839999999</v>
      </c>
      <c r="R207">
        <v>3898.4414059999999</v>
      </c>
      <c r="S207">
        <v>6391.8334960000002</v>
      </c>
      <c r="T207">
        <v>1204.8355710000001</v>
      </c>
      <c r="U207">
        <v>4416.4970700000003</v>
      </c>
      <c r="V207">
        <v>889.56719969999995</v>
      </c>
      <c r="W207">
        <v>1855.439453</v>
      </c>
      <c r="X207">
        <v>1744.6252440000001</v>
      </c>
      <c r="Y207">
        <v>325.40560909999999</v>
      </c>
      <c r="Z207">
        <v>471997.59379999997</v>
      </c>
    </row>
    <row r="208" spans="1:26" x14ac:dyDescent="0.25">
      <c r="A208" s="1">
        <v>42702</v>
      </c>
      <c r="B208">
        <v>469.03372189999999</v>
      </c>
      <c r="C208">
        <v>638.79235840000001</v>
      </c>
      <c r="D208">
        <v>2190.2321780000002</v>
      </c>
      <c r="E208">
        <v>3831.5898440000001</v>
      </c>
      <c r="F208">
        <v>562.73535159999994</v>
      </c>
      <c r="G208">
        <v>1021.356323</v>
      </c>
      <c r="H208">
        <v>485.57836909999997</v>
      </c>
      <c r="I208">
        <v>2873.3486330000001</v>
      </c>
      <c r="J208">
        <v>6353.4931640000004</v>
      </c>
      <c r="K208">
        <v>4599.7993159999996</v>
      </c>
      <c r="L208">
        <v>4675.1357420000004</v>
      </c>
      <c r="M208">
        <v>2636.9873050000001</v>
      </c>
      <c r="N208">
        <v>2181.226318</v>
      </c>
      <c r="O208">
        <v>2088.7993160000001</v>
      </c>
      <c r="P208">
        <v>664.40319820000002</v>
      </c>
      <c r="Q208">
        <v>5369.6508789999998</v>
      </c>
      <c r="R208">
        <v>3741.3579100000002</v>
      </c>
      <c r="S208">
        <v>6391.8334960000002</v>
      </c>
      <c r="T208">
        <v>1254.1748050000001</v>
      </c>
      <c r="U208">
        <v>4478.921875</v>
      </c>
      <c r="V208">
        <v>901.92248540000003</v>
      </c>
      <c r="W208">
        <v>1894.9169919999999</v>
      </c>
      <c r="X208">
        <v>1681.5006100000001</v>
      </c>
      <c r="Y208">
        <v>329.63165279999998</v>
      </c>
      <c r="Z208">
        <v>488600.65629999997</v>
      </c>
    </row>
    <row r="209" spans="1:26" x14ac:dyDescent="0.25">
      <c r="A209" s="1">
        <v>42709</v>
      </c>
      <c r="B209">
        <v>470.20751949999999</v>
      </c>
      <c r="C209">
        <v>634.72515869999995</v>
      </c>
      <c r="D209">
        <v>2300.7617190000001</v>
      </c>
      <c r="E209">
        <v>3745.27124</v>
      </c>
      <c r="F209">
        <v>591.17834470000003</v>
      </c>
      <c r="G209">
        <v>1069.7813719999999</v>
      </c>
      <c r="H209">
        <v>546.94256589999998</v>
      </c>
      <c r="I209">
        <v>2916.9125979999999</v>
      </c>
      <c r="J209">
        <v>5856.6787109999996</v>
      </c>
      <c r="K209">
        <v>4519.84375</v>
      </c>
      <c r="L209">
        <v>4741.7197269999997</v>
      </c>
      <c r="M209">
        <v>2683.2365719999998</v>
      </c>
      <c r="N209">
        <v>2170.9536130000001</v>
      </c>
      <c r="O209">
        <v>1986.086914</v>
      </c>
      <c r="P209">
        <v>649.67315670000005</v>
      </c>
      <c r="Q209">
        <v>5267.4594729999999</v>
      </c>
      <c r="R209">
        <v>3781.2802729999999</v>
      </c>
      <c r="S209">
        <v>6303.392578</v>
      </c>
      <c r="T209">
        <v>1379.9105219999999</v>
      </c>
      <c r="U209">
        <v>4599.435547</v>
      </c>
      <c r="V209">
        <v>930.75097659999994</v>
      </c>
      <c r="W209">
        <v>1953.274658</v>
      </c>
      <c r="X209">
        <v>1643.0766599999999</v>
      </c>
      <c r="Y209">
        <v>341.46453860000003</v>
      </c>
      <c r="Z209">
        <v>491763.125</v>
      </c>
    </row>
    <row r="210" spans="1:26" x14ac:dyDescent="0.25">
      <c r="A210" s="1">
        <v>42716</v>
      </c>
      <c r="B210">
        <v>484.76205440000001</v>
      </c>
      <c r="C210">
        <v>643.33801270000004</v>
      </c>
      <c r="D210">
        <v>2278.4614259999998</v>
      </c>
      <c r="E210">
        <v>3884.3403320000002</v>
      </c>
      <c r="F210">
        <v>595.28576659999999</v>
      </c>
      <c r="G210">
        <v>1093.001221</v>
      </c>
      <c r="H210">
        <v>594.07745360000001</v>
      </c>
      <c r="I210">
        <v>2992.9172359999998</v>
      </c>
      <c r="J210">
        <v>6181.5185549999997</v>
      </c>
      <c r="K210">
        <v>4722.0825199999999</v>
      </c>
      <c r="L210">
        <v>5069.8833009999998</v>
      </c>
      <c r="M210">
        <v>2678.3679200000001</v>
      </c>
      <c r="N210">
        <v>2209.4760740000002</v>
      </c>
      <c r="O210">
        <v>2115.8779300000001</v>
      </c>
      <c r="P210">
        <v>647.34741210000004</v>
      </c>
      <c r="Q210">
        <v>5564.7421880000002</v>
      </c>
      <c r="R210">
        <v>3946.1733399999998</v>
      </c>
      <c r="S210">
        <v>6584.7944340000004</v>
      </c>
      <c r="T210">
        <v>1373.5444339999999</v>
      </c>
      <c r="U210">
        <v>4800.5786129999997</v>
      </c>
      <c r="V210">
        <v>918.39599610000005</v>
      </c>
      <c r="W210">
        <v>1991.0354</v>
      </c>
      <c r="X210">
        <v>1654.9696039999999</v>
      </c>
      <c r="Y210">
        <v>340.61935419999998</v>
      </c>
      <c r="Z210">
        <v>498878.59379999997</v>
      </c>
    </row>
    <row r="211" spans="1:26" x14ac:dyDescent="0.25">
      <c r="A211" s="1">
        <v>42723</v>
      </c>
      <c r="B211">
        <v>477.25</v>
      </c>
      <c r="C211">
        <v>660.80316159999995</v>
      </c>
      <c r="D211">
        <v>2247.4360350000002</v>
      </c>
      <c r="E211">
        <v>3802.8168949999999</v>
      </c>
      <c r="F211">
        <v>577.61566159999995</v>
      </c>
      <c r="G211">
        <v>1083.0717770000001</v>
      </c>
      <c r="H211">
        <v>609.19622800000002</v>
      </c>
      <c r="I211">
        <v>2987.3559570000002</v>
      </c>
      <c r="J211">
        <v>6277.060547</v>
      </c>
      <c r="K211">
        <v>4750.3027339999999</v>
      </c>
      <c r="L211">
        <v>5088.90625</v>
      </c>
      <c r="M211">
        <v>2654.8378910000001</v>
      </c>
      <c r="N211">
        <v>2194.0673830000001</v>
      </c>
      <c r="O211">
        <v>2136.420654</v>
      </c>
      <c r="P211">
        <v>654.32489009999995</v>
      </c>
      <c r="Q211">
        <v>5583.3217770000001</v>
      </c>
      <c r="R211">
        <v>3945.3063959999999</v>
      </c>
      <c r="S211">
        <v>6641.0747069999998</v>
      </c>
      <c r="T211">
        <v>1332.162842</v>
      </c>
      <c r="U211">
        <v>4843.0620120000003</v>
      </c>
      <c r="V211">
        <v>906.04071039999997</v>
      </c>
      <c r="W211">
        <v>1989.319092</v>
      </c>
      <c r="X211">
        <v>1714.4351810000001</v>
      </c>
      <c r="Y211">
        <v>327.09606930000001</v>
      </c>
      <c r="Z211">
        <v>503622.28129999997</v>
      </c>
    </row>
    <row r="212" spans="1:26" x14ac:dyDescent="0.25">
      <c r="A212" s="1">
        <v>42730</v>
      </c>
      <c r="B212">
        <v>535.93804929999999</v>
      </c>
      <c r="C212">
        <v>690.94842530000005</v>
      </c>
      <c r="D212">
        <v>2417.1088869999999</v>
      </c>
      <c r="E212">
        <v>3711.7026369999999</v>
      </c>
      <c r="F212">
        <v>558.16278079999995</v>
      </c>
      <c r="G212">
        <v>1050.6864009999999</v>
      </c>
      <c r="H212">
        <v>592.29882810000004</v>
      </c>
      <c r="I212">
        <v>2917.8395999999998</v>
      </c>
      <c r="J212">
        <v>6468.1430659999996</v>
      </c>
      <c r="K212">
        <v>4703.2705079999996</v>
      </c>
      <c r="L212">
        <v>5155.4897460000002</v>
      </c>
      <c r="M212">
        <v>2593.1728520000001</v>
      </c>
      <c r="N212">
        <v>2229.1652829999998</v>
      </c>
      <c r="O212">
        <v>2108.4079590000001</v>
      </c>
      <c r="P212">
        <v>648.12268070000005</v>
      </c>
      <c r="Q212">
        <v>5704.0922849999997</v>
      </c>
      <c r="R212">
        <v>3864.594971</v>
      </c>
      <c r="S212">
        <v>6600.8745120000003</v>
      </c>
      <c r="T212">
        <v>1316.2470699999999</v>
      </c>
      <c r="U212">
        <v>4804.0463870000003</v>
      </c>
      <c r="V212">
        <v>897.80407709999997</v>
      </c>
      <c r="W212">
        <v>1982.4533690000001</v>
      </c>
      <c r="X212">
        <v>1756.518311</v>
      </c>
      <c r="Y212">
        <v>319.48910519999998</v>
      </c>
      <c r="Z212">
        <v>503622.28129999997</v>
      </c>
    </row>
    <row r="213" spans="1:26" x14ac:dyDescent="0.25">
      <c r="A213" s="1">
        <v>42737</v>
      </c>
      <c r="B213">
        <v>529.13012700000002</v>
      </c>
      <c r="C213">
        <v>720.1366577</v>
      </c>
      <c r="D213">
        <v>2407.413086</v>
      </c>
      <c r="E213">
        <v>3591.8161620000001</v>
      </c>
      <c r="F213">
        <v>571.95800780000002</v>
      </c>
      <c r="G213">
        <v>1058.6301269999999</v>
      </c>
      <c r="H213">
        <v>623.42565920000004</v>
      </c>
      <c r="I213">
        <v>2979.013672</v>
      </c>
      <c r="J213">
        <v>6640.1171880000002</v>
      </c>
      <c r="K213">
        <v>4898.3696289999998</v>
      </c>
      <c r="L213">
        <v>5298.1708980000003</v>
      </c>
      <c r="M213">
        <v>2725.4277339999999</v>
      </c>
      <c r="N213">
        <v>2206.908203</v>
      </c>
      <c r="O213">
        <v>2178.7421880000002</v>
      </c>
      <c r="P213">
        <v>662.12268070000005</v>
      </c>
      <c r="Q213">
        <v>5769.123047</v>
      </c>
      <c r="R213">
        <v>3960.9279790000001</v>
      </c>
      <c r="S213">
        <v>6633.0341799999997</v>
      </c>
      <c r="T213">
        <v>1274.8657229999999</v>
      </c>
      <c r="U213">
        <v>4875.8071289999998</v>
      </c>
      <c r="V213">
        <v>930.75097659999994</v>
      </c>
      <c r="W213">
        <v>2076.8562010000001</v>
      </c>
      <c r="X213">
        <v>1808.0083010000001</v>
      </c>
      <c r="Y213">
        <v>328.82641599999999</v>
      </c>
      <c r="Z213">
        <v>511528.5</v>
      </c>
    </row>
    <row r="214" spans="1:26" x14ac:dyDescent="0.25">
      <c r="A214" s="1">
        <v>42744</v>
      </c>
      <c r="B214">
        <v>517.86206049999998</v>
      </c>
      <c r="C214">
        <v>710.08825679999995</v>
      </c>
      <c r="D214">
        <v>2383.1740719999998</v>
      </c>
      <c r="E214">
        <v>3567.8386230000001</v>
      </c>
      <c r="F214">
        <v>565.37036130000001</v>
      </c>
      <c r="G214">
        <v>1051.2973629999999</v>
      </c>
      <c r="H214">
        <v>599.41351320000001</v>
      </c>
      <c r="I214">
        <v>2995.6977539999998</v>
      </c>
      <c r="J214">
        <v>6687.8881840000004</v>
      </c>
      <c r="K214">
        <v>4851.0869140000004</v>
      </c>
      <c r="L214">
        <v>5193.5395509999998</v>
      </c>
      <c r="M214">
        <v>2624.8168949999999</v>
      </c>
      <c r="N214">
        <v>2130.719482</v>
      </c>
      <c r="O214">
        <v>2110.039307</v>
      </c>
      <c r="P214">
        <v>650.39685059999999</v>
      </c>
      <c r="Q214">
        <v>5629.7729490000002</v>
      </c>
      <c r="R214">
        <v>4193.5141599999997</v>
      </c>
      <c r="S214">
        <v>6528.513672</v>
      </c>
      <c r="T214">
        <v>1332.162842</v>
      </c>
      <c r="U214">
        <v>4705.2939450000003</v>
      </c>
      <c r="V214">
        <v>934.86962889999995</v>
      </c>
      <c r="W214">
        <v>2049.3933109999998</v>
      </c>
      <c r="X214">
        <v>1761.154297</v>
      </c>
      <c r="Y214">
        <v>332.23400880000003</v>
      </c>
      <c r="Z214">
        <v>506784.78129999997</v>
      </c>
    </row>
    <row r="215" spans="1:26" x14ac:dyDescent="0.25">
      <c r="A215" s="1">
        <v>42751</v>
      </c>
      <c r="B215">
        <v>517.15777590000005</v>
      </c>
      <c r="C215">
        <v>712.00231929999995</v>
      </c>
      <c r="D215">
        <v>2403.5344239999999</v>
      </c>
      <c r="E215">
        <v>3500.7014159999999</v>
      </c>
      <c r="F215">
        <v>566.61029050000002</v>
      </c>
      <c r="G215">
        <v>1038.923828</v>
      </c>
      <c r="H215">
        <v>591.40936280000005</v>
      </c>
      <c r="I215">
        <v>3024.4316410000001</v>
      </c>
      <c r="J215">
        <v>6487.2509769999997</v>
      </c>
      <c r="K215">
        <v>4728.1557620000003</v>
      </c>
      <c r="L215">
        <v>5079.3950199999999</v>
      </c>
      <c r="M215">
        <v>2542.8671880000002</v>
      </c>
      <c r="N215">
        <v>2139.280029</v>
      </c>
      <c r="O215">
        <v>2068.6286620000001</v>
      </c>
      <c r="P215">
        <v>630.07189940000001</v>
      </c>
      <c r="Q215">
        <v>5648.3525390000004</v>
      </c>
      <c r="R215">
        <v>4032.9609380000002</v>
      </c>
      <c r="S215">
        <v>6440.0737300000001</v>
      </c>
      <c r="T215">
        <v>1335.3461910000001</v>
      </c>
      <c r="U215">
        <v>4715.7866210000002</v>
      </c>
      <c r="V215">
        <v>934.86962889999995</v>
      </c>
      <c r="W215">
        <v>1987.6030270000001</v>
      </c>
      <c r="X215">
        <v>1755.6420900000001</v>
      </c>
      <c r="Y215">
        <v>326.27081299999998</v>
      </c>
      <c r="Z215">
        <v>503622.28129999997</v>
      </c>
    </row>
    <row r="216" spans="1:26" x14ac:dyDescent="0.25">
      <c r="A216" s="1">
        <v>42758</v>
      </c>
      <c r="B216">
        <v>552.84008789999996</v>
      </c>
      <c r="C216">
        <v>681.85699460000001</v>
      </c>
      <c r="D216">
        <v>2465.586182</v>
      </c>
      <c r="E216">
        <v>3548.6564939999998</v>
      </c>
      <c r="F216">
        <v>583.5056763</v>
      </c>
      <c r="G216">
        <v>1024.1062010000001</v>
      </c>
      <c r="H216">
        <v>570.06536870000002</v>
      </c>
      <c r="I216">
        <v>3131.023193</v>
      </c>
      <c r="J216">
        <v>6429.9267579999996</v>
      </c>
      <c r="K216">
        <v>4718.6987300000001</v>
      </c>
      <c r="L216">
        <v>5098.4184569999998</v>
      </c>
      <c r="M216">
        <v>2517.7141109999998</v>
      </c>
      <c r="N216">
        <v>2156.400635</v>
      </c>
      <c r="O216">
        <v>2130.7441410000001</v>
      </c>
      <c r="P216">
        <v>635.54394530000002</v>
      </c>
      <c r="Q216">
        <v>5536.8715819999998</v>
      </c>
      <c r="R216">
        <v>3976.5495609999998</v>
      </c>
      <c r="S216">
        <v>6568.7138670000004</v>
      </c>
      <c r="T216">
        <v>1391.0520019999999</v>
      </c>
      <c r="U216">
        <v>4867.9375</v>
      </c>
      <c r="V216">
        <v>976.0528564</v>
      </c>
      <c r="W216">
        <v>1994.46875</v>
      </c>
      <c r="X216">
        <v>1787.7967530000001</v>
      </c>
      <c r="Y216">
        <v>354.38290410000002</v>
      </c>
      <c r="Z216">
        <v>512319.09379999997</v>
      </c>
    </row>
    <row r="217" spans="1:26" x14ac:dyDescent="0.25">
      <c r="A217" s="1">
        <v>42765</v>
      </c>
      <c r="B217">
        <v>589.22650150000004</v>
      </c>
      <c r="C217">
        <v>696.21197510000002</v>
      </c>
      <c r="D217">
        <v>2447.1647950000001</v>
      </c>
      <c r="E217">
        <v>3548.6564939999998</v>
      </c>
      <c r="F217">
        <v>565.75787349999996</v>
      </c>
      <c r="G217">
        <v>984.5411987</v>
      </c>
      <c r="H217">
        <v>604.74957280000001</v>
      </c>
      <c r="I217">
        <v>3068.921875</v>
      </c>
      <c r="J217">
        <v>6401.2631840000004</v>
      </c>
      <c r="K217">
        <v>4964.5629879999997</v>
      </c>
      <c r="L217">
        <v>5840.3515630000002</v>
      </c>
      <c r="M217">
        <v>2440.633057</v>
      </c>
      <c r="N217">
        <v>2045.9698490000001</v>
      </c>
      <c r="O217">
        <v>2145.80249</v>
      </c>
      <c r="P217">
        <v>627.72674559999996</v>
      </c>
      <c r="Q217">
        <v>5481.1313479999999</v>
      </c>
      <c r="R217">
        <v>3862.858154</v>
      </c>
      <c r="S217">
        <v>6552.6337890000004</v>
      </c>
      <c r="T217">
        <v>1387.8688959999999</v>
      </c>
      <c r="U217">
        <v>5109.279297</v>
      </c>
      <c r="V217">
        <v>967.8162231</v>
      </c>
      <c r="W217">
        <v>1961.8570560000001</v>
      </c>
      <c r="X217">
        <v>1856.6995850000001</v>
      </c>
      <c r="Y217">
        <v>346.7159729</v>
      </c>
      <c r="Z217">
        <v>494134.9375</v>
      </c>
    </row>
    <row r="218" spans="1:26" x14ac:dyDescent="0.25">
      <c r="A218" s="1">
        <v>42772</v>
      </c>
      <c r="B218">
        <v>638.75903319999998</v>
      </c>
      <c r="C218">
        <v>730.90289310000003</v>
      </c>
      <c r="D218">
        <v>2414.1997070000002</v>
      </c>
      <c r="E218">
        <v>3625.3840329999998</v>
      </c>
      <c r="F218">
        <v>592.18573000000004</v>
      </c>
      <c r="G218">
        <v>984.69384769999999</v>
      </c>
      <c r="H218">
        <v>611.86425780000002</v>
      </c>
      <c r="I218">
        <v>3058.726318</v>
      </c>
      <c r="J218">
        <v>6057.3159180000002</v>
      </c>
      <c r="K218">
        <v>4907.8247069999998</v>
      </c>
      <c r="L218">
        <v>5973.5195309999999</v>
      </c>
      <c r="M218">
        <v>2555.8496089999999</v>
      </c>
      <c r="N218">
        <v>2021.144409</v>
      </c>
      <c r="O218">
        <v>2142.9790039999998</v>
      </c>
      <c r="P218">
        <v>641.01599120000003</v>
      </c>
      <c r="Q218">
        <v>5546.1611329999996</v>
      </c>
      <c r="R218">
        <v>3904.5161130000001</v>
      </c>
      <c r="S218">
        <v>6624.9931640000004</v>
      </c>
      <c r="T218">
        <v>1486.5474850000001</v>
      </c>
      <c r="U218">
        <v>5066.4321289999998</v>
      </c>
      <c r="V218">
        <v>988.40814209999996</v>
      </c>
      <c r="W218">
        <v>2069.9907229999999</v>
      </c>
      <c r="X218">
        <v>1925.6022949999999</v>
      </c>
      <c r="Y218">
        <v>413.1627502</v>
      </c>
      <c r="Z218">
        <v>492553.6875</v>
      </c>
    </row>
    <row r="219" spans="1:26" x14ac:dyDescent="0.25">
      <c r="A219" s="1">
        <v>42779</v>
      </c>
      <c r="B219">
        <v>670.21588129999998</v>
      </c>
      <c r="C219">
        <v>716.54803470000002</v>
      </c>
      <c r="D219">
        <v>2649.8020019999999</v>
      </c>
      <c r="E219">
        <v>3548.6564939999998</v>
      </c>
      <c r="F219">
        <v>591.9532471</v>
      </c>
      <c r="G219">
        <v>977.66699219999998</v>
      </c>
      <c r="H219">
        <v>598.52416989999995</v>
      </c>
      <c r="I219">
        <v>3019.7971189999998</v>
      </c>
      <c r="J219">
        <v>6105.0859380000002</v>
      </c>
      <c r="K219">
        <v>4917.2827150000003</v>
      </c>
      <c r="L219">
        <v>5925.9609380000002</v>
      </c>
      <c r="M219">
        <v>2500.6757809999999</v>
      </c>
      <c r="N219">
        <v>2016.008057</v>
      </c>
      <c r="O219">
        <v>2084.6281739999999</v>
      </c>
      <c r="P219">
        <v>716.06195070000001</v>
      </c>
      <c r="Q219">
        <v>5666.9321289999998</v>
      </c>
      <c r="R219">
        <v>3815.9936520000001</v>
      </c>
      <c r="S219">
        <v>6423.9931640000004</v>
      </c>
      <c r="T219">
        <v>1582.0429690000001</v>
      </c>
      <c r="U219">
        <v>4980.7382809999999</v>
      </c>
      <c r="V219">
        <v>996.64495850000003</v>
      </c>
      <c r="W219">
        <v>2054.5427249999998</v>
      </c>
      <c r="X219">
        <v>1745.5363769999999</v>
      </c>
      <c r="Y219">
        <v>399.53274540000001</v>
      </c>
      <c r="Z219">
        <v>487019.375</v>
      </c>
    </row>
    <row r="220" spans="1:26" x14ac:dyDescent="0.25">
      <c r="A220" s="1">
        <v>42786</v>
      </c>
      <c r="B220">
        <v>651.67034909999995</v>
      </c>
      <c r="C220">
        <v>770.3787231</v>
      </c>
      <c r="D220">
        <v>2546.0595699999999</v>
      </c>
      <c r="E220">
        <v>3457.5427249999998</v>
      </c>
      <c r="F220">
        <v>587.76824950000002</v>
      </c>
      <c r="G220">
        <v>984.99957280000001</v>
      </c>
      <c r="H220">
        <v>639.4336548</v>
      </c>
      <c r="I220">
        <v>3133.803711</v>
      </c>
      <c r="J220">
        <v>6229.2890630000002</v>
      </c>
      <c r="K220">
        <v>4945.6503910000001</v>
      </c>
      <c r="L220">
        <v>5916.4482420000004</v>
      </c>
      <c r="M220">
        <v>2542.8671880000002</v>
      </c>
      <c r="N220">
        <v>1938.1070560000001</v>
      </c>
      <c r="O220">
        <v>2078.0405270000001</v>
      </c>
      <c r="P220">
        <v>722.31561280000005</v>
      </c>
      <c r="Q220">
        <v>5787.7041019999997</v>
      </c>
      <c r="R220">
        <v>3806.4484859999998</v>
      </c>
      <c r="S220">
        <v>6271.232422</v>
      </c>
      <c r="T220">
        <v>1567.7186280000001</v>
      </c>
      <c r="U220">
        <v>5001.7241210000002</v>
      </c>
      <c r="V220">
        <v>992.52642820000005</v>
      </c>
      <c r="W220">
        <v>2090.5874020000001</v>
      </c>
      <c r="X220">
        <v>1770.341187</v>
      </c>
      <c r="Y220">
        <v>385.05068970000002</v>
      </c>
      <c r="Z220">
        <v>493344.34379999997</v>
      </c>
    </row>
    <row r="221" spans="1:26" x14ac:dyDescent="0.25">
      <c r="A221" s="1">
        <v>42793</v>
      </c>
      <c r="B221">
        <v>673.26763919999996</v>
      </c>
      <c r="C221">
        <v>751.23889159999999</v>
      </c>
      <c r="D221">
        <v>2671.132568</v>
      </c>
      <c r="E221">
        <v>3519.883789</v>
      </c>
      <c r="F221">
        <v>587.84576419999996</v>
      </c>
      <c r="G221">
        <v>986.06854250000004</v>
      </c>
      <c r="H221">
        <v>644.7697144</v>
      </c>
      <c r="I221">
        <v>3156.976318</v>
      </c>
      <c r="J221">
        <v>6410.8178710000002</v>
      </c>
      <c r="K221">
        <v>5021.3002930000002</v>
      </c>
      <c r="L221">
        <v>5849.8647460000002</v>
      </c>
      <c r="M221">
        <v>2528.2624510000001</v>
      </c>
      <c r="N221">
        <v>1989.606689</v>
      </c>
      <c r="O221">
        <v>2129.8032229999999</v>
      </c>
      <c r="P221">
        <v>717.62536620000003</v>
      </c>
      <c r="Q221">
        <v>5954.9243159999996</v>
      </c>
      <c r="R221">
        <v>3871.6533199999999</v>
      </c>
      <c r="S221">
        <v>6337.7294920000004</v>
      </c>
      <c r="T221">
        <v>1578.8599850000001</v>
      </c>
      <c r="U221">
        <v>5195.8481449999999</v>
      </c>
      <c r="V221">
        <v>1008.999817</v>
      </c>
      <c r="W221">
        <v>2111.1843260000001</v>
      </c>
      <c r="X221">
        <v>1829.138428</v>
      </c>
      <c r="Y221">
        <v>432.75607300000001</v>
      </c>
      <c r="Z221">
        <v>488600.65629999997</v>
      </c>
    </row>
    <row r="222" spans="1:26" x14ac:dyDescent="0.25">
      <c r="A222" s="1">
        <v>42800</v>
      </c>
      <c r="B222">
        <v>710.12371829999995</v>
      </c>
      <c r="C222">
        <v>817.03210449999995</v>
      </c>
      <c r="D222">
        <v>2726.3977049999999</v>
      </c>
      <c r="E222">
        <v>3903.5222170000002</v>
      </c>
      <c r="F222">
        <v>596.44830320000005</v>
      </c>
      <c r="G222">
        <v>995.99829099999999</v>
      </c>
      <c r="H222">
        <v>640.32299799999998</v>
      </c>
      <c r="I222">
        <v>3233.907471</v>
      </c>
      <c r="J222">
        <v>6305.7226559999999</v>
      </c>
      <c r="K222">
        <v>5134.7773440000001</v>
      </c>
      <c r="L222">
        <v>5849.8647460000002</v>
      </c>
      <c r="M222">
        <v>2595.6066890000002</v>
      </c>
      <c r="N222">
        <v>1980.0828859999999</v>
      </c>
      <c r="O222">
        <v>2155.2141109999998</v>
      </c>
      <c r="P222">
        <v>805.17877199999998</v>
      </c>
      <c r="Q222">
        <v>6010.6640630000002</v>
      </c>
      <c r="R222">
        <v>3831.3234859999998</v>
      </c>
      <c r="S222">
        <v>6321.3964839999999</v>
      </c>
      <c r="T222">
        <v>1621.8326420000001</v>
      </c>
      <c r="U222">
        <v>5227.328125</v>
      </c>
      <c r="V222">
        <v>1025.473389</v>
      </c>
      <c r="W222">
        <v>2130.0646969999998</v>
      </c>
      <c r="X222">
        <v>1899.8785399999999</v>
      </c>
      <c r="Y222">
        <v>433.60794069999997</v>
      </c>
      <c r="Z222">
        <v>480694.40629999997</v>
      </c>
    </row>
    <row r="223" spans="1:26" x14ac:dyDescent="0.25">
      <c r="A223" s="1">
        <v>42807</v>
      </c>
      <c r="B223">
        <v>683.59680179999998</v>
      </c>
      <c r="C223">
        <v>796.69604489999995</v>
      </c>
      <c r="D223">
        <v>2751.6062010000001</v>
      </c>
      <c r="E223">
        <v>3975.4545899999998</v>
      </c>
      <c r="F223">
        <v>588.23321529999998</v>
      </c>
      <c r="G223">
        <v>974.15356450000002</v>
      </c>
      <c r="H223">
        <v>627.87237549999998</v>
      </c>
      <c r="I223">
        <v>3259.860596</v>
      </c>
      <c r="J223">
        <v>6487.2509769999997</v>
      </c>
      <c r="K223">
        <v>5219.8828130000002</v>
      </c>
      <c r="L223">
        <v>5754.7446289999998</v>
      </c>
      <c r="M223">
        <v>2657.272461</v>
      </c>
      <c r="N223">
        <v>1954.9746090000001</v>
      </c>
      <c r="O223">
        <v>2173.0954590000001</v>
      </c>
      <c r="P223">
        <v>784.85375980000003</v>
      </c>
      <c r="Q223">
        <v>6047.8242190000001</v>
      </c>
      <c r="R223">
        <v>3879.5437010000001</v>
      </c>
      <c r="S223">
        <v>6239.7231449999999</v>
      </c>
      <c r="T223">
        <v>1583.634644</v>
      </c>
      <c r="U223">
        <v>5309.5224609999996</v>
      </c>
      <c r="V223">
        <v>1029.5920410000001</v>
      </c>
      <c r="W223">
        <v>2104.3183589999999</v>
      </c>
      <c r="X223">
        <v>1857.618164</v>
      </c>
      <c r="Y223">
        <v>431.9042053</v>
      </c>
      <c r="Z223">
        <v>491763.125</v>
      </c>
    </row>
    <row r="224" spans="1:26" x14ac:dyDescent="0.25">
      <c r="A224" s="1">
        <v>42814</v>
      </c>
      <c r="B224">
        <v>691.34356690000004</v>
      </c>
      <c r="C224">
        <v>791.91107179999995</v>
      </c>
      <c r="D224">
        <v>2720.580078</v>
      </c>
      <c r="E224">
        <v>3831.5898440000001</v>
      </c>
      <c r="F224">
        <v>555.76007079999999</v>
      </c>
      <c r="G224">
        <v>951.54467769999997</v>
      </c>
      <c r="H224">
        <v>605.63891599999999</v>
      </c>
      <c r="I224">
        <v>3245.9572750000002</v>
      </c>
      <c r="J224">
        <v>6515.9130859999996</v>
      </c>
      <c r="K224">
        <v>5172.6020509999998</v>
      </c>
      <c r="L224">
        <v>5726.2089839999999</v>
      </c>
      <c r="M224">
        <v>2636.9873050000001</v>
      </c>
      <c r="N224">
        <v>1879.6503909999999</v>
      </c>
      <c r="O224">
        <v>2240.8579100000002</v>
      </c>
      <c r="P224">
        <v>792.67108150000001</v>
      </c>
      <c r="Q224">
        <v>6075.6938479999999</v>
      </c>
      <c r="R224">
        <v>3891.8188479999999</v>
      </c>
      <c r="S224">
        <v>6272.3920900000003</v>
      </c>
      <c r="T224">
        <v>1542.253052</v>
      </c>
      <c r="U224">
        <v>5403.0859380000002</v>
      </c>
      <c r="V224">
        <v>1008.999817</v>
      </c>
      <c r="W224">
        <v>2099.169922</v>
      </c>
      <c r="X224">
        <v>1875.9921879999999</v>
      </c>
      <c r="Y224">
        <v>424.23724370000002</v>
      </c>
      <c r="Z224">
        <v>480694.40629999997</v>
      </c>
    </row>
    <row r="225" spans="1:26" x14ac:dyDescent="0.25">
      <c r="A225" s="1">
        <v>42821</v>
      </c>
      <c r="B225">
        <v>700.49884029999998</v>
      </c>
      <c r="C225">
        <v>788.32232669999996</v>
      </c>
      <c r="D225">
        <v>2690.5239259999998</v>
      </c>
      <c r="E225">
        <v>3812.408203</v>
      </c>
      <c r="F225">
        <v>542.27520749999996</v>
      </c>
      <c r="G225">
        <v>922.97851560000004</v>
      </c>
      <c r="H225">
        <v>594.96685790000004</v>
      </c>
      <c r="I225">
        <v>3149.5610350000002</v>
      </c>
      <c r="J225">
        <v>6449.0336909999996</v>
      </c>
      <c r="K225">
        <v>5096.951172</v>
      </c>
      <c r="L225">
        <v>5878.4003910000001</v>
      </c>
      <c r="M225">
        <v>2593.1728520000001</v>
      </c>
      <c r="N225">
        <v>1816.446899</v>
      </c>
      <c r="O225">
        <v>2155.2141109999998</v>
      </c>
      <c r="P225">
        <v>797.36145020000004</v>
      </c>
      <c r="Q225">
        <v>5731.9628910000001</v>
      </c>
      <c r="R225">
        <v>3824.3100589999999</v>
      </c>
      <c r="S225">
        <v>6166.21875</v>
      </c>
      <c r="T225">
        <v>1556.5776370000001</v>
      </c>
      <c r="U225">
        <v>5337.5043949999999</v>
      </c>
      <c r="V225">
        <v>963.69799799999998</v>
      </c>
      <c r="W225">
        <v>2059.6923830000001</v>
      </c>
      <c r="X225">
        <v>1839.2438959999999</v>
      </c>
      <c r="Y225">
        <v>413.1627502</v>
      </c>
      <c r="Z225">
        <v>466463.40629999997</v>
      </c>
    </row>
    <row r="226" spans="1:26" x14ac:dyDescent="0.25">
      <c r="A226" s="1">
        <v>42828</v>
      </c>
      <c r="B226">
        <v>661.06042479999996</v>
      </c>
      <c r="C226">
        <v>785.92993160000003</v>
      </c>
      <c r="D226">
        <v>2663.0185550000001</v>
      </c>
      <c r="E226">
        <v>3575.9279790000001</v>
      </c>
      <c r="F226">
        <v>524.08178710000004</v>
      </c>
      <c r="G226">
        <v>906.94329830000004</v>
      </c>
      <c r="H226">
        <v>600.30291750000004</v>
      </c>
      <c r="I226">
        <v>3117.703125</v>
      </c>
      <c r="J226">
        <v>6563.5590819999998</v>
      </c>
      <c r="K226">
        <v>5295.5341799999997</v>
      </c>
      <c r="L226">
        <v>6103.5947269999997</v>
      </c>
      <c r="M226">
        <v>2618.0610350000002</v>
      </c>
      <c r="N226">
        <v>1801.7282709999999</v>
      </c>
      <c r="O226">
        <v>2174.0366210000002</v>
      </c>
      <c r="P226">
        <v>812.99597170000004</v>
      </c>
      <c r="Q226">
        <v>5921.5356449999999</v>
      </c>
      <c r="R226">
        <v>4065.4113769999999</v>
      </c>
      <c r="S226">
        <v>6288.7265630000002</v>
      </c>
      <c r="T226">
        <v>1557.170288</v>
      </c>
      <c r="U226">
        <v>5468.6694340000004</v>
      </c>
      <c r="V226">
        <v>946.50689699999998</v>
      </c>
      <c r="W226">
        <v>2097.5908199999999</v>
      </c>
      <c r="X226">
        <v>1884.260376</v>
      </c>
      <c r="Y226">
        <v>400.38455199999999</v>
      </c>
      <c r="Z226">
        <v>485919.3125</v>
      </c>
    </row>
    <row r="227" spans="1:26" x14ac:dyDescent="0.25">
      <c r="A227" s="1">
        <v>42835</v>
      </c>
      <c r="B227">
        <v>608.00671390000002</v>
      </c>
      <c r="C227">
        <v>773.96752930000002</v>
      </c>
      <c r="D227">
        <v>2485.4838869999999</v>
      </c>
      <c r="E227">
        <v>3474.7226559999999</v>
      </c>
      <c r="F227">
        <v>511.91564940000001</v>
      </c>
      <c r="G227">
        <v>901.65600589999997</v>
      </c>
      <c r="H227">
        <v>560.88000490000002</v>
      </c>
      <c r="I227">
        <v>3061.1206050000001</v>
      </c>
      <c r="J227">
        <v>6333.2592770000001</v>
      </c>
      <c r="K227">
        <v>5200.9711909999996</v>
      </c>
      <c r="L227">
        <v>6017.7626950000003</v>
      </c>
      <c r="M227">
        <v>2602.3945309999999</v>
      </c>
      <c r="N227">
        <v>1535.0620120000001</v>
      </c>
      <c r="O227">
        <v>2131.685547</v>
      </c>
      <c r="P227">
        <v>798.92486570000005</v>
      </c>
      <c r="Q227">
        <v>5827.9897460000002</v>
      </c>
      <c r="R227">
        <v>4008.4233399999998</v>
      </c>
      <c r="S227">
        <v>6027.3764650000003</v>
      </c>
      <c r="T227">
        <v>1558.7889399999999</v>
      </c>
      <c r="U227">
        <v>5271.0473629999997</v>
      </c>
      <c r="V227">
        <v>913.14978029999997</v>
      </c>
      <c r="W227">
        <v>2040.193726</v>
      </c>
      <c r="X227">
        <v>1807.0893550000001</v>
      </c>
      <c r="Y227">
        <v>379.93939210000002</v>
      </c>
      <c r="Z227">
        <v>470684.15629999997</v>
      </c>
    </row>
    <row r="228" spans="1:26" x14ac:dyDescent="0.25">
      <c r="A228" s="1">
        <v>42842</v>
      </c>
      <c r="B228">
        <v>649.79241939999997</v>
      </c>
      <c r="C228">
        <v>751.23889159999999</v>
      </c>
      <c r="D228">
        <v>2582.4970699999999</v>
      </c>
      <c r="E228">
        <v>3595.2055660000001</v>
      </c>
      <c r="F228">
        <v>532.48034670000004</v>
      </c>
      <c r="G228">
        <v>910.52014159999999</v>
      </c>
      <c r="H228">
        <v>602.99072269999999</v>
      </c>
      <c r="I228">
        <v>3093.1840820000002</v>
      </c>
      <c r="J228">
        <v>6496.3872069999998</v>
      </c>
      <c r="K228">
        <v>5276.6215819999998</v>
      </c>
      <c r="L228">
        <v>5846.1005859999996</v>
      </c>
      <c r="M228">
        <v>2671.6599120000001</v>
      </c>
      <c r="N228">
        <v>1584.4125979999999</v>
      </c>
      <c r="O228">
        <v>2180.6247560000002</v>
      </c>
      <c r="P228">
        <v>811.43261719999998</v>
      </c>
      <c r="Q228">
        <v>5949.6005859999996</v>
      </c>
      <c r="R228">
        <v>3978.6140140000002</v>
      </c>
      <c r="S228">
        <v>6011.0424800000001</v>
      </c>
      <c r="T228">
        <v>1625.154663</v>
      </c>
      <c r="U228">
        <v>5367.2358400000003</v>
      </c>
      <c r="V228">
        <v>929.82830809999996</v>
      </c>
      <c r="W228">
        <v>2090.6333009999998</v>
      </c>
      <c r="X228">
        <v>1845.6751710000001</v>
      </c>
      <c r="Y228">
        <v>391.01391599999999</v>
      </c>
      <c r="Z228">
        <v>469080.53129999997</v>
      </c>
    </row>
    <row r="229" spans="1:26" x14ac:dyDescent="0.25">
      <c r="A229" s="1">
        <v>42849</v>
      </c>
      <c r="B229">
        <v>681.24920650000001</v>
      </c>
      <c r="C229">
        <v>827.79833980000001</v>
      </c>
      <c r="D229">
        <v>2732.868164</v>
      </c>
      <c r="E229">
        <v>3836.1708979999999</v>
      </c>
      <c r="F229">
        <v>556.65533449999998</v>
      </c>
      <c r="G229">
        <v>938.51232909999999</v>
      </c>
      <c r="H229">
        <v>638.82983400000001</v>
      </c>
      <c r="I229">
        <v>3163.9125979999999</v>
      </c>
      <c r="J229">
        <v>6505.9838870000003</v>
      </c>
      <c r="K229">
        <v>5522.4858400000003</v>
      </c>
      <c r="L229">
        <v>6046.373047</v>
      </c>
      <c r="M229">
        <v>2730.2048340000001</v>
      </c>
      <c r="N229">
        <v>1711.6851810000001</v>
      </c>
      <c r="O229">
        <v>2210.741211</v>
      </c>
      <c r="P229">
        <v>783.29040529999997</v>
      </c>
      <c r="Q229">
        <v>5968.310547</v>
      </c>
      <c r="R229">
        <v>4129.4121089999999</v>
      </c>
      <c r="S229">
        <v>6043.7114259999998</v>
      </c>
      <c r="T229">
        <v>1694.7579350000001</v>
      </c>
      <c r="U229">
        <v>5375.9794920000004</v>
      </c>
      <c r="V229">
        <v>967.35504149999997</v>
      </c>
      <c r="W229">
        <v>2156.726807</v>
      </c>
      <c r="X229">
        <v>1848.431274</v>
      </c>
      <c r="Y229">
        <v>415.71835329999999</v>
      </c>
      <c r="Z229">
        <v>470684.15629999997</v>
      </c>
    </row>
    <row r="230" spans="1:26" x14ac:dyDescent="0.25">
      <c r="A230" s="1">
        <v>42856</v>
      </c>
      <c r="B230">
        <v>623.03076169999997</v>
      </c>
      <c r="C230">
        <v>818.2283936</v>
      </c>
      <c r="D230">
        <v>2809.5085450000001</v>
      </c>
      <c r="E230">
        <v>3956.6533199999999</v>
      </c>
      <c r="F230">
        <v>561.91424559999996</v>
      </c>
      <c r="G230">
        <v>955.30737299999998</v>
      </c>
      <c r="H230">
        <v>649.58148189999997</v>
      </c>
      <c r="I230">
        <v>3080.9245609999998</v>
      </c>
      <c r="J230">
        <v>6717.0927730000003</v>
      </c>
      <c r="K230">
        <v>5673.7866210000002</v>
      </c>
      <c r="L230">
        <v>6008.2265630000002</v>
      </c>
      <c r="M230">
        <v>2756.5920409999999</v>
      </c>
      <c r="N230">
        <v>1703.0271</v>
      </c>
      <c r="O230">
        <v>2074.275635</v>
      </c>
      <c r="P230">
        <v>791.1075439</v>
      </c>
      <c r="Q230">
        <v>5949.6005859999996</v>
      </c>
      <c r="R230">
        <v>4160.0986329999996</v>
      </c>
      <c r="S230">
        <v>6109.0483400000003</v>
      </c>
      <c r="T230">
        <v>1691.5207519999999</v>
      </c>
      <c r="U230">
        <v>5358.4907229999999</v>
      </c>
      <c r="V230">
        <v>971.52453609999998</v>
      </c>
      <c r="W230">
        <v>2153.248047</v>
      </c>
      <c r="X230">
        <v>1884.260376</v>
      </c>
      <c r="Y230">
        <v>430.20047</v>
      </c>
      <c r="Z230">
        <v>478702.625</v>
      </c>
    </row>
    <row r="231" spans="1:26" x14ac:dyDescent="0.25">
      <c r="A231" s="1">
        <v>42863</v>
      </c>
      <c r="B231">
        <v>681.71875</v>
      </c>
      <c r="C231">
        <v>875.64788820000001</v>
      </c>
      <c r="D231">
        <v>3075.3256839999999</v>
      </c>
      <c r="E231">
        <v>4115.6909180000002</v>
      </c>
      <c r="F231">
        <v>572.98138429999995</v>
      </c>
      <c r="G231">
        <v>940.37841800000001</v>
      </c>
      <c r="H231">
        <v>679.1485596</v>
      </c>
      <c r="I231">
        <v>3266.7041020000001</v>
      </c>
      <c r="J231">
        <v>6227.7036129999997</v>
      </c>
      <c r="K231">
        <v>5976.3891599999997</v>
      </c>
      <c r="L231">
        <v>6504.1430659999996</v>
      </c>
      <c r="M231">
        <v>2971.8090820000002</v>
      </c>
      <c r="N231">
        <v>1676.1872559999999</v>
      </c>
      <c r="O231">
        <v>2131.685547</v>
      </c>
      <c r="P231">
        <v>798.92486570000005</v>
      </c>
      <c r="Q231">
        <v>6061.8569340000004</v>
      </c>
      <c r="R231">
        <v>4225.8530270000001</v>
      </c>
      <c r="S231">
        <v>6141.7172849999997</v>
      </c>
      <c r="T231">
        <v>1651.0538329999999</v>
      </c>
      <c r="U231">
        <v>5849.9194340000004</v>
      </c>
      <c r="V231">
        <v>996.54235840000001</v>
      </c>
      <c r="W231">
        <v>2168.9016109999998</v>
      </c>
      <c r="X231">
        <v>1994.505249</v>
      </c>
      <c r="Y231">
        <v>498.35095209999997</v>
      </c>
      <c r="Z231">
        <v>478702.625</v>
      </c>
    </row>
    <row r="232" spans="1:26" x14ac:dyDescent="0.25">
      <c r="A232" s="1">
        <v>42870</v>
      </c>
      <c r="B232">
        <v>687.82220459999996</v>
      </c>
      <c r="C232">
        <v>867.27429199999995</v>
      </c>
      <c r="D232">
        <v>3148.0852049999999</v>
      </c>
      <c r="E232">
        <v>3951.8347170000002</v>
      </c>
      <c r="F232">
        <v>541.50671390000002</v>
      </c>
      <c r="G232">
        <v>927.62646480000001</v>
      </c>
      <c r="H232">
        <v>647.78955080000003</v>
      </c>
      <c r="I232">
        <v>3282.7360840000001</v>
      </c>
      <c r="J232">
        <v>5987.8076170000004</v>
      </c>
      <c r="K232">
        <v>6089.8652339999999</v>
      </c>
      <c r="L232">
        <v>7057.2817379999997</v>
      </c>
      <c r="M232">
        <v>2961.914307</v>
      </c>
      <c r="N232">
        <v>1560.1704099999999</v>
      </c>
      <c r="O232">
        <v>2169.3308109999998</v>
      </c>
      <c r="P232">
        <v>847.39202880000005</v>
      </c>
      <c r="Q232">
        <v>6314.4345700000003</v>
      </c>
      <c r="R232">
        <v>4185.5224609999996</v>
      </c>
      <c r="S232">
        <v>6068.2119140000004</v>
      </c>
      <c r="T232">
        <v>1576.594482</v>
      </c>
      <c r="U232">
        <v>6005.5673829999996</v>
      </c>
      <c r="V232">
        <v>1021.560059</v>
      </c>
      <c r="W232">
        <v>2130.6369629999999</v>
      </c>
      <c r="X232">
        <v>2037.6843260000001</v>
      </c>
      <c r="Y232">
        <v>478.75765990000002</v>
      </c>
      <c r="Z232">
        <v>472287.90629999997</v>
      </c>
    </row>
    <row r="233" spans="1:26" x14ac:dyDescent="0.25">
      <c r="A233" s="1">
        <v>42877</v>
      </c>
      <c r="B233">
        <v>728.19952390000003</v>
      </c>
      <c r="C233">
        <v>904.35772710000003</v>
      </c>
      <c r="D233">
        <v>3196.5922850000002</v>
      </c>
      <c r="E233">
        <v>3971.1115719999998</v>
      </c>
      <c r="F233">
        <v>545.66656490000003</v>
      </c>
      <c r="G233">
        <v>923.89416500000004</v>
      </c>
      <c r="H233">
        <v>632.55792240000005</v>
      </c>
      <c r="I233">
        <v>3324.2297359999998</v>
      </c>
      <c r="J233">
        <v>6026.1904299999997</v>
      </c>
      <c r="K233">
        <v>6184.4272460000002</v>
      </c>
      <c r="L233">
        <v>7400.609375</v>
      </c>
      <c r="M233">
        <v>2986.6511230000001</v>
      </c>
      <c r="N233">
        <v>1592.204956</v>
      </c>
      <c r="O233">
        <v>2172.1545409999999</v>
      </c>
      <c r="P233">
        <v>858.33612059999996</v>
      </c>
      <c r="Q233">
        <v>6454.7543949999999</v>
      </c>
      <c r="R233">
        <v>4163.6054690000001</v>
      </c>
      <c r="S233">
        <v>6117.2153319999998</v>
      </c>
      <c r="T233">
        <v>1523.177856</v>
      </c>
      <c r="U233">
        <v>6027.4287109999996</v>
      </c>
      <c r="V233">
        <v>1021.560059</v>
      </c>
      <c r="W233">
        <v>2135.8547359999998</v>
      </c>
      <c r="X233">
        <v>2054.220703</v>
      </c>
      <c r="Y233">
        <v>468.53512569999998</v>
      </c>
      <c r="Z233">
        <v>465071.28129999997</v>
      </c>
    </row>
    <row r="234" spans="1:26" x14ac:dyDescent="0.25">
      <c r="A234" s="1">
        <v>42884</v>
      </c>
      <c r="B234">
        <v>771.86340329999996</v>
      </c>
      <c r="C234">
        <v>946.22613530000001</v>
      </c>
      <c r="D234">
        <v>3346.9626459999999</v>
      </c>
      <c r="E234">
        <v>4048.220703</v>
      </c>
      <c r="F234">
        <v>566.38818360000005</v>
      </c>
      <c r="G234">
        <v>947.37640380000005</v>
      </c>
      <c r="H234">
        <v>677.35662839999998</v>
      </c>
      <c r="I234">
        <v>3524.1552729999999</v>
      </c>
      <c r="J234">
        <v>6448.4077150000003</v>
      </c>
      <c r="K234">
        <v>6345.1835940000001</v>
      </c>
      <c r="L234">
        <v>7600.8842770000001</v>
      </c>
      <c r="M234">
        <v>3043.547607</v>
      </c>
      <c r="N234">
        <v>1667.529297</v>
      </c>
      <c r="O234">
        <v>2240.8579100000002</v>
      </c>
      <c r="P234">
        <v>853.64581299999998</v>
      </c>
      <c r="Q234">
        <v>6735.3964839999999</v>
      </c>
      <c r="R234">
        <v>4201.3051759999998</v>
      </c>
      <c r="S234">
        <v>6174.3857420000004</v>
      </c>
      <c r="T234">
        <v>1652.6723629999999</v>
      </c>
      <c r="U234">
        <v>6130.611328</v>
      </c>
      <c r="V234">
        <v>1034.069092</v>
      </c>
      <c r="W234">
        <v>2196.7304690000001</v>
      </c>
      <c r="X234">
        <v>2180.0827640000002</v>
      </c>
      <c r="Y234">
        <v>494.9433899</v>
      </c>
      <c r="Z234">
        <v>468278.59379999997</v>
      </c>
    </row>
    <row r="235" spans="1:26" x14ac:dyDescent="0.25">
      <c r="A235" s="1">
        <v>42891</v>
      </c>
      <c r="B235">
        <v>845.10577390000003</v>
      </c>
      <c r="C235">
        <v>866.07794190000004</v>
      </c>
      <c r="D235">
        <v>3298.4562989999999</v>
      </c>
      <c r="E235">
        <v>3942.1958009999998</v>
      </c>
      <c r="F235">
        <v>576.67041019999999</v>
      </c>
      <c r="G235">
        <v>907.87640380000005</v>
      </c>
      <c r="H235">
        <v>659.43725589999997</v>
      </c>
      <c r="I235">
        <v>3568.4780270000001</v>
      </c>
      <c r="J235">
        <v>6477.1958009999998</v>
      </c>
      <c r="K235">
        <v>6420.8349609999996</v>
      </c>
      <c r="L235">
        <v>7505.513672</v>
      </c>
      <c r="M235">
        <v>2956.1416020000001</v>
      </c>
      <c r="N235">
        <v>1669.2611079999999</v>
      </c>
      <c r="O235">
        <v>2204.1535640000002</v>
      </c>
      <c r="P235">
        <v>905.23974610000005</v>
      </c>
      <c r="Q235">
        <v>6716.6875</v>
      </c>
      <c r="R235">
        <v>4067.165039</v>
      </c>
      <c r="S235">
        <v>6117.2153319999998</v>
      </c>
      <c r="T235">
        <v>1749.7933350000001</v>
      </c>
      <c r="U235">
        <v>5989.828125</v>
      </c>
      <c r="V235">
        <v>1021.560059</v>
      </c>
      <c r="W235">
        <v>2139.3332519999999</v>
      </c>
      <c r="X235">
        <v>2223.2622070000002</v>
      </c>
      <c r="Y235">
        <v>553.72326659999999</v>
      </c>
      <c r="Z235">
        <v>454647.25</v>
      </c>
    </row>
    <row r="236" spans="1:26" x14ac:dyDescent="0.25">
      <c r="A236" s="1">
        <v>42898</v>
      </c>
      <c r="B236">
        <v>848.86181639999995</v>
      </c>
      <c r="C236">
        <v>868.47045900000001</v>
      </c>
      <c r="D236">
        <v>3162.6374510000001</v>
      </c>
      <c r="E236">
        <v>4207.2583009999998</v>
      </c>
      <c r="F236">
        <v>567.17303470000002</v>
      </c>
      <c r="G236">
        <v>901.03399660000002</v>
      </c>
      <c r="H236">
        <v>640.62170409999999</v>
      </c>
      <c r="I236">
        <v>3675.9853520000001</v>
      </c>
      <c r="J236">
        <v>6458.0043949999999</v>
      </c>
      <c r="K236">
        <v>6487.0288090000004</v>
      </c>
      <c r="L236">
        <v>7648.5673829999996</v>
      </c>
      <c r="M236">
        <v>3142.4985350000002</v>
      </c>
      <c r="N236">
        <v>1603.4602050000001</v>
      </c>
      <c r="O236">
        <v>2207.9177249999998</v>
      </c>
      <c r="P236">
        <v>894.29559329999995</v>
      </c>
      <c r="Q236">
        <v>6744.7514650000003</v>
      </c>
      <c r="R236">
        <v>4192.5366210000002</v>
      </c>
      <c r="S236">
        <v>6354.0634769999997</v>
      </c>
      <c r="T236">
        <v>1754.649414</v>
      </c>
      <c r="U236">
        <v>5988.080078</v>
      </c>
      <c r="V236">
        <v>1000.7119750000001</v>
      </c>
      <c r="W236">
        <v>2160.2053219999998</v>
      </c>
      <c r="X236">
        <v>2206.725586</v>
      </c>
      <c r="Y236">
        <v>536.68554689999996</v>
      </c>
      <c r="Z236">
        <v>453845.40629999997</v>
      </c>
    </row>
    <row r="237" spans="1:26" x14ac:dyDescent="0.25">
      <c r="A237" s="1">
        <v>42905</v>
      </c>
      <c r="B237">
        <v>805.19805910000002</v>
      </c>
      <c r="C237">
        <v>862.48931879999998</v>
      </c>
      <c r="D237">
        <v>3245.0988769999999</v>
      </c>
      <c r="E237">
        <v>4419.3061520000001</v>
      </c>
      <c r="F237">
        <v>568.19354250000004</v>
      </c>
      <c r="G237">
        <v>911.29766849999999</v>
      </c>
      <c r="H237">
        <v>650.47753909999994</v>
      </c>
      <c r="I237">
        <v>3690.1308589999999</v>
      </c>
      <c r="J237">
        <v>6505.9838870000003</v>
      </c>
      <c r="K237">
        <v>6420.8349609999996</v>
      </c>
      <c r="L237">
        <v>7581.810547</v>
      </c>
      <c r="M237">
        <v>3171.3591310000002</v>
      </c>
      <c r="N237">
        <v>1651.0791019999999</v>
      </c>
      <c r="O237">
        <v>2181.5659179999998</v>
      </c>
      <c r="P237">
        <v>914.62054439999997</v>
      </c>
      <c r="Q237">
        <v>6651.2045900000003</v>
      </c>
      <c r="R237">
        <v>4172.3725590000004</v>
      </c>
      <c r="S237">
        <v>6280.5595700000003</v>
      </c>
      <c r="T237">
        <v>1825.8713379999999</v>
      </c>
      <c r="U237">
        <v>5967.9677730000003</v>
      </c>
      <c r="V237">
        <v>1025.7298579999999</v>
      </c>
      <c r="W237">
        <v>2194.991211</v>
      </c>
      <c r="X237">
        <v>2218.6687010000001</v>
      </c>
      <c r="Y237">
        <v>529.01873780000005</v>
      </c>
      <c r="Z237">
        <v>453845.40629999997</v>
      </c>
    </row>
    <row r="238" spans="1:26" x14ac:dyDescent="0.25">
      <c r="A238" s="1">
        <v>42912</v>
      </c>
      <c r="B238">
        <v>733.83355710000001</v>
      </c>
      <c r="C238">
        <v>833.77948000000004</v>
      </c>
      <c r="D238">
        <v>3254.8000489999999</v>
      </c>
      <c r="E238">
        <v>4477.138672</v>
      </c>
      <c r="F238">
        <v>592.44702150000001</v>
      </c>
      <c r="G238">
        <v>916.42962650000004</v>
      </c>
      <c r="H238">
        <v>663.02117920000001</v>
      </c>
      <c r="I238">
        <v>3681.6435550000001</v>
      </c>
      <c r="J238">
        <v>6438.8125</v>
      </c>
      <c r="K238">
        <v>6307.3588870000003</v>
      </c>
      <c r="L238">
        <v>7295.7041019999997</v>
      </c>
      <c r="M238">
        <v>3164.7622070000002</v>
      </c>
      <c r="N238">
        <v>1780.083374</v>
      </c>
      <c r="O238">
        <v>2107.2155760000001</v>
      </c>
      <c r="P238">
        <v>897.42248540000003</v>
      </c>
      <c r="Q238">
        <v>6567.0117190000001</v>
      </c>
      <c r="R238">
        <v>4057.5205080000001</v>
      </c>
      <c r="S238">
        <v>6419.4008789999998</v>
      </c>
      <c r="T238">
        <v>1863.1007079999999</v>
      </c>
      <c r="U238">
        <v>5834.1796880000002</v>
      </c>
      <c r="V238">
        <v>1034.069092</v>
      </c>
      <c r="W238">
        <v>2170.6408689999998</v>
      </c>
      <c r="X238">
        <v>2136.9038089999999</v>
      </c>
      <c r="Y238">
        <v>529.01873780000005</v>
      </c>
      <c r="Z238">
        <v>448232.4375</v>
      </c>
    </row>
    <row r="239" spans="1:26" x14ac:dyDescent="0.25">
      <c r="A239" s="1">
        <v>42919</v>
      </c>
      <c r="B239">
        <v>724.9217529</v>
      </c>
      <c r="C239">
        <v>850.52685550000001</v>
      </c>
      <c r="D239">
        <v>3172.3388669999999</v>
      </c>
      <c r="E239">
        <v>4332.5590819999998</v>
      </c>
      <c r="F239">
        <v>591.81915279999998</v>
      </c>
      <c r="G239">
        <v>957.48461910000003</v>
      </c>
      <c r="H239">
        <v>668.39685059999999</v>
      </c>
      <c r="I239">
        <v>3570.3642580000001</v>
      </c>
      <c r="J239">
        <v>6083.7661129999997</v>
      </c>
      <c r="K239">
        <v>6257.1372069999998</v>
      </c>
      <c r="L239">
        <v>7171.7246089999999</v>
      </c>
      <c r="M239">
        <v>3116.936279</v>
      </c>
      <c r="N239">
        <v>1765.364624</v>
      </c>
      <c r="O239">
        <v>2065.8054200000001</v>
      </c>
      <c r="P239">
        <v>880.81292719999999</v>
      </c>
      <c r="Q239">
        <v>6482.8183589999999</v>
      </c>
      <c r="R239">
        <v>3997.9028320000002</v>
      </c>
      <c r="S239">
        <v>6002.8759769999997</v>
      </c>
      <c r="T239">
        <v>1906.805298</v>
      </c>
      <c r="U239">
        <v>5862.8696289999998</v>
      </c>
      <c r="V239">
        <v>1059.086914</v>
      </c>
      <c r="W239">
        <v>2146.2907709999999</v>
      </c>
      <c r="X239">
        <v>2096.9482419999999</v>
      </c>
      <c r="Y239">
        <v>555.59881589999998</v>
      </c>
      <c r="Z239">
        <v>445826.875</v>
      </c>
    </row>
    <row r="240" spans="1:26" x14ac:dyDescent="0.25">
      <c r="A240" s="1">
        <v>42926</v>
      </c>
      <c r="B240">
        <v>781.23571779999997</v>
      </c>
      <c r="C240">
        <v>875.64788820000001</v>
      </c>
      <c r="D240">
        <v>3414.8720699999999</v>
      </c>
      <c r="E240">
        <v>4322.9213870000003</v>
      </c>
      <c r="F240">
        <v>574.39422609999997</v>
      </c>
      <c r="G240">
        <v>973.1912231</v>
      </c>
      <c r="H240">
        <v>673.77276610000001</v>
      </c>
      <c r="I240">
        <v>3715.5932619999999</v>
      </c>
      <c r="J240">
        <v>6102.9575199999999</v>
      </c>
      <c r="K240">
        <v>6456.5297849999997</v>
      </c>
      <c r="L240">
        <v>7448.2924800000001</v>
      </c>
      <c r="M240">
        <v>3174.657471</v>
      </c>
      <c r="N240">
        <v>1847.615845</v>
      </c>
      <c r="O240">
        <v>2102.5097660000001</v>
      </c>
      <c r="P240">
        <v>869.80279540000004</v>
      </c>
      <c r="Q240">
        <v>6707.3325199999999</v>
      </c>
      <c r="R240">
        <v>3962.83374</v>
      </c>
      <c r="S240">
        <v>6027.3764650000003</v>
      </c>
      <c r="T240">
        <v>2071.9108890000002</v>
      </c>
      <c r="U240">
        <v>5940.4287109999996</v>
      </c>
      <c r="V240">
        <v>1071.595703</v>
      </c>
      <c r="W240">
        <v>2250.648682</v>
      </c>
      <c r="X240">
        <v>2136.5649410000001</v>
      </c>
      <c r="Y240">
        <v>593.44140630000004</v>
      </c>
      <c r="Z240">
        <v>437006.65629999997</v>
      </c>
    </row>
    <row r="241" spans="1:26" x14ac:dyDescent="0.25">
      <c r="A241" s="1">
        <v>42933</v>
      </c>
      <c r="B241">
        <v>815.11956789999999</v>
      </c>
      <c r="C241">
        <v>884.0216064</v>
      </c>
      <c r="D241">
        <v>3555.5419919999999</v>
      </c>
      <c r="E241">
        <v>4433.765625</v>
      </c>
      <c r="F241">
        <v>560.10882570000001</v>
      </c>
      <c r="G241">
        <v>952.66369629999997</v>
      </c>
      <c r="H241">
        <v>694.38012700000002</v>
      </c>
      <c r="I241">
        <v>3712.7639159999999</v>
      </c>
      <c r="J241">
        <v>6045.3828130000002</v>
      </c>
      <c r="K241">
        <v>6579.9628910000001</v>
      </c>
      <c r="L241">
        <v>7524.5883789999998</v>
      </c>
      <c r="M241">
        <v>3187.850586</v>
      </c>
      <c r="N241">
        <v>1787.009888</v>
      </c>
      <c r="O241">
        <v>2086.5104980000001</v>
      </c>
      <c r="P241">
        <v>863.51123050000001</v>
      </c>
      <c r="Q241">
        <v>6669.9140630000002</v>
      </c>
      <c r="R241">
        <v>3885.6796880000002</v>
      </c>
      <c r="S241">
        <v>6117.2153319999998</v>
      </c>
      <c r="T241">
        <v>2156.0817870000001</v>
      </c>
      <c r="U241">
        <v>6285.9267579999996</v>
      </c>
      <c r="V241">
        <v>1075.765259</v>
      </c>
      <c r="W241">
        <v>2203.6872560000002</v>
      </c>
      <c r="X241">
        <v>2200.1369629999999</v>
      </c>
      <c r="Y241">
        <v>644.18505860000005</v>
      </c>
      <c r="Z241">
        <v>454647.25</v>
      </c>
    </row>
    <row r="242" spans="1:26" x14ac:dyDescent="0.25">
      <c r="A242" s="1">
        <v>42940</v>
      </c>
      <c r="B242">
        <v>786.96252440000001</v>
      </c>
      <c r="C242">
        <v>812.24725339999998</v>
      </c>
      <c r="D242">
        <v>3638.0034179999998</v>
      </c>
      <c r="E242">
        <v>5156.6616210000002</v>
      </c>
      <c r="F242">
        <v>551.31799320000005</v>
      </c>
      <c r="G242">
        <v>968.52581789999999</v>
      </c>
      <c r="H242">
        <v>723.94738770000004</v>
      </c>
      <c r="I242">
        <v>3583.5668949999999</v>
      </c>
      <c r="J242">
        <v>6102.9575199999999</v>
      </c>
      <c r="K242">
        <v>6504.0039059999999</v>
      </c>
      <c r="L242">
        <v>7658.1044920000004</v>
      </c>
      <c r="M242">
        <v>3190.3244629999999</v>
      </c>
      <c r="N242">
        <v>1853.6763920000001</v>
      </c>
      <c r="O242">
        <v>2087.451904</v>
      </c>
      <c r="P242">
        <v>901.26043700000002</v>
      </c>
      <c r="Q242">
        <v>6548.3022460000002</v>
      </c>
      <c r="R242">
        <v>3936.5314939999998</v>
      </c>
      <c r="S242">
        <v>6117.2153319999998</v>
      </c>
      <c r="T242">
        <v>2071.9108890000002</v>
      </c>
      <c r="U242">
        <v>5995.9560549999997</v>
      </c>
      <c r="V242">
        <v>1113.292236</v>
      </c>
      <c r="W242">
        <v>2144.5507809999999</v>
      </c>
      <c r="X242">
        <v>2161.4411620000001</v>
      </c>
      <c r="Y242">
        <v>615.80310059999999</v>
      </c>
      <c r="Z242">
        <v>462665.78129999997</v>
      </c>
    </row>
    <row r="243" spans="1:26" x14ac:dyDescent="0.25">
      <c r="A243" s="1">
        <v>42947</v>
      </c>
      <c r="B243">
        <v>748.78356929999995</v>
      </c>
      <c r="C243">
        <v>807.46221920000005</v>
      </c>
      <c r="D243">
        <v>3773.8220209999999</v>
      </c>
      <c r="E243">
        <v>5137.3857420000004</v>
      </c>
      <c r="F243">
        <v>556.65533449999998</v>
      </c>
      <c r="G243">
        <v>966.65960689999997</v>
      </c>
      <c r="H243">
        <v>719.46740720000003</v>
      </c>
      <c r="I243">
        <v>3866.4799800000001</v>
      </c>
      <c r="J243">
        <v>6371.6416019999997</v>
      </c>
      <c r="K243">
        <v>6314.1059569999998</v>
      </c>
      <c r="L243">
        <v>7486.4404299999997</v>
      </c>
      <c r="M243">
        <v>3209.290039</v>
      </c>
      <c r="N243">
        <v>1827.7022710000001</v>
      </c>
      <c r="O243">
        <v>2013.101318</v>
      </c>
      <c r="P243">
        <v>910.69775389999995</v>
      </c>
      <c r="Q243">
        <v>6623.1396480000003</v>
      </c>
      <c r="R243">
        <v>3947.9289549999999</v>
      </c>
      <c r="S243">
        <v>6247.8911129999997</v>
      </c>
      <c r="T243">
        <v>1858.244751</v>
      </c>
      <c r="U243">
        <v>5952.7695309999999</v>
      </c>
      <c r="V243">
        <v>1134.1401370000001</v>
      </c>
      <c r="W243">
        <v>2146.2907709999999</v>
      </c>
      <c r="X243">
        <v>2030.6116939999999</v>
      </c>
      <c r="Y243">
        <v>612.36279300000001</v>
      </c>
      <c r="Z243">
        <v>457052.6875</v>
      </c>
    </row>
    <row r="244" spans="1:26" x14ac:dyDescent="0.25">
      <c r="A244" s="1">
        <v>42954</v>
      </c>
      <c r="B244">
        <v>857.11621090000006</v>
      </c>
      <c r="C244">
        <v>846.93811040000003</v>
      </c>
      <c r="D244">
        <v>4220.0839839999999</v>
      </c>
      <c r="E244">
        <v>5175.9389650000003</v>
      </c>
      <c r="F244">
        <v>546.84399410000003</v>
      </c>
      <c r="G244">
        <v>975.83502199999998</v>
      </c>
      <c r="H244">
        <v>707.81982419999997</v>
      </c>
      <c r="I244">
        <v>3812.7265630000002</v>
      </c>
      <c r="J244">
        <v>6342.8544920000004</v>
      </c>
      <c r="K244">
        <v>6304.6118159999996</v>
      </c>
      <c r="L244">
        <v>7391.0717770000001</v>
      </c>
      <c r="M244">
        <v>3216.711182</v>
      </c>
      <c r="N244">
        <v>1757.572388</v>
      </c>
      <c r="O244">
        <v>1994.2789310000001</v>
      </c>
      <c r="P244">
        <v>918.56207280000001</v>
      </c>
      <c r="Q244">
        <v>6267.6601559999999</v>
      </c>
      <c r="R244">
        <v>3918.1201169999999</v>
      </c>
      <c r="S244">
        <v>6280.5595700000003</v>
      </c>
      <c r="T244">
        <v>1840.4392089999999</v>
      </c>
      <c r="U244">
        <v>5938.6674800000001</v>
      </c>
      <c r="V244">
        <v>1121.63147</v>
      </c>
      <c r="W244">
        <v>2264.5627439999998</v>
      </c>
      <c r="X244">
        <v>1920.0523679999999</v>
      </c>
      <c r="Y244">
        <v>633.00421140000003</v>
      </c>
      <c r="Z244">
        <v>453845.40629999997</v>
      </c>
    </row>
    <row r="245" spans="1:26" x14ac:dyDescent="0.25">
      <c r="A245" s="1">
        <v>42961</v>
      </c>
      <c r="B245">
        <v>988.83355710000001</v>
      </c>
      <c r="C245">
        <v>836.1719971</v>
      </c>
      <c r="D245">
        <v>4418.9614259999998</v>
      </c>
      <c r="E245">
        <v>5407.2661129999997</v>
      </c>
      <c r="F245">
        <v>533.26513669999997</v>
      </c>
      <c r="G245">
        <v>952.50823969999999</v>
      </c>
      <c r="H245">
        <v>698.86004639999999</v>
      </c>
      <c r="I245">
        <v>3811.7834469999998</v>
      </c>
      <c r="J245">
        <v>6246.8964839999999</v>
      </c>
      <c r="K245">
        <v>6219.1567379999997</v>
      </c>
      <c r="L245">
        <v>7104.966797</v>
      </c>
      <c r="M245">
        <v>3116.1115719999998</v>
      </c>
      <c r="N245">
        <v>1739.3907469999999</v>
      </c>
      <c r="O245">
        <v>1996.160889</v>
      </c>
      <c r="P245">
        <v>1096.2974850000001</v>
      </c>
      <c r="Q245">
        <v>6351.8525390000004</v>
      </c>
      <c r="R245">
        <v>3841.8442380000001</v>
      </c>
      <c r="S245">
        <v>6149.8847660000001</v>
      </c>
      <c r="T245">
        <v>1948.8908690000001</v>
      </c>
      <c r="U245">
        <v>5861.1069340000004</v>
      </c>
      <c r="V245">
        <v>1109.122437</v>
      </c>
      <c r="W245">
        <v>2245.4304200000001</v>
      </c>
      <c r="X245">
        <v>1938.4788820000001</v>
      </c>
      <c r="Y245">
        <v>630.4240112</v>
      </c>
      <c r="Z245">
        <v>456250.96879999997</v>
      </c>
    </row>
    <row r="246" spans="1:26" x14ac:dyDescent="0.25">
      <c r="A246" s="1">
        <v>42968</v>
      </c>
      <c r="B246">
        <v>964.01708980000001</v>
      </c>
      <c r="C246">
        <v>826.60205080000003</v>
      </c>
      <c r="D246">
        <v>4710.0009769999997</v>
      </c>
      <c r="E246">
        <v>5359.0727539999998</v>
      </c>
      <c r="F246">
        <v>521.41308590000006</v>
      </c>
      <c r="G246">
        <v>957.64007570000001</v>
      </c>
      <c r="H246">
        <v>707.81982419999997</v>
      </c>
      <c r="I246">
        <v>3811.7834469999998</v>
      </c>
      <c r="J246">
        <v>6256.4916990000002</v>
      </c>
      <c r="K246">
        <v>6171.6821289999998</v>
      </c>
      <c r="L246">
        <v>7009.5971680000002</v>
      </c>
      <c r="M246">
        <v>3099.6198730000001</v>
      </c>
      <c r="N246">
        <v>1715.1483149999999</v>
      </c>
      <c r="O246">
        <v>1938.7513429999999</v>
      </c>
      <c r="P246">
        <v>1101.0162350000001</v>
      </c>
      <c r="Q246">
        <v>6286.3701170000004</v>
      </c>
      <c r="R246">
        <v>3837.460693</v>
      </c>
      <c r="S246">
        <v>6109.0483400000003</v>
      </c>
      <c r="T246">
        <v>1989.3579099999999</v>
      </c>
      <c r="U246">
        <v>5864.6318359999996</v>
      </c>
      <c r="V246">
        <v>1146.649048</v>
      </c>
      <c r="W246">
        <v>2240.2126459999999</v>
      </c>
      <c r="X246">
        <v>1975.3323969999999</v>
      </c>
      <c r="Y246">
        <v>639.02471920000005</v>
      </c>
      <c r="Z246">
        <v>445826.875</v>
      </c>
    </row>
    <row r="247" spans="1:26" x14ac:dyDescent="0.25">
      <c r="A247" s="1">
        <v>42975</v>
      </c>
      <c r="B247">
        <v>964.01708980000001</v>
      </c>
      <c r="C247">
        <v>861.2930298</v>
      </c>
      <c r="D247">
        <v>4748.8071289999998</v>
      </c>
      <c r="E247">
        <v>5783.1713870000003</v>
      </c>
      <c r="F247">
        <v>530.28247069999998</v>
      </c>
      <c r="G247">
        <v>961.37249759999997</v>
      </c>
      <c r="H247">
        <v>712.29968259999998</v>
      </c>
      <c r="I247">
        <v>3957.9553219999998</v>
      </c>
      <c r="J247">
        <v>6496.3872069999998</v>
      </c>
      <c r="K247">
        <v>6494.5097660000001</v>
      </c>
      <c r="L247">
        <v>7276.6298829999996</v>
      </c>
      <c r="M247">
        <v>3125.1816410000001</v>
      </c>
      <c r="N247">
        <v>1807.7889399999999</v>
      </c>
      <c r="O247">
        <v>1957.5740969999999</v>
      </c>
      <c r="P247">
        <v>1110.4533690000001</v>
      </c>
      <c r="Q247">
        <v>6361.2080079999996</v>
      </c>
      <c r="R247">
        <v>3811.1586910000001</v>
      </c>
      <c r="S247">
        <v>5994.7084960000002</v>
      </c>
      <c r="T247">
        <v>2055.7238769999999</v>
      </c>
      <c r="U247">
        <v>6003.888672</v>
      </c>
      <c r="V247">
        <v>1200.8542480000001</v>
      </c>
      <c r="W247">
        <v>2268.0417480000001</v>
      </c>
      <c r="X247">
        <v>2018.634888</v>
      </c>
      <c r="Y247">
        <v>674.28710939999996</v>
      </c>
      <c r="Z247">
        <v>451439.875</v>
      </c>
    </row>
    <row r="248" spans="1:26" x14ac:dyDescent="0.25">
      <c r="A248" s="1">
        <v>42982</v>
      </c>
      <c r="B248">
        <v>967.83502199999998</v>
      </c>
      <c r="C248">
        <v>812.24725339999998</v>
      </c>
      <c r="D248">
        <v>4777.9096680000002</v>
      </c>
      <c r="E248">
        <v>5571.123047</v>
      </c>
      <c r="F248">
        <v>513.01452640000002</v>
      </c>
      <c r="G248">
        <v>967.28179929999999</v>
      </c>
      <c r="H248">
        <v>711.40368650000005</v>
      </c>
      <c r="I248">
        <v>3925.891846</v>
      </c>
      <c r="J248">
        <v>6601.9414059999999</v>
      </c>
      <c r="K248">
        <v>6247.6420900000003</v>
      </c>
      <c r="L248">
        <v>7343.3876950000003</v>
      </c>
      <c r="M248">
        <v>3032.0041500000002</v>
      </c>
      <c r="N248">
        <v>1856.2738039999999</v>
      </c>
      <c r="O248">
        <v>1902.0467530000001</v>
      </c>
      <c r="P248">
        <v>1055.4027100000001</v>
      </c>
      <c r="Q248">
        <v>6398.626953</v>
      </c>
      <c r="R248">
        <v>3783.1125489999999</v>
      </c>
      <c r="S248">
        <v>6057.6831050000001</v>
      </c>
      <c r="T248">
        <v>2067.054443</v>
      </c>
      <c r="U248">
        <v>5908.7006840000004</v>
      </c>
      <c r="V248">
        <v>1184.1757809999999</v>
      </c>
      <c r="W248">
        <v>2222.8195799999999</v>
      </c>
      <c r="X248">
        <v>1966.1188959999999</v>
      </c>
      <c r="Y248">
        <v>700.94897460000004</v>
      </c>
      <c r="Z248">
        <v>454647.25</v>
      </c>
    </row>
    <row r="249" spans="1:26" x14ac:dyDescent="0.25">
      <c r="A249" s="1">
        <v>42989</v>
      </c>
      <c r="B249">
        <v>1097.166138</v>
      </c>
      <c r="C249">
        <v>806.26593019999996</v>
      </c>
      <c r="D249">
        <v>5461.8544920000004</v>
      </c>
      <c r="E249">
        <v>6053.0541990000002</v>
      </c>
      <c r="F249">
        <v>534.99188230000004</v>
      </c>
      <c r="G249">
        <v>1007.7147220000001</v>
      </c>
      <c r="H249">
        <v>757.99444579999999</v>
      </c>
      <c r="I249">
        <v>3958.8984380000002</v>
      </c>
      <c r="J249">
        <v>6688.3041990000002</v>
      </c>
      <c r="K249">
        <v>6285.6215819999998</v>
      </c>
      <c r="L249">
        <v>7619.9580079999996</v>
      </c>
      <c r="M249">
        <v>3104.5678710000002</v>
      </c>
      <c r="N249">
        <v>1948.0483400000001</v>
      </c>
      <c r="O249">
        <v>1947.221558</v>
      </c>
      <c r="P249">
        <v>1112.0264890000001</v>
      </c>
      <c r="Q249">
        <v>6567.0117190000001</v>
      </c>
      <c r="R249">
        <v>3817.6572270000001</v>
      </c>
      <c r="S249">
        <v>5999.5166019999997</v>
      </c>
      <c r="T249">
        <v>2084.8598630000001</v>
      </c>
      <c r="U249">
        <v>5902.5302730000003</v>
      </c>
      <c r="V249">
        <v>1209.1936040000001</v>
      </c>
      <c r="W249">
        <v>2278.477539</v>
      </c>
      <c r="X249">
        <v>1960.590942</v>
      </c>
      <c r="Y249">
        <v>755.13275150000004</v>
      </c>
      <c r="Z249">
        <v>452241.71879999997</v>
      </c>
    </row>
    <row r="250" spans="1:26" x14ac:dyDescent="0.25">
      <c r="A250" s="1">
        <v>42996</v>
      </c>
      <c r="B250">
        <v>1077.1220699999999</v>
      </c>
      <c r="C250">
        <v>793.10736080000004</v>
      </c>
      <c r="D250">
        <v>5219.3222660000001</v>
      </c>
      <c r="E250">
        <v>5966.3066410000001</v>
      </c>
      <c r="F250">
        <v>568.03643799999998</v>
      </c>
      <c r="G250">
        <v>1047.0593260000001</v>
      </c>
      <c r="H250">
        <v>782.18573000000004</v>
      </c>
      <c r="I250">
        <v>3942.8666990000002</v>
      </c>
      <c r="J250">
        <v>6765.0722660000001</v>
      </c>
      <c r="K250">
        <v>6038.7543949999999</v>
      </c>
      <c r="L250">
        <v>7467.3671880000002</v>
      </c>
      <c r="M250">
        <v>3215.061768</v>
      </c>
      <c r="N250">
        <v>2057.1391600000002</v>
      </c>
      <c r="O250">
        <v>1931.222168</v>
      </c>
      <c r="P250">
        <v>1093.1518550000001</v>
      </c>
      <c r="Q250">
        <v>6454.7543949999999</v>
      </c>
      <c r="R250">
        <v>3867.26001</v>
      </c>
      <c r="S250">
        <v>6032.7543949999999</v>
      </c>
      <c r="T250">
        <v>2034.680908</v>
      </c>
      <c r="U250">
        <v>5787.0712890000004</v>
      </c>
      <c r="V250">
        <v>1246.720337</v>
      </c>
      <c r="W250">
        <v>2381.0954590000001</v>
      </c>
      <c r="X250">
        <v>1907.1538089999999</v>
      </c>
      <c r="Y250">
        <v>732.77117920000001</v>
      </c>
      <c r="Z250">
        <v>441817.6875</v>
      </c>
    </row>
    <row r="251" spans="1:26" x14ac:dyDescent="0.25">
      <c r="A251" s="1">
        <v>43003</v>
      </c>
      <c r="B251">
        <v>1102.8929439999999</v>
      </c>
      <c r="C251">
        <v>784.73376459999997</v>
      </c>
      <c r="D251">
        <v>5374.5434569999998</v>
      </c>
      <c r="E251">
        <v>6120.5239259999998</v>
      </c>
      <c r="F251">
        <v>573.53076169999997</v>
      </c>
      <c r="G251">
        <v>1043.482422</v>
      </c>
      <c r="H251">
        <v>797.41723630000001</v>
      </c>
      <c r="I251">
        <v>4016.4243160000001</v>
      </c>
      <c r="J251">
        <v>6889.8173829999996</v>
      </c>
      <c r="K251">
        <v>6048.2490230000003</v>
      </c>
      <c r="L251">
        <v>7734.3994140000004</v>
      </c>
      <c r="M251">
        <v>3203.517578</v>
      </c>
      <c r="N251">
        <v>2037.225586</v>
      </c>
      <c r="O251">
        <v>1912.3992920000001</v>
      </c>
      <c r="P251">
        <v>1145.056885</v>
      </c>
      <c r="Q251">
        <v>6398.626953</v>
      </c>
      <c r="R251">
        <v>3848.6594239999999</v>
      </c>
      <c r="S251">
        <v>6190.6367190000001</v>
      </c>
      <c r="T251">
        <v>2052.4860840000001</v>
      </c>
      <c r="U251">
        <v>5834.6645509999998</v>
      </c>
      <c r="V251">
        <v>1244.21875</v>
      </c>
      <c r="W251">
        <v>2341.9614259999998</v>
      </c>
      <c r="X251">
        <v>1892.412476</v>
      </c>
      <c r="Y251">
        <v>909.94360349999999</v>
      </c>
      <c r="Z251">
        <v>433799.21879999997</v>
      </c>
    </row>
    <row r="252" spans="1:26" x14ac:dyDescent="0.25">
      <c r="A252" s="1">
        <v>43010</v>
      </c>
      <c r="B252">
        <v>1080.940063</v>
      </c>
      <c r="C252">
        <v>781.66387940000004</v>
      </c>
      <c r="D252">
        <v>5169.2109380000002</v>
      </c>
      <c r="E252">
        <v>5997.2944340000004</v>
      </c>
      <c r="F252">
        <v>584.05261229999996</v>
      </c>
      <c r="G252">
        <v>1087.273193</v>
      </c>
      <c r="H252">
        <v>829.90588379999997</v>
      </c>
      <c r="I252">
        <v>3968.3291020000001</v>
      </c>
      <c r="J252">
        <v>7034.6918949999999</v>
      </c>
      <c r="K252">
        <v>5924.8149409999996</v>
      </c>
      <c r="L252">
        <v>7817.7285160000001</v>
      </c>
      <c r="M252">
        <v>3268.3151859999998</v>
      </c>
      <c r="N252">
        <v>1976.619751</v>
      </c>
      <c r="O252">
        <v>1959.456543</v>
      </c>
      <c r="P252">
        <v>1110.4533690000001</v>
      </c>
      <c r="Q252">
        <v>6497.3764650000003</v>
      </c>
      <c r="R252">
        <v>3833.6008299999999</v>
      </c>
      <c r="S252">
        <v>6198.9462890000004</v>
      </c>
      <c r="T252">
        <v>2010.2691649999999</v>
      </c>
      <c r="U252">
        <v>5804.6987300000001</v>
      </c>
      <c r="V252">
        <v>1215.2292480000001</v>
      </c>
      <c r="W252">
        <v>2343.3615719999998</v>
      </c>
      <c r="X252">
        <v>1877.6710210000001</v>
      </c>
      <c r="Y252">
        <v>928.86511229999996</v>
      </c>
      <c r="Z252">
        <v>434611.5625</v>
      </c>
    </row>
    <row r="253" spans="1:26" x14ac:dyDescent="0.25">
      <c r="A253" s="1">
        <v>43017</v>
      </c>
      <c r="B253">
        <v>1135.344971</v>
      </c>
      <c r="C253">
        <v>809.4509888</v>
      </c>
      <c r="D253">
        <v>5499.5747069999998</v>
      </c>
      <c r="E253">
        <v>5958.6020509999998</v>
      </c>
      <c r="F253">
        <v>573.71948239999995</v>
      </c>
      <c r="G253">
        <v>1088.5356449999999</v>
      </c>
      <c r="H253">
        <v>826.29370119999999</v>
      </c>
      <c r="I253">
        <v>4140.9057620000003</v>
      </c>
      <c r="J253">
        <v>7025.0551759999998</v>
      </c>
      <c r="K253">
        <v>6038.7543949999999</v>
      </c>
      <c r="L253">
        <v>8505.8427730000003</v>
      </c>
      <c r="M253">
        <v>3381.763672</v>
      </c>
      <c r="N253">
        <v>1935.927246</v>
      </c>
      <c r="O253">
        <v>1961.338745</v>
      </c>
      <c r="P253">
        <v>1124.6092530000001</v>
      </c>
      <c r="Q253">
        <v>6732.7895509999998</v>
      </c>
      <c r="R253">
        <v>4030.2416990000002</v>
      </c>
      <c r="S253">
        <v>6273.7329099999997</v>
      </c>
      <c r="T253">
        <v>1961.4761960000001</v>
      </c>
      <c r="U253">
        <v>6082.3305659999996</v>
      </c>
      <c r="V253">
        <v>1208.4685059999999</v>
      </c>
      <c r="W253">
        <v>2317.1196289999998</v>
      </c>
      <c r="X253">
        <v>1955.984375</v>
      </c>
      <c r="Y253">
        <v>968.42767330000004</v>
      </c>
      <c r="Z253">
        <v>426457.46879999997</v>
      </c>
    </row>
    <row r="254" spans="1:26" x14ac:dyDescent="0.25">
      <c r="A254" s="1">
        <v>43024</v>
      </c>
      <c r="B254">
        <v>1118.1645510000001</v>
      </c>
      <c r="C254">
        <v>797.36962889999995</v>
      </c>
      <c r="D254">
        <v>5042.8964839999999</v>
      </c>
      <c r="E254">
        <v>6161.736328</v>
      </c>
      <c r="F254">
        <v>578.48870850000003</v>
      </c>
      <c r="G254">
        <v>1104.634155</v>
      </c>
      <c r="H254">
        <v>809.13568120000002</v>
      </c>
      <c r="I254">
        <v>4128.6464839999999</v>
      </c>
      <c r="J254">
        <v>7304.515625</v>
      </c>
      <c r="K254">
        <v>6257.1372069999998</v>
      </c>
      <c r="L254">
        <v>8706.5410159999992</v>
      </c>
      <c r="M254">
        <v>3392.6079100000002</v>
      </c>
      <c r="N254">
        <v>1992.2041019999999</v>
      </c>
      <c r="O254">
        <v>2006.513672</v>
      </c>
      <c r="P254">
        <v>1167.0770259999999</v>
      </c>
      <c r="Q254">
        <v>6713.9555659999996</v>
      </c>
      <c r="R254">
        <v>4163.9921880000002</v>
      </c>
      <c r="S254">
        <v>6331.8989259999998</v>
      </c>
      <c r="T254">
        <v>2042.7973629999999</v>
      </c>
      <c r="U254">
        <v>6403.1484380000002</v>
      </c>
      <c r="V254">
        <v>1173.8201899999999</v>
      </c>
      <c r="W254">
        <v>2345.1110840000001</v>
      </c>
      <c r="X254">
        <v>1990.0736079999999</v>
      </c>
      <c r="Y254">
        <v>912.52374269999996</v>
      </c>
      <c r="Z254">
        <v>437873.25</v>
      </c>
    </row>
    <row r="255" spans="1:26" x14ac:dyDescent="0.25">
      <c r="A255" s="1">
        <v>43031</v>
      </c>
      <c r="B255">
        <v>1166.842529</v>
      </c>
      <c r="C255">
        <v>855.36016849999999</v>
      </c>
      <c r="D255">
        <v>5363.5424800000001</v>
      </c>
      <c r="E255">
        <v>6268.140625</v>
      </c>
      <c r="F255">
        <v>628.64343259999998</v>
      </c>
      <c r="G255">
        <v>1116.3135990000001</v>
      </c>
      <c r="H255">
        <v>825.39068599999996</v>
      </c>
      <c r="I255">
        <v>4064.5197750000002</v>
      </c>
      <c r="J255">
        <v>7449.0639650000003</v>
      </c>
      <c r="K255">
        <v>6162.1865230000003</v>
      </c>
      <c r="L255">
        <v>8811.6708980000003</v>
      </c>
      <c r="M255">
        <v>3485.201904</v>
      </c>
      <c r="N255">
        <v>2033.7624510000001</v>
      </c>
      <c r="O255">
        <v>2031.9243160000001</v>
      </c>
      <c r="P255">
        <v>1305.490601</v>
      </c>
      <c r="Q255">
        <v>6732.7895509999998</v>
      </c>
      <c r="R255">
        <v>4065.6721189999998</v>
      </c>
      <c r="S255">
        <v>6115.8500979999999</v>
      </c>
      <c r="T255">
        <v>2028.9731449999999</v>
      </c>
      <c r="U255">
        <v>6347.6220700000003</v>
      </c>
      <c r="V255">
        <v>1212.694092</v>
      </c>
      <c r="W255">
        <v>2372.2270509999998</v>
      </c>
      <c r="X255">
        <v>1979.017822</v>
      </c>
      <c r="Y255">
        <v>947.78613280000002</v>
      </c>
      <c r="Z255">
        <v>437873.25</v>
      </c>
    </row>
    <row r="256" spans="1:26" x14ac:dyDescent="0.25">
      <c r="A256" s="1">
        <v>43038</v>
      </c>
      <c r="B256">
        <v>1271.834351</v>
      </c>
      <c r="C256">
        <v>873.48217769999997</v>
      </c>
      <c r="D256">
        <v>5655.0385740000002</v>
      </c>
      <c r="E256">
        <v>7332.1762699999999</v>
      </c>
      <c r="F256">
        <v>615.05157469999995</v>
      </c>
      <c r="G256">
        <v>1129.255249</v>
      </c>
      <c r="H256">
        <v>818.16625980000003</v>
      </c>
      <c r="I256">
        <v>4175.7983400000003</v>
      </c>
      <c r="J256">
        <v>7564.7021480000003</v>
      </c>
      <c r="K256">
        <v>6352.0854490000002</v>
      </c>
      <c r="L256">
        <v>9002.8115230000003</v>
      </c>
      <c r="M256">
        <v>3536.0866700000001</v>
      </c>
      <c r="N256">
        <v>2124.6713869999999</v>
      </c>
      <c r="O256">
        <v>1932.1633300000001</v>
      </c>
      <c r="P256">
        <v>1325.9379879999999</v>
      </c>
      <c r="Q256">
        <v>6789.2875979999999</v>
      </c>
      <c r="R256">
        <v>4066.5578609999998</v>
      </c>
      <c r="S256">
        <v>6157.3989259999998</v>
      </c>
      <c r="T256">
        <v>2102.9753420000002</v>
      </c>
      <c r="U256">
        <v>6095.5507809999999</v>
      </c>
      <c r="V256">
        <v>1515.2335210000001</v>
      </c>
      <c r="W256">
        <v>2467.571289</v>
      </c>
      <c r="X256">
        <v>1989.152466</v>
      </c>
      <c r="Y256">
        <v>1023.471497</v>
      </c>
      <c r="Z256">
        <v>435426.96879999997</v>
      </c>
    </row>
    <row r="257" spans="1:26" x14ac:dyDescent="0.25">
      <c r="A257" s="1">
        <v>43045</v>
      </c>
      <c r="B257">
        <v>1258.9490969999999</v>
      </c>
      <c r="C257">
        <v>952.01098630000001</v>
      </c>
      <c r="D257">
        <v>5693.9057620000003</v>
      </c>
      <c r="E257">
        <v>6925.908203</v>
      </c>
      <c r="F257">
        <v>593.4318237</v>
      </c>
      <c r="G257">
        <v>1121.8374020000001</v>
      </c>
      <c r="H257">
        <v>769.40130620000002</v>
      </c>
      <c r="I257">
        <v>4085.266357</v>
      </c>
      <c r="J257">
        <v>7795.9804690000001</v>
      </c>
      <c r="K257">
        <v>6684.4077150000003</v>
      </c>
      <c r="L257">
        <v>8849.8994139999995</v>
      </c>
      <c r="M257">
        <v>3588.6401369999999</v>
      </c>
      <c r="N257">
        <v>2106.4895019999999</v>
      </c>
      <c r="O257">
        <v>1946.2803960000001</v>
      </c>
      <c r="P257">
        <v>1294.4804690000001</v>
      </c>
      <c r="Q257">
        <v>6826.953125</v>
      </c>
      <c r="R257">
        <v>4133.875</v>
      </c>
      <c r="S257">
        <v>6257.1132809999999</v>
      </c>
      <c r="T257">
        <v>2139.570068</v>
      </c>
      <c r="U257">
        <v>6297.3842770000001</v>
      </c>
      <c r="V257">
        <v>1519.459106</v>
      </c>
      <c r="W257">
        <v>2222.650635</v>
      </c>
      <c r="X257">
        <v>1799.358154</v>
      </c>
      <c r="Y257">
        <v>980.4686279</v>
      </c>
      <c r="Z257">
        <v>423195.875</v>
      </c>
    </row>
    <row r="258" spans="1:26" x14ac:dyDescent="0.25">
      <c r="A258" s="1">
        <v>43052</v>
      </c>
      <c r="B258">
        <v>1358.691284</v>
      </c>
      <c r="C258">
        <v>979.79809569999998</v>
      </c>
      <c r="D258">
        <v>5985.4023440000001</v>
      </c>
      <c r="E258">
        <v>6800.1572269999997</v>
      </c>
      <c r="F258">
        <v>590.64984130000005</v>
      </c>
      <c r="G258">
        <v>1091.6923830000001</v>
      </c>
      <c r="H258">
        <v>740.50366210000004</v>
      </c>
      <c r="I258">
        <v>4095.6396479999999</v>
      </c>
      <c r="J258">
        <v>8017.6210940000001</v>
      </c>
      <c r="K258">
        <v>6617.9428710000002</v>
      </c>
      <c r="L258">
        <v>8458.0556639999995</v>
      </c>
      <c r="M258">
        <v>3396.7788089999999</v>
      </c>
      <c r="N258">
        <v>1981.8145750000001</v>
      </c>
      <c r="O258">
        <v>1977.3382570000001</v>
      </c>
      <c r="P258">
        <v>1439.185547</v>
      </c>
      <c r="Q258">
        <v>7486.1079099999997</v>
      </c>
      <c r="R258">
        <v>4024.0410160000001</v>
      </c>
      <c r="S258">
        <v>6041.0639650000003</v>
      </c>
      <c r="T258">
        <v>2033.8515629999999</v>
      </c>
      <c r="U258">
        <v>6234.8066410000001</v>
      </c>
      <c r="V258">
        <v>1525.3745120000001</v>
      </c>
      <c r="W258">
        <v>2156.1723630000001</v>
      </c>
      <c r="X258">
        <v>1803.043457</v>
      </c>
      <c r="Y258">
        <v>989.06909180000002</v>
      </c>
      <c r="Z258">
        <v>443580.96879999997</v>
      </c>
    </row>
    <row r="259" spans="1:26" x14ac:dyDescent="0.25">
      <c r="A259" s="1">
        <v>43059</v>
      </c>
      <c r="B259">
        <v>1477.0460210000001</v>
      </c>
      <c r="C259">
        <v>987.0469971</v>
      </c>
      <c r="D259">
        <v>6121.4340819999998</v>
      </c>
      <c r="E259">
        <v>7225.7724609999996</v>
      </c>
      <c r="F259">
        <v>605.99041750000004</v>
      </c>
      <c r="G259">
        <v>1108.4221190000001</v>
      </c>
      <c r="H259">
        <v>727.86083980000001</v>
      </c>
      <c r="I259">
        <v>4083.3803710000002</v>
      </c>
      <c r="J259">
        <v>8104.3505859999996</v>
      </c>
      <c r="K259">
        <v>6504.0039059999999</v>
      </c>
      <c r="L259">
        <v>8448.4990230000003</v>
      </c>
      <c r="M259">
        <v>3408.4572750000002</v>
      </c>
      <c r="N259">
        <v>2054.5417480000001</v>
      </c>
      <c r="O259">
        <v>1981.102539</v>
      </c>
      <c r="P259">
        <v>1447.049927</v>
      </c>
      <c r="Q259">
        <v>7495.5239259999998</v>
      </c>
      <c r="R259">
        <v>3970.0097660000001</v>
      </c>
      <c r="S259">
        <v>6057.6831050000001</v>
      </c>
      <c r="T259">
        <v>2028.1597899999999</v>
      </c>
      <c r="U259">
        <v>6256.8422849999997</v>
      </c>
      <c r="V259">
        <v>1536.360596</v>
      </c>
      <c r="W259">
        <v>2124.6826169999999</v>
      </c>
      <c r="X259">
        <v>1871.2219239999999</v>
      </c>
      <c r="Y259">
        <v>1014.010864</v>
      </c>
      <c r="Z259">
        <v>452550.46879999997</v>
      </c>
    </row>
    <row r="260" spans="1:26" x14ac:dyDescent="0.25">
      <c r="A260" s="1">
        <v>43066</v>
      </c>
      <c r="B260">
        <v>1314.3085940000001</v>
      </c>
      <c r="C260">
        <v>920.59954830000004</v>
      </c>
      <c r="D260">
        <v>5927.1030270000001</v>
      </c>
      <c r="E260">
        <v>6877.5429690000001</v>
      </c>
      <c r="F260">
        <v>634.44586179999999</v>
      </c>
      <c r="G260">
        <v>1112.841187</v>
      </c>
      <c r="H260">
        <v>719.73339840000006</v>
      </c>
      <c r="I260">
        <v>4255.9570309999999</v>
      </c>
      <c r="J260">
        <v>8325.9902340000008</v>
      </c>
      <c r="K260">
        <v>6769.861328</v>
      </c>
      <c r="L260">
        <v>8133.1152339999999</v>
      </c>
      <c r="M260">
        <v>3451.8344729999999</v>
      </c>
      <c r="N260">
        <v>2032.0306399999999</v>
      </c>
      <c r="O260">
        <v>2032.865356</v>
      </c>
      <c r="P260">
        <v>1497.3819579999999</v>
      </c>
      <c r="Q260">
        <v>7617.9389650000003</v>
      </c>
      <c r="R260">
        <v>4089.588135</v>
      </c>
      <c r="S260">
        <v>6373.4477539999998</v>
      </c>
      <c r="T260">
        <v>2016.774414</v>
      </c>
      <c r="U260">
        <v>6654.3393550000001</v>
      </c>
      <c r="V260">
        <v>1538.895874</v>
      </c>
      <c r="W260">
        <v>2150.0495609999998</v>
      </c>
      <c r="X260">
        <v>1943.0855710000001</v>
      </c>
      <c r="Y260">
        <v>997.66967769999997</v>
      </c>
      <c r="Z260">
        <v>442765.625</v>
      </c>
    </row>
    <row r="261" spans="1:26" x14ac:dyDescent="0.25">
      <c r="A261" s="1">
        <v>43073</v>
      </c>
      <c r="B261">
        <v>1331.011841</v>
      </c>
      <c r="C261">
        <v>993.08764650000001</v>
      </c>
      <c r="D261">
        <v>5820.220703</v>
      </c>
      <c r="E261">
        <v>7274.138672</v>
      </c>
      <c r="F261">
        <v>622.68212889999995</v>
      </c>
      <c r="G261">
        <v>1107.4750979999999</v>
      </c>
      <c r="H261">
        <v>724.24865720000003</v>
      </c>
      <c r="I261">
        <v>4366.2929690000001</v>
      </c>
      <c r="J261">
        <v>8239.2626949999994</v>
      </c>
      <c r="K261">
        <v>6845.8198240000002</v>
      </c>
      <c r="L261">
        <v>8314.6992190000001</v>
      </c>
      <c r="M261">
        <v>3566.116943</v>
      </c>
      <c r="N261">
        <v>2060.6020509999998</v>
      </c>
      <c r="O261">
        <v>2088.392578</v>
      </c>
      <c r="P261">
        <v>1580.744629</v>
      </c>
      <c r="Q261">
        <v>7815.6845700000003</v>
      </c>
      <c r="R261">
        <v>4148.0483400000003</v>
      </c>
      <c r="S261">
        <v>6589.4960940000001</v>
      </c>
      <c r="T261">
        <v>2041.170654</v>
      </c>
      <c r="U261">
        <v>6853.5288090000004</v>
      </c>
      <c r="V261">
        <v>1522.839111</v>
      </c>
      <c r="W261">
        <v>2186.7875979999999</v>
      </c>
      <c r="X261">
        <v>1953.2202150000001</v>
      </c>
      <c r="Y261">
        <v>1024.331543</v>
      </c>
      <c r="Z261">
        <v>437873.25</v>
      </c>
    </row>
    <row r="262" spans="1:26" x14ac:dyDescent="0.25">
      <c r="A262" s="1">
        <v>43080</v>
      </c>
      <c r="B262">
        <v>1330.534668</v>
      </c>
      <c r="C262">
        <v>1016.042297</v>
      </c>
      <c r="D262">
        <v>5674.4716799999997</v>
      </c>
      <c r="E262">
        <v>6974.2739259999998</v>
      </c>
      <c r="F262">
        <v>634.68420409999999</v>
      </c>
      <c r="G262">
        <v>1099.4259030000001</v>
      </c>
      <c r="H262">
        <v>717.02429199999995</v>
      </c>
      <c r="I262">
        <v>4371.0083009999998</v>
      </c>
      <c r="J262">
        <v>8325.9902340000008</v>
      </c>
      <c r="K262">
        <v>6978.7485349999997</v>
      </c>
      <c r="L262">
        <v>8238.2421880000002</v>
      </c>
      <c r="M262">
        <v>3582.8005370000001</v>
      </c>
      <c r="N262">
        <v>2024.2387699999999</v>
      </c>
      <c r="O262">
        <v>2096.8630370000001</v>
      </c>
      <c r="P262">
        <v>1744.324341</v>
      </c>
      <c r="Q262">
        <v>7749.7695309999999</v>
      </c>
      <c r="R262">
        <v>4195.8793949999999</v>
      </c>
      <c r="S262">
        <v>6581.1870120000003</v>
      </c>
      <c r="T262">
        <v>1963.102173</v>
      </c>
      <c r="U262">
        <v>6740.7128910000001</v>
      </c>
      <c r="V262">
        <v>1647.0664059999999</v>
      </c>
      <c r="W262">
        <v>2163.1704100000002</v>
      </c>
      <c r="X262">
        <v>1918.209717</v>
      </c>
      <c r="Y262">
        <v>1123.2386469999999</v>
      </c>
      <c r="Z262">
        <v>443580.96879999997</v>
      </c>
    </row>
    <row r="263" spans="1:26" x14ac:dyDescent="0.25">
      <c r="A263" s="1">
        <v>43087</v>
      </c>
      <c r="B263">
        <v>1371.099487</v>
      </c>
      <c r="C263">
        <v>1061.9514160000001</v>
      </c>
      <c r="D263">
        <v>5927.1030270000001</v>
      </c>
      <c r="E263">
        <v>7593.3486329999996</v>
      </c>
      <c r="F263">
        <v>672.35998540000003</v>
      </c>
      <c r="G263">
        <v>1149.299438</v>
      </c>
      <c r="H263">
        <v>738.69757079999999</v>
      </c>
      <c r="I263">
        <v>4459.6547849999997</v>
      </c>
      <c r="J263">
        <v>8451.2666019999997</v>
      </c>
      <c r="K263">
        <v>7073.6972660000001</v>
      </c>
      <c r="L263">
        <v>8228.6845699999994</v>
      </c>
      <c r="M263">
        <v>3625.34375</v>
      </c>
      <c r="N263">
        <v>2231.1647950000001</v>
      </c>
      <c r="O263">
        <v>2118.5092770000001</v>
      </c>
      <c r="P263">
        <v>1700.283447</v>
      </c>
      <c r="Q263">
        <v>7815.6845700000003</v>
      </c>
      <c r="R263">
        <v>4164.8784180000002</v>
      </c>
      <c r="S263">
        <v>6381.7568359999996</v>
      </c>
      <c r="T263">
        <v>2102.9753420000002</v>
      </c>
      <c r="U263">
        <v>6774.2055659999996</v>
      </c>
      <c r="V263">
        <v>1717.2082519999999</v>
      </c>
      <c r="W263">
        <v>2180.664307</v>
      </c>
      <c r="X263">
        <v>1932.0295410000001</v>
      </c>
      <c r="Y263">
        <v>1166.2414550000001</v>
      </c>
      <c r="Z263">
        <v>435426.96879999997</v>
      </c>
    </row>
    <row r="264" spans="1:26" x14ac:dyDescent="0.25">
      <c r="A264" s="1">
        <v>43094</v>
      </c>
      <c r="B264">
        <v>1358.2142329999999</v>
      </c>
      <c r="C264">
        <v>1063.1595460000001</v>
      </c>
      <c r="D264">
        <v>5965.9697269999997</v>
      </c>
      <c r="E264">
        <v>7303.1572269999997</v>
      </c>
      <c r="F264">
        <v>656.86047359999998</v>
      </c>
      <c r="G264">
        <v>1138.4091800000001</v>
      </c>
      <c r="H264">
        <v>735.08532709999997</v>
      </c>
      <c r="I264">
        <v>4437.9648440000001</v>
      </c>
      <c r="J264">
        <v>8547.6328130000002</v>
      </c>
      <c r="K264">
        <v>6950.2646480000003</v>
      </c>
      <c r="L264">
        <v>8123.5571289999998</v>
      </c>
      <c r="M264">
        <v>3609.4946289999998</v>
      </c>
      <c r="N264">
        <v>2317.7448730000001</v>
      </c>
      <c r="O264">
        <v>2067.6875</v>
      </c>
      <c r="P264">
        <v>1687.7006839999999</v>
      </c>
      <c r="Q264">
        <v>7749.7695309999999</v>
      </c>
      <c r="R264">
        <v>4148.0483400000003</v>
      </c>
      <c r="S264">
        <v>6223.8745120000003</v>
      </c>
      <c r="T264">
        <v>2076.952393</v>
      </c>
      <c r="U264">
        <v>6715.1533200000003</v>
      </c>
      <c r="V264">
        <v>1772.138672</v>
      </c>
      <c r="W264">
        <v>2198.1584469999998</v>
      </c>
      <c r="X264">
        <v>1967.0401609999999</v>
      </c>
      <c r="Y264">
        <v>1199.783813</v>
      </c>
      <c r="Z264">
        <v>436242.34379999997</v>
      </c>
    </row>
    <row r="265" spans="1:26" x14ac:dyDescent="0.25">
      <c r="A265" s="1">
        <v>43101</v>
      </c>
      <c r="B265">
        <v>1653.4145510000001</v>
      </c>
      <c r="C265">
        <v>1100.6118160000001</v>
      </c>
      <c r="D265">
        <v>6315.7646480000003</v>
      </c>
      <c r="E265">
        <v>7690.0795900000003</v>
      </c>
      <c r="F265">
        <v>688.97241210000004</v>
      </c>
      <c r="G265">
        <v>1191.91272</v>
      </c>
      <c r="H265">
        <v>775.7227173</v>
      </c>
      <c r="I265">
        <v>4467.1992190000001</v>
      </c>
      <c r="J265">
        <v>9058.3701170000004</v>
      </c>
      <c r="K265">
        <v>7168.5336909999996</v>
      </c>
      <c r="L265">
        <v>8400.7138670000004</v>
      </c>
      <c r="M265">
        <v>3766.320557</v>
      </c>
      <c r="N265">
        <v>2385.2766109999998</v>
      </c>
      <c r="O265">
        <v>2098.7041020000001</v>
      </c>
      <c r="P265">
        <v>1667.153442</v>
      </c>
      <c r="Q265">
        <v>7891.0170900000003</v>
      </c>
      <c r="R265">
        <v>4227.767578</v>
      </c>
      <c r="S265">
        <v>6290.3510740000002</v>
      </c>
      <c r="T265">
        <v>2158.2739259999998</v>
      </c>
      <c r="U265">
        <v>6816.2304690000001</v>
      </c>
      <c r="V265">
        <v>1832.1397710000001</v>
      </c>
      <c r="W265">
        <v>2270.7602539999998</v>
      </c>
      <c r="X265">
        <v>1985.4670410000001</v>
      </c>
      <c r="Y265">
        <v>1314.637573</v>
      </c>
      <c r="Z265">
        <v>431349.9375</v>
      </c>
    </row>
    <row r="266" spans="1:26" x14ac:dyDescent="0.25">
      <c r="A266" s="1">
        <v>43108</v>
      </c>
      <c r="B266">
        <v>1725.3020019999999</v>
      </c>
      <c r="C266">
        <v>1040.205078</v>
      </c>
      <c r="D266">
        <v>6753.0097660000001</v>
      </c>
      <c r="E266">
        <v>7583.6757809999999</v>
      </c>
      <c r="F266">
        <v>693.97979740000005</v>
      </c>
      <c r="G266">
        <v>1196.016357</v>
      </c>
      <c r="H266">
        <v>787.46240230000001</v>
      </c>
      <c r="I266">
        <v>4458.7119140000004</v>
      </c>
      <c r="J266">
        <v>8441.6308590000008</v>
      </c>
      <c r="K266">
        <v>6996.9467770000001</v>
      </c>
      <c r="L266">
        <v>8104.4433589999999</v>
      </c>
      <c r="M266">
        <v>3696.2490229999999</v>
      </c>
      <c r="N266">
        <v>2573.1557619999999</v>
      </c>
      <c r="O266">
        <v>2032.7368160000001</v>
      </c>
      <c r="P266">
        <v>1553.484009</v>
      </c>
      <c r="Q266">
        <v>7665.0200199999999</v>
      </c>
      <c r="R266">
        <v>4062.1281739999999</v>
      </c>
      <c r="S266">
        <v>6082.6118159999996</v>
      </c>
      <c r="T266">
        <v>2101.349365</v>
      </c>
      <c r="U266">
        <v>6677.7392579999996</v>
      </c>
      <c r="V266">
        <v>1843.1259769999999</v>
      </c>
      <c r="W266">
        <v>2198.1584469999998</v>
      </c>
      <c r="X266">
        <v>1919.747437</v>
      </c>
      <c r="Y266">
        <v>1483.9339600000001</v>
      </c>
      <c r="Z266">
        <v>441134.8125</v>
      </c>
    </row>
    <row r="267" spans="1:26" x14ac:dyDescent="0.25">
      <c r="A267" s="1">
        <v>43115</v>
      </c>
      <c r="B267">
        <v>1952.9461670000001</v>
      </c>
      <c r="C267">
        <v>1035.372437</v>
      </c>
      <c r="D267">
        <v>7676.0844729999999</v>
      </c>
      <c r="E267">
        <v>7709.4248049999997</v>
      </c>
      <c r="F267">
        <v>700.02062990000002</v>
      </c>
      <c r="G267">
        <v>1221.4266359999999</v>
      </c>
      <c r="H267">
        <v>779.33489989999998</v>
      </c>
      <c r="I267">
        <v>4423.8193359999996</v>
      </c>
      <c r="J267">
        <v>8682.5439449999994</v>
      </c>
      <c r="K267">
        <v>7197.1313479999999</v>
      </c>
      <c r="L267">
        <v>8352.9287110000005</v>
      </c>
      <c r="M267">
        <v>3759.6469729999999</v>
      </c>
      <c r="N267">
        <v>2528.133789</v>
      </c>
      <c r="O267">
        <v>2054.4116210000002</v>
      </c>
      <c r="P267">
        <v>1597.6884769999999</v>
      </c>
      <c r="Q267">
        <v>7646.1879879999997</v>
      </c>
      <c r="R267">
        <v>4019.6118160000001</v>
      </c>
      <c r="S267">
        <v>5974.5869140000004</v>
      </c>
      <c r="T267">
        <v>2058.2485350000002</v>
      </c>
      <c r="U267">
        <v>6796.6992190000001</v>
      </c>
      <c r="V267">
        <v>1783.9697269999999</v>
      </c>
      <c r="W267">
        <v>2227.024414</v>
      </c>
      <c r="X267">
        <v>1943.8135990000001</v>
      </c>
      <c r="Y267">
        <v>1396.694336</v>
      </c>
      <c r="Z267">
        <v>457442.90629999997</v>
      </c>
    </row>
    <row r="268" spans="1:26" x14ac:dyDescent="0.25">
      <c r="A268" s="1">
        <v>43122</v>
      </c>
      <c r="B268">
        <v>1857.0960689999999</v>
      </c>
      <c r="C268">
        <v>1016.042297</v>
      </c>
      <c r="D268">
        <v>7229.1220700000003</v>
      </c>
      <c r="E268">
        <v>7864.1933589999999</v>
      </c>
      <c r="F268">
        <v>668.38580320000005</v>
      </c>
      <c r="G268">
        <v>1200.7509769999999</v>
      </c>
      <c r="H268">
        <v>759.46771239999998</v>
      </c>
      <c r="I268">
        <v>4309.7109380000002</v>
      </c>
      <c r="J268">
        <v>8769.2744139999995</v>
      </c>
      <c r="K268">
        <v>7073.2075199999999</v>
      </c>
      <c r="L268">
        <v>8438.9414059999999</v>
      </c>
      <c r="M268">
        <v>3767.1545409999999</v>
      </c>
      <c r="N268">
        <v>2417.3115229999999</v>
      </c>
      <c r="O268">
        <v>2083.6259770000001</v>
      </c>
      <c r="P268">
        <v>1689.255981</v>
      </c>
      <c r="Q268">
        <v>7693.2714839999999</v>
      </c>
      <c r="R268">
        <v>4094.016846</v>
      </c>
      <c r="S268">
        <v>6115.8500979999999</v>
      </c>
      <c r="T268">
        <v>2036.2917480000001</v>
      </c>
      <c r="U268">
        <v>6835.7607420000004</v>
      </c>
      <c r="V268">
        <v>1740.8706050000001</v>
      </c>
      <c r="W268">
        <v>2200.7829590000001</v>
      </c>
      <c r="X268">
        <v>1944.739746</v>
      </c>
      <c r="Y268">
        <v>1412.2420649999999</v>
      </c>
      <c r="Z268">
        <v>458258.28129999997</v>
      </c>
    </row>
    <row r="269" spans="1:26" x14ac:dyDescent="0.25">
      <c r="A269" s="1">
        <v>43129</v>
      </c>
      <c r="B269">
        <v>1909.8135990000001</v>
      </c>
      <c r="C269">
        <v>1112.693237</v>
      </c>
      <c r="D269">
        <v>7199.9726559999999</v>
      </c>
      <c r="E269">
        <v>9808.4785159999992</v>
      </c>
      <c r="F269">
        <v>671.96258539999997</v>
      </c>
      <c r="G269">
        <v>1203.5920410000001</v>
      </c>
      <c r="H269">
        <v>744.11584470000003</v>
      </c>
      <c r="I269">
        <v>4096.5830079999996</v>
      </c>
      <c r="J269">
        <v>8297.0810550000006</v>
      </c>
      <c r="K269">
        <v>7073.2075199999999</v>
      </c>
      <c r="L269">
        <v>8658.7558590000008</v>
      </c>
      <c r="M269">
        <v>3632.851318</v>
      </c>
      <c r="N269">
        <v>2406.9223630000001</v>
      </c>
      <c r="O269">
        <v>2069.4902339999999</v>
      </c>
      <c r="P269">
        <v>1676.6259769999999</v>
      </c>
      <c r="Q269">
        <v>7749.7695309999999</v>
      </c>
      <c r="R269">
        <v>4045.2990719999998</v>
      </c>
      <c r="S269">
        <v>6190.6367190000001</v>
      </c>
      <c r="T269">
        <v>2080.2055660000001</v>
      </c>
      <c r="U269">
        <v>7204.1816410000001</v>
      </c>
      <c r="V269">
        <v>1918.338379</v>
      </c>
      <c r="W269">
        <v>2152.6733399999998</v>
      </c>
      <c r="X269">
        <v>1937.334351</v>
      </c>
      <c r="Y269">
        <v>1406.1956789999999</v>
      </c>
      <c r="Z269">
        <v>455812.125</v>
      </c>
    </row>
    <row r="270" spans="1:26" x14ac:dyDescent="0.25">
      <c r="A270" s="1">
        <v>43136</v>
      </c>
      <c r="B270">
        <v>1897.832275</v>
      </c>
      <c r="C270">
        <v>1028.1235349999999</v>
      </c>
      <c r="D270">
        <v>6403.2148440000001</v>
      </c>
      <c r="E270">
        <v>8328.5009769999997</v>
      </c>
      <c r="F270">
        <v>619.02575679999995</v>
      </c>
      <c r="G270">
        <v>1178.181885</v>
      </c>
      <c r="H270">
        <v>760.37084960000004</v>
      </c>
      <c r="I270">
        <v>3995.6770019999999</v>
      </c>
      <c r="J270">
        <v>8191.0795900000003</v>
      </c>
      <c r="K270">
        <v>6529.8481449999999</v>
      </c>
      <c r="L270">
        <v>7741.2724609999996</v>
      </c>
      <c r="M270">
        <v>3287.501221</v>
      </c>
      <c r="N270">
        <v>2195.6669919999999</v>
      </c>
      <c r="O270">
        <v>1944.1521</v>
      </c>
      <c r="P270">
        <v>1499.8066409999999</v>
      </c>
      <c r="Q270">
        <v>7090.6162109999996</v>
      </c>
      <c r="R270">
        <v>3908.005615</v>
      </c>
      <c r="S270">
        <v>6049.3735349999997</v>
      </c>
      <c r="T270">
        <v>1809.4049070000001</v>
      </c>
      <c r="U270">
        <v>6898.7924800000001</v>
      </c>
      <c r="V270">
        <v>1723.1239009999999</v>
      </c>
      <c r="W270">
        <v>1951.4891359999999</v>
      </c>
      <c r="X270">
        <v>1823.482544</v>
      </c>
      <c r="Y270">
        <v>1242.0820309999999</v>
      </c>
      <c r="Z270">
        <v>432980.6875</v>
      </c>
    </row>
    <row r="271" spans="1:26" x14ac:dyDescent="0.25">
      <c r="A271" s="1">
        <v>43143</v>
      </c>
      <c r="B271">
        <v>1972.115967</v>
      </c>
      <c r="C271">
        <v>1051.078125</v>
      </c>
      <c r="D271">
        <v>6179.7333980000003</v>
      </c>
      <c r="E271">
        <v>8202.7529300000006</v>
      </c>
      <c r="F271">
        <v>617.19775389999995</v>
      </c>
      <c r="G271">
        <v>1137.6201169999999</v>
      </c>
      <c r="H271">
        <v>742.30975339999998</v>
      </c>
      <c r="I271">
        <v>4011.7092290000001</v>
      </c>
      <c r="J271">
        <v>8480.1757809999999</v>
      </c>
      <c r="K271">
        <v>6663.3041990000002</v>
      </c>
      <c r="L271">
        <v>7120.0595700000003</v>
      </c>
      <c r="M271">
        <v>3246.6267090000001</v>
      </c>
      <c r="N271">
        <v>2117.7446289999998</v>
      </c>
      <c r="O271">
        <v>2012.946655</v>
      </c>
      <c r="P271">
        <v>1455.6019289999999</v>
      </c>
      <c r="Q271">
        <v>6968.201172</v>
      </c>
      <c r="R271">
        <v>3918.6345209999999</v>
      </c>
      <c r="S271">
        <v>6032.7543949999999</v>
      </c>
      <c r="T271">
        <v>1804.525269</v>
      </c>
      <c r="U271">
        <v>6996.4448240000002</v>
      </c>
      <c r="V271">
        <v>1650.4467770000001</v>
      </c>
      <c r="W271">
        <v>1940.992432</v>
      </c>
      <c r="X271">
        <v>1941.036865</v>
      </c>
      <c r="Y271">
        <v>1571.1732179999999</v>
      </c>
      <c r="Z271">
        <v>433796.15629999997</v>
      </c>
    </row>
    <row r="272" spans="1:26" x14ac:dyDescent="0.25">
      <c r="A272" s="1">
        <v>43150</v>
      </c>
      <c r="B272">
        <v>2103.9099120000001</v>
      </c>
      <c r="C272">
        <v>1065.5756839999999</v>
      </c>
      <c r="D272">
        <v>6684.9941410000001</v>
      </c>
      <c r="E272">
        <v>8096.3471680000002</v>
      </c>
      <c r="F272">
        <v>608.3748779</v>
      </c>
      <c r="G272">
        <v>1149.4570309999999</v>
      </c>
      <c r="H272">
        <v>748.63110349999999</v>
      </c>
      <c r="I272">
        <v>4006.0505370000001</v>
      </c>
      <c r="J272">
        <v>8422.3564449999994</v>
      </c>
      <c r="K272">
        <v>6567.9780270000001</v>
      </c>
      <c r="L272">
        <v>7368.5434569999998</v>
      </c>
      <c r="M272">
        <v>3315.8632809999999</v>
      </c>
      <c r="N272">
        <v>2187.875</v>
      </c>
      <c r="O272">
        <v>2004.4650879999999</v>
      </c>
      <c r="P272">
        <v>1523.4879149999999</v>
      </c>
      <c r="Q272">
        <v>6949.3681640000004</v>
      </c>
      <c r="R272">
        <v>3926.6062010000001</v>
      </c>
      <c r="S272">
        <v>5999.5166019999997</v>
      </c>
      <c r="T272">
        <v>1834.6145019999999</v>
      </c>
      <c r="U272">
        <v>6862.3935549999997</v>
      </c>
      <c r="V272">
        <v>1806.7873540000001</v>
      </c>
      <c r="W272">
        <v>1971.6072999999999</v>
      </c>
      <c r="X272">
        <v>1903.0863039999999</v>
      </c>
      <c r="Y272">
        <v>1702.4643550000001</v>
      </c>
      <c r="Z272">
        <v>450104.21879999997</v>
      </c>
    </row>
    <row r="273" spans="1:26" x14ac:dyDescent="0.25">
      <c r="A273" s="1">
        <v>43157</v>
      </c>
      <c r="B273">
        <v>2060.7770999999998</v>
      </c>
      <c r="C273">
        <v>1134.4395750000001</v>
      </c>
      <c r="D273">
        <v>6412.9311520000001</v>
      </c>
      <c r="E273">
        <v>7980.2709960000002</v>
      </c>
      <c r="F273">
        <v>585.24487299999998</v>
      </c>
      <c r="G273">
        <v>1091.534668</v>
      </c>
      <c r="H273">
        <v>734.18231200000002</v>
      </c>
      <c r="I273">
        <v>3992.8479000000002</v>
      </c>
      <c r="J273">
        <v>8248.8984380000002</v>
      </c>
      <c r="K273">
        <v>6434.5214839999999</v>
      </c>
      <c r="L273">
        <v>7043.6020509999998</v>
      </c>
      <c r="M273">
        <v>3190.736328</v>
      </c>
      <c r="N273">
        <v>2049.3466800000001</v>
      </c>
      <c r="O273">
        <v>1909.2835689999999</v>
      </c>
      <c r="P273">
        <v>1608.73999</v>
      </c>
      <c r="Q273">
        <v>6685.7060549999997</v>
      </c>
      <c r="R273">
        <v>3816.77124</v>
      </c>
      <c r="S273">
        <v>5633.8945309999999</v>
      </c>
      <c r="T273">
        <v>1752.4796140000001</v>
      </c>
      <c r="U273">
        <v>6778.0566410000001</v>
      </c>
      <c r="V273">
        <v>1680.024658</v>
      </c>
      <c r="W273">
        <v>1873.6395259999999</v>
      </c>
      <c r="X273">
        <v>1870.689453</v>
      </c>
      <c r="Y273">
        <v>1583.2661129999999</v>
      </c>
      <c r="Z273">
        <v>441134.8125</v>
      </c>
    </row>
    <row r="274" spans="1:26" x14ac:dyDescent="0.25">
      <c r="A274" s="1">
        <v>43164</v>
      </c>
      <c r="B274">
        <v>2171.0051269999999</v>
      </c>
      <c r="C274">
        <v>1261.293823</v>
      </c>
      <c r="D274">
        <v>6111.7172849999997</v>
      </c>
      <c r="E274">
        <v>8541.3085940000001</v>
      </c>
      <c r="F274">
        <v>569.98382570000001</v>
      </c>
      <c r="G274">
        <v>1071.80603</v>
      </c>
      <c r="H274">
        <v>678.19293210000001</v>
      </c>
      <c r="I274">
        <v>3948.5246579999998</v>
      </c>
      <c r="J274">
        <v>8325.9902340000008</v>
      </c>
      <c r="K274">
        <v>6577.5112300000001</v>
      </c>
      <c r="L274">
        <v>7492.7875979999999</v>
      </c>
      <c r="M274">
        <v>3260.8073730000001</v>
      </c>
      <c r="N274">
        <v>2035.9270019999999</v>
      </c>
      <c r="O274">
        <v>1989.386841</v>
      </c>
      <c r="P274">
        <v>1637.1573490000001</v>
      </c>
      <c r="Q274">
        <v>6713.9555659999996</v>
      </c>
      <c r="R274">
        <v>3914.9736330000001</v>
      </c>
      <c r="S274">
        <v>5642.1254879999997</v>
      </c>
      <c r="T274">
        <v>1722.3905030000001</v>
      </c>
      <c r="U274">
        <v>6802.0258789999998</v>
      </c>
      <c r="V274">
        <v>1569.318726</v>
      </c>
      <c r="W274">
        <v>1913.001831</v>
      </c>
      <c r="X274">
        <v>1885.4995120000001</v>
      </c>
      <c r="Y274">
        <v>1447.6561280000001</v>
      </c>
      <c r="Z274">
        <v>446842.625</v>
      </c>
    </row>
    <row r="275" spans="1:26" x14ac:dyDescent="0.25">
      <c r="A275" s="1">
        <v>43171</v>
      </c>
      <c r="B275">
        <v>2087.1359859999998</v>
      </c>
      <c r="C275">
        <v>1326.533081</v>
      </c>
      <c r="D275">
        <v>6675.2783200000003</v>
      </c>
      <c r="E275">
        <v>8860.5205079999996</v>
      </c>
      <c r="F275">
        <v>569.9044189</v>
      </c>
      <c r="G275">
        <v>1086.4841309999999</v>
      </c>
      <c r="H275">
        <v>679.09600829999999</v>
      </c>
      <c r="I275">
        <v>3953.23999</v>
      </c>
      <c r="J275">
        <v>8942.7294920000004</v>
      </c>
      <c r="K275">
        <v>6749.0986329999996</v>
      </c>
      <c r="L275">
        <v>7798.6142579999996</v>
      </c>
      <c r="M275">
        <v>3446.829346</v>
      </c>
      <c r="N275">
        <v>2030.6571039999999</v>
      </c>
      <c r="O275">
        <v>2060.0661620000001</v>
      </c>
      <c r="P275">
        <v>1668.732178</v>
      </c>
      <c r="Q275">
        <v>6911.7021480000003</v>
      </c>
      <c r="R275">
        <v>3997.3002929999998</v>
      </c>
      <c r="S275">
        <v>5912.8120120000003</v>
      </c>
      <c r="T275">
        <v>1741.0946039999999</v>
      </c>
      <c r="U275">
        <v>6791.3725590000004</v>
      </c>
      <c r="V275">
        <v>1598.896851</v>
      </c>
      <c r="W275">
        <v>1933.994629</v>
      </c>
      <c r="X275">
        <v>1866.0611570000001</v>
      </c>
      <c r="Y275">
        <v>1453.7025149999999</v>
      </c>
      <c r="Z275">
        <v>453365.875</v>
      </c>
    </row>
    <row r="276" spans="1:26" x14ac:dyDescent="0.25">
      <c r="A276" s="1">
        <v>43178</v>
      </c>
      <c r="B276">
        <v>1837.9259030000001</v>
      </c>
      <c r="C276">
        <v>1268.5426030000001</v>
      </c>
      <c r="D276">
        <v>5917.3857420000004</v>
      </c>
      <c r="E276">
        <v>7989.9438479999999</v>
      </c>
      <c r="F276">
        <v>544.94616699999995</v>
      </c>
      <c r="G276">
        <v>1042.134399</v>
      </c>
      <c r="H276">
        <v>668.25946039999997</v>
      </c>
      <c r="I276">
        <v>3824.986328</v>
      </c>
      <c r="J276">
        <v>8836.7285159999992</v>
      </c>
      <c r="K276">
        <v>6577.5112300000001</v>
      </c>
      <c r="L276">
        <v>7445.0004879999997</v>
      </c>
      <c r="M276">
        <v>3209.922607</v>
      </c>
      <c r="N276">
        <v>1898.031982</v>
      </c>
      <c r="O276">
        <v>2004.4650879999999</v>
      </c>
      <c r="P276">
        <v>1562.956177</v>
      </c>
      <c r="Q276">
        <v>6638.6240230000003</v>
      </c>
      <c r="R276">
        <v>3909.6044919999999</v>
      </c>
      <c r="S276">
        <v>5904.3540039999998</v>
      </c>
      <c r="T276">
        <v>1624.8046879999999</v>
      </c>
      <c r="U276">
        <v>6457.5747069999998</v>
      </c>
      <c r="V276">
        <v>1466.21875</v>
      </c>
      <c r="W276">
        <v>1878.887573</v>
      </c>
      <c r="X276">
        <v>1857.730591</v>
      </c>
      <c r="Y276">
        <v>1323.2751459999999</v>
      </c>
      <c r="Z276">
        <v>453365.875</v>
      </c>
    </row>
    <row r="277" spans="1:26" x14ac:dyDescent="0.25">
      <c r="A277" s="1">
        <v>43185</v>
      </c>
      <c r="B277">
        <v>1873.869751</v>
      </c>
      <c r="C277">
        <v>1278.2076420000001</v>
      </c>
      <c r="D277">
        <v>6189.4501950000003</v>
      </c>
      <c r="E277">
        <v>8144.7119140000004</v>
      </c>
      <c r="F277">
        <v>554.00744629999997</v>
      </c>
      <c r="G277">
        <v>1077.172241</v>
      </c>
      <c r="H277">
        <v>687.22351070000002</v>
      </c>
      <c r="I277">
        <v>3883.4548340000001</v>
      </c>
      <c r="J277">
        <v>9289.6464840000008</v>
      </c>
      <c r="K277">
        <v>7321.0566410000001</v>
      </c>
      <c r="L277">
        <v>7521.4575199999999</v>
      </c>
      <c r="M277">
        <v>3420.1359859999998</v>
      </c>
      <c r="N277">
        <v>2085.9904790000001</v>
      </c>
      <c r="O277">
        <v>2080.798828</v>
      </c>
      <c r="P277">
        <v>1738.196899</v>
      </c>
      <c r="Q277">
        <v>6949.3681640000004</v>
      </c>
      <c r="R277">
        <v>4084.1010740000002</v>
      </c>
      <c r="S277">
        <v>6132.7451170000004</v>
      </c>
      <c r="T277">
        <v>1697.9941409999999</v>
      </c>
      <c r="U277">
        <v>7085.2211909999996</v>
      </c>
      <c r="V277">
        <v>1478.8950199999999</v>
      </c>
      <c r="W277">
        <v>1922.6235349999999</v>
      </c>
      <c r="X277">
        <v>1983.615967</v>
      </c>
      <c r="Y277">
        <v>1426.0625</v>
      </c>
      <c r="Z277">
        <v>449288.78129999997</v>
      </c>
    </row>
    <row r="278" spans="1:26" x14ac:dyDescent="0.25">
      <c r="A278" s="1">
        <v>43192</v>
      </c>
      <c r="B278">
        <v>1840.322388</v>
      </c>
      <c r="C278">
        <v>1316.8680420000001</v>
      </c>
      <c r="D278">
        <v>5668.7534180000002</v>
      </c>
      <c r="E278">
        <v>7681.1293949999999</v>
      </c>
      <c r="F278">
        <v>558.53240970000002</v>
      </c>
      <c r="G278">
        <v>1174.8479</v>
      </c>
      <c r="H278">
        <v>723.86474610000005</v>
      </c>
      <c r="I278">
        <v>3993.7390140000002</v>
      </c>
      <c r="J278">
        <v>9449.8837889999995</v>
      </c>
      <c r="K278">
        <v>8283.8515630000002</v>
      </c>
      <c r="L278">
        <v>7786.5102539999998</v>
      </c>
      <c r="M278">
        <v>3437.0124510000001</v>
      </c>
      <c r="N278">
        <v>2042.0749510000001</v>
      </c>
      <c r="O278">
        <v>2144.8811040000001</v>
      </c>
      <c r="P278">
        <v>1903.9650879999999</v>
      </c>
      <c r="Q278">
        <v>7153.0048829999996</v>
      </c>
      <c r="R278">
        <v>4277.388672</v>
      </c>
      <c r="S278">
        <v>6293.4648440000001</v>
      </c>
      <c r="T278">
        <v>1551.1988530000001</v>
      </c>
      <c r="U278">
        <v>7381.7333980000003</v>
      </c>
      <c r="V278">
        <v>1435.6319579999999</v>
      </c>
      <c r="W278">
        <v>2004.476318</v>
      </c>
      <c r="X278">
        <v>2151.1535640000002</v>
      </c>
      <c r="Y278">
        <v>1166.935303</v>
      </c>
      <c r="Z278">
        <v>449443</v>
      </c>
    </row>
    <row r="279" spans="1:26" x14ac:dyDescent="0.25">
      <c r="A279" s="1">
        <v>43199</v>
      </c>
      <c r="B279">
        <v>1924.190918</v>
      </c>
      <c r="C279">
        <v>1304.786621</v>
      </c>
      <c r="D279">
        <v>5795.3759769999997</v>
      </c>
      <c r="E279">
        <v>8272.7314449999994</v>
      </c>
      <c r="F279">
        <v>576.75250240000003</v>
      </c>
      <c r="G279">
        <v>1206.6289059999999</v>
      </c>
      <c r="H279">
        <v>704.64709470000003</v>
      </c>
      <c r="I279">
        <v>3990.8679200000001</v>
      </c>
      <c r="J279">
        <v>8880.9619139999995</v>
      </c>
      <c r="K279">
        <v>8207.5898440000001</v>
      </c>
      <c r="L279">
        <v>7317.2128910000001</v>
      </c>
      <c r="M279">
        <v>3392.1118160000001</v>
      </c>
      <c r="N279">
        <v>2193.1445309999999</v>
      </c>
      <c r="O279">
        <v>2148.650635</v>
      </c>
      <c r="P279">
        <v>1783.9804690000001</v>
      </c>
      <c r="Q279">
        <v>7058.2631840000004</v>
      </c>
      <c r="R279">
        <v>4191.4819340000004</v>
      </c>
      <c r="S279">
        <v>5701.3383789999998</v>
      </c>
      <c r="T279">
        <v>1628.841187</v>
      </c>
      <c r="U279">
        <v>6905.8935549999997</v>
      </c>
      <c r="V279">
        <v>1492.200317</v>
      </c>
      <c r="W279">
        <v>1991.1663820000001</v>
      </c>
      <c r="X279">
        <v>2057.6655270000001</v>
      </c>
      <c r="Y279">
        <v>1141.8861079999999</v>
      </c>
      <c r="Z279">
        <v>458564.5625</v>
      </c>
    </row>
    <row r="280" spans="1:26" x14ac:dyDescent="0.25">
      <c r="A280" s="1">
        <v>43206</v>
      </c>
      <c r="B280">
        <v>1984.0972899999999</v>
      </c>
      <c r="C280">
        <v>1353.112183</v>
      </c>
      <c r="D280">
        <v>5912.2573240000002</v>
      </c>
      <c r="E280">
        <v>8010.875</v>
      </c>
      <c r="F280">
        <v>577.47802730000001</v>
      </c>
      <c r="G280">
        <v>1214.8359379999999</v>
      </c>
      <c r="H280">
        <v>697.32611080000004</v>
      </c>
      <c r="I280">
        <v>4047.3332519999999</v>
      </c>
      <c r="J280">
        <v>9170.2431639999995</v>
      </c>
      <c r="K280">
        <v>8607.9609380000002</v>
      </c>
      <c r="L280">
        <v>7412.9882809999999</v>
      </c>
      <c r="M280">
        <v>3409.0551759999998</v>
      </c>
      <c r="N280">
        <v>2162.4035640000002</v>
      </c>
      <c r="O280">
        <v>2204.251953</v>
      </c>
      <c r="P280">
        <v>1787.138062</v>
      </c>
      <c r="Q280">
        <v>7314.0659180000002</v>
      </c>
      <c r="R280">
        <v>4259.4912109999996</v>
      </c>
      <c r="S280">
        <v>6056.6137699999999</v>
      </c>
      <c r="T280">
        <v>1662.706543</v>
      </c>
      <c r="U280">
        <v>6971.5888670000004</v>
      </c>
      <c r="V280">
        <v>1523.9125979999999</v>
      </c>
      <c r="W280">
        <v>2054.1667480000001</v>
      </c>
      <c r="X280">
        <v>2161.3359380000002</v>
      </c>
      <c r="Y280">
        <v>1210.123047</v>
      </c>
      <c r="Z280">
        <v>467686.15629999997</v>
      </c>
    </row>
    <row r="281" spans="1:26" x14ac:dyDescent="0.25">
      <c r="A281" s="1">
        <v>43213</v>
      </c>
      <c r="B281">
        <v>1749.2645259999999</v>
      </c>
      <c r="C281">
        <v>1459.4279790000001</v>
      </c>
      <c r="D281">
        <v>5727.1953130000002</v>
      </c>
      <c r="E281">
        <v>8786.7460940000001</v>
      </c>
      <c r="F281">
        <v>591.10284420000005</v>
      </c>
      <c r="G281">
        <v>1253.951172</v>
      </c>
      <c r="H281">
        <v>746.74291989999995</v>
      </c>
      <c r="I281">
        <v>4153.5649409999996</v>
      </c>
      <c r="J281">
        <v>9334.171875</v>
      </c>
      <c r="K281">
        <v>8798.6113280000009</v>
      </c>
      <c r="L281">
        <v>7470.4526370000003</v>
      </c>
      <c r="M281">
        <v>3397.195068</v>
      </c>
      <c r="N281">
        <v>2205.4411620000001</v>
      </c>
      <c r="O281">
        <v>2259.8527829999998</v>
      </c>
      <c r="P281">
        <v>1881.8625489999999</v>
      </c>
      <c r="Q281">
        <v>7626.7143550000001</v>
      </c>
      <c r="R281">
        <v>4299.7597660000001</v>
      </c>
      <c r="S281">
        <v>6115.826172</v>
      </c>
      <c r="T281">
        <v>1604.0616460000001</v>
      </c>
      <c r="U281">
        <v>6973.3627930000002</v>
      </c>
      <c r="V281">
        <v>1573.624268</v>
      </c>
      <c r="W281">
        <v>2092.3217770000001</v>
      </c>
      <c r="X281">
        <v>2186.327393</v>
      </c>
      <c r="Y281">
        <v>1187.665405</v>
      </c>
      <c r="Z281">
        <v>471003.0625</v>
      </c>
    </row>
    <row r="282" spans="1:26" x14ac:dyDescent="0.25">
      <c r="A282" s="1">
        <v>43220</v>
      </c>
      <c r="B282">
        <v>1816.359741</v>
      </c>
      <c r="C282">
        <v>1447.346802</v>
      </c>
      <c r="D282">
        <v>5717.4545900000003</v>
      </c>
      <c r="E282">
        <v>9368.6484380000002</v>
      </c>
      <c r="F282">
        <v>572.56030269999997</v>
      </c>
      <c r="G282">
        <v>1251.1572269999999</v>
      </c>
      <c r="H282">
        <v>738.50677489999998</v>
      </c>
      <c r="I282">
        <v>4038.719971</v>
      </c>
      <c r="J282">
        <v>9179.8876949999994</v>
      </c>
      <c r="K282">
        <v>8989.2646480000003</v>
      </c>
      <c r="L282">
        <v>7432.142578</v>
      </c>
      <c r="M282">
        <v>3400.5834960000002</v>
      </c>
      <c r="N282">
        <v>2214.2241210000002</v>
      </c>
      <c r="O282">
        <v>2113.7827149999998</v>
      </c>
      <c r="P282">
        <v>1905.543823</v>
      </c>
      <c r="Q282">
        <v>7664.611328</v>
      </c>
      <c r="R282">
        <v>4272.0190430000002</v>
      </c>
      <c r="S282">
        <v>6081.9902339999999</v>
      </c>
      <c r="T282">
        <v>1608.1915280000001</v>
      </c>
      <c r="U282">
        <v>6782.4941410000001</v>
      </c>
      <c r="V282">
        <v>1565.053101</v>
      </c>
      <c r="W282">
        <v>2066.5891109999998</v>
      </c>
      <c r="X282">
        <v>2125.2365719999998</v>
      </c>
      <c r="Y282">
        <v>1277.496216</v>
      </c>
      <c r="Z282">
        <v>471003.0625</v>
      </c>
    </row>
    <row r="283" spans="1:26" x14ac:dyDescent="0.25">
      <c r="A283" s="1">
        <v>43227</v>
      </c>
      <c r="B283">
        <v>1830.7373050000001</v>
      </c>
      <c r="C283">
        <v>1459.4279790000001</v>
      </c>
      <c r="D283">
        <v>5970.6972660000001</v>
      </c>
      <c r="E283">
        <v>9126.1904300000006</v>
      </c>
      <c r="F283">
        <v>582.87945560000003</v>
      </c>
      <c r="G283">
        <v>1317.1636960000001</v>
      </c>
      <c r="H283">
        <v>786.09338379999997</v>
      </c>
      <c r="I283">
        <v>3994.6960450000001</v>
      </c>
      <c r="J283">
        <v>9131.6738280000009</v>
      </c>
      <c r="K283">
        <v>9246.6455079999996</v>
      </c>
      <c r="L283">
        <v>7527.9174800000001</v>
      </c>
      <c r="M283">
        <v>3527.6606449999999</v>
      </c>
      <c r="N283">
        <v>2206.319336</v>
      </c>
      <c r="O283">
        <v>2189.1735840000001</v>
      </c>
      <c r="P283">
        <v>1995.5323490000001</v>
      </c>
      <c r="Q283">
        <v>7598.2919920000004</v>
      </c>
      <c r="R283">
        <v>4300.654297</v>
      </c>
      <c r="S283">
        <v>5988.9428710000002</v>
      </c>
      <c r="T283">
        <v>1661.0545649999999</v>
      </c>
      <c r="U283">
        <v>6783.3823240000002</v>
      </c>
      <c r="V283">
        <v>1561.6247559999999</v>
      </c>
      <c r="W283">
        <v>2088.7727049999999</v>
      </c>
      <c r="X283">
        <v>1969.7314449999999</v>
      </c>
      <c r="Y283">
        <v>1503.800293</v>
      </c>
      <c r="Z283">
        <v>471003.0625</v>
      </c>
    </row>
    <row r="284" spans="1:26" x14ac:dyDescent="0.25">
      <c r="A284" s="1">
        <v>43234</v>
      </c>
      <c r="B284">
        <v>1847.510986</v>
      </c>
      <c r="C284">
        <v>1437.6816409999999</v>
      </c>
      <c r="D284">
        <v>5688.2333980000003</v>
      </c>
      <c r="E284">
        <v>9126.1904300000006</v>
      </c>
      <c r="F284">
        <v>583.28271480000001</v>
      </c>
      <c r="G284">
        <v>1322.053345</v>
      </c>
      <c r="H284">
        <v>805.31091309999999</v>
      </c>
      <c r="I284">
        <v>4026.2783199999999</v>
      </c>
      <c r="J284">
        <v>9797.0214840000008</v>
      </c>
      <c r="K284">
        <v>9246.6455079999996</v>
      </c>
      <c r="L284">
        <v>7307.6347660000001</v>
      </c>
      <c r="M284">
        <v>3555.6176759999998</v>
      </c>
      <c r="N284">
        <v>2367.0502929999998</v>
      </c>
      <c r="O284">
        <v>2165.6140140000002</v>
      </c>
      <c r="P284">
        <v>1802.925293</v>
      </c>
      <c r="Q284">
        <v>7806.7231449999999</v>
      </c>
      <c r="R284">
        <v>4314.9726559999999</v>
      </c>
      <c r="S284">
        <v>6081.9902339999999</v>
      </c>
      <c r="T284">
        <v>1655.2727050000001</v>
      </c>
      <c r="U284">
        <v>6944.955078</v>
      </c>
      <c r="V284">
        <v>1858.1791989999999</v>
      </c>
      <c r="W284">
        <v>2097.64624</v>
      </c>
      <c r="X284">
        <v>1974.359009</v>
      </c>
      <c r="Y284">
        <v>1540.9418949999999</v>
      </c>
      <c r="Z284">
        <v>466856.90629999997</v>
      </c>
    </row>
    <row r="285" spans="1:26" x14ac:dyDescent="0.25">
      <c r="A285" s="1">
        <v>43241</v>
      </c>
      <c r="B285">
        <v>1763.6423339999999</v>
      </c>
      <c r="C285">
        <v>1435.265259</v>
      </c>
      <c r="D285">
        <v>5503.1723629999997</v>
      </c>
      <c r="E285">
        <v>8864.3339840000008</v>
      </c>
      <c r="F285">
        <v>558.21002199999998</v>
      </c>
      <c r="G285">
        <v>1242.4261469999999</v>
      </c>
      <c r="H285">
        <v>766.87567139999999</v>
      </c>
      <c r="I285">
        <v>4174.6196289999998</v>
      </c>
      <c r="J285">
        <v>9787.3789059999999</v>
      </c>
      <c r="K285">
        <v>9475.4287110000005</v>
      </c>
      <c r="L285">
        <v>7144.8178710000002</v>
      </c>
      <c r="M285">
        <v>3413.29126</v>
      </c>
      <c r="N285">
        <v>2267.8012699999999</v>
      </c>
      <c r="O285">
        <v>2168.4411620000001</v>
      </c>
      <c r="P285">
        <v>1831.3427730000001</v>
      </c>
      <c r="Q285">
        <v>7683.5595700000003</v>
      </c>
      <c r="R285">
        <v>4385.6650390000004</v>
      </c>
      <c r="S285">
        <v>6090.451172</v>
      </c>
      <c r="T285">
        <v>1605.7136230000001</v>
      </c>
      <c r="U285">
        <v>7369.3046880000002</v>
      </c>
      <c r="V285">
        <v>1768.1845699999999</v>
      </c>
      <c r="W285">
        <v>2099.4204100000002</v>
      </c>
      <c r="X285">
        <v>1916.045044</v>
      </c>
      <c r="Y285">
        <v>1647.1838379999999</v>
      </c>
      <c r="Z285">
        <v>471832.3125</v>
      </c>
    </row>
    <row r="286" spans="1:26" x14ac:dyDescent="0.25">
      <c r="A286" s="1">
        <v>43248</v>
      </c>
      <c r="B286">
        <v>1782.812134</v>
      </c>
      <c r="C286">
        <v>1442.514038</v>
      </c>
      <c r="D286">
        <v>5522.6518550000001</v>
      </c>
      <c r="E286">
        <v>8534.5878909999992</v>
      </c>
      <c r="F286">
        <v>537.08758539999997</v>
      </c>
      <c r="G286">
        <v>1243.6485600000001</v>
      </c>
      <c r="H286">
        <v>758.63946529999998</v>
      </c>
      <c r="I286">
        <v>4213.8583980000003</v>
      </c>
      <c r="J286">
        <v>9372.7412110000005</v>
      </c>
      <c r="K286">
        <v>8750.9482420000004</v>
      </c>
      <c r="L286">
        <v>6780.8715819999998</v>
      </c>
      <c r="M286">
        <v>3399.736328</v>
      </c>
      <c r="N286">
        <v>2185.2397460000002</v>
      </c>
      <c r="O286">
        <v>2223.0996089999999</v>
      </c>
      <c r="P286">
        <v>1753.9842530000001</v>
      </c>
      <c r="Q286">
        <v>7569.8686520000001</v>
      </c>
      <c r="R286">
        <v>4288.1264650000003</v>
      </c>
      <c r="S286">
        <v>5904.3540039999998</v>
      </c>
      <c r="T286">
        <v>1581.7601320000001</v>
      </c>
      <c r="U286">
        <v>7270.763672</v>
      </c>
      <c r="V286">
        <v>1763.8989260000001</v>
      </c>
      <c r="W286">
        <v>2078.125</v>
      </c>
      <c r="X286">
        <v>1872.5407709999999</v>
      </c>
      <c r="Y286">
        <v>1947.77124</v>
      </c>
      <c r="Z286">
        <v>466027.625</v>
      </c>
    </row>
    <row r="287" spans="1:26" x14ac:dyDescent="0.25">
      <c r="A287" s="1">
        <v>43255</v>
      </c>
      <c r="B287">
        <v>1746.8682859999999</v>
      </c>
      <c r="C287">
        <v>1442.514038</v>
      </c>
      <c r="D287">
        <v>5434.9907229999999</v>
      </c>
      <c r="E287">
        <v>8757.6513670000004</v>
      </c>
      <c r="F287">
        <v>545.39147949999995</v>
      </c>
      <c r="G287">
        <v>1306.16272</v>
      </c>
      <c r="H287">
        <v>797.98999019999997</v>
      </c>
      <c r="I287">
        <v>4216.7299800000001</v>
      </c>
      <c r="J287">
        <v>9806.6660159999992</v>
      </c>
      <c r="K287">
        <v>8913.0048829999996</v>
      </c>
      <c r="L287">
        <v>6809.6049800000001</v>
      </c>
      <c r="M287">
        <v>3438.7070309999999</v>
      </c>
      <c r="N287">
        <v>2206.319336</v>
      </c>
      <c r="O287">
        <v>2510.5288089999999</v>
      </c>
      <c r="P287">
        <v>1799.7680660000001</v>
      </c>
      <c r="Q287">
        <v>7655.1372069999998</v>
      </c>
      <c r="R287">
        <v>4391.9291990000002</v>
      </c>
      <c r="S287">
        <v>5895.8950199999999</v>
      </c>
      <c r="T287">
        <v>1553.6766359999999</v>
      </c>
      <c r="U287">
        <v>7423.4584960000002</v>
      </c>
      <c r="V287">
        <v>1969.6014399999999</v>
      </c>
      <c r="W287">
        <v>2205.9001459999999</v>
      </c>
      <c r="X287">
        <v>1863.2844239999999</v>
      </c>
      <c r="Y287">
        <v>1889.8995359999999</v>
      </c>
      <c r="Z287">
        <v>471003.0625</v>
      </c>
    </row>
    <row r="288" spans="1:26" x14ac:dyDescent="0.25">
      <c r="A288" s="1">
        <v>43262</v>
      </c>
      <c r="B288">
        <v>1547.97937</v>
      </c>
      <c r="C288">
        <v>1601.988159</v>
      </c>
      <c r="D288">
        <v>5035.6455079999996</v>
      </c>
      <c r="E288">
        <v>8786.7460940000001</v>
      </c>
      <c r="F288">
        <v>531.0411987</v>
      </c>
      <c r="G288">
        <v>1320.481567</v>
      </c>
      <c r="H288">
        <v>807.14123540000003</v>
      </c>
      <c r="I288">
        <v>4258.8398440000001</v>
      </c>
      <c r="J288">
        <v>10018.804690000001</v>
      </c>
      <c r="K288">
        <v>9484.9619139999995</v>
      </c>
      <c r="L288">
        <v>7135.2392579999996</v>
      </c>
      <c r="M288">
        <v>3357.3774410000001</v>
      </c>
      <c r="N288">
        <v>2094.773682</v>
      </c>
      <c r="O288">
        <v>2650.945068</v>
      </c>
      <c r="P288">
        <v>1771.35022</v>
      </c>
      <c r="Q288">
        <v>7844.6196289999998</v>
      </c>
      <c r="R288">
        <v>4425.9340819999998</v>
      </c>
      <c r="S288">
        <v>5870.517578</v>
      </c>
      <c r="T288">
        <v>1492.5539550000001</v>
      </c>
      <c r="U288">
        <v>7676.470703</v>
      </c>
      <c r="V288">
        <v>1925.8897710000001</v>
      </c>
      <c r="W288">
        <v>2190.8154300000001</v>
      </c>
      <c r="X288">
        <v>1972.5081789999999</v>
      </c>
      <c r="Y288">
        <v>1832.027832</v>
      </c>
      <c r="Z288">
        <v>474319.9375</v>
      </c>
    </row>
    <row r="289" spans="1:26" x14ac:dyDescent="0.25">
      <c r="A289" s="1">
        <v>43269</v>
      </c>
      <c r="B289">
        <v>1610.281982</v>
      </c>
      <c r="C289">
        <v>1614.0694579999999</v>
      </c>
      <c r="D289">
        <v>4986.9443359999996</v>
      </c>
      <c r="E289">
        <v>8680.0634769999997</v>
      </c>
      <c r="F289">
        <v>504.1141968</v>
      </c>
      <c r="G289">
        <v>1257.094116</v>
      </c>
      <c r="H289">
        <v>815.37731929999995</v>
      </c>
      <c r="I289">
        <v>4025.321289</v>
      </c>
      <c r="J289">
        <v>10568.44238</v>
      </c>
      <c r="K289">
        <v>9170.3847659999992</v>
      </c>
      <c r="L289">
        <v>6943.6889650000003</v>
      </c>
      <c r="M289">
        <v>3157.4426269999999</v>
      </c>
      <c r="N289">
        <v>2017.4822999999999</v>
      </c>
      <c r="O289">
        <v>2658.484375</v>
      </c>
      <c r="P289">
        <v>1755.563232</v>
      </c>
      <c r="Q289">
        <v>7787.7758789999998</v>
      </c>
      <c r="R289">
        <v>4313.1821289999998</v>
      </c>
      <c r="S289">
        <v>5853.6000979999999</v>
      </c>
      <c r="T289">
        <v>1406.6514890000001</v>
      </c>
      <c r="U289">
        <v>7458.0810549999997</v>
      </c>
      <c r="V289">
        <v>1985.0291749999999</v>
      </c>
      <c r="W289">
        <v>2173.0688479999999</v>
      </c>
      <c r="X289">
        <v>1874.391846</v>
      </c>
      <c r="Y289">
        <v>1717.1479489999999</v>
      </c>
      <c r="Z289">
        <v>481783.0625</v>
      </c>
    </row>
    <row r="290" spans="1:26" x14ac:dyDescent="0.25">
      <c r="A290" s="1">
        <v>43276</v>
      </c>
      <c r="B290">
        <v>1495.261841</v>
      </c>
      <c r="C290">
        <v>1609.236938</v>
      </c>
      <c r="D290">
        <v>4728.8305659999996</v>
      </c>
      <c r="E290">
        <v>8612.1748050000006</v>
      </c>
      <c r="F290">
        <v>508.7901306</v>
      </c>
      <c r="G290">
        <v>1252.0301509999999</v>
      </c>
      <c r="H290">
        <v>808.05639650000001</v>
      </c>
      <c r="I290">
        <v>3894.2065429999998</v>
      </c>
      <c r="J290">
        <v>9970.5917969999991</v>
      </c>
      <c r="K290">
        <v>9122.7226559999999</v>
      </c>
      <c r="L290">
        <v>7087.3525390000004</v>
      </c>
      <c r="M290">
        <v>3198.9545899999998</v>
      </c>
      <c r="N290">
        <v>2048.2231449999999</v>
      </c>
      <c r="O290">
        <v>2732.9333499999998</v>
      </c>
      <c r="P290">
        <v>1782.4018550000001</v>
      </c>
      <c r="Q290">
        <v>7588.8178710000002</v>
      </c>
      <c r="R290">
        <v>4323.0258789999998</v>
      </c>
      <c r="S290">
        <v>5853.6000979999999</v>
      </c>
      <c r="T290">
        <v>1418.2152100000001</v>
      </c>
      <c r="U290">
        <v>7501.5805659999996</v>
      </c>
      <c r="V290">
        <v>1955.0306399999999</v>
      </c>
      <c r="W290">
        <v>2199.6889649999998</v>
      </c>
      <c r="X290">
        <v>1879.0200199999999</v>
      </c>
      <c r="Y290">
        <v>1719.73938</v>
      </c>
      <c r="Z290">
        <v>485929.21879999997</v>
      </c>
    </row>
    <row r="291" spans="1:26" x14ac:dyDescent="0.25">
      <c r="A291" s="1">
        <v>43283</v>
      </c>
      <c r="B291">
        <v>1395.8486330000001</v>
      </c>
      <c r="C291">
        <v>1565.744019</v>
      </c>
      <c r="D291">
        <v>4524.2885740000002</v>
      </c>
      <c r="E291">
        <v>8767.3496090000008</v>
      </c>
      <c r="F291">
        <v>498.71264650000001</v>
      </c>
      <c r="G291">
        <v>1250.633423</v>
      </c>
      <c r="H291">
        <v>792.49920650000001</v>
      </c>
      <c r="I291">
        <v>3803.2873540000001</v>
      </c>
      <c r="J291">
        <v>9960.9482420000004</v>
      </c>
      <c r="K291">
        <v>8913.7402340000008</v>
      </c>
      <c r="L291">
        <v>6771.2944340000004</v>
      </c>
      <c r="M291">
        <v>3257.4096679999998</v>
      </c>
      <c r="N291">
        <v>1992.8896480000001</v>
      </c>
      <c r="O291">
        <v>2616.0766600000002</v>
      </c>
      <c r="P291">
        <v>1589.518188</v>
      </c>
      <c r="Q291">
        <v>7219.3247069999998</v>
      </c>
      <c r="R291">
        <v>4085.889893</v>
      </c>
      <c r="S291">
        <v>5616.7485349999997</v>
      </c>
      <c r="T291">
        <v>1413.2592770000001</v>
      </c>
      <c r="U291">
        <v>7244.0659180000002</v>
      </c>
      <c r="V291">
        <v>1851.322144</v>
      </c>
      <c r="W291">
        <v>2080.7866210000002</v>
      </c>
      <c r="X291">
        <v>1794.4327390000001</v>
      </c>
      <c r="Y291">
        <v>1736.175293</v>
      </c>
      <c r="Z291">
        <v>485099.96879999997</v>
      </c>
    </row>
    <row r="292" spans="1:26" x14ac:dyDescent="0.25">
      <c r="A292" s="1">
        <v>43290</v>
      </c>
      <c r="B292">
        <v>1500.5493160000001</v>
      </c>
      <c r="C292">
        <v>1643.0648189999999</v>
      </c>
      <c r="D292">
        <v>4626.5610349999997</v>
      </c>
      <c r="E292">
        <v>8689.7617190000001</v>
      </c>
      <c r="F292">
        <v>514.59472659999994</v>
      </c>
      <c r="G292">
        <v>1270.8892820000001</v>
      </c>
      <c r="H292">
        <v>807.14123540000003</v>
      </c>
      <c r="I292">
        <v>3810.9436040000001</v>
      </c>
      <c r="J292">
        <v>10423.80078</v>
      </c>
      <c r="K292">
        <v>9525.8427730000003</v>
      </c>
      <c r="L292">
        <v>7336.3676759999998</v>
      </c>
      <c r="M292">
        <v>3295.5329590000001</v>
      </c>
      <c r="N292">
        <v>2365.2937010000001</v>
      </c>
      <c r="O292">
        <v>2650.0026859999998</v>
      </c>
      <c r="P292">
        <v>1491.2626949999999</v>
      </c>
      <c r="Q292">
        <v>7134.0571289999998</v>
      </c>
      <c r="R292">
        <v>4039.3579100000002</v>
      </c>
      <c r="S292">
        <v>5439.1108400000003</v>
      </c>
      <c r="T292">
        <v>1392.6094969999999</v>
      </c>
      <c r="U292">
        <v>7447.0278319999998</v>
      </c>
      <c r="V292">
        <v>1876.178101</v>
      </c>
      <c r="W292">
        <v>2093.2092290000001</v>
      </c>
      <c r="X292">
        <v>1847.4564210000001</v>
      </c>
      <c r="Y292">
        <v>1853.7646480000001</v>
      </c>
      <c r="Z292">
        <v>491733.84379999997</v>
      </c>
    </row>
    <row r="293" spans="1:26" x14ac:dyDescent="0.25">
      <c r="A293" s="1">
        <v>43297</v>
      </c>
      <c r="B293">
        <v>1563.273193</v>
      </c>
      <c r="C293">
        <v>1614.0694579999999</v>
      </c>
      <c r="D293">
        <v>4660.6508789999998</v>
      </c>
      <c r="E293">
        <v>8874.03125</v>
      </c>
      <c r="F293">
        <v>534.18530269999997</v>
      </c>
      <c r="G293">
        <v>1299.1777340000001</v>
      </c>
      <c r="H293">
        <v>843.74621579999996</v>
      </c>
      <c r="I293">
        <v>3919.0895999999998</v>
      </c>
      <c r="J293">
        <v>10423.80078</v>
      </c>
      <c r="K293">
        <v>9248.4853519999997</v>
      </c>
      <c r="L293">
        <v>7451.2973629999997</v>
      </c>
      <c r="M293">
        <v>3359.9184570000002</v>
      </c>
      <c r="N293">
        <v>2256.383057</v>
      </c>
      <c r="O293">
        <v>2662.2536620000001</v>
      </c>
      <c r="P293">
        <v>1557.822876</v>
      </c>
      <c r="Q293">
        <v>7295.1181640000004</v>
      </c>
      <c r="R293">
        <v>4140.4760740000002</v>
      </c>
      <c r="S293">
        <v>5616.7485349999997</v>
      </c>
      <c r="T293">
        <v>1437.213013</v>
      </c>
      <c r="U293">
        <v>7373.7114259999998</v>
      </c>
      <c r="V293">
        <v>1859.893311</v>
      </c>
      <c r="W293">
        <v>2090.5473630000001</v>
      </c>
      <c r="X293">
        <v>1843.735596</v>
      </c>
      <c r="Y293">
        <v>1787.1885990000001</v>
      </c>
      <c r="Z293">
        <v>491733.84379999997</v>
      </c>
    </row>
    <row r="294" spans="1:26" x14ac:dyDescent="0.25">
      <c r="A294" s="1">
        <v>43304</v>
      </c>
      <c r="B294">
        <v>1616.3472899999999</v>
      </c>
      <c r="C294">
        <v>1457.011841</v>
      </c>
      <c r="D294">
        <v>4947.984375</v>
      </c>
      <c r="E294">
        <v>8767.3496090000008</v>
      </c>
      <c r="F294">
        <v>557.88751219999995</v>
      </c>
      <c r="G294">
        <v>1301.9719239999999</v>
      </c>
      <c r="H294">
        <v>766.87567139999999</v>
      </c>
      <c r="I294">
        <v>3991.8247070000002</v>
      </c>
      <c r="J294">
        <v>10385.22949</v>
      </c>
      <c r="K294">
        <v>9181.5341800000006</v>
      </c>
      <c r="L294">
        <v>7901.439453</v>
      </c>
      <c r="M294">
        <v>3436.165039</v>
      </c>
      <c r="N294">
        <v>2313.4733890000002</v>
      </c>
      <c r="O294">
        <v>2669.7927249999998</v>
      </c>
      <c r="P294">
        <v>1629.137207</v>
      </c>
      <c r="Q294">
        <v>7408.8071289999998</v>
      </c>
      <c r="R294">
        <v>4141.3715819999998</v>
      </c>
      <c r="S294">
        <v>5735.1733400000003</v>
      </c>
      <c r="T294">
        <v>1476.034058</v>
      </c>
      <c r="U294">
        <v>7513.1923829999996</v>
      </c>
      <c r="V294">
        <v>1962.744751</v>
      </c>
      <c r="W294">
        <v>2161.5341800000001</v>
      </c>
      <c r="X294">
        <v>1895.8291019999999</v>
      </c>
      <c r="Y294">
        <v>1797.5639650000001</v>
      </c>
      <c r="Z294">
        <v>484270.78129999997</v>
      </c>
    </row>
    <row r="295" spans="1:26" x14ac:dyDescent="0.25">
      <c r="A295" s="1">
        <v>43311</v>
      </c>
      <c r="B295">
        <v>1606.69751</v>
      </c>
      <c r="C295">
        <v>1483.5908199999999</v>
      </c>
      <c r="D295">
        <v>4758.0512699999999</v>
      </c>
      <c r="E295">
        <v>8127.2548829999996</v>
      </c>
      <c r="F295">
        <v>558.77435300000002</v>
      </c>
      <c r="G295">
        <v>1260.7612300000001</v>
      </c>
      <c r="H295">
        <v>779.68743900000004</v>
      </c>
      <c r="I295">
        <v>3760.2204590000001</v>
      </c>
      <c r="J295">
        <v>9825.9492190000001</v>
      </c>
      <c r="K295">
        <v>7842.5615230000003</v>
      </c>
      <c r="L295">
        <v>7355.5224609999996</v>
      </c>
      <c r="M295">
        <v>3317.5598140000002</v>
      </c>
      <c r="N295">
        <v>2246.7216800000001</v>
      </c>
      <c r="O295">
        <v>2174.095703</v>
      </c>
      <c r="P295">
        <v>1624.383057</v>
      </c>
      <c r="Q295">
        <v>7134.0571289999998</v>
      </c>
      <c r="R295">
        <v>4029.514893</v>
      </c>
      <c r="S295">
        <v>5599.8315430000002</v>
      </c>
      <c r="T295">
        <v>1461.1663820000001</v>
      </c>
      <c r="U295">
        <v>7300.3945309999999</v>
      </c>
      <c r="V295">
        <v>2326.1525879999999</v>
      </c>
      <c r="W295">
        <v>2148.2238769999999</v>
      </c>
      <c r="X295">
        <v>1839.084351</v>
      </c>
      <c r="Y295">
        <v>1893.5379640000001</v>
      </c>
      <c r="Z295">
        <v>482612.28129999997</v>
      </c>
    </row>
    <row r="296" spans="1:26" x14ac:dyDescent="0.25">
      <c r="A296" s="1">
        <v>43318</v>
      </c>
      <c r="B296">
        <v>1758.6823730000001</v>
      </c>
      <c r="C296">
        <v>1515.0023189999999</v>
      </c>
      <c r="D296">
        <v>5318.1088870000003</v>
      </c>
      <c r="E296">
        <v>7341.6860349999997</v>
      </c>
      <c r="F296">
        <v>539.74804689999996</v>
      </c>
      <c r="G296">
        <v>1213.7882079999999</v>
      </c>
      <c r="H296">
        <v>757.7244263</v>
      </c>
      <c r="I296">
        <v>3725.766846</v>
      </c>
      <c r="J296">
        <v>8774.8935550000006</v>
      </c>
      <c r="K296">
        <v>7373.919922</v>
      </c>
      <c r="L296">
        <v>7460.875</v>
      </c>
      <c r="M296">
        <v>2971.9104000000002</v>
      </c>
      <c r="N296">
        <v>2275.7058109999998</v>
      </c>
      <c r="O296">
        <v>2084.568115</v>
      </c>
      <c r="P296">
        <v>1632.3066409999999</v>
      </c>
      <c r="Q296">
        <v>6641.3999020000001</v>
      </c>
      <c r="R296">
        <v>4050.095703</v>
      </c>
      <c r="S296">
        <v>5616.7485349999997</v>
      </c>
      <c r="T296">
        <v>1418.2152100000001</v>
      </c>
      <c r="U296">
        <v>7278.9365230000003</v>
      </c>
      <c r="V296">
        <v>2214.7304690000001</v>
      </c>
      <c r="W296">
        <v>2200.5759280000002</v>
      </c>
      <c r="X296">
        <v>1993.503784</v>
      </c>
      <c r="Y296">
        <v>1762.9788820000001</v>
      </c>
      <c r="Z296">
        <v>480124.53129999997</v>
      </c>
    </row>
    <row r="297" spans="1:26" x14ac:dyDescent="0.25">
      <c r="A297" s="1">
        <v>43325</v>
      </c>
      <c r="B297">
        <v>1700.7833250000001</v>
      </c>
      <c r="C297">
        <v>1382.1072999999999</v>
      </c>
      <c r="D297">
        <v>5269.408203</v>
      </c>
      <c r="E297">
        <v>7118.6220700000003</v>
      </c>
      <c r="F297">
        <v>540.95739749999996</v>
      </c>
      <c r="G297">
        <v>1187.9445800000001</v>
      </c>
      <c r="H297">
        <v>733.93109130000005</v>
      </c>
      <c r="I297">
        <v>3684.6142580000001</v>
      </c>
      <c r="J297">
        <v>8900.2470699999994</v>
      </c>
      <c r="K297">
        <v>6924.408203</v>
      </c>
      <c r="L297">
        <v>7575.8051759999998</v>
      </c>
      <c r="M297">
        <v>2937.1760250000002</v>
      </c>
      <c r="N297">
        <v>2338.9445799999999</v>
      </c>
      <c r="O297">
        <v>2053.469482</v>
      </c>
      <c r="P297">
        <v>1415.194092</v>
      </c>
      <c r="Q297">
        <v>6612.9770509999998</v>
      </c>
      <c r="R297">
        <v>4123.4741210000002</v>
      </c>
      <c r="S297">
        <v>5633.6660160000001</v>
      </c>
      <c r="T297">
        <v>1399.217529</v>
      </c>
      <c r="U297">
        <v>7242.2783200000003</v>
      </c>
      <c r="V297">
        <v>2135.0205080000001</v>
      </c>
      <c r="W297">
        <v>2158.8715820000002</v>
      </c>
      <c r="X297">
        <v>2000.0155030000001</v>
      </c>
      <c r="Y297">
        <v>1532.122803</v>
      </c>
      <c r="Z297">
        <v>475149.28129999997</v>
      </c>
    </row>
    <row r="298" spans="1:26" x14ac:dyDescent="0.25">
      <c r="A298" s="1">
        <v>43332</v>
      </c>
      <c r="B298">
        <v>1942.0291749999999</v>
      </c>
      <c r="C298">
        <v>1423.1839600000001</v>
      </c>
      <c r="D298">
        <v>5249.9287109999996</v>
      </c>
      <c r="E298">
        <v>7235.0034180000002</v>
      </c>
      <c r="F298">
        <v>539.02258300000005</v>
      </c>
      <c r="G298">
        <v>1192.659058</v>
      </c>
      <c r="H298">
        <v>722.94964600000003</v>
      </c>
      <c r="I298">
        <v>3676.9577640000002</v>
      </c>
      <c r="J298">
        <v>8765.2490230000003</v>
      </c>
      <c r="K298">
        <v>7364.3564450000003</v>
      </c>
      <c r="L298">
        <v>7508.7631840000004</v>
      </c>
      <c r="M298">
        <v>2976.993164</v>
      </c>
      <c r="N298">
        <v>2326.648193</v>
      </c>
      <c r="O298">
        <v>2065.7204590000001</v>
      </c>
      <c r="P298">
        <v>1633.891357</v>
      </c>
      <c r="Q298">
        <v>6669.8222660000001</v>
      </c>
      <c r="R298">
        <v>4073.3615719999998</v>
      </c>
      <c r="S298">
        <v>5735.1733400000003</v>
      </c>
      <c r="T298">
        <v>1425.649048</v>
      </c>
      <c r="U298">
        <v>7477.4277339999999</v>
      </c>
      <c r="V298">
        <v>2183.0178219999998</v>
      </c>
      <c r="W298">
        <v>2155.32251</v>
      </c>
      <c r="X298">
        <v>2070.7143550000001</v>
      </c>
      <c r="Y298">
        <v>1656.6293949999999</v>
      </c>
      <c r="Z298">
        <v>489246.125</v>
      </c>
    </row>
    <row r="299" spans="1:26" x14ac:dyDescent="0.25">
      <c r="A299" s="1">
        <v>43339</v>
      </c>
      <c r="B299">
        <v>1995.103149</v>
      </c>
      <c r="C299">
        <v>1527.083862</v>
      </c>
      <c r="D299">
        <v>5620.0527339999999</v>
      </c>
      <c r="E299">
        <v>8049.6669920000004</v>
      </c>
      <c r="F299">
        <v>540.79614260000005</v>
      </c>
      <c r="G299">
        <v>1210.121216</v>
      </c>
      <c r="H299">
        <v>724.77990720000003</v>
      </c>
      <c r="I299">
        <v>3683.656982</v>
      </c>
      <c r="J299">
        <v>9295.5986329999996</v>
      </c>
      <c r="K299">
        <v>7632.1508789999998</v>
      </c>
      <c r="L299">
        <v>7566.2280270000001</v>
      </c>
      <c r="M299">
        <v>2871.0952149999998</v>
      </c>
      <c r="N299">
        <v>2497.0402829999998</v>
      </c>
      <c r="O299">
        <v>2037.4487300000001</v>
      </c>
      <c r="P299">
        <v>1648.1545410000001</v>
      </c>
      <c r="Q299">
        <v>6717.1928710000002</v>
      </c>
      <c r="R299">
        <v>4049.2006839999999</v>
      </c>
      <c r="S299">
        <v>5515.2412109999996</v>
      </c>
      <c r="T299">
        <v>1442.1685789999999</v>
      </c>
      <c r="U299">
        <v>7711.6840819999998</v>
      </c>
      <c r="V299">
        <v>2143.5913089999999</v>
      </c>
      <c r="W299">
        <v>2212.1118160000001</v>
      </c>
      <c r="X299">
        <v>2177.6911620000001</v>
      </c>
      <c r="Y299">
        <v>1717.153442</v>
      </c>
      <c r="Z299">
        <v>490075.375</v>
      </c>
    </row>
    <row r="300" spans="1:26" x14ac:dyDescent="0.25">
      <c r="A300" s="1">
        <v>43346</v>
      </c>
      <c r="B300">
        <v>1867.2430420000001</v>
      </c>
      <c r="C300">
        <v>1425.600342</v>
      </c>
      <c r="D300">
        <v>5113.5664059999999</v>
      </c>
      <c r="E300">
        <v>7322.2895509999998</v>
      </c>
      <c r="F300">
        <v>538.70001219999995</v>
      </c>
      <c r="G300">
        <v>1151.7979740000001</v>
      </c>
      <c r="H300">
        <v>678.10852050000005</v>
      </c>
      <c r="I300">
        <v>3589.866943</v>
      </c>
      <c r="J300">
        <v>9102.7441409999992</v>
      </c>
      <c r="K300">
        <v>7488.6899409999996</v>
      </c>
      <c r="L300">
        <v>7843.9750979999999</v>
      </c>
      <c r="M300">
        <v>2692.3403320000002</v>
      </c>
      <c r="N300">
        <v>2389.0083009999998</v>
      </c>
      <c r="O300">
        <v>2025.1976320000001</v>
      </c>
      <c r="P300">
        <v>1599.0264890000001</v>
      </c>
      <c r="Q300">
        <v>6868.779297</v>
      </c>
      <c r="R300">
        <v>4116.9838870000003</v>
      </c>
      <c r="S300">
        <v>5577.6816410000001</v>
      </c>
      <c r="T300">
        <v>1344.702759</v>
      </c>
      <c r="U300">
        <v>7818.0834960000002</v>
      </c>
      <c r="V300">
        <v>2183.8747560000002</v>
      </c>
      <c r="W300">
        <v>2231.6328130000002</v>
      </c>
      <c r="X300">
        <v>2188.8544919999999</v>
      </c>
      <c r="Y300">
        <v>1675.6513669999999</v>
      </c>
      <c r="Z300">
        <v>486758.34379999997</v>
      </c>
    </row>
    <row r="301" spans="1:26" x14ac:dyDescent="0.25">
      <c r="A301" s="1">
        <v>43353</v>
      </c>
      <c r="B301">
        <v>1874.4803469999999</v>
      </c>
      <c r="C301">
        <v>1432.848999</v>
      </c>
      <c r="D301">
        <v>5025.9052730000003</v>
      </c>
      <c r="E301">
        <v>6847.0678710000002</v>
      </c>
      <c r="F301">
        <v>548.69696039999997</v>
      </c>
      <c r="G301">
        <v>1195.802246</v>
      </c>
      <c r="H301">
        <v>697.32611080000004</v>
      </c>
      <c r="I301">
        <v>3654.9458009999998</v>
      </c>
      <c r="J301">
        <v>9469.1699219999991</v>
      </c>
      <c r="K301">
        <v>7440.8691410000001</v>
      </c>
      <c r="L301">
        <v>8140.876953</v>
      </c>
      <c r="M301">
        <v>2760.961914</v>
      </c>
      <c r="N301">
        <v>2545.3479000000002</v>
      </c>
      <c r="O301">
        <v>2080.798828</v>
      </c>
      <c r="P301">
        <v>1603.780884</v>
      </c>
      <c r="Q301">
        <v>7039.314453</v>
      </c>
      <c r="R301">
        <v>4503.091797</v>
      </c>
      <c r="S301">
        <v>5810.4453130000002</v>
      </c>
      <c r="T301">
        <v>1330.660889</v>
      </c>
      <c r="U301">
        <v>7944.1528319999998</v>
      </c>
      <c r="V301">
        <v>2220.7297359999998</v>
      </c>
      <c r="W301">
        <v>2265.351318</v>
      </c>
      <c r="X301">
        <v>2190.7150879999999</v>
      </c>
      <c r="Y301">
        <v>1757.791138</v>
      </c>
      <c r="Z301">
        <v>481783.0625</v>
      </c>
    </row>
    <row r="302" spans="1:26" x14ac:dyDescent="0.25">
      <c r="A302" s="1">
        <v>43360</v>
      </c>
      <c r="B302">
        <v>1797.2817379999999</v>
      </c>
      <c r="C302">
        <v>1507.7536620000001</v>
      </c>
      <c r="D302">
        <v>5561.6123049999997</v>
      </c>
      <c r="E302">
        <v>7390.1777339999999</v>
      </c>
      <c r="F302">
        <v>582.15405269999997</v>
      </c>
      <c r="G302">
        <v>1222.3448490000001</v>
      </c>
      <c r="H302">
        <v>733.01605219999999</v>
      </c>
      <c r="I302">
        <v>3810.9436040000001</v>
      </c>
      <c r="J302">
        <v>9527.0263670000004</v>
      </c>
      <c r="K302">
        <v>7718.2280270000001</v>
      </c>
      <c r="L302">
        <v>8591.0195309999999</v>
      </c>
      <c r="M302">
        <v>2863.4709469999998</v>
      </c>
      <c r="N302">
        <v>2648.1103520000001</v>
      </c>
      <c r="O302">
        <v>2155.2475589999999</v>
      </c>
      <c r="P302">
        <v>1708.375366</v>
      </c>
      <c r="Q302">
        <v>7370.9116210000002</v>
      </c>
      <c r="R302">
        <v>4586.2817379999997</v>
      </c>
      <c r="S302">
        <v>5888.0322269999997</v>
      </c>
      <c r="T302">
        <v>1452.080688</v>
      </c>
      <c r="U302">
        <v>7729.5668949999999</v>
      </c>
      <c r="V302">
        <v>2309.0102539999998</v>
      </c>
      <c r="W302">
        <v>2338.1118160000001</v>
      </c>
      <c r="X302">
        <v>2246.529297</v>
      </c>
      <c r="Y302">
        <v>1858.087769</v>
      </c>
      <c r="Z302">
        <v>485929.21879999997</v>
      </c>
    </row>
    <row r="303" spans="1:26" x14ac:dyDescent="0.25">
      <c r="A303" s="1">
        <v>43367</v>
      </c>
      <c r="B303">
        <v>1826.231323</v>
      </c>
      <c r="C303">
        <v>1461.8443600000001</v>
      </c>
      <c r="D303">
        <v>5639.533203</v>
      </c>
      <c r="E303">
        <v>7361.0830079999996</v>
      </c>
      <c r="F303">
        <v>571.67352289999997</v>
      </c>
      <c r="G303">
        <v>1238.9339600000001</v>
      </c>
      <c r="H303">
        <v>733.93109130000005</v>
      </c>
      <c r="I303">
        <v>3799.4592290000001</v>
      </c>
      <c r="J303">
        <v>9430.6005860000005</v>
      </c>
      <c r="K303">
        <v>7995.5869140000004</v>
      </c>
      <c r="L303">
        <v>8916.6572269999997</v>
      </c>
      <c r="M303">
        <v>2853.3046880000002</v>
      </c>
      <c r="N303">
        <v>2692.0258789999998</v>
      </c>
      <c r="O303">
        <v>2142.9963379999999</v>
      </c>
      <c r="P303">
        <v>1763.8420410000001</v>
      </c>
      <c r="Q303">
        <v>7399.3339839999999</v>
      </c>
      <c r="R303">
        <v>4575.4296880000002</v>
      </c>
      <c r="S303">
        <v>5965.6191410000001</v>
      </c>
      <c r="T303">
        <v>1445.4727780000001</v>
      </c>
      <c r="U303">
        <v>8202.5488280000009</v>
      </c>
      <c r="V303">
        <v>2315.0097660000001</v>
      </c>
      <c r="W303">
        <v>2344.3237300000001</v>
      </c>
      <c r="X303">
        <v>2347.9252929999998</v>
      </c>
      <c r="Y303">
        <v>1928.9879149999999</v>
      </c>
      <c r="Z303">
        <v>494221.4375</v>
      </c>
    </row>
    <row r="304" spans="1:26" x14ac:dyDescent="0.25">
      <c r="A304" s="1">
        <v>43374</v>
      </c>
      <c r="B304">
        <v>1669.4213870000001</v>
      </c>
      <c r="C304">
        <v>1330.75</v>
      </c>
      <c r="D304">
        <v>5425.095703</v>
      </c>
      <c r="E304">
        <v>6975.3227539999998</v>
      </c>
      <c r="F304">
        <v>599.76580809999996</v>
      </c>
      <c r="G304">
        <v>1240.1064449999999</v>
      </c>
      <c r="H304">
        <v>705.24871829999995</v>
      </c>
      <c r="I304">
        <v>3614.75</v>
      </c>
      <c r="J304">
        <v>9153.2763670000004</v>
      </c>
      <c r="K304">
        <v>7546.0742190000001</v>
      </c>
      <c r="L304">
        <v>8859.3359380000002</v>
      </c>
      <c r="M304">
        <v>2868.0649410000001</v>
      </c>
      <c r="N304">
        <v>2627.0307619999999</v>
      </c>
      <c r="O304">
        <v>2077.9716800000001</v>
      </c>
      <c r="P304">
        <v>1692.5275879999999</v>
      </c>
      <c r="Q304">
        <v>7355.7382809999999</v>
      </c>
      <c r="R304">
        <v>4624.2592770000001</v>
      </c>
      <c r="S304">
        <v>6181.1401370000003</v>
      </c>
      <c r="T304">
        <v>1388.2899170000001</v>
      </c>
      <c r="U304">
        <v>7931.6342770000001</v>
      </c>
      <c r="V304">
        <v>2353.7861330000001</v>
      </c>
      <c r="W304">
        <v>2367.4155270000001</v>
      </c>
      <c r="X304">
        <v>2158.1564939999998</v>
      </c>
      <c r="Y304">
        <v>1764.7082519999999</v>
      </c>
      <c r="Z304">
        <v>489663.3125</v>
      </c>
    </row>
    <row r="305" spans="1:26" x14ac:dyDescent="0.25">
      <c r="A305" s="1">
        <v>43381</v>
      </c>
      <c r="B305">
        <v>1580.1606449999999</v>
      </c>
      <c r="C305">
        <v>1284.6108400000001</v>
      </c>
      <c r="D305">
        <v>5054.3159180000002</v>
      </c>
      <c r="E305">
        <v>6245.6870120000003</v>
      </c>
      <c r="F305">
        <v>561.21112059999996</v>
      </c>
      <c r="G305">
        <v>1170.325928</v>
      </c>
      <c r="H305">
        <v>672.81280519999996</v>
      </c>
      <c r="I305">
        <v>3513.3034670000002</v>
      </c>
      <c r="J305">
        <v>8359.8623050000006</v>
      </c>
      <c r="K305">
        <v>7249.5869140000004</v>
      </c>
      <c r="L305">
        <v>8542.5888670000004</v>
      </c>
      <c r="M305">
        <v>2893.8562010000001</v>
      </c>
      <c r="N305">
        <v>2177.334961</v>
      </c>
      <c r="O305">
        <v>2000.6954350000001</v>
      </c>
      <c r="P305">
        <v>1606.950439</v>
      </c>
      <c r="Q305">
        <v>7088.6040039999998</v>
      </c>
      <c r="R305">
        <v>4383.7319340000004</v>
      </c>
      <c r="S305">
        <v>5836.3071289999998</v>
      </c>
      <c r="T305">
        <v>1352.1976320000001</v>
      </c>
      <c r="U305">
        <v>7625.8496089999999</v>
      </c>
      <c r="V305">
        <v>2175.5866700000001</v>
      </c>
      <c r="W305">
        <v>2282.993164</v>
      </c>
      <c r="X305">
        <v>2015.829712</v>
      </c>
      <c r="Y305">
        <v>1809.6689449999999</v>
      </c>
      <c r="Z305">
        <v>487977.71879999997</v>
      </c>
    </row>
    <row r="306" spans="1:26" x14ac:dyDescent="0.25">
      <c r="A306" s="1">
        <v>43388</v>
      </c>
      <c r="B306">
        <v>1556.035889</v>
      </c>
      <c r="C306">
        <v>1311.322876</v>
      </c>
      <c r="D306">
        <v>4976.2563479999999</v>
      </c>
      <c r="E306">
        <v>6313.7866210000002</v>
      </c>
      <c r="F306">
        <v>562.02978519999999</v>
      </c>
      <c r="G306">
        <v>1164.8355710000001</v>
      </c>
      <c r="H306">
        <v>653.35125730000004</v>
      </c>
      <c r="I306">
        <v>3502.7758789999998</v>
      </c>
      <c r="J306">
        <v>8398.5683590000008</v>
      </c>
      <c r="K306">
        <v>6962.6640630000002</v>
      </c>
      <c r="L306">
        <v>8216.2421880000002</v>
      </c>
      <c r="M306">
        <v>2944.5808109999998</v>
      </c>
      <c r="N306">
        <v>2180.8481449999999</v>
      </c>
      <c r="O306">
        <v>1986.559692</v>
      </c>
      <c r="P306">
        <v>1706.7905270000001</v>
      </c>
      <c r="Q306">
        <v>7040.9008789999998</v>
      </c>
      <c r="R306">
        <v>4380.1157229999999</v>
      </c>
      <c r="S306">
        <v>6060.4487300000001</v>
      </c>
      <c r="T306">
        <v>1342.1254879999999</v>
      </c>
      <c r="U306">
        <v>7255.6889650000003</v>
      </c>
      <c r="V306">
        <v>2109.8435060000002</v>
      </c>
      <c r="W306">
        <v>2326.102539</v>
      </c>
      <c r="X306">
        <v>1962.806274</v>
      </c>
      <c r="Y306">
        <v>1737.904663</v>
      </c>
      <c r="Z306">
        <v>498091.25</v>
      </c>
    </row>
    <row r="307" spans="1:26" x14ac:dyDescent="0.25">
      <c r="A307" s="1">
        <v>43395</v>
      </c>
      <c r="B307">
        <v>1304.6575929999999</v>
      </c>
      <c r="C307">
        <v>1151.049927</v>
      </c>
      <c r="D307">
        <v>4366.4213870000003</v>
      </c>
      <c r="E307">
        <v>5370.1225590000004</v>
      </c>
      <c r="F307">
        <v>534.60760500000004</v>
      </c>
      <c r="G307">
        <v>1157.219971</v>
      </c>
      <c r="H307">
        <v>630.18280030000005</v>
      </c>
      <c r="I307">
        <v>3416.6420899999998</v>
      </c>
      <c r="J307">
        <v>7479.3691410000001</v>
      </c>
      <c r="K307">
        <v>6675.7407229999999</v>
      </c>
      <c r="L307">
        <v>7669.1342770000001</v>
      </c>
      <c r="M307">
        <v>2809.602539</v>
      </c>
      <c r="N307">
        <v>1888.370361</v>
      </c>
      <c r="O307">
        <v>1878.184692</v>
      </c>
      <c r="P307">
        <v>1565.7464600000001</v>
      </c>
      <c r="Q307">
        <v>6735.6049800000001</v>
      </c>
      <c r="R307">
        <v>4309.5859380000002</v>
      </c>
      <c r="S307">
        <v>5948.3784180000002</v>
      </c>
      <c r="T307">
        <v>1217.0618899999999</v>
      </c>
      <c r="U307">
        <v>6492.1206050000001</v>
      </c>
      <c r="V307">
        <v>1851.195068</v>
      </c>
      <c r="W307">
        <v>2227.3107909999999</v>
      </c>
      <c r="X307">
        <v>1908.8522949999999</v>
      </c>
      <c r="Y307">
        <v>1383.4067379999999</v>
      </c>
      <c r="Z307">
        <v>494720</v>
      </c>
    </row>
    <row r="308" spans="1:26" x14ac:dyDescent="0.25">
      <c r="A308" s="1">
        <v>43402</v>
      </c>
      <c r="B308">
        <v>1669.4213870000001</v>
      </c>
      <c r="C308">
        <v>1282.182495</v>
      </c>
      <c r="D308">
        <v>5161.6464839999999</v>
      </c>
      <c r="E308">
        <v>6702.9257809999999</v>
      </c>
      <c r="F308">
        <v>556.38159180000002</v>
      </c>
      <c r="G308">
        <v>1161.293457</v>
      </c>
      <c r="H308">
        <v>673.73956299999998</v>
      </c>
      <c r="I308">
        <v>3602.3083499999998</v>
      </c>
      <c r="J308">
        <v>7503.5590819999998</v>
      </c>
      <c r="K308">
        <v>7173.0747069999998</v>
      </c>
      <c r="L308">
        <v>7870.7001950000003</v>
      </c>
      <c r="M308">
        <v>2892.9968260000001</v>
      </c>
      <c r="N308">
        <v>2146.5939939999998</v>
      </c>
      <c r="O308">
        <v>1944.1521</v>
      </c>
      <c r="P308">
        <v>1578.424927</v>
      </c>
      <c r="Q308">
        <v>6764.2265630000002</v>
      </c>
      <c r="R308">
        <v>4446.1240230000003</v>
      </c>
      <c r="S308">
        <v>6189.7612300000001</v>
      </c>
      <c r="T308">
        <v>1346.3222659999999</v>
      </c>
      <c r="U308">
        <v>6911.4575199999999</v>
      </c>
      <c r="V308">
        <v>1781.126587</v>
      </c>
      <c r="W308">
        <v>2274.0124510000001</v>
      </c>
      <c r="X308">
        <v>1980.4808350000001</v>
      </c>
      <c r="Y308">
        <v>1641.0661620000001</v>
      </c>
      <c r="Z308">
        <v>492191.71879999997</v>
      </c>
    </row>
    <row r="309" spans="1:26" x14ac:dyDescent="0.25">
      <c r="A309" s="1">
        <v>43409</v>
      </c>
      <c r="B309">
        <v>1630.822144</v>
      </c>
      <c r="C309">
        <v>1226.329712</v>
      </c>
      <c r="D309">
        <v>4927.4692379999997</v>
      </c>
      <c r="E309">
        <v>6625.0976559999999</v>
      </c>
      <c r="F309">
        <v>561.04748540000003</v>
      </c>
      <c r="G309">
        <v>1185.9113769999999</v>
      </c>
      <c r="H309">
        <v>701.54168700000002</v>
      </c>
      <c r="I309">
        <v>3816.6860350000002</v>
      </c>
      <c r="J309">
        <v>6485.6674800000001</v>
      </c>
      <c r="K309">
        <v>7039.1767579999996</v>
      </c>
      <c r="L309">
        <v>7640.3383789999998</v>
      </c>
      <c r="M309">
        <v>2997.0241700000001</v>
      </c>
      <c r="N309">
        <v>2155.3771969999998</v>
      </c>
      <c r="O309">
        <v>2139.226807</v>
      </c>
      <c r="P309">
        <v>1540.390259</v>
      </c>
      <c r="Q309">
        <v>7040.9008789999998</v>
      </c>
      <c r="R309">
        <v>4528.4096680000002</v>
      </c>
      <c r="S309">
        <v>6439.7651370000003</v>
      </c>
      <c r="T309">
        <v>1292.603394</v>
      </c>
      <c r="U309">
        <v>6839.9287109999996</v>
      </c>
      <c r="V309">
        <v>1813.9982910000001</v>
      </c>
      <c r="W309">
        <v>2324.3066410000001</v>
      </c>
      <c r="X309">
        <v>1908.8522949999999</v>
      </c>
      <c r="Y309">
        <v>1557.197388</v>
      </c>
      <c r="Z309">
        <v>503148</v>
      </c>
    </row>
    <row r="310" spans="1:26" x14ac:dyDescent="0.25">
      <c r="A310" s="1">
        <v>43416</v>
      </c>
      <c r="B310">
        <v>1476.4248050000001</v>
      </c>
      <c r="C310">
        <v>1166.834717</v>
      </c>
      <c r="D310">
        <v>5210.4335940000001</v>
      </c>
      <c r="E310">
        <v>5603.6064450000003</v>
      </c>
      <c r="F310">
        <v>533.54351810000003</v>
      </c>
      <c r="G310">
        <v>1167.315186</v>
      </c>
      <c r="H310">
        <v>677.44653319999998</v>
      </c>
      <c r="I310">
        <v>3883.6789549999999</v>
      </c>
      <c r="J310">
        <v>6250.5463870000003</v>
      </c>
      <c r="K310">
        <v>7048.7412109999996</v>
      </c>
      <c r="L310">
        <v>7765.1176759999998</v>
      </c>
      <c r="M310">
        <v>2949.7390140000002</v>
      </c>
      <c r="N310">
        <v>1933.1641850000001</v>
      </c>
      <c r="O310">
        <v>2214.618164</v>
      </c>
      <c r="P310">
        <v>1727.392578</v>
      </c>
      <c r="Q310">
        <v>6811.9291990000002</v>
      </c>
      <c r="R310">
        <v>4522.0805659999996</v>
      </c>
      <c r="S310">
        <v>6155.2778319999998</v>
      </c>
      <c r="T310">
        <v>1320.302124</v>
      </c>
      <c r="U310">
        <v>7166.2778319999998</v>
      </c>
      <c r="V310">
        <v>1590.8167719999999</v>
      </c>
      <c r="W310">
        <v>2298.2612300000001</v>
      </c>
      <c r="X310">
        <v>1909.782471</v>
      </c>
      <c r="Y310">
        <v>1290.026611</v>
      </c>
      <c r="Z310">
        <v>518318.34379999997</v>
      </c>
    </row>
    <row r="311" spans="1:26" x14ac:dyDescent="0.25">
      <c r="A311" s="1">
        <v>43423</v>
      </c>
      <c r="B311">
        <v>1635.647095</v>
      </c>
      <c r="C311">
        <v>1159.5493160000001</v>
      </c>
      <c r="D311">
        <v>5337.279297</v>
      </c>
      <c r="E311">
        <v>5506.3212890000004</v>
      </c>
      <c r="F311">
        <v>512.99743650000005</v>
      </c>
      <c r="G311">
        <v>1208.0498050000001</v>
      </c>
      <c r="H311">
        <v>624.62237549999998</v>
      </c>
      <c r="I311">
        <v>3898.9916990000002</v>
      </c>
      <c r="J311">
        <v>5912.8632809999999</v>
      </c>
      <c r="K311">
        <v>7125.2534180000002</v>
      </c>
      <c r="L311">
        <v>8235.4404300000006</v>
      </c>
      <c r="M311">
        <v>2999.6035160000001</v>
      </c>
      <c r="N311">
        <v>1914.7197269999999</v>
      </c>
      <c r="O311">
        <v>2257.9682619999999</v>
      </c>
      <c r="P311">
        <v>1698.8666989999999</v>
      </c>
      <c r="Q311">
        <v>6783.3076170000004</v>
      </c>
      <c r="R311">
        <v>4511.2294920000004</v>
      </c>
      <c r="S311">
        <v>6370.798828</v>
      </c>
      <c r="T311">
        <v>1337.0893550000001</v>
      </c>
      <c r="U311">
        <v>7254.7958980000003</v>
      </c>
      <c r="V311">
        <v>1493.931885</v>
      </c>
      <c r="W311">
        <v>2327.0009770000001</v>
      </c>
      <c r="X311">
        <v>2019.5511469999999</v>
      </c>
      <c r="Y311">
        <v>1383.4067379999999</v>
      </c>
      <c r="Z311">
        <v>522532.3125</v>
      </c>
    </row>
    <row r="312" spans="1:26" x14ac:dyDescent="0.25">
      <c r="A312" s="1">
        <v>43430</v>
      </c>
      <c r="B312">
        <v>1763.5073239999999</v>
      </c>
      <c r="C312">
        <v>1248.1850589999999</v>
      </c>
      <c r="D312">
        <v>5669.0297849999997</v>
      </c>
      <c r="E312">
        <v>6245.6870120000003</v>
      </c>
      <c r="F312">
        <v>511.1965027</v>
      </c>
      <c r="G312">
        <v>1204.862061</v>
      </c>
      <c r="H312">
        <v>645.01055910000002</v>
      </c>
      <c r="I312">
        <v>3876.9797359999998</v>
      </c>
      <c r="J312">
        <v>5852.8725590000004</v>
      </c>
      <c r="K312">
        <v>7555.638672</v>
      </c>
      <c r="L312">
        <v>8206.6455079999996</v>
      </c>
      <c r="M312">
        <v>3073.5405270000001</v>
      </c>
      <c r="N312">
        <v>2006.942505</v>
      </c>
      <c r="O312">
        <v>2245.7170409999999</v>
      </c>
      <c r="P312">
        <v>1754.333496</v>
      </c>
      <c r="Q312">
        <v>6993.1987300000001</v>
      </c>
      <c r="R312">
        <v>4469.6347660000001</v>
      </c>
      <c r="S312">
        <v>6405.2822269999997</v>
      </c>
      <c r="T312">
        <v>1342.9648440000001</v>
      </c>
      <c r="U312">
        <v>7472.9565430000002</v>
      </c>
      <c r="V312">
        <v>1601.1972659999999</v>
      </c>
      <c r="W312">
        <v>2358.4343260000001</v>
      </c>
      <c r="X312">
        <v>2082.806885</v>
      </c>
      <c r="Y312">
        <v>1362.655518</v>
      </c>
      <c r="Z312">
        <v>528431.8125</v>
      </c>
    </row>
    <row r="313" spans="1:26" x14ac:dyDescent="0.25">
      <c r="A313" s="1">
        <v>43437</v>
      </c>
      <c r="B313">
        <v>1688.721313</v>
      </c>
      <c r="C313">
        <v>1233.6148679999999</v>
      </c>
      <c r="D313">
        <v>5532.4262699999999</v>
      </c>
      <c r="E313">
        <v>6197.0439450000003</v>
      </c>
      <c r="F313">
        <v>492.94250490000002</v>
      </c>
      <c r="G313">
        <v>1214.602905</v>
      </c>
      <c r="H313">
        <v>632.96295169999996</v>
      </c>
      <c r="I313">
        <v>3810.9436040000001</v>
      </c>
      <c r="J313">
        <v>5553.8911129999997</v>
      </c>
      <c r="K313">
        <v>7306.9711909999996</v>
      </c>
      <c r="L313">
        <v>8302.6279300000006</v>
      </c>
      <c r="M313">
        <v>3007.3410640000002</v>
      </c>
      <c r="N313">
        <v>1765.4067379999999</v>
      </c>
      <c r="O313">
        <v>2272.1040039999998</v>
      </c>
      <c r="P313">
        <v>1654.493408</v>
      </c>
      <c r="Q313">
        <v>6916.8745120000003</v>
      </c>
      <c r="R313">
        <v>4439.794922</v>
      </c>
      <c r="S313">
        <v>6388.0410160000001</v>
      </c>
      <c r="T313">
        <v>1234.6881100000001</v>
      </c>
      <c r="U313">
        <v>7605.2841799999997</v>
      </c>
      <c r="V313">
        <v>1448.9494629999999</v>
      </c>
      <c r="W313">
        <v>2250.6611330000001</v>
      </c>
      <c r="X313">
        <v>2100.4816890000002</v>
      </c>
      <c r="Y313">
        <v>1298.6729740000001</v>
      </c>
      <c r="Z313">
        <v>529274.6875</v>
      </c>
    </row>
    <row r="314" spans="1:26" x14ac:dyDescent="0.25">
      <c r="A314" s="1">
        <v>43444</v>
      </c>
      <c r="B314">
        <v>1611.5225829999999</v>
      </c>
      <c r="C314">
        <v>1147.407471</v>
      </c>
      <c r="D314">
        <v>5444.6103519999997</v>
      </c>
      <c r="E314">
        <v>6128.9448240000002</v>
      </c>
      <c r="F314">
        <v>477.30776980000002</v>
      </c>
      <c r="G314">
        <v>1209.466919</v>
      </c>
      <c r="H314">
        <v>622.76892090000001</v>
      </c>
      <c r="I314">
        <v>3775.533203</v>
      </c>
      <c r="J314">
        <v>5500.6748049999997</v>
      </c>
      <c r="K314">
        <v>7201.7666019999997</v>
      </c>
      <c r="L314">
        <v>8187.4477539999998</v>
      </c>
      <c r="M314">
        <v>3059.7851559999999</v>
      </c>
      <c r="N314">
        <v>1743.448975</v>
      </c>
      <c r="O314">
        <v>2270.2192380000001</v>
      </c>
      <c r="P314">
        <v>1562.5771480000001</v>
      </c>
      <c r="Q314">
        <v>6935.9560549999997</v>
      </c>
      <c r="R314">
        <v>4406.3388670000004</v>
      </c>
      <c r="S314">
        <v>6232.8652339999999</v>
      </c>
      <c r="T314">
        <v>1204.471436</v>
      </c>
      <c r="U314">
        <v>7257.4780270000001</v>
      </c>
      <c r="V314">
        <v>1389.2615969999999</v>
      </c>
      <c r="W314">
        <v>2205.755615</v>
      </c>
      <c r="X314">
        <v>2139.5517580000001</v>
      </c>
      <c r="Y314">
        <v>1226.908936</v>
      </c>
      <c r="Z314">
        <v>528431.8125</v>
      </c>
    </row>
    <row r="315" spans="1:26" x14ac:dyDescent="0.25">
      <c r="A315" s="1">
        <v>43451</v>
      </c>
      <c r="B315">
        <v>1329.747314</v>
      </c>
      <c r="C315">
        <v>1021.132019</v>
      </c>
      <c r="D315">
        <v>4800.6245120000003</v>
      </c>
      <c r="E315">
        <v>5360.3940430000002</v>
      </c>
      <c r="F315">
        <v>443.74642940000001</v>
      </c>
      <c r="G315">
        <v>1136.3214109999999</v>
      </c>
      <c r="H315">
        <v>561.60406490000003</v>
      </c>
      <c r="I315">
        <v>3708.5402829999998</v>
      </c>
      <c r="J315">
        <v>5192.9853519999997</v>
      </c>
      <c r="K315">
        <v>6895.7148440000001</v>
      </c>
      <c r="L315">
        <v>7486.763672</v>
      </c>
      <c r="M315">
        <v>2964.3542480000001</v>
      </c>
      <c r="N315">
        <v>1517.7227780000001</v>
      </c>
      <c r="O315">
        <v>2179.7497560000002</v>
      </c>
      <c r="P315">
        <v>1404.1007079999999</v>
      </c>
      <c r="Q315">
        <v>6478.0112300000001</v>
      </c>
      <c r="R315">
        <v>4307.7763670000004</v>
      </c>
      <c r="S315">
        <v>5913.8940430000002</v>
      </c>
      <c r="T315">
        <v>1180.130249</v>
      </c>
      <c r="U315">
        <v>7218.1357420000004</v>
      </c>
      <c r="V315">
        <v>1212.7921140000001</v>
      </c>
      <c r="W315">
        <v>2075.5297850000002</v>
      </c>
      <c r="X315">
        <v>2036.295288</v>
      </c>
      <c r="Y315">
        <v>1117.9655760000001</v>
      </c>
      <c r="Z315">
        <v>510733.15629999997</v>
      </c>
    </row>
    <row r="316" spans="1:26" x14ac:dyDescent="0.25">
      <c r="A316" s="1">
        <v>43458</v>
      </c>
      <c r="B316">
        <v>1351.9420170000001</v>
      </c>
      <c r="C316">
        <v>1030.8454589999999</v>
      </c>
      <c r="D316">
        <v>4898.1972660000001</v>
      </c>
      <c r="E316">
        <v>5477.1352539999998</v>
      </c>
      <c r="F316">
        <v>440.30850220000002</v>
      </c>
      <c r="G316">
        <v>1134.550293</v>
      </c>
      <c r="H316">
        <v>557.89715579999995</v>
      </c>
      <c r="I316">
        <v>3771.705078</v>
      </c>
      <c r="J316">
        <v>5104.935547</v>
      </c>
      <c r="K316">
        <v>7144.3818359999996</v>
      </c>
      <c r="L316">
        <v>7409.9760740000002</v>
      </c>
      <c r="M316">
        <v>3007.3410640000002</v>
      </c>
      <c r="N316">
        <v>1487.8603519999999</v>
      </c>
      <c r="O316">
        <v>2173.1528320000002</v>
      </c>
      <c r="P316">
        <v>1399.346313</v>
      </c>
      <c r="Q316">
        <v>6582.9565430000002</v>
      </c>
      <c r="R316">
        <v>4324.9575199999999</v>
      </c>
      <c r="S316">
        <v>5991.4819340000004</v>
      </c>
      <c r="T316">
        <v>1201.9533690000001</v>
      </c>
      <c r="U316">
        <v>7290.5590819999998</v>
      </c>
      <c r="V316">
        <v>1267.290039</v>
      </c>
      <c r="W316">
        <v>2062.9562989999999</v>
      </c>
      <c r="X316">
        <v>2111.6445309999999</v>
      </c>
      <c r="Y316">
        <v>1079.057129</v>
      </c>
      <c r="Z316">
        <v>519161.15629999997</v>
      </c>
    </row>
    <row r="317" spans="1:26" x14ac:dyDescent="0.25">
      <c r="A317" s="1">
        <v>43465</v>
      </c>
      <c r="B317">
        <v>1292.033203</v>
      </c>
      <c r="C317">
        <v>996.84820560000003</v>
      </c>
      <c r="D317">
        <v>4561.5688479999999</v>
      </c>
      <c r="E317">
        <v>5078.2685549999997</v>
      </c>
      <c r="F317">
        <v>440.14477540000001</v>
      </c>
      <c r="G317">
        <v>1123.9239500000001</v>
      </c>
      <c r="H317">
        <v>543.06927489999998</v>
      </c>
      <c r="I317">
        <v>3709.4970699999999</v>
      </c>
      <c r="J317">
        <v>5035.2700199999999</v>
      </c>
      <c r="K317">
        <v>7086.4926759999998</v>
      </c>
      <c r="L317">
        <v>7112.4252930000002</v>
      </c>
      <c r="M317">
        <v>2968.6533199999999</v>
      </c>
      <c r="N317">
        <v>1430.7700199999999</v>
      </c>
      <c r="O317">
        <v>2159.7678219999998</v>
      </c>
      <c r="P317">
        <v>1387.684448</v>
      </c>
      <c r="Q317">
        <v>6516.1728519999997</v>
      </c>
      <c r="R317">
        <v>4469.6347660000001</v>
      </c>
      <c r="S317">
        <v>6008.7246089999999</v>
      </c>
      <c r="T317">
        <v>1155.7890629999999</v>
      </c>
      <c r="U317">
        <v>7130.6279299999997</v>
      </c>
      <c r="V317">
        <v>1221.442749</v>
      </c>
      <c r="W317">
        <v>2066.5490719999998</v>
      </c>
      <c r="X317">
        <v>2120.5534670000002</v>
      </c>
      <c r="Y317">
        <v>1055.7052000000001</v>
      </c>
      <c r="Z317">
        <v>520003.78129999997</v>
      </c>
    </row>
    <row r="318" spans="1:26" x14ac:dyDescent="0.25">
      <c r="A318" s="1">
        <v>43472</v>
      </c>
      <c r="B318">
        <v>1415.8470460000001</v>
      </c>
      <c r="C318">
        <v>1025.9888920000001</v>
      </c>
      <c r="D318">
        <v>4820.138672</v>
      </c>
      <c r="E318">
        <v>5749.533203</v>
      </c>
      <c r="F318">
        <v>462.16433719999998</v>
      </c>
      <c r="G318">
        <v>1208.0498050000001</v>
      </c>
      <c r="H318">
        <v>595.89343259999998</v>
      </c>
      <c r="I318">
        <v>3752.5642090000001</v>
      </c>
      <c r="J318">
        <v>5291.6777339999999</v>
      </c>
      <c r="K318">
        <v>6759.5712890000004</v>
      </c>
      <c r="L318">
        <v>7093.2285160000001</v>
      </c>
      <c r="M318">
        <v>3065.8029790000001</v>
      </c>
      <c r="N318">
        <v>1607.310547</v>
      </c>
      <c r="O318">
        <v>2106.5107419999999</v>
      </c>
      <c r="P318">
        <v>1435.4807129999999</v>
      </c>
      <c r="Q318">
        <v>6392.1464839999999</v>
      </c>
      <c r="R318">
        <v>4371.0727539999998</v>
      </c>
      <c r="S318">
        <v>5879.4116210000002</v>
      </c>
      <c r="T318">
        <v>1222.0979</v>
      </c>
      <c r="U318">
        <v>6735.9340819999998</v>
      </c>
      <c r="V318">
        <v>1271.615356</v>
      </c>
      <c r="W318">
        <v>2186.8957519999999</v>
      </c>
      <c r="X318">
        <v>2021.9451899999999</v>
      </c>
      <c r="Y318">
        <v>1257.492798</v>
      </c>
      <c r="Z318">
        <v>540230.875</v>
      </c>
    </row>
    <row r="319" spans="1:26" x14ac:dyDescent="0.25">
      <c r="A319" s="1">
        <v>43479</v>
      </c>
      <c r="B319">
        <v>1522.181519</v>
      </c>
      <c r="C319">
        <v>1058.771851</v>
      </c>
      <c r="D319">
        <v>5025.0439450000003</v>
      </c>
      <c r="E319">
        <v>5807.904297</v>
      </c>
      <c r="F319">
        <v>468.95837399999999</v>
      </c>
      <c r="G319">
        <v>1203.9764399999999</v>
      </c>
      <c r="H319">
        <v>619.98864749999996</v>
      </c>
      <c r="I319">
        <v>3808.0727539999998</v>
      </c>
      <c r="J319">
        <v>5737.7314450000003</v>
      </c>
      <c r="K319">
        <v>6778.8027339999999</v>
      </c>
      <c r="L319">
        <v>7304.3930659999996</v>
      </c>
      <c r="M319">
        <v>3151.7761230000001</v>
      </c>
      <c r="N319">
        <v>1680.2105710000001</v>
      </c>
      <c r="O319">
        <v>2058.9597170000002</v>
      </c>
      <c r="P319">
        <v>1468.9379879999999</v>
      </c>
      <c r="Q319">
        <v>6478.0112300000001</v>
      </c>
      <c r="R319">
        <v>4257.1396480000003</v>
      </c>
      <c r="S319">
        <v>5810.4453130000002</v>
      </c>
      <c r="T319">
        <v>1238.0454099999999</v>
      </c>
      <c r="U319">
        <v>6955.8090819999998</v>
      </c>
      <c r="V319">
        <v>1313.137573</v>
      </c>
      <c r="W319">
        <v>2255.1520999999998</v>
      </c>
      <c r="X319">
        <v>2031.336548</v>
      </c>
      <c r="Y319">
        <v>1270.4837649999999</v>
      </c>
      <c r="Z319">
        <v>536859.875</v>
      </c>
    </row>
    <row r="320" spans="1:26" x14ac:dyDescent="0.25">
      <c r="A320" s="1">
        <v>43486</v>
      </c>
      <c r="B320">
        <v>1665.41687</v>
      </c>
      <c r="C320">
        <v>1040.559082</v>
      </c>
      <c r="D320">
        <v>5288.4921880000002</v>
      </c>
      <c r="E320">
        <v>6255.4140630000002</v>
      </c>
      <c r="F320">
        <v>477.962738</v>
      </c>
      <c r="G320">
        <v>1197.954712</v>
      </c>
      <c r="H320">
        <v>625.54907230000003</v>
      </c>
      <c r="I320">
        <v>3795.6311040000001</v>
      </c>
      <c r="J320">
        <v>5865.4506840000004</v>
      </c>
      <c r="K320">
        <v>6605.7260740000002</v>
      </c>
      <c r="L320">
        <v>6853.2685549999997</v>
      </c>
      <c r="M320">
        <v>3090.7348630000001</v>
      </c>
      <c r="N320">
        <v>1707.4381100000001</v>
      </c>
      <c r="O320">
        <v>2027.575928</v>
      </c>
      <c r="P320">
        <v>1457.7855219999999</v>
      </c>
      <c r="Q320">
        <v>6592.4965819999998</v>
      </c>
      <c r="R320">
        <v>4289.6918949999999</v>
      </c>
      <c r="S320">
        <v>5706.9946289999998</v>
      </c>
      <c r="T320">
        <v>1294.2823490000001</v>
      </c>
      <c r="U320">
        <v>6859.388672</v>
      </c>
      <c r="V320">
        <v>1324.383057</v>
      </c>
      <c r="W320">
        <v>2289.280029</v>
      </c>
      <c r="X320">
        <v>2055.7539059999999</v>
      </c>
      <c r="Y320">
        <v>1348.4273679999999</v>
      </c>
      <c r="Z320">
        <v>536859.875</v>
      </c>
    </row>
    <row r="321" spans="1:26" x14ac:dyDescent="0.25">
      <c r="A321" s="1">
        <v>43493</v>
      </c>
      <c r="B321">
        <v>1696.9772949999999</v>
      </c>
      <c r="C321">
        <v>837.78967290000003</v>
      </c>
      <c r="D321">
        <v>5308.0073240000002</v>
      </c>
      <c r="E321">
        <v>5866.2749020000001</v>
      </c>
      <c r="F321">
        <v>468.13980099999998</v>
      </c>
      <c r="G321">
        <v>1178.650024</v>
      </c>
      <c r="H321">
        <v>624.62237549999998</v>
      </c>
      <c r="I321">
        <v>3851.139404</v>
      </c>
      <c r="J321">
        <v>6001.8793949999999</v>
      </c>
      <c r="K321">
        <v>7596.1049800000001</v>
      </c>
      <c r="L321">
        <v>6738.0878910000001</v>
      </c>
      <c r="M321">
        <v>3002.1828609999998</v>
      </c>
      <c r="N321">
        <v>1710.0732419999999</v>
      </c>
      <c r="O321">
        <v>2026.625</v>
      </c>
      <c r="P321">
        <v>1492.8363039999999</v>
      </c>
      <c r="Q321">
        <v>6621.1176759999998</v>
      </c>
      <c r="R321">
        <v>4295.1181640000004</v>
      </c>
      <c r="S321">
        <v>5767.3403319999998</v>
      </c>
      <c r="T321">
        <v>1303.515259</v>
      </c>
      <c r="U321">
        <v>6947.6987300000001</v>
      </c>
      <c r="V321">
        <v>1379.7460940000001</v>
      </c>
      <c r="W321">
        <v>2260.5407709999999</v>
      </c>
      <c r="X321">
        <v>2147.788086</v>
      </c>
      <c r="Y321">
        <v>1315.517822</v>
      </c>
      <c r="Z321">
        <v>536016.9375</v>
      </c>
    </row>
    <row r="322" spans="1:26" x14ac:dyDescent="0.25">
      <c r="A322" s="1">
        <v>43500</v>
      </c>
      <c r="B322">
        <v>2097.5512699999999</v>
      </c>
      <c r="C322">
        <v>762.5099487</v>
      </c>
      <c r="D322">
        <v>5210.4335940000001</v>
      </c>
      <c r="E322">
        <v>5545.2358400000003</v>
      </c>
      <c r="F322">
        <v>467.40307619999999</v>
      </c>
      <c r="G322">
        <v>1142.1660159999999</v>
      </c>
      <c r="H322">
        <v>582.91906740000002</v>
      </c>
      <c r="I322">
        <v>3826.2565920000002</v>
      </c>
      <c r="J322">
        <v>6208.9409180000002</v>
      </c>
      <c r="K322">
        <v>7817.2568359999996</v>
      </c>
      <c r="L322">
        <v>6776.4814450000003</v>
      </c>
      <c r="M322">
        <v>2850.8698730000001</v>
      </c>
      <c r="N322">
        <v>1669.6707759999999</v>
      </c>
      <c r="O322">
        <v>2029.477905</v>
      </c>
      <c r="P322">
        <v>1449.8195800000001</v>
      </c>
      <c r="Q322">
        <v>6869.1713870000003</v>
      </c>
      <c r="R322">
        <v>4298.7348629999997</v>
      </c>
      <c r="S322">
        <v>5681.1318359999996</v>
      </c>
      <c r="T322">
        <v>1279.1739500000001</v>
      </c>
      <c r="U322">
        <v>6914.357422</v>
      </c>
      <c r="V322">
        <v>1380.610962</v>
      </c>
      <c r="W322">
        <v>2238.088135</v>
      </c>
      <c r="X322">
        <v>2195.6838379999999</v>
      </c>
      <c r="Y322">
        <v>1233.243774</v>
      </c>
      <c r="Z322">
        <v>530117.4375</v>
      </c>
    </row>
    <row r="323" spans="1:26" x14ac:dyDescent="0.25">
      <c r="A323" s="1">
        <v>43507</v>
      </c>
      <c r="B323">
        <v>2080.5571289999998</v>
      </c>
      <c r="C323">
        <v>806.22076419999996</v>
      </c>
      <c r="D323">
        <v>5571.4555659999996</v>
      </c>
      <c r="E323">
        <v>6070.5732420000004</v>
      </c>
      <c r="F323">
        <v>468.05798340000001</v>
      </c>
      <c r="G323">
        <v>1169.794678</v>
      </c>
      <c r="H323">
        <v>583.84582520000004</v>
      </c>
      <c r="I323">
        <v>3883.6789549999999</v>
      </c>
      <c r="J323">
        <v>6614.3554690000001</v>
      </c>
      <c r="K323">
        <v>8432.6376949999994</v>
      </c>
      <c r="L323">
        <v>6862.8662109999996</v>
      </c>
      <c r="M323">
        <v>2824.2182619999999</v>
      </c>
      <c r="N323">
        <v>1723.247803</v>
      </c>
      <c r="O323">
        <v>1807.890259</v>
      </c>
      <c r="P323">
        <v>1449.8195800000001</v>
      </c>
      <c r="Q323">
        <v>7126.765625</v>
      </c>
      <c r="R323">
        <v>4408.1469729999999</v>
      </c>
      <c r="S323">
        <v>5810.4453130000002</v>
      </c>
      <c r="T323">
        <v>1350.5189210000001</v>
      </c>
      <c r="U323">
        <v>7393.7578130000002</v>
      </c>
      <c r="V323">
        <v>1399.6419679999999</v>
      </c>
      <c r="W323">
        <v>2238.088135</v>
      </c>
      <c r="X323">
        <v>2087.6840820000002</v>
      </c>
      <c r="Y323">
        <v>1312.053467</v>
      </c>
      <c r="Z323">
        <v>529274.6875</v>
      </c>
    </row>
    <row r="324" spans="1:26" x14ac:dyDescent="0.25">
      <c r="A324" s="1">
        <v>43514</v>
      </c>
      <c r="B324">
        <v>1973.7375489999999</v>
      </c>
      <c r="C324">
        <v>819.57678220000003</v>
      </c>
      <c r="D324">
        <v>5512.9121089999999</v>
      </c>
      <c r="E324">
        <v>5895.4609380000002</v>
      </c>
      <c r="F324">
        <v>475.0977173</v>
      </c>
      <c r="G324">
        <v>1190.1621090000001</v>
      </c>
      <c r="H324">
        <v>577.35864260000005</v>
      </c>
      <c r="I324">
        <v>3935.359375</v>
      </c>
      <c r="J324">
        <v>6583.3930659999996</v>
      </c>
      <c r="K324">
        <v>8653.7919920000004</v>
      </c>
      <c r="L324">
        <v>7131.6225590000004</v>
      </c>
      <c r="M324">
        <v>2929.9653320000002</v>
      </c>
      <c r="N324">
        <v>1787.364624</v>
      </c>
      <c r="O324">
        <v>1812.6453859999999</v>
      </c>
      <c r="P324">
        <v>1575.6829829999999</v>
      </c>
      <c r="Q324">
        <v>7269.8740230000003</v>
      </c>
      <c r="R324">
        <v>4477.7734380000002</v>
      </c>
      <c r="S324">
        <v>5879.4116210000002</v>
      </c>
      <c r="T324">
        <v>1386.6110839999999</v>
      </c>
      <c r="U324">
        <v>7679.4150390000004</v>
      </c>
      <c r="V324">
        <v>1448.0844729999999</v>
      </c>
      <c r="W324">
        <v>2310.834961</v>
      </c>
      <c r="X324">
        <v>2113.0405270000001</v>
      </c>
      <c r="Y324">
        <v>1376.140625</v>
      </c>
      <c r="Z324">
        <v>534331.3125</v>
      </c>
    </row>
    <row r="325" spans="1:26" x14ac:dyDescent="0.25">
      <c r="A325" s="1">
        <v>43521</v>
      </c>
      <c r="B325">
        <v>2022.2919919999999</v>
      </c>
      <c r="C325">
        <v>870.57269289999999</v>
      </c>
      <c r="D325">
        <v>5425.095703</v>
      </c>
      <c r="E325">
        <v>6012.2036129999997</v>
      </c>
      <c r="F325">
        <v>473.46060180000001</v>
      </c>
      <c r="G325">
        <v>1184.494629</v>
      </c>
      <c r="H325">
        <v>588.47955320000005</v>
      </c>
      <c r="I325">
        <v>3937.2734380000002</v>
      </c>
      <c r="J325">
        <v>6550.4951170000004</v>
      </c>
      <c r="K325">
        <v>8798.0195309999999</v>
      </c>
      <c r="L325">
        <v>7361.9838870000003</v>
      </c>
      <c r="M325">
        <v>2963.4946289999998</v>
      </c>
      <c r="N325">
        <v>1740.814087</v>
      </c>
      <c r="O325">
        <v>1800.2822269999999</v>
      </c>
      <c r="P325">
        <v>1553.378052</v>
      </c>
      <c r="Q325">
        <v>7412.9814450000003</v>
      </c>
      <c r="R325">
        <v>4432.5610349999997</v>
      </c>
      <c r="S325">
        <v>5767.3403319999998</v>
      </c>
      <c r="T325">
        <v>1374.020874</v>
      </c>
      <c r="U325">
        <v>7683.9208980000003</v>
      </c>
      <c r="V325">
        <v>1435.9738769999999</v>
      </c>
      <c r="W325">
        <v>2312.6311040000001</v>
      </c>
      <c r="X325">
        <v>2148.7272950000001</v>
      </c>
      <c r="Y325">
        <v>1347.561279</v>
      </c>
      <c r="Z325">
        <v>540230.875</v>
      </c>
    </row>
    <row r="326" spans="1:26" x14ac:dyDescent="0.25">
      <c r="A326" s="1">
        <v>43528</v>
      </c>
      <c r="B326">
        <v>1971.309692</v>
      </c>
      <c r="C326">
        <v>909.42669679999995</v>
      </c>
      <c r="D326">
        <v>5103.1020509999998</v>
      </c>
      <c r="E326">
        <v>5282.5659180000002</v>
      </c>
      <c r="F326">
        <v>457.98947140000001</v>
      </c>
      <c r="G326">
        <v>1156.688721</v>
      </c>
      <c r="H326">
        <v>549.55645749999996</v>
      </c>
      <c r="I326">
        <v>3816.6860350000002</v>
      </c>
      <c r="J326">
        <v>6583.3930659999996</v>
      </c>
      <c r="K326">
        <v>8759.5595699999994</v>
      </c>
      <c r="L326">
        <v>7218.0083009999998</v>
      </c>
      <c r="M326">
        <v>2923.9470209999999</v>
      </c>
      <c r="N326">
        <v>1658.5789789999999</v>
      </c>
      <c r="O326">
        <v>1747.0249020000001</v>
      </c>
      <c r="P326">
        <v>1475.3110349999999</v>
      </c>
      <c r="Q326">
        <v>7193.5498049999997</v>
      </c>
      <c r="R326">
        <v>4140.3408200000003</v>
      </c>
      <c r="S326">
        <v>5736.6528319999998</v>
      </c>
      <c r="T326">
        <v>1369.8240969999999</v>
      </c>
      <c r="U326">
        <v>7720.8676759999998</v>
      </c>
      <c r="V326">
        <v>1384.9360349999999</v>
      </c>
      <c r="W326">
        <v>2222.820068</v>
      </c>
      <c r="X326">
        <v>2130.8840329999998</v>
      </c>
      <c r="Y326">
        <v>1168.290894</v>
      </c>
      <c r="Z326">
        <v>533488.625</v>
      </c>
    </row>
    <row r="327" spans="1:26" x14ac:dyDescent="0.25">
      <c r="A327" s="1">
        <v>43535</v>
      </c>
      <c r="B327">
        <v>2085.4125979999999</v>
      </c>
      <c r="C327">
        <v>1011.4185179999999</v>
      </c>
      <c r="D327">
        <v>5434.8530270000001</v>
      </c>
      <c r="E327">
        <v>5049.0820309999999</v>
      </c>
      <c r="F327">
        <v>468.22161870000002</v>
      </c>
      <c r="G327">
        <v>1171.5657960000001</v>
      </c>
      <c r="H327">
        <v>556.97033690000001</v>
      </c>
      <c r="I327">
        <v>3838.6979980000001</v>
      </c>
      <c r="J327">
        <v>6810.7734380000002</v>
      </c>
      <c r="K327">
        <v>8961.4794920000004</v>
      </c>
      <c r="L327">
        <v>7477.1655270000001</v>
      </c>
      <c r="M327">
        <v>2927.3862300000001</v>
      </c>
      <c r="N327">
        <v>1761.847168</v>
      </c>
      <c r="O327">
        <v>1747.0249020000001</v>
      </c>
      <c r="P327">
        <v>1476.904053</v>
      </c>
      <c r="Q327">
        <v>7222.1708980000003</v>
      </c>
      <c r="R327">
        <v>4242.5947269999997</v>
      </c>
      <c r="S327">
        <v>5648.8032229999999</v>
      </c>
      <c r="T327">
        <v>1451.241211</v>
      </c>
      <c r="U327">
        <v>7807.375</v>
      </c>
      <c r="V327">
        <v>1365.040039</v>
      </c>
      <c r="W327">
        <v>2211.1442870000001</v>
      </c>
      <c r="X327">
        <v>2248.2753910000001</v>
      </c>
      <c r="Y327">
        <v>1207.2624510000001</v>
      </c>
      <c r="Z327">
        <v>541916.5</v>
      </c>
    </row>
    <row r="328" spans="1:26" x14ac:dyDescent="0.25">
      <c r="A328" s="1">
        <v>43542</v>
      </c>
      <c r="B328">
        <v>2379.1667480000001</v>
      </c>
      <c r="C328">
        <v>1039.3447269999999</v>
      </c>
      <c r="D328">
        <v>5737.3310549999997</v>
      </c>
      <c r="E328">
        <v>5272.8378910000001</v>
      </c>
      <c r="F328">
        <v>466.74829099999999</v>
      </c>
      <c r="G328">
        <v>1196.006592</v>
      </c>
      <c r="H328">
        <v>565.31103519999999</v>
      </c>
      <c r="I328">
        <v>3846.3542480000001</v>
      </c>
      <c r="J328">
        <v>6765.2978519999997</v>
      </c>
      <c r="K328">
        <v>8874.9423829999996</v>
      </c>
      <c r="L328">
        <v>7409.9760740000002</v>
      </c>
      <c r="M328">
        <v>3027.9746089999999</v>
      </c>
      <c r="N328">
        <v>1760.9492190000001</v>
      </c>
      <c r="O328">
        <v>1731.8085940000001</v>
      </c>
      <c r="P328">
        <v>1470.53125</v>
      </c>
      <c r="Q328">
        <v>7241.251953</v>
      </c>
      <c r="R328">
        <v>3955.007568</v>
      </c>
      <c r="S328">
        <v>5464.3164059999999</v>
      </c>
      <c r="T328">
        <v>1472.2248540000001</v>
      </c>
      <c r="U328">
        <v>7832.6079099999997</v>
      </c>
      <c r="V328">
        <v>1457.5998540000001</v>
      </c>
      <c r="W328">
        <v>2246.170654</v>
      </c>
      <c r="X328">
        <v>2213.5275879999999</v>
      </c>
      <c r="Y328">
        <v>1214.190918</v>
      </c>
      <c r="Z328">
        <v>556244.0625</v>
      </c>
    </row>
    <row r="329" spans="1:26" x14ac:dyDescent="0.25">
      <c r="A329" s="1">
        <v>43549</v>
      </c>
      <c r="B329">
        <v>2245.6423340000001</v>
      </c>
      <c r="C329">
        <v>1096.411621</v>
      </c>
      <c r="D329">
        <v>5620.2431640000004</v>
      </c>
      <c r="E329">
        <v>5078.2685549999997</v>
      </c>
      <c r="F329">
        <v>450.21319579999999</v>
      </c>
      <c r="G329">
        <v>1148.895874</v>
      </c>
      <c r="H329">
        <v>544.92272949999995</v>
      </c>
      <c r="I329">
        <v>3884.6359859999998</v>
      </c>
      <c r="J329">
        <v>6473.0903319999998</v>
      </c>
      <c r="K329">
        <v>8980.7099610000005</v>
      </c>
      <c r="L329">
        <v>7429.173828</v>
      </c>
      <c r="M329">
        <v>3025.3955080000001</v>
      </c>
      <c r="N329">
        <v>1748.3774410000001</v>
      </c>
      <c r="O329">
        <v>1708.033203</v>
      </c>
      <c r="P329">
        <v>1435.4807129999999</v>
      </c>
      <c r="Q329">
        <v>7250.7929690000001</v>
      </c>
      <c r="R329">
        <v>3812.5832519999999</v>
      </c>
      <c r="S329">
        <v>5394.0346680000002</v>
      </c>
      <c r="T329">
        <v>1444.5264890000001</v>
      </c>
      <c r="U329">
        <v>7856.0371089999999</v>
      </c>
      <c r="V329">
        <v>1408.2923579999999</v>
      </c>
      <c r="W329">
        <v>2377.2944339999999</v>
      </c>
      <c r="X329">
        <v>2188.171143</v>
      </c>
      <c r="Y329">
        <v>1196.8698730000001</v>
      </c>
      <c r="Z329">
        <v>550344.5</v>
      </c>
    </row>
    <row r="330" spans="1:26" x14ac:dyDescent="0.25">
      <c r="A330" s="1">
        <v>43556</v>
      </c>
      <c r="B330">
        <v>2515.119385</v>
      </c>
      <c r="C330">
        <v>1017.4894410000001</v>
      </c>
      <c r="D330">
        <v>6296.0004879999997</v>
      </c>
      <c r="E330">
        <v>5679.1860349999997</v>
      </c>
      <c r="F330">
        <v>477.43612669999999</v>
      </c>
      <c r="G330">
        <v>1233.3773189999999</v>
      </c>
      <c r="H330">
        <v>584.17071529999998</v>
      </c>
      <c r="I330">
        <v>3982.8410640000002</v>
      </c>
      <c r="J330">
        <v>6361.7119140000004</v>
      </c>
      <c r="K330">
        <v>8778.7900389999995</v>
      </c>
      <c r="L330">
        <v>6999.8657229999999</v>
      </c>
      <c r="M330">
        <v>3112.5864259999998</v>
      </c>
      <c r="N330">
        <v>1936.9542240000001</v>
      </c>
      <c r="O330">
        <v>1699.4738769999999</v>
      </c>
      <c r="P330">
        <v>1445.0397949999999</v>
      </c>
      <c r="Q330">
        <v>7293.3481449999999</v>
      </c>
      <c r="R330">
        <v>3730.4157709999999</v>
      </c>
      <c r="S330">
        <v>5253.4746089999999</v>
      </c>
      <c r="T330">
        <v>1550.8861079999999</v>
      </c>
      <c r="U330">
        <v>7672.2060549999997</v>
      </c>
      <c r="V330">
        <v>1597.1992190000001</v>
      </c>
      <c r="W330">
        <v>2417.7785640000002</v>
      </c>
      <c r="X330">
        <v>2121.4926759999998</v>
      </c>
      <c r="Y330">
        <v>1321.579956</v>
      </c>
      <c r="Z330">
        <v>541468.25</v>
      </c>
    </row>
    <row r="331" spans="1:26" x14ac:dyDescent="0.25">
      <c r="A331" s="1">
        <v>43563</v>
      </c>
      <c r="B331">
        <v>2427.7209469999998</v>
      </c>
      <c r="C331">
        <v>1005.347595</v>
      </c>
      <c r="D331">
        <v>6198.0844729999999</v>
      </c>
      <c r="E331">
        <v>5522.7880859999996</v>
      </c>
      <c r="F331">
        <v>463.6591492</v>
      </c>
      <c r="G331">
        <v>1224.181274</v>
      </c>
      <c r="H331">
        <v>578.5174561</v>
      </c>
      <c r="I331">
        <v>3923.3664549999999</v>
      </c>
      <c r="J331">
        <v>6129.2626950000003</v>
      </c>
      <c r="K331">
        <v>9307.6308590000008</v>
      </c>
      <c r="L331">
        <v>7009.4941410000001</v>
      </c>
      <c r="M331">
        <v>2858.748047</v>
      </c>
      <c r="N331">
        <v>1800.4604489999999</v>
      </c>
      <c r="O331">
        <v>1633.8535159999999</v>
      </c>
      <c r="P331">
        <v>1448.226318</v>
      </c>
      <c r="Q331">
        <v>7370.220703</v>
      </c>
      <c r="R331">
        <v>3501.2590329999998</v>
      </c>
      <c r="S331">
        <v>4612.1640630000002</v>
      </c>
      <c r="T331">
        <v>1534.67749</v>
      </c>
      <c r="U331">
        <v>7472.1557620000003</v>
      </c>
      <c r="V331">
        <v>1608.614014</v>
      </c>
      <c r="W331">
        <v>2402.3154300000001</v>
      </c>
      <c r="X331">
        <v>2148.7272950000001</v>
      </c>
      <c r="Y331">
        <v>1253.1625979999999</v>
      </c>
      <c r="Z331">
        <v>535480.5</v>
      </c>
    </row>
    <row r="332" spans="1:26" x14ac:dyDescent="0.25">
      <c r="A332" s="1">
        <v>43570</v>
      </c>
      <c r="B332">
        <v>2420.4384770000001</v>
      </c>
      <c r="C332">
        <v>1010.204285</v>
      </c>
      <c r="D332">
        <v>6648.498047</v>
      </c>
      <c r="E332">
        <v>6578.4721680000002</v>
      </c>
      <c r="F332">
        <v>472.25927730000001</v>
      </c>
      <c r="G332">
        <v>1254.6549070000001</v>
      </c>
      <c r="H332">
        <v>605.84155269999997</v>
      </c>
      <c r="I332">
        <v>3857.0671390000002</v>
      </c>
      <c r="J332">
        <v>5901.6772460000002</v>
      </c>
      <c r="K332">
        <v>9317.2480469999991</v>
      </c>
      <c r="L332">
        <v>7028.7504879999997</v>
      </c>
      <c r="M332">
        <v>2489.3688959999999</v>
      </c>
      <c r="N332">
        <v>1866.9113769999999</v>
      </c>
      <c r="O332">
        <v>1598.665649</v>
      </c>
      <c r="P332">
        <v>1422.7352289999999</v>
      </c>
      <c r="Q332">
        <v>7379.8295900000003</v>
      </c>
      <c r="R332">
        <v>3364.3129880000001</v>
      </c>
      <c r="S332">
        <v>4533.0991210000002</v>
      </c>
      <c r="T332">
        <v>1552.5920410000001</v>
      </c>
      <c r="U332">
        <v>7464.0463870000003</v>
      </c>
      <c r="V332">
        <v>1565.588745</v>
      </c>
      <c r="W332">
        <v>2375.0263669999999</v>
      </c>
      <c r="X332">
        <v>2118.6750489999999</v>
      </c>
      <c r="Y332">
        <v>1273.0817870000001</v>
      </c>
      <c r="Z332">
        <v>528637.3125</v>
      </c>
    </row>
    <row r="333" spans="1:26" x14ac:dyDescent="0.25">
      <c r="A333" s="1">
        <v>43577</v>
      </c>
      <c r="B333">
        <v>2442.2878420000002</v>
      </c>
      <c r="C333">
        <v>1075.7705080000001</v>
      </c>
      <c r="D333">
        <v>6638.7065430000002</v>
      </c>
      <c r="E333">
        <v>5874.6821289999998</v>
      </c>
      <c r="F333">
        <v>459.15032960000002</v>
      </c>
      <c r="G333">
        <v>1245.0982670000001</v>
      </c>
      <c r="H333">
        <v>586.99737549999998</v>
      </c>
      <c r="I333">
        <v>3790.767578</v>
      </c>
      <c r="J333">
        <v>6177.8935549999997</v>
      </c>
      <c r="K333">
        <v>8519.1748050000006</v>
      </c>
      <c r="L333">
        <v>7269.4624020000001</v>
      </c>
      <c r="M333">
        <v>2723.0754390000002</v>
      </c>
      <c r="N333">
        <v>1880.381226</v>
      </c>
      <c r="O333">
        <v>1571.0860600000001</v>
      </c>
      <c r="P333">
        <v>1417.9554439999999</v>
      </c>
      <c r="Q333">
        <v>7043.5097660000001</v>
      </c>
      <c r="R333">
        <v>3523.1701659999999</v>
      </c>
      <c r="S333">
        <v>4559.4536129999997</v>
      </c>
      <c r="T333">
        <v>1522.734741</v>
      </c>
      <c r="U333">
        <v>7710.955078</v>
      </c>
      <c r="V333">
        <v>1575.2475589999999</v>
      </c>
      <c r="W333">
        <v>2395.0385740000002</v>
      </c>
      <c r="X333">
        <v>2148.7272950000001</v>
      </c>
      <c r="Y333">
        <v>1107.667725</v>
      </c>
      <c r="Z333">
        <v>527781.75</v>
      </c>
    </row>
    <row r="334" spans="1:26" x14ac:dyDescent="0.25">
      <c r="A334" s="1">
        <v>43584</v>
      </c>
      <c r="B334">
        <v>2442.2878420000002</v>
      </c>
      <c r="C334">
        <v>1075.7705080000001</v>
      </c>
      <c r="D334">
        <v>6638.7065430000002</v>
      </c>
      <c r="E334">
        <v>5874.6821289999998</v>
      </c>
      <c r="F334">
        <v>459.15032960000002</v>
      </c>
      <c r="G334">
        <v>1245.0982670000001</v>
      </c>
      <c r="H334">
        <v>586.99737549999998</v>
      </c>
      <c r="I334">
        <v>3790.767578</v>
      </c>
      <c r="J334">
        <v>6177.8935549999997</v>
      </c>
      <c r="K334">
        <v>8519.1748050000006</v>
      </c>
      <c r="L334">
        <v>7269.4624020000001</v>
      </c>
      <c r="M334">
        <v>2723.0754390000002</v>
      </c>
      <c r="N334">
        <v>1880.381226</v>
      </c>
      <c r="O334">
        <v>1571.0860600000001</v>
      </c>
      <c r="P334">
        <v>1417.9554439999999</v>
      </c>
      <c r="Q334">
        <v>7043.5097660000001</v>
      </c>
      <c r="R334">
        <v>3523.1701659999999</v>
      </c>
      <c r="S334">
        <v>4559.4536129999997</v>
      </c>
      <c r="T334">
        <v>1522.734741</v>
      </c>
      <c r="U334">
        <v>7710.955078</v>
      </c>
      <c r="V334">
        <v>1575.2475589999999</v>
      </c>
      <c r="W334">
        <v>2395.0385740000002</v>
      </c>
      <c r="X334">
        <v>2148.7272950000001</v>
      </c>
      <c r="Y334">
        <v>1107.667725</v>
      </c>
      <c r="Z334">
        <v>527781.75</v>
      </c>
    </row>
    <row r="335" spans="1:26" x14ac:dyDescent="0.25">
      <c r="A335" s="1">
        <v>43591</v>
      </c>
      <c r="B335">
        <v>2228.648193</v>
      </c>
      <c r="C335">
        <v>1101.268433</v>
      </c>
      <c r="D335">
        <v>6207.8759769999997</v>
      </c>
      <c r="E335">
        <v>5258.8676759999998</v>
      </c>
      <c r="F335">
        <v>437.10714719999999</v>
      </c>
      <c r="G335">
        <v>1178.740967</v>
      </c>
      <c r="H335">
        <v>477.70086670000001</v>
      </c>
      <c r="I335">
        <v>3609.4191890000002</v>
      </c>
      <c r="J335">
        <v>6999.7309569999998</v>
      </c>
      <c r="K335">
        <v>8221.0986329999996</v>
      </c>
      <c r="L335">
        <v>6759.1557620000003</v>
      </c>
      <c r="M335">
        <v>2631.1687010000001</v>
      </c>
      <c r="N335">
        <v>1743.8874510000001</v>
      </c>
      <c r="O335">
        <v>1612.93103</v>
      </c>
      <c r="P335">
        <v>1362.1933590000001</v>
      </c>
      <c r="Q335">
        <v>6620.7060549999997</v>
      </c>
      <c r="R335">
        <v>3376.1811520000001</v>
      </c>
      <c r="S335">
        <v>4524.3129879999997</v>
      </c>
      <c r="T335">
        <v>1379.4183350000001</v>
      </c>
      <c r="U335">
        <v>7596.5112300000001</v>
      </c>
      <c r="V335">
        <v>1433.8790280000001</v>
      </c>
      <c r="W335">
        <v>2257.6848140000002</v>
      </c>
      <c r="X335">
        <v>1982.5017089999999</v>
      </c>
      <c r="Y335">
        <v>991.61804199999995</v>
      </c>
      <c r="Z335">
        <v>526071.125</v>
      </c>
    </row>
    <row r="336" spans="1:26" x14ac:dyDescent="0.25">
      <c r="A336" s="1">
        <v>43598</v>
      </c>
      <c r="B336">
        <v>2056.2802729999999</v>
      </c>
      <c r="C336">
        <v>1141.3366699999999</v>
      </c>
      <c r="D336">
        <v>5698.7124020000001</v>
      </c>
      <c r="E336">
        <v>4955.8471680000002</v>
      </c>
      <c r="F336">
        <v>419.15521239999998</v>
      </c>
      <c r="G336">
        <v>1172.4298100000001</v>
      </c>
      <c r="H336">
        <v>453.20343020000001</v>
      </c>
      <c r="I336">
        <v>3647.4438479999999</v>
      </c>
      <c r="J336">
        <v>7443.2329099999997</v>
      </c>
      <c r="K336">
        <v>8471.0986329999996</v>
      </c>
      <c r="L336">
        <v>6460.6743159999996</v>
      </c>
      <c r="M336">
        <v>2786.0974120000001</v>
      </c>
      <c r="N336">
        <v>1681.926514</v>
      </c>
      <c r="O336">
        <v>1687.1107179999999</v>
      </c>
      <c r="P336">
        <v>1327.1427000000001</v>
      </c>
      <c r="Q336">
        <v>6543.8330079999996</v>
      </c>
      <c r="R336">
        <v>3424.5690920000002</v>
      </c>
      <c r="S336">
        <v>4462.8168949999999</v>
      </c>
      <c r="T336">
        <v>1265.106689</v>
      </c>
      <c r="U336">
        <v>7987.6000979999999</v>
      </c>
      <c r="V336">
        <v>1293.388794</v>
      </c>
      <c r="W336">
        <v>2287.7028810000002</v>
      </c>
      <c r="X336">
        <v>1993.770874</v>
      </c>
      <c r="Y336">
        <v>1034.0541989999999</v>
      </c>
      <c r="Z336">
        <v>545745.25</v>
      </c>
    </row>
    <row r="337" spans="1:26" x14ac:dyDescent="0.25">
      <c r="A337" s="1">
        <v>43605</v>
      </c>
      <c r="B337">
        <v>1869.3454589999999</v>
      </c>
      <c r="C337">
        <v>1107.3392329999999</v>
      </c>
      <c r="D337">
        <v>5218.9243159999996</v>
      </c>
      <c r="E337">
        <v>4496.4291990000002</v>
      </c>
      <c r="F337">
        <v>421.8271484</v>
      </c>
      <c r="G337">
        <v>1172.4298100000001</v>
      </c>
      <c r="H337">
        <v>457.91445920000001</v>
      </c>
      <c r="I337">
        <v>3612.3442380000001</v>
      </c>
      <c r="J337">
        <v>7493.8071289999998</v>
      </c>
      <c r="K337">
        <v>7923.0253910000001</v>
      </c>
      <c r="L337">
        <v>6287.3623049999997</v>
      </c>
      <c r="M337">
        <v>2932.2734380000002</v>
      </c>
      <c r="N337">
        <v>1612.781616</v>
      </c>
      <c r="O337">
        <v>1676.6495359999999</v>
      </c>
      <c r="P337">
        <v>1362.1933590000001</v>
      </c>
      <c r="Q337">
        <v>6418.9135740000002</v>
      </c>
      <c r="R337">
        <v>3465.6528320000002</v>
      </c>
      <c r="S337">
        <v>4577.0244140000004</v>
      </c>
      <c r="T337">
        <v>1196.860962</v>
      </c>
      <c r="U337">
        <v>8034.4589839999999</v>
      </c>
      <c r="V337">
        <v>1230.1682129999999</v>
      </c>
      <c r="W337">
        <v>2221.3002929999998</v>
      </c>
      <c r="X337">
        <v>2004.1016850000001</v>
      </c>
      <c r="Y337">
        <v>937.92346190000001</v>
      </c>
      <c r="Z337">
        <v>555154.625</v>
      </c>
    </row>
    <row r="338" spans="1:26" x14ac:dyDescent="0.25">
      <c r="A338" s="1">
        <v>43612</v>
      </c>
      <c r="B338">
        <v>1845.068237</v>
      </c>
      <c r="C338">
        <v>1015.060974</v>
      </c>
      <c r="D338">
        <v>5356.0068359999996</v>
      </c>
      <c r="E338">
        <v>4906.9731449999999</v>
      </c>
      <c r="F338">
        <v>418.40374759999997</v>
      </c>
      <c r="G338">
        <v>1151.1523440000001</v>
      </c>
      <c r="H338">
        <v>482.41195679999998</v>
      </c>
      <c r="I338">
        <v>3545.0698240000002</v>
      </c>
      <c r="J338">
        <v>7322.6313479999999</v>
      </c>
      <c r="K338">
        <v>7769.1811520000001</v>
      </c>
      <c r="L338">
        <v>5950.3666990000002</v>
      </c>
      <c r="M338">
        <v>2845.6184079999998</v>
      </c>
      <c r="N338">
        <v>1609.1898189999999</v>
      </c>
      <c r="O338">
        <v>1551.114746</v>
      </c>
      <c r="P338">
        <v>1378.125</v>
      </c>
      <c r="Q338">
        <v>6322.8237300000001</v>
      </c>
      <c r="R338">
        <v>3346.9663089999999</v>
      </c>
      <c r="S338">
        <v>4454.033203</v>
      </c>
      <c r="T338">
        <v>1175.534058</v>
      </c>
      <c r="U338">
        <v>7641.5683589999999</v>
      </c>
      <c r="V338">
        <v>1217.8754879999999</v>
      </c>
      <c r="W338">
        <v>2142.1633299999999</v>
      </c>
      <c r="X338">
        <v>1975.9277340000001</v>
      </c>
      <c r="Y338">
        <v>903.28173830000003</v>
      </c>
      <c r="Z338">
        <v>551732.875</v>
      </c>
    </row>
    <row r="339" spans="1:26" x14ac:dyDescent="0.25">
      <c r="A339" s="1">
        <v>43619</v>
      </c>
      <c r="B339">
        <v>1832.9296879999999</v>
      </c>
      <c r="C339">
        <v>949.49493410000002</v>
      </c>
      <c r="D339">
        <v>5551.8383789999998</v>
      </c>
      <c r="E339">
        <v>4985.171875</v>
      </c>
      <c r="F339">
        <v>423.99804690000002</v>
      </c>
      <c r="G339">
        <v>1187.937134</v>
      </c>
      <c r="H339">
        <v>477.70086670000001</v>
      </c>
      <c r="I339">
        <v>3589.9194339999999</v>
      </c>
      <c r="J339">
        <v>7393.6308589999999</v>
      </c>
      <c r="K339">
        <v>7721.1040039999998</v>
      </c>
      <c r="L339">
        <v>6114.0502930000002</v>
      </c>
      <c r="M339">
        <v>2938.4003910000001</v>
      </c>
      <c r="N339">
        <v>1630.7413329999999</v>
      </c>
      <c r="O339">
        <v>1551.114746</v>
      </c>
      <c r="P339">
        <v>1392.4639890000001</v>
      </c>
      <c r="Q339">
        <v>6332.4321289999998</v>
      </c>
      <c r="R339">
        <v>3372.5295409999999</v>
      </c>
      <c r="S339">
        <v>4436.4624020000001</v>
      </c>
      <c r="T339">
        <v>1194.3017580000001</v>
      </c>
      <c r="U339">
        <v>7589.3037109999996</v>
      </c>
      <c r="V339">
        <v>1198.5577390000001</v>
      </c>
      <c r="W339">
        <v>2146.711182</v>
      </c>
      <c r="X339">
        <v>1988.136475</v>
      </c>
      <c r="Y339">
        <v>963.90472409999995</v>
      </c>
      <c r="Z339">
        <v>563708.75</v>
      </c>
    </row>
    <row r="340" spans="1:26" x14ac:dyDescent="0.25">
      <c r="A340" s="1">
        <v>43626</v>
      </c>
      <c r="B340">
        <v>1842.6405030000001</v>
      </c>
      <c r="C340">
        <v>1010.204285</v>
      </c>
      <c r="D340">
        <v>5688.9213870000003</v>
      </c>
      <c r="E340">
        <v>5082.9204099999997</v>
      </c>
      <c r="F340">
        <v>421.9941101</v>
      </c>
      <c r="G340">
        <v>1215.8865969999999</v>
      </c>
      <c r="H340">
        <v>474.87423710000002</v>
      </c>
      <c r="I340">
        <v>3551.8947750000002</v>
      </c>
      <c r="J340">
        <v>7557.9985349999997</v>
      </c>
      <c r="K340">
        <v>7692.2583009999998</v>
      </c>
      <c r="L340">
        <v>6181.4497069999998</v>
      </c>
      <c r="M340">
        <v>2913.016846</v>
      </c>
      <c r="N340">
        <v>1680.1304929999999</v>
      </c>
      <c r="O340">
        <v>1514.0249020000001</v>
      </c>
      <c r="P340">
        <v>1362.1933590000001</v>
      </c>
      <c r="Q340">
        <v>6543.8330079999996</v>
      </c>
      <c r="R340">
        <v>3387.1367190000001</v>
      </c>
      <c r="S340">
        <v>4471.6035160000001</v>
      </c>
      <c r="T340">
        <v>1225.8654790000001</v>
      </c>
      <c r="U340">
        <v>7572.1811520000001</v>
      </c>
      <c r="V340">
        <v>1198.5577390000001</v>
      </c>
      <c r="W340">
        <v>2215.8422850000002</v>
      </c>
      <c r="X340">
        <v>1950.5711670000001</v>
      </c>
      <c r="Y340">
        <v>984.6896362</v>
      </c>
      <c r="Z340">
        <v>566274.8125</v>
      </c>
    </row>
    <row r="341" spans="1:26" x14ac:dyDescent="0.25">
      <c r="A341" s="1">
        <v>43633</v>
      </c>
      <c r="B341">
        <v>1937.3217770000001</v>
      </c>
      <c r="C341">
        <v>960.42260739999995</v>
      </c>
      <c r="D341">
        <v>5728.0878910000001</v>
      </c>
      <c r="E341">
        <v>5327.2915039999998</v>
      </c>
      <c r="F341">
        <v>420.57473750000003</v>
      </c>
      <c r="G341">
        <v>1205.7886960000001</v>
      </c>
      <c r="H341">
        <v>473.93206789999999</v>
      </c>
      <c r="I341">
        <v>3457.320557</v>
      </c>
      <c r="J341">
        <v>7182.5786129999997</v>
      </c>
      <c r="K341">
        <v>7442.2587890000004</v>
      </c>
      <c r="L341">
        <v>6200.7065430000002</v>
      </c>
      <c r="M341">
        <v>2785.2221679999998</v>
      </c>
      <c r="N341">
        <v>1687.314331</v>
      </c>
      <c r="O341">
        <v>1493.1024170000001</v>
      </c>
      <c r="P341">
        <v>1351.040649</v>
      </c>
      <c r="Q341">
        <v>6620.7060549999997</v>
      </c>
      <c r="R341">
        <v>3341.4882809999999</v>
      </c>
      <c r="S341">
        <v>4550.6689450000003</v>
      </c>
      <c r="T341">
        <v>1257.4291989999999</v>
      </c>
      <c r="U341">
        <v>7571.2807620000003</v>
      </c>
      <c r="V341">
        <v>1246.851318</v>
      </c>
      <c r="W341">
        <v>2180.367432</v>
      </c>
      <c r="X341">
        <v>1886.710327</v>
      </c>
      <c r="Y341">
        <v>976.0294189</v>
      </c>
      <c r="Z341">
        <v>567985.6875</v>
      </c>
    </row>
    <row r="342" spans="1:26" x14ac:dyDescent="0.25">
      <c r="A342" s="1">
        <v>43640</v>
      </c>
      <c r="B342">
        <v>2073.273682</v>
      </c>
      <c r="C342">
        <v>948.28076169999997</v>
      </c>
      <c r="D342">
        <v>5923.919922</v>
      </c>
      <c r="E342">
        <v>5757.3842770000001</v>
      </c>
      <c r="F342">
        <v>427.50494379999998</v>
      </c>
      <c r="G342">
        <v>1205.9689940000001</v>
      </c>
      <c r="H342">
        <v>486.18078609999998</v>
      </c>
      <c r="I342">
        <v>3478.7702640000002</v>
      </c>
      <c r="J342">
        <v>6834.3916019999997</v>
      </c>
      <c r="K342">
        <v>7413.4125979999999</v>
      </c>
      <c r="L342">
        <v>6114.0502930000002</v>
      </c>
      <c r="M342">
        <v>2749.3347170000002</v>
      </c>
      <c r="N342">
        <v>1728.6217039999999</v>
      </c>
      <c r="O342">
        <v>1549.2126459999999</v>
      </c>
      <c r="P342">
        <v>1368.5661620000001</v>
      </c>
      <c r="Q342">
        <v>6668.751953</v>
      </c>
      <c r="R342">
        <v>3330.532471</v>
      </c>
      <c r="S342">
        <v>4541.8833009999998</v>
      </c>
      <c r="T342">
        <v>1292.405029</v>
      </c>
      <c r="U342">
        <v>7398.263672</v>
      </c>
      <c r="V342">
        <v>1213.4849850000001</v>
      </c>
      <c r="W342">
        <v>2088.4951169999999</v>
      </c>
      <c r="X342">
        <v>1884.8323969999999</v>
      </c>
      <c r="Y342">
        <v>973.43115230000001</v>
      </c>
      <c r="Z342">
        <v>561142.4375</v>
      </c>
    </row>
    <row r="343" spans="1:26" x14ac:dyDescent="0.25">
      <c r="A343" s="1">
        <v>43647</v>
      </c>
      <c r="B343">
        <v>2167.7189939999998</v>
      </c>
      <c r="C343">
        <v>1025.9888920000001</v>
      </c>
      <c r="D343">
        <v>6031.6264650000003</v>
      </c>
      <c r="E343">
        <v>5825.8081050000001</v>
      </c>
      <c r="F343">
        <v>439.5284729</v>
      </c>
      <c r="G343">
        <v>1242.213013</v>
      </c>
      <c r="H343">
        <v>492.77624509999998</v>
      </c>
      <c r="I343">
        <v>3597.7192380000001</v>
      </c>
      <c r="J343">
        <v>7109.6342770000001</v>
      </c>
      <c r="K343">
        <v>7676.5346680000002</v>
      </c>
      <c r="L343">
        <v>6335.5034180000002</v>
      </c>
      <c r="M343">
        <v>2831.6132809999999</v>
      </c>
      <c r="N343">
        <v>1745.68335</v>
      </c>
      <c r="O343">
        <v>1648.118774</v>
      </c>
      <c r="P343">
        <v>1496.1979980000001</v>
      </c>
      <c r="Q343">
        <v>6736.0166019999997</v>
      </c>
      <c r="R343">
        <v>3516.7795409999999</v>
      </c>
      <c r="S343">
        <v>4708.7998049999997</v>
      </c>
      <c r="T343">
        <v>1317.997192</v>
      </c>
      <c r="U343">
        <v>7572.2578130000002</v>
      </c>
      <c r="V343">
        <v>1266.168823</v>
      </c>
      <c r="W343">
        <v>2145.8012699999999</v>
      </c>
      <c r="X343">
        <v>1983.0006100000001</v>
      </c>
      <c r="Y343">
        <v>982.99511719999998</v>
      </c>
      <c r="Z343">
        <v>574828.9375</v>
      </c>
    </row>
    <row r="344" spans="1:26" x14ac:dyDescent="0.25">
      <c r="A344" s="1">
        <v>43654</v>
      </c>
      <c r="B344">
        <v>2096.766846</v>
      </c>
      <c r="C344">
        <v>944.63818360000005</v>
      </c>
      <c r="D344">
        <v>5747.6704099999997</v>
      </c>
      <c r="E344">
        <v>5415.2646480000003</v>
      </c>
      <c r="F344">
        <v>440.53042599999998</v>
      </c>
      <c r="G344">
        <v>1245.9997559999999</v>
      </c>
      <c r="H344">
        <v>472.04763789999998</v>
      </c>
      <c r="I344">
        <v>3580.1694339999999</v>
      </c>
      <c r="J344">
        <v>7298.3164059999999</v>
      </c>
      <c r="K344">
        <v>7473.7573240000002</v>
      </c>
      <c r="L344">
        <v>6085.1645509999998</v>
      </c>
      <c r="M344">
        <v>2806.2294919999999</v>
      </c>
      <c r="N344">
        <v>1544.5347899999999</v>
      </c>
      <c r="O344">
        <v>1584.400513</v>
      </c>
      <c r="P344">
        <v>1470.567139</v>
      </c>
      <c r="Q344">
        <v>6601.4877930000002</v>
      </c>
      <c r="R344">
        <v>3530.4741210000002</v>
      </c>
      <c r="S344">
        <v>4963.5673829999996</v>
      </c>
      <c r="T344">
        <v>1279.6091309999999</v>
      </c>
      <c r="U344">
        <v>7539.5639650000003</v>
      </c>
      <c r="V344">
        <v>1213.4849850000001</v>
      </c>
      <c r="W344">
        <v>2140.3439939999998</v>
      </c>
      <c r="X344">
        <v>1999.0458980000001</v>
      </c>
      <c r="Y344">
        <v>952.91247559999999</v>
      </c>
      <c r="Z344">
        <v>573973.5</v>
      </c>
    </row>
    <row r="345" spans="1:26" x14ac:dyDescent="0.25">
      <c r="A345" s="1">
        <v>43661</v>
      </c>
      <c r="B345">
        <v>2321.8569339999999</v>
      </c>
      <c r="C345">
        <v>931.28210449999995</v>
      </c>
      <c r="D345">
        <v>5816.2124020000001</v>
      </c>
      <c r="E345">
        <v>5571.6625979999999</v>
      </c>
      <c r="F345">
        <v>436.60610960000002</v>
      </c>
      <c r="G345">
        <v>1284.0467530000001</v>
      </c>
      <c r="H345">
        <v>472.04763789999998</v>
      </c>
      <c r="I345">
        <v>3547.0197750000002</v>
      </c>
      <c r="J345">
        <v>7368.34375</v>
      </c>
      <c r="K345">
        <v>7608.9423829999996</v>
      </c>
      <c r="L345">
        <v>6094.7944340000004</v>
      </c>
      <c r="M345">
        <v>2750.2097170000002</v>
      </c>
      <c r="N345">
        <v>1540.942871</v>
      </c>
      <c r="O345">
        <v>1608.1759030000001</v>
      </c>
      <c r="P345">
        <v>1449.7421879999999</v>
      </c>
      <c r="Q345">
        <v>6659.1430659999996</v>
      </c>
      <c r="R345">
        <v>3409.9614259999998</v>
      </c>
      <c r="S345">
        <v>4708.7998049999997</v>
      </c>
      <c r="T345">
        <v>1300.9357910000001</v>
      </c>
      <c r="U345">
        <v>7499.6049800000001</v>
      </c>
      <c r="V345">
        <v>1190.6551509999999</v>
      </c>
      <c r="W345">
        <v>2107.5974120000001</v>
      </c>
      <c r="X345">
        <v>2045.293823</v>
      </c>
      <c r="Y345">
        <v>926.36883539999997</v>
      </c>
      <c r="Z345">
        <v>579961.1875</v>
      </c>
    </row>
    <row r="346" spans="1:26" x14ac:dyDescent="0.25">
      <c r="A346" s="1">
        <v>43668</v>
      </c>
      <c r="B346">
        <v>2520.0346679999998</v>
      </c>
      <c r="C346">
        <v>1084.269775</v>
      </c>
      <c r="D346">
        <v>6002.2524409999996</v>
      </c>
      <c r="E346">
        <v>5718.2851559999999</v>
      </c>
      <c r="F346">
        <v>442.61788940000002</v>
      </c>
      <c r="G346">
        <v>1289.4564210000001</v>
      </c>
      <c r="H346">
        <v>457.91445920000001</v>
      </c>
      <c r="I346">
        <v>3528.4948730000001</v>
      </c>
      <c r="J346">
        <v>7544.3813479999999</v>
      </c>
      <c r="K346">
        <v>7676.5346680000002</v>
      </c>
      <c r="L346">
        <v>6219.9628910000001</v>
      </c>
      <c r="M346">
        <v>2734.4545899999998</v>
      </c>
      <c r="N346">
        <v>1526.575073</v>
      </c>
      <c r="O346">
        <v>1593.9106449999999</v>
      </c>
      <c r="P346">
        <v>1481.7807620000001</v>
      </c>
      <c r="Q346">
        <v>6630.3164059999999</v>
      </c>
      <c r="R346">
        <v>3411.7873540000001</v>
      </c>
      <c r="S346">
        <v>4708.7998049999997</v>
      </c>
      <c r="T346">
        <v>1315.4381100000001</v>
      </c>
      <c r="U346">
        <v>7467.8198240000002</v>
      </c>
      <c r="V346">
        <v>1216.9970699999999</v>
      </c>
      <c r="W346">
        <v>2144.891846</v>
      </c>
      <c r="X346">
        <v>2045.293823</v>
      </c>
      <c r="Y346">
        <v>962.64514159999999</v>
      </c>
      <c r="Z346">
        <v>582527.4375</v>
      </c>
    </row>
    <row r="347" spans="1:26" x14ac:dyDescent="0.25">
      <c r="A347" s="1">
        <v>43675</v>
      </c>
      <c r="B347">
        <v>2529.8210450000001</v>
      </c>
      <c r="C347">
        <v>1079.413086</v>
      </c>
      <c r="D347">
        <v>5277.673828</v>
      </c>
      <c r="E347">
        <v>6480.7236329999996</v>
      </c>
      <c r="F347">
        <v>435.77114870000003</v>
      </c>
      <c r="G347">
        <v>1249.4257809999999</v>
      </c>
      <c r="H347">
        <v>428.70593259999998</v>
      </c>
      <c r="I347">
        <v>3535.3198240000002</v>
      </c>
      <c r="J347">
        <v>7720.4213870000003</v>
      </c>
      <c r="K347">
        <v>7840.6865230000003</v>
      </c>
      <c r="L347">
        <v>5979.2524409999996</v>
      </c>
      <c r="M347">
        <v>2683.6865229999999</v>
      </c>
      <c r="N347">
        <v>1468.205933</v>
      </c>
      <c r="O347">
        <v>1725.1514890000001</v>
      </c>
      <c r="P347">
        <v>1456.149658</v>
      </c>
      <c r="Q347">
        <v>6495.7875979999999</v>
      </c>
      <c r="R347">
        <v>3305.8823240000002</v>
      </c>
      <c r="S347">
        <v>4620.9487300000001</v>
      </c>
      <c r="T347">
        <v>1189.1832280000001</v>
      </c>
      <c r="U347">
        <v>7089.1157229999999</v>
      </c>
      <c r="V347">
        <v>1129.1907960000001</v>
      </c>
      <c r="W347">
        <v>2004.809814</v>
      </c>
      <c r="X347">
        <v>1902.7745359999999</v>
      </c>
      <c r="Y347">
        <v>905.13409420000005</v>
      </c>
      <c r="Z347">
        <v>590226</v>
      </c>
    </row>
    <row r="348" spans="1:26" x14ac:dyDescent="0.25">
      <c r="A348" s="1">
        <v>43682</v>
      </c>
      <c r="B348">
        <v>2666.8327640000002</v>
      </c>
      <c r="C348">
        <v>1085.4838870000001</v>
      </c>
      <c r="D348">
        <v>4822.3642579999996</v>
      </c>
      <c r="E348">
        <v>5786.7089839999999</v>
      </c>
      <c r="F348">
        <v>425.75149540000001</v>
      </c>
      <c r="G348">
        <v>1232.8364260000001</v>
      </c>
      <c r="H348">
        <v>412.68832400000002</v>
      </c>
      <c r="I348">
        <v>3562.6196289999998</v>
      </c>
      <c r="J348">
        <v>6271.2622069999998</v>
      </c>
      <c r="K348">
        <v>7657.2221680000002</v>
      </c>
      <c r="L348">
        <v>5844.4545900000003</v>
      </c>
      <c r="M348">
        <v>2695.0656739999999</v>
      </c>
      <c r="N348">
        <v>1395.469116</v>
      </c>
      <c r="O348">
        <v>1753.682251</v>
      </c>
      <c r="P348">
        <v>1534.644043</v>
      </c>
      <c r="Q348">
        <v>6860.9365230000003</v>
      </c>
      <c r="R348">
        <v>3416.3520509999998</v>
      </c>
      <c r="S348">
        <v>4796.6503910000001</v>
      </c>
      <c r="T348">
        <v>1150.7951660000001</v>
      </c>
      <c r="U348">
        <v>7051.8808589999999</v>
      </c>
      <c r="V348">
        <v>1075.628784</v>
      </c>
      <c r="W348">
        <v>2092.133789</v>
      </c>
      <c r="X348">
        <v>2000.9334719999999</v>
      </c>
      <c r="Y348">
        <v>901.59497069999998</v>
      </c>
      <c r="Z348">
        <v>587659.875</v>
      </c>
    </row>
    <row r="349" spans="1:26" x14ac:dyDescent="0.25">
      <c r="A349" s="1">
        <v>43689</v>
      </c>
      <c r="B349">
        <v>2931.069336</v>
      </c>
      <c r="C349">
        <v>1073.3420410000001</v>
      </c>
      <c r="D349">
        <v>4577.5747069999998</v>
      </c>
      <c r="E349">
        <v>5659.6357420000004</v>
      </c>
      <c r="F349">
        <v>416.48336790000002</v>
      </c>
      <c r="G349">
        <v>1224.361572</v>
      </c>
      <c r="H349">
        <v>396.67077640000002</v>
      </c>
      <c r="I349">
        <v>3488.5202640000002</v>
      </c>
      <c r="J349">
        <v>6183.7275390000004</v>
      </c>
      <c r="K349">
        <v>7522.0380859999996</v>
      </c>
      <c r="L349">
        <v>5623.0014650000003</v>
      </c>
      <c r="M349">
        <v>2821.109375</v>
      </c>
      <c r="N349">
        <v>1356.8558350000001</v>
      </c>
      <c r="O349">
        <v>1812.6453859999999</v>
      </c>
      <c r="P349">
        <v>1611.5363769999999</v>
      </c>
      <c r="Q349">
        <v>6707.1889650000003</v>
      </c>
      <c r="R349">
        <v>3379.8332519999999</v>
      </c>
      <c r="S349">
        <v>4691.2299800000001</v>
      </c>
      <c r="T349">
        <v>1142.2641599999999</v>
      </c>
      <c r="U349">
        <v>6857.5346680000002</v>
      </c>
      <c r="V349">
        <v>1053.677124</v>
      </c>
      <c r="W349">
        <v>2077.5795899999998</v>
      </c>
      <c r="X349">
        <v>1979.22522</v>
      </c>
      <c r="Y349">
        <v>865.31884769999999</v>
      </c>
      <c r="Z349">
        <v>599635.375</v>
      </c>
    </row>
    <row r="350" spans="1:26" x14ac:dyDescent="0.25">
      <c r="A350" s="1">
        <v>43696</v>
      </c>
      <c r="B350">
        <v>2989.788818</v>
      </c>
      <c r="C350">
        <v>1125.552246</v>
      </c>
      <c r="D350">
        <v>4890.9047849999997</v>
      </c>
      <c r="E350">
        <v>5659.6357420000004</v>
      </c>
      <c r="F350">
        <v>419.48922729999998</v>
      </c>
      <c r="G350">
        <v>1247.081543</v>
      </c>
      <c r="H350">
        <v>409.86172490000001</v>
      </c>
      <c r="I350">
        <v>3511.919922</v>
      </c>
      <c r="J350">
        <v>6442.4375</v>
      </c>
      <c r="K350">
        <v>7435.1342770000001</v>
      </c>
      <c r="L350">
        <v>5738.5419920000004</v>
      </c>
      <c r="M350">
        <v>2884.1313479999999</v>
      </c>
      <c r="N350">
        <v>1403.551025</v>
      </c>
      <c r="O350">
        <v>1814.547241</v>
      </c>
      <c r="P350">
        <v>1568.284668</v>
      </c>
      <c r="Q350">
        <v>6764.8442379999997</v>
      </c>
      <c r="R350">
        <v>3378.9204100000002</v>
      </c>
      <c r="S350">
        <v>4735.1552730000003</v>
      </c>
      <c r="T350">
        <v>1157.6195070000001</v>
      </c>
      <c r="U350">
        <v>7038.2587890000004</v>
      </c>
      <c r="V350">
        <v>1087.9217530000001</v>
      </c>
      <c r="W350">
        <v>2075.7604980000001</v>
      </c>
      <c r="X350">
        <v>1986.7757570000001</v>
      </c>
      <c r="Y350">
        <v>867.97320560000003</v>
      </c>
      <c r="Z350">
        <v>600490.875</v>
      </c>
    </row>
    <row r="351" spans="1:26" x14ac:dyDescent="0.25">
      <c r="A351" s="1">
        <v>43703</v>
      </c>
      <c r="B351">
        <v>2980.001953</v>
      </c>
      <c r="C351">
        <v>1163.1920170000001</v>
      </c>
      <c r="D351">
        <v>4915.3842770000001</v>
      </c>
      <c r="E351">
        <v>5825.8081050000001</v>
      </c>
      <c r="F351">
        <v>426.1689758</v>
      </c>
      <c r="G351">
        <v>1255.0157469999999</v>
      </c>
      <c r="H351">
        <v>418.34164429999998</v>
      </c>
      <c r="I351">
        <v>3541.1696780000002</v>
      </c>
      <c r="J351">
        <v>6596.1059569999998</v>
      </c>
      <c r="K351">
        <v>7686.1904299999997</v>
      </c>
      <c r="L351">
        <v>5892.5966799999997</v>
      </c>
      <c r="M351">
        <v>2916.5178219999998</v>
      </c>
      <c r="N351">
        <v>1414.326904</v>
      </c>
      <c r="O351">
        <v>1755.584106</v>
      </c>
      <c r="P351">
        <v>1550.6633300000001</v>
      </c>
      <c r="Q351">
        <v>7081.9453130000002</v>
      </c>
      <c r="R351">
        <v>3430.046875</v>
      </c>
      <c r="S351">
        <v>4629.7338870000003</v>
      </c>
      <c r="T351">
        <v>1163.591064</v>
      </c>
      <c r="U351">
        <v>6969.2382809999999</v>
      </c>
      <c r="V351">
        <v>1084.4094239999999</v>
      </c>
      <c r="W351">
        <v>2091.2236330000001</v>
      </c>
      <c r="X351">
        <v>1949.0225829999999</v>
      </c>
      <c r="Y351">
        <v>899.82531740000002</v>
      </c>
      <c r="Z351">
        <v>604767.8125</v>
      </c>
    </row>
    <row r="352" spans="1:26" x14ac:dyDescent="0.25">
      <c r="A352" s="1">
        <v>43710</v>
      </c>
      <c r="B352">
        <v>3175.733154</v>
      </c>
      <c r="C352">
        <v>1068.4853519999999</v>
      </c>
      <c r="D352">
        <v>5032.8833009999998</v>
      </c>
      <c r="E352">
        <v>6236.3525390000004</v>
      </c>
      <c r="F352">
        <v>434.01770019999998</v>
      </c>
      <c r="G352">
        <v>1267.637817</v>
      </c>
      <c r="H352">
        <v>433.41702270000002</v>
      </c>
      <c r="I352">
        <v>3507.0451659999999</v>
      </c>
      <c r="J352">
        <v>6711.8452150000003</v>
      </c>
      <c r="K352">
        <v>7618.5986329999996</v>
      </c>
      <c r="L352">
        <v>5786.6840819999998</v>
      </c>
      <c r="M352">
        <v>2948.904297</v>
      </c>
      <c r="N352">
        <v>1423.306763</v>
      </c>
      <c r="O352">
        <v>1722.2983400000001</v>
      </c>
      <c r="P352">
        <v>1533.042236</v>
      </c>
      <c r="Q352">
        <v>7187.6459960000002</v>
      </c>
      <c r="R352">
        <v>3564.6586910000001</v>
      </c>
      <c r="S352">
        <v>4731.4516599999997</v>
      </c>
      <c r="T352">
        <v>1186.6240230000001</v>
      </c>
      <c r="U352">
        <v>7006.4726559999999</v>
      </c>
      <c r="V352">
        <v>1094.068237</v>
      </c>
      <c r="W352">
        <v>2173.9997560000002</v>
      </c>
      <c r="X352">
        <v>1882.010254</v>
      </c>
      <c r="Y352">
        <v>962.64514159999999</v>
      </c>
      <c r="Z352">
        <v>613321.875</v>
      </c>
    </row>
    <row r="353" spans="1:26" x14ac:dyDescent="0.25">
      <c r="A353" s="1">
        <v>43717</v>
      </c>
      <c r="B353">
        <v>3126.8002929999998</v>
      </c>
      <c r="C353">
        <v>974.99285889999999</v>
      </c>
      <c r="D353">
        <v>5375.5893550000001</v>
      </c>
      <c r="E353">
        <v>6558.9223629999997</v>
      </c>
      <c r="F353">
        <v>473.84576420000002</v>
      </c>
      <c r="G353">
        <v>1333.6345209999999</v>
      </c>
      <c r="H353">
        <v>471.10543819999998</v>
      </c>
      <c r="I353">
        <v>3693.2685550000001</v>
      </c>
      <c r="J353">
        <v>7048.361328</v>
      </c>
      <c r="K353">
        <v>8024.1523440000001</v>
      </c>
      <c r="L353">
        <v>6085.1645509999998</v>
      </c>
      <c r="M353">
        <v>3064.4448240000002</v>
      </c>
      <c r="N353">
        <v>1521.1870120000001</v>
      </c>
      <c r="O353">
        <v>1841.176025</v>
      </c>
      <c r="P353">
        <v>1542.653687</v>
      </c>
      <c r="Q353">
        <v>7235.6923829999996</v>
      </c>
      <c r="R353">
        <v>3799.5283199999999</v>
      </c>
      <c r="S353">
        <v>5070.0493159999996</v>
      </c>
      <c r="T353">
        <v>1281.315186</v>
      </c>
      <c r="U353">
        <v>7170.8496089999999</v>
      </c>
      <c r="V353">
        <v>1167.825562</v>
      </c>
      <c r="W353">
        <v>2516.0183109999998</v>
      </c>
      <c r="X353">
        <v>1993.3829350000001</v>
      </c>
      <c r="Y353">
        <v>1020.156006</v>
      </c>
      <c r="Z353">
        <v>613321.875</v>
      </c>
    </row>
    <row r="354" spans="1:26" x14ac:dyDescent="0.25">
      <c r="A354" s="1">
        <v>43724</v>
      </c>
      <c r="B354">
        <v>3278.4914549999999</v>
      </c>
      <c r="C354">
        <v>1046.630005</v>
      </c>
      <c r="D354">
        <v>5542.0473629999997</v>
      </c>
      <c r="E354">
        <v>6558.9223629999997</v>
      </c>
      <c r="F354">
        <v>473.26129150000003</v>
      </c>
      <c r="G354">
        <v>1334.8964840000001</v>
      </c>
      <c r="H354">
        <v>468.27880859999999</v>
      </c>
      <c r="I354">
        <v>3651.34375</v>
      </c>
      <c r="J354">
        <v>7095.044922</v>
      </c>
      <c r="K354">
        <v>8149.6796880000002</v>
      </c>
      <c r="L354">
        <v>6123.6787109999996</v>
      </c>
      <c r="M354">
        <v>3131.8432619999999</v>
      </c>
      <c r="N354">
        <v>1499.6354980000001</v>
      </c>
      <c r="O354">
        <v>1849.7352289999999</v>
      </c>
      <c r="P354">
        <v>1630.759644</v>
      </c>
      <c r="Q354">
        <v>7572.0122069999998</v>
      </c>
      <c r="R354">
        <v>3830.0432129999999</v>
      </c>
      <c r="S354">
        <v>5096.78125</v>
      </c>
      <c r="T354">
        <v>1248.045288</v>
      </c>
      <c r="U354">
        <v>7260.7573240000002</v>
      </c>
      <c r="V354">
        <v>1183.630981</v>
      </c>
      <c r="W354">
        <v>2526.0241700000001</v>
      </c>
      <c r="X354">
        <v>1987.7198490000001</v>
      </c>
      <c r="Y354">
        <v>975.03216550000002</v>
      </c>
      <c r="Z354">
        <v>618454.25</v>
      </c>
    </row>
    <row r="355" spans="1:26" x14ac:dyDescent="0.25">
      <c r="A355" s="1">
        <v>43731</v>
      </c>
      <c r="B355">
        <v>3307.8515630000002</v>
      </c>
      <c r="C355">
        <v>1042.987427</v>
      </c>
      <c r="D355">
        <v>5414.7558589999999</v>
      </c>
      <c r="E355">
        <v>6764.1938479999999</v>
      </c>
      <c r="F355">
        <v>462.657196</v>
      </c>
      <c r="G355">
        <v>1328.7657469999999</v>
      </c>
      <c r="H355">
        <v>458.85668950000002</v>
      </c>
      <c r="I355">
        <v>3615.2690429999998</v>
      </c>
      <c r="J355">
        <v>6956.9379879999997</v>
      </c>
      <c r="K355">
        <v>8120.7114259999998</v>
      </c>
      <c r="L355">
        <v>5940.7387699999999</v>
      </c>
      <c r="M355">
        <v>3126.5913089999999</v>
      </c>
      <c r="N355">
        <v>1537.3508300000001</v>
      </c>
      <c r="O355">
        <v>1862.0985109999999</v>
      </c>
      <c r="P355">
        <v>1609.9345699999999</v>
      </c>
      <c r="Q355">
        <v>7600.8403319999998</v>
      </c>
      <c r="R355">
        <v>3821.7209469999998</v>
      </c>
      <c r="S355">
        <v>5070.0493159999996</v>
      </c>
      <c r="T355">
        <v>1225.0123289999999</v>
      </c>
      <c r="U355">
        <v>7377.0039059999999</v>
      </c>
      <c r="V355">
        <v>1163.435303</v>
      </c>
      <c r="W355">
        <v>2548.7646479999999</v>
      </c>
      <c r="X355">
        <v>2005.652832</v>
      </c>
      <c r="Y355">
        <v>973.26251219999995</v>
      </c>
      <c r="Z355">
        <v>620165.125</v>
      </c>
    </row>
    <row r="356" spans="1:26" x14ac:dyDescent="0.25">
      <c r="A356" s="1">
        <v>43738</v>
      </c>
      <c r="B356">
        <v>3376.3571780000002</v>
      </c>
      <c r="C356">
        <v>1003.183716</v>
      </c>
      <c r="D356">
        <v>5454.1943359999996</v>
      </c>
      <c r="E356">
        <v>7025.4169920000004</v>
      </c>
      <c r="F356">
        <v>459.0828247</v>
      </c>
      <c r="G356">
        <v>1278.543823</v>
      </c>
      <c r="H356">
        <v>449.93542480000002</v>
      </c>
      <c r="I356">
        <v>3576.2695309999999</v>
      </c>
      <c r="J356">
        <v>6735.9414059999999</v>
      </c>
      <c r="K356">
        <v>7995.1831050000001</v>
      </c>
      <c r="L356">
        <v>5575.8940430000002</v>
      </c>
      <c r="M356">
        <v>3124.8684079999998</v>
      </c>
      <c r="N356">
        <v>1479.8797609999999</v>
      </c>
      <c r="O356">
        <v>1827.8616939999999</v>
      </c>
      <c r="P356">
        <v>1614.7404790000001</v>
      </c>
      <c r="Q356">
        <v>7711.1806640000004</v>
      </c>
      <c r="R356">
        <v>3736.6501459999999</v>
      </c>
      <c r="S356">
        <v>4980.9453130000002</v>
      </c>
      <c r="T356">
        <v>1223.5150149999999</v>
      </c>
      <c r="U356">
        <v>7183.5649409999996</v>
      </c>
      <c r="V356">
        <v>1141.235596</v>
      </c>
      <c r="W356">
        <v>2550.8171390000002</v>
      </c>
      <c r="X356">
        <v>1983.0006100000001</v>
      </c>
      <c r="Y356">
        <v>944.06469730000003</v>
      </c>
      <c r="Z356">
        <v>632247.0625</v>
      </c>
    </row>
    <row r="357" spans="1:26" x14ac:dyDescent="0.25">
      <c r="A357" s="1">
        <v>43745</v>
      </c>
      <c r="B357">
        <v>3782.4982909999999</v>
      </c>
      <c r="C357">
        <v>977.49243160000003</v>
      </c>
      <c r="D357">
        <v>5483.6235349999997</v>
      </c>
      <c r="E357">
        <v>7133.3505859999996</v>
      </c>
      <c r="F357">
        <v>457.03366089999997</v>
      </c>
      <c r="G357">
        <v>1328.6254879999999</v>
      </c>
      <c r="H357">
        <v>454.74243159999997</v>
      </c>
      <c r="I357">
        <v>3590.8942870000001</v>
      </c>
      <c r="J357">
        <v>6831.7216799999997</v>
      </c>
      <c r="K357">
        <v>8275.2080079999996</v>
      </c>
      <c r="L357">
        <v>5662.8662109999996</v>
      </c>
      <c r="M357">
        <v>3131.0900879999999</v>
      </c>
      <c r="N357">
        <v>1582.2501219999999</v>
      </c>
      <c r="O357">
        <v>1824.0576169999999</v>
      </c>
      <c r="P357">
        <v>1593.915405</v>
      </c>
      <c r="Q357">
        <v>7817.6079099999997</v>
      </c>
      <c r="R357">
        <v>4038.0974120000001</v>
      </c>
      <c r="S357">
        <v>5221.5268550000001</v>
      </c>
      <c r="T357">
        <v>1266.125</v>
      </c>
      <c r="U357">
        <v>7507.7783200000003</v>
      </c>
      <c r="V357">
        <v>1169.855957</v>
      </c>
      <c r="W357">
        <v>2527.811768</v>
      </c>
      <c r="X357">
        <v>2025.473389</v>
      </c>
      <c r="Y357">
        <v>964.41467290000003</v>
      </c>
      <c r="Z357">
        <v>632247.0625</v>
      </c>
    </row>
    <row r="358" spans="1:26" x14ac:dyDescent="0.25">
      <c r="A358" s="1">
        <v>43752</v>
      </c>
      <c r="B358">
        <v>3758.031982</v>
      </c>
      <c r="C358">
        <v>1009.300781</v>
      </c>
      <c r="D358">
        <v>5768.1044920000004</v>
      </c>
      <c r="E358">
        <v>7309.9653319999998</v>
      </c>
      <c r="F358">
        <v>467.02304079999999</v>
      </c>
      <c r="G358">
        <v>1346.7208250000001</v>
      </c>
      <c r="H358">
        <v>471.08624270000001</v>
      </c>
      <c r="I358">
        <v>3635.7438959999999</v>
      </c>
      <c r="J358">
        <v>6864.9516599999997</v>
      </c>
      <c r="K358">
        <v>8342.7998050000006</v>
      </c>
      <c r="L358">
        <v>5856.138672</v>
      </c>
      <c r="M358">
        <v>3187.9702149999998</v>
      </c>
      <c r="N358">
        <v>1532.860962</v>
      </c>
      <c r="O358">
        <v>1832.616943</v>
      </c>
      <c r="P358">
        <v>1531.4404300000001</v>
      </c>
      <c r="Q358">
        <v>7846.6342770000001</v>
      </c>
      <c r="R358">
        <v>3942.8549800000001</v>
      </c>
      <c r="S358">
        <v>5346.2739259999998</v>
      </c>
      <c r="T358">
        <v>1306.1263429999999</v>
      </c>
      <c r="U358">
        <v>7501.4213870000003</v>
      </c>
      <c r="V358">
        <v>1233.3572999999999</v>
      </c>
      <c r="W358">
        <v>2571.061279</v>
      </c>
      <c r="X358">
        <v>2061.3388669999999</v>
      </c>
      <c r="Y358">
        <v>1013.07782</v>
      </c>
      <c r="Z358">
        <v>640161.1875</v>
      </c>
    </row>
    <row r="359" spans="1:26" x14ac:dyDescent="0.25">
      <c r="A359" s="1">
        <v>43759</v>
      </c>
      <c r="B359">
        <v>3890.150635</v>
      </c>
      <c r="C359">
        <v>999.51354979999996</v>
      </c>
      <c r="D359">
        <v>5748.4853519999997</v>
      </c>
      <c r="E359">
        <v>7349.2143550000001</v>
      </c>
      <c r="F359">
        <v>482.30584720000002</v>
      </c>
      <c r="G359">
        <v>1367.5576169999999</v>
      </c>
      <c r="H359">
        <v>469.16342159999999</v>
      </c>
      <c r="I359">
        <v>3633.7939449999999</v>
      </c>
      <c r="J359">
        <v>6790.6733400000003</v>
      </c>
      <c r="K359">
        <v>8410.3925780000009</v>
      </c>
      <c r="L359">
        <v>5914.1196289999998</v>
      </c>
      <c r="M359">
        <v>3315.0627439999998</v>
      </c>
      <c r="N359">
        <v>1541.8408199999999</v>
      </c>
      <c r="O359">
        <v>1856.3923339999999</v>
      </c>
      <c r="P359">
        <v>1512.2170410000001</v>
      </c>
      <c r="Q359">
        <v>7885.3349609999996</v>
      </c>
      <c r="R359">
        <v>3941.9304200000001</v>
      </c>
      <c r="S359">
        <v>5426.4677730000003</v>
      </c>
      <c r="T359">
        <v>1301.778198</v>
      </c>
      <c r="U359">
        <v>7593.1455079999996</v>
      </c>
      <c r="V359">
        <v>1305.80249</v>
      </c>
      <c r="W359">
        <v>2623.5131839999999</v>
      </c>
      <c r="X359">
        <v>2088.709961</v>
      </c>
      <c r="Y359">
        <v>985.64941409999994</v>
      </c>
      <c r="Z359">
        <v>641919.8125</v>
      </c>
    </row>
    <row r="360" spans="1:26" x14ac:dyDescent="0.25">
      <c r="A360" s="1">
        <v>43766</v>
      </c>
      <c r="B360">
        <v>3890.150635</v>
      </c>
      <c r="C360">
        <v>845.36572269999999</v>
      </c>
      <c r="D360">
        <v>5679.8173829999996</v>
      </c>
      <c r="E360">
        <v>7251.0942379999997</v>
      </c>
      <c r="F360">
        <v>483.15969849999999</v>
      </c>
      <c r="G360">
        <v>1380.169189</v>
      </c>
      <c r="H360">
        <v>476.85464480000002</v>
      </c>
      <c r="I360">
        <v>3613.3190920000002</v>
      </c>
      <c r="J360">
        <v>7056.513672</v>
      </c>
      <c r="K360">
        <v>8391.0810550000006</v>
      </c>
      <c r="L360">
        <v>5981.7646480000003</v>
      </c>
      <c r="M360">
        <v>3332.8378910000001</v>
      </c>
      <c r="N360">
        <v>1503.2274170000001</v>
      </c>
      <c r="O360">
        <v>1768.8985600000001</v>
      </c>
      <c r="P360">
        <v>1483.3826899999999</v>
      </c>
      <c r="Q360">
        <v>7991.7631840000004</v>
      </c>
      <c r="R360">
        <v>3741.273682</v>
      </c>
      <c r="S360">
        <v>5310.6313479999999</v>
      </c>
      <c r="T360">
        <v>1313.0830080000001</v>
      </c>
      <c r="U360">
        <v>7937.3398440000001</v>
      </c>
      <c r="V360">
        <v>1535.6595460000001</v>
      </c>
      <c r="W360">
        <v>2672.2841800000001</v>
      </c>
      <c r="X360">
        <v>2141.5651859999998</v>
      </c>
      <c r="Y360">
        <v>969.72326659999999</v>
      </c>
      <c r="Z360">
        <v>654230.625</v>
      </c>
    </row>
    <row r="361" spans="1:26" x14ac:dyDescent="0.25">
      <c r="A361" s="1">
        <v>43773</v>
      </c>
      <c r="B361">
        <v>3851.0046390000002</v>
      </c>
      <c r="C361">
        <v>926.10986330000003</v>
      </c>
      <c r="D361">
        <v>5895.6308589999999</v>
      </c>
      <c r="E361">
        <v>7623.951172</v>
      </c>
      <c r="F361">
        <v>504.1628723</v>
      </c>
      <c r="G361">
        <v>1444.8732910000001</v>
      </c>
      <c r="H361">
        <v>482.62304690000002</v>
      </c>
      <c r="I361">
        <v>3664.9936520000001</v>
      </c>
      <c r="J361">
        <v>7823.7387699999999</v>
      </c>
      <c r="K361">
        <v>8506.9521480000003</v>
      </c>
      <c r="L361">
        <v>6020.4189450000003</v>
      </c>
      <c r="M361">
        <v>3305.2861330000001</v>
      </c>
      <c r="N361">
        <v>1615.475586</v>
      </c>
      <c r="O361">
        <v>1796.4780270000001</v>
      </c>
      <c r="P361">
        <v>1468.9652100000001</v>
      </c>
      <c r="Q361">
        <v>8214.2929690000001</v>
      </c>
      <c r="R361">
        <v>3879.0515140000002</v>
      </c>
      <c r="S361">
        <v>5471.0195309999999</v>
      </c>
      <c r="T361">
        <v>1426.1298830000001</v>
      </c>
      <c r="U361">
        <v>7772.0541990000002</v>
      </c>
      <c r="V361">
        <v>1536.554077</v>
      </c>
      <c r="W361">
        <v>2732.0976559999999</v>
      </c>
      <c r="X361">
        <v>1977.3376459999999</v>
      </c>
      <c r="Y361">
        <v>944.06469730000003</v>
      </c>
      <c r="Z361">
        <v>627850.375</v>
      </c>
    </row>
    <row r="362" spans="1:26" x14ac:dyDescent="0.25">
      <c r="A362" s="1">
        <v>43780</v>
      </c>
      <c r="B362">
        <v>4247.359375</v>
      </c>
      <c r="C362">
        <v>872.28051760000005</v>
      </c>
      <c r="D362">
        <v>6111.4438479999999</v>
      </c>
      <c r="E362">
        <v>7300.1538090000004</v>
      </c>
      <c r="F362">
        <v>497.33255000000003</v>
      </c>
      <c r="G362">
        <v>1430.4335940000001</v>
      </c>
      <c r="H362">
        <v>477.81607059999999</v>
      </c>
      <c r="I362">
        <v>3649.3937989999999</v>
      </c>
      <c r="J362">
        <v>7086.8120120000003</v>
      </c>
      <c r="K362">
        <v>8313.8310550000006</v>
      </c>
      <c r="L362">
        <v>6001.0913090000004</v>
      </c>
      <c r="M362">
        <v>3012.8847660000001</v>
      </c>
      <c r="N362">
        <v>1579.5561520000001</v>
      </c>
      <c r="O362">
        <v>1807.890259</v>
      </c>
      <c r="P362">
        <v>1342.4129640000001</v>
      </c>
      <c r="Q362">
        <v>8078.8393550000001</v>
      </c>
      <c r="R362">
        <v>3941.9304200000001</v>
      </c>
      <c r="S362">
        <v>5373.0043949999999</v>
      </c>
      <c r="T362">
        <v>1411.3466800000001</v>
      </c>
      <c r="U362">
        <v>7720.2900390000004</v>
      </c>
      <c r="V362">
        <v>1522.243774</v>
      </c>
      <c r="W362">
        <v>2742.219971</v>
      </c>
      <c r="X362">
        <v>2034.911865</v>
      </c>
      <c r="Y362">
        <v>954.68212889999995</v>
      </c>
      <c r="Z362">
        <v>619057</v>
      </c>
    </row>
    <row r="363" spans="1:26" x14ac:dyDescent="0.25">
      <c r="A363" s="1">
        <v>43787</v>
      </c>
      <c r="B363">
        <v>4203.3198240000002</v>
      </c>
      <c r="C363">
        <v>860.04650879999997</v>
      </c>
      <c r="D363">
        <v>6023.1567379999997</v>
      </c>
      <c r="E363">
        <v>7152.9736329999996</v>
      </c>
      <c r="F363">
        <v>488.96536250000003</v>
      </c>
      <c r="G363">
        <v>1417.0908199999999</v>
      </c>
      <c r="H363">
        <v>463.39505000000003</v>
      </c>
      <c r="I363">
        <v>3611.3691410000001</v>
      </c>
      <c r="J363">
        <v>7446.4790039999998</v>
      </c>
      <c r="K363">
        <v>8458.6708980000003</v>
      </c>
      <c r="L363">
        <v>6001.0913090000004</v>
      </c>
      <c r="M363">
        <v>2968.44751</v>
      </c>
      <c r="N363">
        <v>1490.655518</v>
      </c>
      <c r="O363">
        <v>1881.1188959999999</v>
      </c>
      <c r="P363">
        <v>1361.6361079999999</v>
      </c>
      <c r="Q363">
        <v>8001.4384769999997</v>
      </c>
      <c r="R363">
        <v>3817.0974120000001</v>
      </c>
      <c r="S363">
        <v>5399.736328</v>
      </c>
      <c r="T363">
        <v>1396.563721</v>
      </c>
      <c r="U363">
        <v>7714.8398440000001</v>
      </c>
      <c r="V363">
        <v>1523.138062</v>
      </c>
      <c r="W363">
        <v>2769.826172</v>
      </c>
      <c r="X363">
        <v>2141.5651859999998</v>
      </c>
      <c r="Y363">
        <v>928.13836670000001</v>
      </c>
      <c r="Z363">
        <v>648954.5</v>
      </c>
    </row>
    <row r="364" spans="1:26" x14ac:dyDescent="0.25">
      <c r="A364" s="1">
        <v>43794</v>
      </c>
      <c r="B364">
        <v>4624.1411129999997</v>
      </c>
      <c r="C364">
        <v>924.88641359999997</v>
      </c>
      <c r="D364">
        <v>6248.779297</v>
      </c>
      <c r="E364">
        <v>7398.2744140000004</v>
      </c>
      <c r="F364">
        <v>493.57577509999999</v>
      </c>
      <c r="G364">
        <v>1396.0710449999999</v>
      </c>
      <c r="H364">
        <v>471.08624270000001</v>
      </c>
      <c r="I364">
        <v>3633.7939449999999</v>
      </c>
      <c r="J364">
        <v>7415.203125</v>
      </c>
      <c r="K364">
        <v>8671.1044920000004</v>
      </c>
      <c r="L364">
        <v>6204.0273440000001</v>
      </c>
      <c r="M364">
        <v>2976.446289</v>
      </c>
      <c r="N364">
        <v>1516.697144</v>
      </c>
      <c r="O364">
        <v>1908.698486</v>
      </c>
      <c r="P364">
        <v>1380.8592530000001</v>
      </c>
      <c r="Q364">
        <v>7933.7109380000002</v>
      </c>
      <c r="R364">
        <v>3770.8632809999999</v>
      </c>
      <c r="S364">
        <v>5310.6313479999999</v>
      </c>
      <c r="T364">
        <v>1417.434082</v>
      </c>
      <c r="U364">
        <v>7821.09375</v>
      </c>
      <c r="V364">
        <v>1523.138062</v>
      </c>
      <c r="W364">
        <v>2693.4487300000001</v>
      </c>
      <c r="X364">
        <v>2081.1599120000001</v>
      </c>
      <c r="Y364">
        <v>952.02758789999996</v>
      </c>
      <c r="Z364">
        <v>655109.9375</v>
      </c>
    </row>
    <row r="365" spans="1:26" x14ac:dyDescent="0.25">
      <c r="A365" s="1">
        <v>43801</v>
      </c>
      <c r="B365">
        <v>4829.6591799999997</v>
      </c>
      <c r="C365">
        <v>940.79058840000005</v>
      </c>
      <c r="D365">
        <v>6474.4023440000001</v>
      </c>
      <c r="E365">
        <v>7898.6884769999997</v>
      </c>
      <c r="F365">
        <v>499.21087649999998</v>
      </c>
      <c r="G365">
        <v>1412.338501</v>
      </c>
      <c r="H365">
        <v>473.00906370000001</v>
      </c>
      <c r="I365">
        <v>3622.0939939999998</v>
      </c>
      <c r="J365">
        <v>7499.2563479999999</v>
      </c>
      <c r="K365">
        <v>8709.7275389999995</v>
      </c>
      <c r="L365">
        <v>6097.7280270000001</v>
      </c>
      <c r="M365">
        <v>3029.7717290000001</v>
      </c>
      <c r="N365">
        <v>1514.901245</v>
      </c>
      <c r="O365">
        <v>1891.579956</v>
      </c>
      <c r="P365">
        <v>1384.0633539999999</v>
      </c>
      <c r="Q365">
        <v>7914.3603519999997</v>
      </c>
      <c r="R365">
        <v>3769.938721</v>
      </c>
      <c r="S365">
        <v>5355.1845700000003</v>
      </c>
      <c r="T365">
        <v>1460.0439449999999</v>
      </c>
      <c r="U365">
        <v>7897.3803710000002</v>
      </c>
      <c r="V365">
        <v>1551.7585449999999</v>
      </c>
      <c r="W365">
        <v>2718.2946780000002</v>
      </c>
      <c r="X365">
        <v>2022.6416019999999</v>
      </c>
      <c r="Y365">
        <v>986.53417969999998</v>
      </c>
      <c r="Z365">
        <v>651592.5625</v>
      </c>
    </row>
    <row r="366" spans="1:26" x14ac:dyDescent="0.25">
      <c r="A366" s="1">
        <v>43808</v>
      </c>
      <c r="B366">
        <v>4819.8720700000003</v>
      </c>
      <c r="C366">
        <v>946.90759279999997</v>
      </c>
      <c r="D366">
        <v>6533.2617190000001</v>
      </c>
      <c r="E366">
        <v>7937.9360349999997</v>
      </c>
      <c r="F366">
        <v>508.6025085</v>
      </c>
      <c r="G366">
        <v>1427.6918949999999</v>
      </c>
      <c r="H366">
        <v>466.27923579999998</v>
      </c>
      <c r="I366">
        <v>3614.2941890000002</v>
      </c>
      <c r="J366">
        <v>7378.064453</v>
      </c>
      <c r="K366">
        <v>8709.7275389999995</v>
      </c>
      <c r="L366">
        <v>5991.4282229999999</v>
      </c>
      <c r="M366">
        <v>3056.4340820000002</v>
      </c>
      <c r="N366">
        <v>1530.16687</v>
      </c>
      <c r="O366">
        <v>1841.176025</v>
      </c>
      <c r="P366">
        <v>1345.6171879999999</v>
      </c>
      <c r="Q366">
        <v>7904.685547</v>
      </c>
      <c r="R366">
        <v>3769.938721</v>
      </c>
      <c r="S366">
        <v>5346.2739259999998</v>
      </c>
      <c r="T366">
        <v>1484.392578</v>
      </c>
      <c r="U366">
        <v>8108.0742190000001</v>
      </c>
      <c r="V366">
        <v>1562.4910890000001</v>
      </c>
      <c r="W366">
        <v>2774.4272460000002</v>
      </c>
      <c r="X366">
        <v>2019.8101810000001</v>
      </c>
      <c r="Y366">
        <v>991.84301760000005</v>
      </c>
      <c r="Z366">
        <v>642799.125</v>
      </c>
    </row>
    <row r="367" spans="1:26" x14ac:dyDescent="0.25">
      <c r="A367" s="1">
        <v>43815</v>
      </c>
      <c r="B367">
        <v>5299.4125979999999</v>
      </c>
      <c r="C367">
        <v>939.56713869999999</v>
      </c>
      <c r="D367">
        <v>6356.6870120000003</v>
      </c>
      <c r="E367">
        <v>8183.2373049999997</v>
      </c>
      <c r="F367">
        <v>511.5907593</v>
      </c>
      <c r="G367">
        <v>1415.4458010000001</v>
      </c>
      <c r="H367">
        <v>457.62664790000002</v>
      </c>
      <c r="I367">
        <v>3550.9196780000002</v>
      </c>
      <c r="J367">
        <v>7326.2646480000003</v>
      </c>
      <c r="K367">
        <v>9038.0332030000009</v>
      </c>
      <c r="L367">
        <v>5778.8291019999997</v>
      </c>
      <c r="M367">
        <v>3013.7739259999998</v>
      </c>
      <c r="N367">
        <v>1521.1870120000001</v>
      </c>
      <c r="O367">
        <v>1858.294312</v>
      </c>
      <c r="P367">
        <v>1372.8498540000001</v>
      </c>
      <c r="Q367">
        <v>7904.685547</v>
      </c>
      <c r="R367">
        <v>3731.101807</v>
      </c>
      <c r="S367">
        <v>5560.1245120000003</v>
      </c>
      <c r="T367">
        <v>1488.740356</v>
      </c>
      <c r="U367">
        <v>8244.2998050000006</v>
      </c>
      <c r="V367">
        <v>1564.2797849999999</v>
      </c>
      <c r="W367">
        <v>2760.624268</v>
      </c>
      <c r="X367">
        <v>2018.8663329999999</v>
      </c>
      <c r="Y367">
        <v>995.38208010000005</v>
      </c>
      <c r="Z367">
        <v>619057</v>
      </c>
    </row>
    <row r="368" spans="1:26" x14ac:dyDescent="0.25">
      <c r="A368" s="1">
        <v>43822</v>
      </c>
      <c r="B368">
        <v>5588.1162109999996</v>
      </c>
      <c r="C368">
        <v>937.12042240000005</v>
      </c>
      <c r="D368">
        <v>6582.3095700000003</v>
      </c>
      <c r="E368">
        <v>8428.5371090000008</v>
      </c>
      <c r="F368">
        <v>510.31011960000001</v>
      </c>
      <c r="G368">
        <v>1413.4354249999999</v>
      </c>
      <c r="H368">
        <v>446.08984379999998</v>
      </c>
      <c r="I368">
        <v>3571.3945309999999</v>
      </c>
      <c r="J368">
        <v>7298.8984380000002</v>
      </c>
      <c r="K368">
        <v>9009.0634769999997</v>
      </c>
      <c r="L368">
        <v>5933.4462890000004</v>
      </c>
      <c r="M368">
        <v>3040.4365229999999</v>
      </c>
      <c r="N368">
        <v>1487.063721</v>
      </c>
      <c r="O368">
        <v>1873.51062</v>
      </c>
      <c r="P368">
        <v>1364.8400879999999</v>
      </c>
      <c r="Q368">
        <v>7904.685547</v>
      </c>
      <c r="R368">
        <v>3731.101807</v>
      </c>
      <c r="S368">
        <v>5551.2133789999998</v>
      </c>
      <c r="T368">
        <v>1502.6539310000001</v>
      </c>
      <c r="U368">
        <v>8246.1152340000008</v>
      </c>
      <c r="V368">
        <v>1631.358643</v>
      </c>
      <c r="W368">
        <v>2756.9433589999999</v>
      </c>
      <c r="X368">
        <v>2020.75415</v>
      </c>
      <c r="Y368">
        <v>974.14733890000002</v>
      </c>
      <c r="Z368">
        <v>635764.375</v>
      </c>
    </row>
    <row r="369" spans="1:26" x14ac:dyDescent="0.25">
      <c r="A369" s="1">
        <v>43829</v>
      </c>
      <c r="B369">
        <v>5456.5297849999997</v>
      </c>
      <c r="C369">
        <v>933.45019530000002</v>
      </c>
      <c r="D369">
        <v>6533.2617190000001</v>
      </c>
      <c r="E369">
        <v>8330.4179690000001</v>
      </c>
      <c r="F369">
        <v>506.46817019999997</v>
      </c>
      <c r="G369">
        <v>1409.962524</v>
      </c>
      <c r="H369">
        <v>440.32144169999998</v>
      </c>
      <c r="I369">
        <v>3550.9196780000002</v>
      </c>
      <c r="J369">
        <v>7280.328125</v>
      </c>
      <c r="K369">
        <v>8989.546875</v>
      </c>
      <c r="L369">
        <v>5827.1469729999999</v>
      </c>
      <c r="M369">
        <v>3012.8847660000001</v>
      </c>
      <c r="N369">
        <v>1478.083862</v>
      </c>
      <c r="O369">
        <v>1872.491577</v>
      </c>
      <c r="P369">
        <v>1364.203491</v>
      </c>
      <c r="Q369">
        <v>7856.3085940000001</v>
      </c>
      <c r="R369">
        <v>3701.5119629999999</v>
      </c>
      <c r="S369">
        <v>5515.5722660000001</v>
      </c>
      <c r="T369">
        <v>1473.957275</v>
      </c>
      <c r="U369">
        <v>8254.8193360000005</v>
      </c>
      <c r="V369">
        <v>1598.2666019999999</v>
      </c>
      <c r="W369">
        <v>2723.8156739999999</v>
      </c>
      <c r="X369">
        <v>2015.9329829999999</v>
      </c>
      <c r="Y369">
        <v>989.8241577</v>
      </c>
      <c r="Z369">
        <v>633126.4375</v>
      </c>
    </row>
    <row r="370" spans="1:26" x14ac:dyDescent="0.25">
      <c r="A370" s="1">
        <v>43836</v>
      </c>
      <c r="B370">
        <v>5642.9936520000001</v>
      </c>
      <c r="C370">
        <v>956.69470209999997</v>
      </c>
      <c r="D370">
        <v>7072.794922</v>
      </c>
      <c r="E370">
        <v>8448.1621090000008</v>
      </c>
      <c r="F370">
        <v>493.6612854</v>
      </c>
      <c r="G370">
        <v>1400.275024</v>
      </c>
      <c r="H370">
        <v>433.59164429999998</v>
      </c>
      <c r="I370">
        <v>3498.2702640000002</v>
      </c>
      <c r="J370">
        <v>7482.640625</v>
      </c>
      <c r="K370">
        <v>8931.3613280000009</v>
      </c>
      <c r="L370">
        <v>5827.1469729999999</v>
      </c>
      <c r="M370">
        <v>3021.7727049999999</v>
      </c>
      <c r="N370">
        <v>1465.5120850000001</v>
      </c>
      <c r="O370">
        <v>1918.607422</v>
      </c>
      <c r="P370">
        <v>1457.7304690000001</v>
      </c>
      <c r="Q370">
        <v>7856.3085940000001</v>
      </c>
      <c r="R370">
        <v>3856.858643</v>
      </c>
      <c r="S370">
        <v>5773.9750979999999</v>
      </c>
      <c r="T370">
        <v>1447.869629</v>
      </c>
      <c r="U370">
        <v>8400.2509769999997</v>
      </c>
      <c r="V370">
        <v>1553.547241</v>
      </c>
      <c r="W370">
        <v>2774.4272460000002</v>
      </c>
      <c r="X370">
        <v>1990.3192140000001</v>
      </c>
      <c r="Y370">
        <v>939.20306400000004</v>
      </c>
      <c r="Z370">
        <v>634885.0625</v>
      </c>
    </row>
    <row r="371" spans="1:26" x14ac:dyDescent="0.25">
      <c r="A371" s="1">
        <v>43843</v>
      </c>
      <c r="B371">
        <v>5584.1098629999997</v>
      </c>
      <c r="C371">
        <v>899.19512940000004</v>
      </c>
      <c r="D371">
        <v>7043.3652339999999</v>
      </c>
      <c r="E371">
        <v>8428.5371090000008</v>
      </c>
      <c r="F371">
        <v>497.41793819999998</v>
      </c>
      <c r="G371">
        <v>1406.489624</v>
      </c>
      <c r="H371">
        <v>439.36001590000001</v>
      </c>
      <c r="I371">
        <v>3548.9697270000001</v>
      </c>
      <c r="J371">
        <v>7467.0029299999997</v>
      </c>
      <c r="K371">
        <v>8970.1513670000004</v>
      </c>
      <c r="L371">
        <v>5836.8110349999997</v>
      </c>
      <c r="M371">
        <v>3097.3168949999999</v>
      </c>
      <c r="N371">
        <v>1630.7413329999999</v>
      </c>
      <c r="O371">
        <v>1955.1157229999999</v>
      </c>
      <c r="P371">
        <v>1446.442871</v>
      </c>
      <c r="Q371">
        <v>8069.1645509999998</v>
      </c>
      <c r="R371">
        <v>3966.8964839999999</v>
      </c>
      <c r="S371">
        <v>5658.1391599999997</v>
      </c>
      <c r="T371">
        <v>1498.3061520000001</v>
      </c>
      <c r="U371">
        <v>8314.2724610000005</v>
      </c>
      <c r="V371">
        <v>1559.807861</v>
      </c>
      <c r="W371">
        <v>2755.1030270000001</v>
      </c>
      <c r="X371">
        <v>1977.986206</v>
      </c>
      <c r="Y371">
        <v>936.49127199999998</v>
      </c>
      <c r="Z371">
        <v>651592.5625</v>
      </c>
    </row>
    <row r="372" spans="1:26" x14ac:dyDescent="0.25">
      <c r="A372" s="1">
        <v>43850</v>
      </c>
      <c r="B372">
        <v>5907.9677730000003</v>
      </c>
      <c r="C372">
        <v>933.45019530000002</v>
      </c>
      <c r="D372">
        <v>7062.9853519999997</v>
      </c>
      <c r="E372">
        <v>8497.2226559999999</v>
      </c>
      <c r="F372">
        <v>490.07531740000002</v>
      </c>
      <c r="G372">
        <v>1438.8416749999999</v>
      </c>
      <c r="H372">
        <v>407.6337891</v>
      </c>
      <c r="I372">
        <v>3459.2705080000001</v>
      </c>
      <c r="J372">
        <v>7760.2109380000002</v>
      </c>
      <c r="K372">
        <v>8911.9667969999991</v>
      </c>
      <c r="L372">
        <v>5682.1928710000002</v>
      </c>
      <c r="M372">
        <v>3131.9785160000001</v>
      </c>
      <c r="N372">
        <v>1698.988159</v>
      </c>
      <c r="O372">
        <v>1964.7231449999999</v>
      </c>
      <c r="P372">
        <v>1483.5311280000001</v>
      </c>
      <c r="Q372">
        <v>8001.4384769999997</v>
      </c>
      <c r="R372">
        <v>3898.469971</v>
      </c>
      <c r="S372">
        <v>5747.2446289999998</v>
      </c>
      <c r="T372">
        <v>1438.3043210000001</v>
      </c>
      <c r="U372">
        <v>8326.1621090000008</v>
      </c>
      <c r="V372">
        <v>1565.1743160000001</v>
      </c>
      <c r="W372">
        <v>2815.8366700000001</v>
      </c>
      <c r="X372">
        <v>1963.7563479999999</v>
      </c>
      <c r="Y372">
        <v>910.27673340000001</v>
      </c>
      <c r="Z372">
        <v>684128.1875</v>
      </c>
    </row>
    <row r="373" spans="1:26" x14ac:dyDescent="0.25">
      <c r="A373" s="1">
        <v>43857</v>
      </c>
      <c r="B373">
        <v>5407.4589839999999</v>
      </c>
      <c r="C373">
        <v>1080.257568</v>
      </c>
      <c r="D373">
        <v>6601.9291990000002</v>
      </c>
      <c r="E373">
        <v>7977.1840819999998</v>
      </c>
      <c r="F373">
        <v>485.37951659999999</v>
      </c>
      <c r="G373">
        <v>1398.630249</v>
      </c>
      <c r="H373">
        <v>397.0584106</v>
      </c>
      <c r="I373">
        <v>3338.3715820000002</v>
      </c>
      <c r="J373">
        <v>7718.1840819999998</v>
      </c>
      <c r="K373">
        <v>8621.0429690000001</v>
      </c>
      <c r="L373">
        <v>5363.2944340000004</v>
      </c>
      <c r="M373">
        <v>3075.9868160000001</v>
      </c>
      <c r="N373">
        <v>1696.294189</v>
      </c>
      <c r="O373">
        <v>2006.0352780000001</v>
      </c>
      <c r="P373">
        <v>1415.8046879999999</v>
      </c>
      <c r="Q373">
        <v>7991.7631840000004</v>
      </c>
      <c r="R373">
        <v>3899.3945309999999</v>
      </c>
      <c r="S373">
        <v>5649.2294920000004</v>
      </c>
      <c r="T373">
        <v>1367.8670649999999</v>
      </c>
      <c r="U373">
        <v>8032.5561520000001</v>
      </c>
      <c r="V373">
        <v>1532.9765629999999</v>
      </c>
      <c r="W373">
        <v>2802.0334469999998</v>
      </c>
      <c r="X373">
        <v>1984.626953</v>
      </c>
      <c r="Y373">
        <v>912.98852539999996</v>
      </c>
      <c r="Z373">
        <v>695559.6875</v>
      </c>
    </row>
    <row r="374" spans="1:26" x14ac:dyDescent="0.25">
      <c r="A374" s="1">
        <v>43864</v>
      </c>
      <c r="B374">
        <v>5387.8315430000002</v>
      </c>
      <c r="C374">
        <v>1070.4704589999999</v>
      </c>
      <c r="D374">
        <v>6778.5034180000002</v>
      </c>
      <c r="E374">
        <v>7947.7485349999997</v>
      </c>
      <c r="F374">
        <v>494.68582149999997</v>
      </c>
      <c r="G374">
        <v>1437.014038</v>
      </c>
      <c r="H374">
        <v>408.59521480000001</v>
      </c>
      <c r="I374">
        <v>3372.4963379999999</v>
      </c>
      <c r="J374">
        <v>8016.2783200000003</v>
      </c>
      <c r="K374">
        <v>8863.4785159999992</v>
      </c>
      <c r="L374">
        <v>5546.9023440000001</v>
      </c>
      <c r="M374">
        <v>3199.5241700000001</v>
      </c>
      <c r="N374">
        <v>1762.744995</v>
      </c>
      <c r="O374">
        <v>2018.5249020000001</v>
      </c>
      <c r="P374">
        <v>1454.505371</v>
      </c>
      <c r="Q374">
        <v>8872.2109380000002</v>
      </c>
      <c r="R374">
        <v>4038.0974120000001</v>
      </c>
      <c r="S374">
        <v>5693.7807620000003</v>
      </c>
      <c r="T374">
        <v>1493.9578859999999</v>
      </c>
      <c r="U374">
        <v>7932.8588870000003</v>
      </c>
      <c r="V374">
        <v>1539.237183</v>
      </c>
      <c r="W374">
        <v>2829.6396479999999</v>
      </c>
      <c r="X374">
        <v>2010.2413329999999</v>
      </c>
      <c r="Y374">
        <v>928.35571289999996</v>
      </c>
      <c r="Z374">
        <v>692921.5625</v>
      </c>
    </row>
    <row r="375" spans="1:26" x14ac:dyDescent="0.25">
      <c r="A375" s="1">
        <v>43871</v>
      </c>
      <c r="B375">
        <v>5976.6655270000001</v>
      </c>
      <c r="C375">
        <v>1041.1088870000001</v>
      </c>
      <c r="D375">
        <v>6866.7910160000001</v>
      </c>
      <c r="E375">
        <v>7977.1840819999998</v>
      </c>
      <c r="F375">
        <v>488.62390140000002</v>
      </c>
      <c r="G375">
        <v>1412.7042240000001</v>
      </c>
      <c r="H375">
        <v>397.0584106</v>
      </c>
      <c r="I375">
        <v>3310.0966800000001</v>
      </c>
      <c r="J375">
        <v>7670.2944340000004</v>
      </c>
      <c r="K375">
        <v>8572.5537110000005</v>
      </c>
      <c r="L375">
        <v>5189.3496089999999</v>
      </c>
      <c r="M375">
        <v>2963.1152339999999</v>
      </c>
      <c r="N375">
        <v>1794.174683</v>
      </c>
      <c r="O375">
        <v>1963.7624510000001</v>
      </c>
      <c r="P375">
        <v>1415.8046879999999</v>
      </c>
      <c r="Q375">
        <v>8688.3818360000005</v>
      </c>
      <c r="R375">
        <v>3973.3696289999998</v>
      </c>
      <c r="S375">
        <v>5524.482422</v>
      </c>
      <c r="T375">
        <v>1440.9129640000001</v>
      </c>
      <c r="U375">
        <v>7989.5673829999996</v>
      </c>
      <c r="V375">
        <v>1503.4616699999999</v>
      </c>
      <c r="W375">
        <v>2742.219971</v>
      </c>
      <c r="X375">
        <v>1938.141846</v>
      </c>
      <c r="Y375">
        <v>914.79650879999997</v>
      </c>
      <c r="Z375">
        <v>699956.375</v>
      </c>
    </row>
    <row r="376" spans="1:26" x14ac:dyDescent="0.25">
      <c r="A376" s="1">
        <v>43878</v>
      </c>
      <c r="B376">
        <v>5417.2734380000002</v>
      </c>
      <c r="C376">
        <v>1064.353394</v>
      </c>
      <c r="D376">
        <v>6906.0297849999997</v>
      </c>
      <c r="E376">
        <v>7565.0795900000003</v>
      </c>
      <c r="F376">
        <v>483.5010681</v>
      </c>
      <c r="G376">
        <v>1432.4442140000001</v>
      </c>
      <c r="H376">
        <v>388.40579220000001</v>
      </c>
      <c r="I376">
        <v>3164.8229980000001</v>
      </c>
      <c r="J376">
        <v>7241.2348629999997</v>
      </c>
      <c r="K376">
        <v>8242.8417969999991</v>
      </c>
      <c r="L376">
        <v>5228.0039059999999</v>
      </c>
      <c r="M376">
        <v>2965.7814939999998</v>
      </c>
      <c r="N376">
        <v>1709.7639160000001</v>
      </c>
      <c r="O376">
        <v>1936.8614500000001</v>
      </c>
      <c r="P376">
        <v>1359.3660890000001</v>
      </c>
      <c r="Q376">
        <v>8533.5771480000003</v>
      </c>
      <c r="R376">
        <v>3640.4829100000002</v>
      </c>
      <c r="S376">
        <v>5533.392578</v>
      </c>
      <c r="T376">
        <v>1418.3035890000001</v>
      </c>
      <c r="U376">
        <v>7689.5581050000001</v>
      </c>
      <c r="V376">
        <v>1448.904297</v>
      </c>
      <c r="W376">
        <v>2681.486328</v>
      </c>
      <c r="X376">
        <v>1886.9135739999999</v>
      </c>
      <c r="Y376">
        <v>918.4122314</v>
      </c>
      <c r="Z376">
        <v>707870.5</v>
      </c>
    </row>
    <row r="377" spans="1:26" x14ac:dyDescent="0.25">
      <c r="A377" s="1">
        <v>43885</v>
      </c>
      <c r="B377">
        <v>4833.3461909999996</v>
      </c>
      <c r="C377">
        <v>1001.960327</v>
      </c>
      <c r="D377">
        <v>6297.8286129999997</v>
      </c>
      <c r="E377">
        <v>6740.8676759999998</v>
      </c>
      <c r="F377">
        <v>454.13079829999998</v>
      </c>
      <c r="G377">
        <v>1302.6707759999999</v>
      </c>
      <c r="H377">
        <v>345.14279169999998</v>
      </c>
      <c r="I377">
        <v>2834.7883299999999</v>
      </c>
      <c r="J377">
        <v>6762.3291019999997</v>
      </c>
      <c r="K377">
        <v>7612.5068359999996</v>
      </c>
      <c r="L377">
        <v>4768.9838870000003</v>
      </c>
      <c r="M377">
        <v>2648.0505370000001</v>
      </c>
      <c r="N377">
        <v>1486.165649</v>
      </c>
      <c r="O377">
        <v>1762.9666749999999</v>
      </c>
      <c r="P377">
        <v>1098.135376</v>
      </c>
      <c r="Q377">
        <v>8223.96875</v>
      </c>
      <c r="R377">
        <v>3417.633789</v>
      </c>
      <c r="S377">
        <v>5105.6909180000002</v>
      </c>
      <c r="T377">
        <v>1287.864746</v>
      </c>
      <c r="U377">
        <v>7196.5556640000004</v>
      </c>
      <c r="V377">
        <v>1272.710327</v>
      </c>
      <c r="W377">
        <v>2387.9401859999998</v>
      </c>
      <c r="X377">
        <v>1694.332764</v>
      </c>
      <c r="Y377">
        <v>872.31085210000003</v>
      </c>
      <c r="Z377">
        <v>647195.9375</v>
      </c>
    </row>
    <row r="378" spans="1:26" x14ac:dyDescent="0.25">
      <c r="A378" s="1">
        <v>43892</v>
      </c>
      <c r="B378">
        <v>5152.2973629999997</v>
      </c>
      <c r="C378">
        <v>999.51354979999996</v>
      </c>
      <c r="D378">
        <v>5934.8701170000004</v>
      </c>
      <c r="E378">
        <v>6780.1162109999996</v>
      </c>
      <c r="F378">
        <v>416.13708500000001</v>
      </c>
      <c r="G378">
        <v>1241.8051760000001</v>
      </c>
      <c r="H378">
        <v>331.68316650000003</v>
      </c>
      <c r="I378">
        <v>2808.9509280000002</v>
      </c>
      <c r="J378">
        <v>6659.7065430000002</v>
      </c>
      <c r="K378">
        <v>7719.1787109999996</v>
      </c>
      <c r="L378">
        <v>5237.6679690000001</v>
      </c>
      <c r="M378">
        <v>2547.6208499999998</v>
      </c>
      <c r="N378">
        <v>1428.566284</v>
      </c>
      <c r="O378">
        <v>1653.4417719999999</v>
      </c>
      <c r="P378">
        <v>1096.5230710000001</v>
      </c>
      <c r="Q378">
        <v>8098.1904299999997</v>
      </c>
      <c r="R378">
        <v>3599.5649410000001</v>
      </c>
      <c r="S378">
        <v>5116.2885740000002</v>
      </c>
      <c r="T378">
        <v>1212.2104489999999</v>
      </c>
      <c r="U378">
        <v>7468.2099609999996</v>
      </c>
      <c r="V378">
        <v>1198.4761960000001</v>
      </c>
      <c r="W378">
        <v>2248.0683589999999</v>
      </c>
      <c r="X378">
        <v>1893.5543210000001</v>
      </c>
      <c r="Y378">
        <v>864.17535399999997</v>
      </c>
      <c r="Z378">
        <v>681490.25</v>
      </c>
    </row>
    <row r="379" spans="1:26" x14ac:dyDescent="0.25">
      <c r="A379" s="1">
        <v>43899</v>
      </c>
      <c r="B379">
        <v>4278.8608400000003</v>
      </c>
      <c r="C379">
        <v>926.10986330000003</v>
      </c>
      <c r="D379">
        <v>4860.7070309999999</v>
      </c>
      <c r="E379">
        <v>5838.1601559999999</v>
      </c>
      <c r="F379">
        <v>339.039917</v>
      </c>
      <c r="G379">
        <v>1112.031616</v>
      </c>
      <c r="H379">
        <v>278.80615230000001</v>
      </c>
      <c r="I379">
        <v>2380.9296880000002</v>
      </c>
      <c r="J379">
        <v>6321.5419920000004</v>
      </c>
      <c r="K379">
        <v>7476.7416990000002</v>
      </c>
      <c r="L379">
        <v>5247.3310549999997</v>
      </c>
      <c r="M379">
        <v>2204.5610350000002</v>
      </c>
      <c r="N379">
        <v>1116.6441649999999</v>
      </c>
      <c r="O379">
        <v>1621.7373050000001</v>
      </c>
      <c r="P379">
        <v>865.93066409999994</v>
      </c>
      <c r="Q379">
        <v>7130.6645509999998</v>
      </c>
      <c r="R379">
        <v>3206.0671390000002</v>
      </c>
      <c r="S379">
        <v>4592.9296880000002</v>
      </c>
      <c r="T379">
        <v>986.11657709999997</v>
      </c>
      <c r="U379">
        <v>6768.4941410000001</v>
      </c>
      <c r="V379">
        <v>1112.615112</v>
      </c>
      <c r="W379">
        <v>1878.1445309999999</v>
      </c>
      <c r="X379">
        <v>1769.2779539999999</v>
      </c>
      <c r="Y379">
        <v>652.65118410000002</v>
      </c>
      <c r="Z379">
        <v>581245.125</v>
      </c>
    </row>
    <row r="380" spans="1:26" x14ac:dyDescent="0.25">
      <c r="A380" s="1">
        <v>43906</v>
      </c>
      <c r="B380">
        <v>4234.6987300000001</v>
      </c>
      <c r="C380">
        <v>830.68499759999997</v>
      </c>
      <c r="D380">
        <v>5660.1972660000001</v>
      </c>
      <c r="E380">
        <v>6230.6416019999997</v>
      </c>
      <c r="F380">
        <v>327.42834470000003</v>
      </c>
      <c r="G380">
        <v>1168.8759769999999</v>
      </c>
      <c r="H380">
        <v>291.30435180000001</v>
      </c>
      <c r="I380">
        <v>2934.7248540000001</v>
      </c>
      <c r="J380">
        <v>7130.7924800000001</v>
      </c>
      <c r="K380">
        <v>9387.1416019999997</v>
      </c>
      <c r="L380">
        <v>6146.0454099999997</v>
      </c>
      <c r="M380">
        <v>2061.9155270000001</v>
      </c>
      <c r="N380">
        <v>1081.5760499999999</v>
      </c>
      <c r="O380">
        <v>2010.8388669999999</v>
      </c>
      <c r="P380">
        <v>1028.7966309999999</v>
      </c>
      <c r="Q380">
        <v>7653.1289059999999</v>
      </c>
      <c r="R380">
        <v>3338.1696780000002</v>
      </c>
      <c r="S380">
        <v>5296.7573240000002</v>
      </c>
      <c r="T380">
        <v>945.24584960000004</v>
      </c>
      <c r="U380">
        <v>7534.9809569999998</v>
      </c>
      <c r="V380">
        <v>1088.466919</v>
      </c>
      <c r="W380">
        <v>1811.8897710000001</v>
      </c>
      <c r="X380">
        <v>2144.0041500000002</v>
      </c>
      <c r="Y380">
        <v>769.26068120000002</v>
      </c>
      <c r="Z380">
        <v>439671.09379999997</v>
      </c>
    </row>
    <row r="381" spans="1:26" x14ac:dyDescent="0.25">
      <c r="A381" s="1">
        <v>43913</v>
      </c>
      <c r="B381">
        <v>5014.9033200000003</v>
      </c>
      <c r="C381">
        <v>989.72631839999997</v>
      </c>
      <c r="D381">
        <v>6758.8847660000001</v>
      </c>
      <c r="E381">
        <v>6495.5668949999999</v>
      </c>
      <c r="F381">
        <v>384.20538329999999</v>
      </c>
      <c r="G381">
        <v>1284.758423</v>
      </c>
      <c r="H381">
        <v>331.68316650000003</v>
      </c>
      <c r="I381">
        <v>2924</v>
      </c>
      <c r="J381">
        <v>7812.9877930000002</v>
      </c>
      <c r="K381">
        <v>9804.1328130000002</v>
      </c>
      <c r="L381">
        <v>6397.2993159999996</v>
      </c>
      <c r="M381">
        <v>2448.9692380000001</v>
      </c>
      <c r="N381">
        <v>1279.065186</v>
      </c>
      <c r="O381">
        <v>2182.8122560000002</v>
      </c>
      <c r="P381">
        <v>1027.1838379999999</v>
      </c>
      <c r="Q381">
        <v>9133.4433590000008</v>
      </c>
      <c r="R381">
        <v>3339.1069339999999</v>
      </c>
      <c r="S381">
        <v>5468.2026370000003</v>
      </c>
      <c r="T381">
        <v>1094.8156739999999</v>
      </c>
      <c r="U381">
        <v>8286.8320309999999</v>
      </c>
      <c r="V381">
        <v>1287.914673</v>
      </c>
      <c r="W381">
        <v>2263.7116700000001</v>
      </c>
      <c r="X381">
        <v>2147.7993160000001</v>
      </c>
      <c r="Y381">
        <v>828.92126459999997</v>
      </c>
      <c r="Z381">
        <v>575089.8125</v>
      </c>
    </row>
    <row r="382" spans="1:26" x14ac:dyDescent="0.25">
      <c r="A382" s="1">
        <v>43920</v>
      </c>
      <c r="B382">
        <v>4740.1142579999996</v>
      </c>
      <c r="C382">
        <v>997.06677249999996</v>
      </c>
      <c r="D382">
        <v>6621.548828</v>
      </c>
      <c r="E382">
        <v>5690.9809569999998</v>
      </c>
      <c r="F382">
        <v>330.24584959999999</v>
      </c>
      <c r="G382">
        <v>1132.3199460000001</v>
      </c>
      <c r="H382">
        <v>272.07635499999998</v>
      </c>
      <c r="I382">
        <v>2142.5441890000002</v>
      </c>
      <c r="J382">
        <v>7467.0029299999997</v>
      </c>
      <c r="K382">
        <v>9833.2255860000005</v>
      </c>
      <c r="L382">
        <v>6146.0454099999997</v>
      </c>
      <c r="M382">
        <v>2115.6853030000002</v>
      </c>
      <c r="N382">
        <v>1175.7064210000001</v>
      </c>
      <c r="O382">
        <v>2221.2421880000002</v>
      </c>
      <c r="P382">
        <v>815.94201659999999</v>
      </c>
      <c r="Q382">
        <v>8698.0556639999995</v>
      </c>
      <c r="R382">
        <v>3297.8833009999998</v>
      </c>
      <c r="S382">
        <v>5170.4291990000002</v>
      </c>
      <c r="T382">
        <v>991.33404540000004</v>
      </c>
      <c r="U382">
        <v>7727.0595700000003</v>
      </c>
      <c r="V382">
        <v>1126.0311280000001</v>
      </c>
      <c r="W382">
        <v>1973.846313</v>
      </c>
      <c r="X382">
        <v>2166.7729490000002</v>
      </c>
      <c r="Y382">
        <v>799.99493410000002</v>
      </c>
      <c r="Z382">
        <v>514415.1875</v>
      </c>
    </row>
    <row r="383" spans="1:26" x14ac:dyDescent="0.25">
      <c r="A383" s="1">
        <v>43927</v>
      </c>
      <c r="B383">
        <v>5181.7397460000002</v>
      </c>
      <c r="C383">
        <v>983.609375</v>
      </c>
      <c r="D383">
        <v>6911.2661129999997</v>
      </c>
      <c r="E383">
        <v>6442.3735349999997</v>
      </c>
      <c r="F383">
        <v>374.10629269999998</v>
      </c>
      <c r="G383">
        <v>1233.806885</v>
      </c>
      <c r="H383">
        <v>318.81188959999997</v>
      </c>
      <c r="I383">
        <v>2438</v>
      </c>
      <c r="J383">
        <v>7748.189453</v>
      </c>
      <c r="K383">
        <v>10036.871090000001</v>
      </c>
      <c r="L383">
        <v>6448.6943359999996</v>
      </c>
      <c r="M383">
        <v>2503.4816890000002</v>
      </c>
      <c r="N383">
        <v>1305.827759</v>
      </c>
      <c r="O383">
        <v>2090.5805660000001</v>
      </c>
      <c r="P383">
        <v>938.49468990000003</v>
      </c>
      <c r="Q383">
        <v>8573.8554690000001</v>
      </c>
      <c r="R383">
        <v>3232.3005370000001</v>
      </c>
      <c r="S383">
        <v>4998.984375</v>
      </c>
      <c r="T383">
        <v>1182.8632809999999</v>
      </c>
      <c r="U383">
        <v>8119.4497069999998</v>
      </c>
      <c r="V383">
        <v>1267.890625</v>
      </c>
      <c r="W383">
        <v>2169.5458979999999</v>
      </c>
      <c r="X383">
        <v>2109.8520509999998</v>
      </c>
      <c r="Y383">
        <v>828.01733400000001</v>
      </c>
      <c r="Z383">
        <v>544350.5</v>
      </c>
    </row>
    <row r="384" spans="1:26" x14ac:dyDescent="0.25">
      <c r="A384" s="1">
        <v>43934</v>
      </c>
      <c r="B384">
        <v>5957.0375979999999</v>
      </c>
      <c r="C384">
        <v>1057.013062</v>
      </c>
      <c r="D384">
        <v>7107.888672</v>
      </c>
      <c r="E384">
        <v>6540.8803710000002</v>
      </c>
      <c r="F384">
        <v>362.60208130000001</v>
      </c>
      <c r="G384">
        <v>1256.307251</v>
      </c>
      <c r="H384">
        <v>297.02969359999997</v>
      </c>
      <c r="I384">
        <v>2471.5</v>
      </c>
      <c r="J384">
        <v>7348.6069340000004</v>
      </c>
      <c r="K384">
        <v>10512.047850000001</v>
      </c>
      <c r="L384">
        <v>6817.1909180000002</v>
      </c>
      <c r="M384">
        <v>2434.4323730000001</v>
      </c>
      <c r="N384">
        <v>1273.528198</v>
      </c>
      <c r="O384">
        <v>2172.2441410000001</v>
      </c>
      <c r="P384">
        <v>949.78228760000002</v>
      </c>
      <c r="Q384">
        <v>8856.0830079999996</v>
      </c>
      <c r="R384">
        <v>3474.0205080000001</v>
      </c>
      <c r="S384">
        <v>5323.8276370000003</v>
      </c>
      <c r="T384">
        <v>1127.722168</v>
      </c>
      <c r="U384">
        <v>8137.7421880000002</v>
      </c>
      <c r="V384">
        <v>1177.7822269999999</v>
      </c>
      <c r="W384">
        <v>2133.1848140000002</v>
      </c>
      <c r="X384">
        <v>2230.33374</v>
      </c>
      <c r="Y384">
        <v>825.30554199999995</v>
      </c>
      <c r="Z384">
        <v>538093.625</v>
      </c>
    </row>
    <row r="385" spans="1:26" x14ac:dyDescent="0.25">
      <c r="A385" s="1">
        <v>43941</v>
      </c>
      <c r="B385">
        <v>5888.3408200000003</v>
      </c>
      <c r="C385">
        <v>1096.1617429999999</v>
      </c>
      <c r="D385">
        <v>6891.6040039999998</v>
      </c>
      <c r="E385">
        <v>6324.1640630000002</v>
      </c>
      <c r="F385">
        <v>363.56808469999999</v>
      </c>
      <c r="G385">
        <v>1216.6990969999999</v>
      </c>
      <c r="H385">
        <v>287.1287231</v>
      </c>
      <c r="I385">
        <v>2295.5</v>
      </c>
      <c r="J385">
        <v>7220.9755859999996</v>
      </c>
      <c r="K385">
        <v>10841.76074</v>
      </c>
      <c r="L385">
        <v>6691.126953</v>
      </c>
      <c r="M385">
        <v>2394.9111330000001</v>
      </c>
      <c r="N385">
        <v>1361.198486</v>
      </c>
      <c r="O385">
        <v>2259.671875</v>
      </c>
      <c r="P385">
        <v>941.71972659999994</v>
      </c>
      <c r="Q385">
        <v>8924.2070309999999</v>
      </c>
      <c r="R385">
        <v>3340.9807129999999</v>
      </c>
      <c r="S385">
        <v>5323.8276370000003</v>
      </c>
      <c r="T385">
        <v>1145.509644</v>
      </c>
      <c r="U385">
        <v>7922.796875</v>
      </c>
      <c r="V385">
        <v>1143.1951899999999</v>
      </c>
      <c r="W385">
        <v>2065.124268</v>
      </c>
      <c r="X385">
        <v>2268.2807619999999</v>
      </c>
      <c r="Y385">
        <v>791.85943599999996</v>
      </c>
      <c r="Z385">
        <v>515747.625</v>
      </c>
    </row>
    <row r="386" spans="1:26" x14ac:dyDescent="0.25">
      <c r="A386" s="1">
        <v>43948</v>
      </c>
      <c r="B386">
        <v>6997.3115230000003</v>
      </c>
      <c r="C386">
        <v>1104.7254640000001</v>
      </c>
      <c r="D386">
        <v>7225.8618159999996</v>
      </c>
      <c r="E386">
        <v>7506.2514650000003</v>
      </c>
      <c r="F386">
        <v>364.4462585</v>
      </c>
      <c r="G386">
        <v>1207.5874020000001</v>
      </c>
      <c r="H386">
        <v>285.14852910000002</v>
      </c>
      <c r="I386">
        <v>2270</v>
      </c>
      <c r="J386">
        <v>7069.7822269999997</v>
      </c>
      <c r="K386">
        <v>9784.7373050000006</v>
      </c>
      <c r="L386">
        <v>6051.1059569999998</v>
      </c>
      <c r="M386">
        <v>2421.2585450000001</v>
      </c>
      <c r="N386">
        <v>1409.1864009999999</v>
      </c>
      <c r="O386">
        <v>1787.9461670000001</v>
      </c>
      <c r="P386">
        <v>1022.346436</v>
      </c>
      <c r="Q386">
        <v>8768.4941409999992</v>
      </c>
      <c r="R386">
        <v>3218.2468260000001</v>
      </c>
      <c r="S386">
        <v>4998.984375</v>
      </c>
      <c r="T386">
        <v>1144.620361</v>
      </c>
      <c r="U386">
        <v>7528.5786129999997</v>
      </c>
      <c r="V386">
        <v>1165.9495850000001</v>
      </c>
      <c r="W386">
        <v>2037.1541749999999</v>
      </c>
      <c r="X386">
        <v>2164.875</v>
      </c>
      <c r="Y386">
        <v>789.14764400000001</v>
      </c>
      <c r="Z386">
        <v>525579.875</v>
      </c>
    </row>
    <row r="387" spans="1:26" x14ac:dyDescent="0.25">
      <c r="A387" s="1">
        <v>43955</v>
      </c>
      <c r="B387">
        <v>7527.2622069999998</v>
      </c>
      <c r="C387">
        <v>1105.9488530000001</v>
      </c>
      <c r="D387">
        <v>7343.8349609999996</v>
      </c>
      <c r="E387">
        <v>7585.0566410000001</v>
      </c>
      <c r="F387">
        <v>368.13467409999998</v>
      </c>
      <c r="G387">
        <v>1207.215332</v>
      </c>
      <c r="H387">
        <v>286.13861079999998</v>
      </c>
      <c r="I387">
        <v>2186</v>
      </c>
      <c r="J387">
        <v>7325.0439450000003</v>
      </c>
      <c r="K387">
        <v>9678.0654300000006</v>
      </c>
      <c r="L387">
        <v>6080.1977539999998</v>
      </c>
      <c r="M387">
        <v>2474.4084469999998</v>
      </c>
      <c r="N387">
        <v>1507.9311520000001</v>
      </c>
      <c r="O387">
        <v>1822.532837</v>
      </c>
      <c r="P387">
        <v>1102.9731449999999</v>
      </c>
      <c r="Q387">
        <v>8778.2275389999995</v>
      </c>
      <c r="R387">
        <v>3236.048096</v>
      </c>
      <c r="S387">
        <v>5008.0073240000002</v>
      </c>
      <c r="T387">
        <v>1171.3013920000001</v>
      </c>
      <c r="U387">
        <v>7783.7680659999996</v>
      </c>
      <c r="V387">
        <v>1191.4351810000001</v>
      </c>
      <c r="W387">
        <v>2066.056885</v>
      </c>
      <c r="X387">
        <v>2181.951172</v>
      </c>
      <c r="Y387">
        <v>751.18176270000004</v>
      </c>
      <c r="Z387">
        <v>547925.9375</v>
      </c>
    </row>
    <row r="388" spans="1:26" x14ac:dyDescent="0.25">
      <c r="A388" s="1">
        <v>43962</v>
      </c>
      <c r="B388">
        <v>7507.6347660000001</v>
      </c>
      <c r="C388">
        <v>1195.2567140000001</v>
      </c>
      <c r="D388">
        <v>7776.4038090000004</v>
      </c>
      <c r="E388">
        <v>7949.5341799999997</v>
      </c>
      <c r="F388">
        <v>354.6984253</v>
      </c>
      <c r="G388">
        <v>1162.028442</v>
      </c>
      <c r="H388">
        <v>290.09899899999999</v>
      </c>
      <c r="I388">
        <v>2314</v>
      </c>
      <c r="J388">
        <v>7831.6411129999997</v>
      </c>
      <c r="K388">
        <v>9503.5126949999994</v>
      </c>
      <c r="L388">
        <v>6186.8676759999998</v>
      </c>
      <c r="M388">
        <v>2171.4101559999999</v>
      </c>
      <c r="N388">
        <v>1519.928101</v>
      </c>
      <c r="O388">
        <v>1818.690063</v>
      </c>
      <c r="P388">
        <v>1214.237793</v>
      </c>
      <c r="Q388">
        <v>8904.7431639999995</v>
      </c>
      <c r="R388">
        <v>3256.6596679999998</v>
      </c>
      <c r="S388">
        <v>4926.796875</v>
      </c>
      <c r="T388">
        <v>1239.7829589999999</v>
      </c>
      <c r="U388">
        <v>7993.2260740000002</v>
      </c>
      <c r="V388">
        <v>1202.3572999999999</v>
      </c>
      <c r="W388">
        <v>1938.3266599999999</v>
      </c>
      <c r="X388">
        <v>2333.7392580000001</v>
      </c>
      <c r="Y388">
        <v>803.61077880000005</v>
      </c>
      <c r="Z388">
        <v>502339.9375</v>
      </c>
    </row>
    <row r="389" spans="1:26" x14ac:dyDescent="0.25">
      <c r="A389" s="1">
        <v>43969</v>
      </c>
      <c r="B389">
        <v>8204.421875</v>
      </c>
      <c r="C389">
        <v>1289.4580080000001</v>
      </c>
      <c r="D389">
        <v>8130.3227539999998</v>
      </c>
      <c r="E389">
        <v>7821.4746089999999</v>
      </c>
      <c r="F389">
        <v>361.89956669999998</v>
      </c>
      <c r="G389">
        <v>1169.4666749999999</v>
      </c>
      <c r="H389">
        <v>285.14852910000002</v>
      </c>
      <c r="I389">
        <v>2396.5</v>
      </c>
      <c r="J389">
        <v>8061.376953</v>
      </c>
      <c r="K389">
        <v>9290.1669920000004</v>
      </c>
      <c r="L389">
        <v>6089.8950199999999</v>
      </c>
      <c r="M389">
        <v>2289.9746089999999</v>
      </c>
      <c r="N389">
        <v>1595.6015629999999</v>
      </c>
      <c r="O389">
        <v>1769.6918949999999</v>
      </c>
      <c r="P389">
        <v>1244.8759769999999</v>
      </c>
      <c r="Q389">
        <v>8807.421875</v>
      </c>
      <c r="R389">
        <v>3251.9750979999999</v>
      </c>
      <c r="S389">
        <v>5062.1489259999998</v>
      </c>
      <c r="T389">
        <v>1270.0214840000001</v>
      </c>
      <c r="U389">
        <v>7839.5625</v>
      </c>
      <c r="V389">
        <v>1330.6936040000001</v>
      </c>
      <c r="W389">
        <v>1992.4021</v>
      </c>
      <c r="X389">
        <v>2324.2526859999998</v>
      </c>
      <c r="Y389">
        <v>813.55413820000001</v>
      </c>
      <c r="Z389">
        <v>492507.59379999997</v>
      </c>
    </row>
    <row r="390" spans="1:26" x14ac:dyDescent="0.25">
      <c r="A390" s="1">
        <v>43976</v>
      </c>
      <c r="B390">
        <v>8685.3027340000008</v>
      </c>
      <c r="C390">
        <v>1328.606689</v>
      </c>
      <c r="D390">
        <v>8238.4648440000001</v>
      </c>
      <c r="E390">
        <v>8097.2939450000003</v>
      </c>
      <c r="F390">
        <v>390.08923340000001</v>
      </c>
      <c r="G390">
        <v>1256.1214600000001</v>
      </c>
      <c r="H390">
        <v>300.99011230000002</v>
      </c>
      <c r="I390">
        <v>2599</v>
      </c>
      <c r="J390">
        <v>8453.1064449999994</v>
      </c>
      <c r="K390">
        <v>9309.5615230000003</v>
      </c>
      <c r="L390">
        <v>6400.2084960000002</v>
      </c>
      <c r="M390">
        <v>2429.8896479999999</v>
      </c>
      <c r="N390">
        <v>1641.7438959999999</v>
      </c>
      <c r="O390">
        <v>1855.1982419999999</v>
      </c>
      <c r="P390">
        <v>1265.839111</v>
      </c>
      <c r="Q390">
        <v>8758.7636719999991</v>
      </c>
      <c r="R390">
        <v>3454.3454590000001</v>
      </c>
      <c r="S390">
        <v>5377.9682620000003</v>
      </c>
      <c r="T390">
        <v>1332.277466</v>
      </c>
      <c r="U390">
        <v>7909.0776370000003</v>
      </c>
      <c r="V390">
        <v>1385.3048100000001</v>
      </c>
      <c r="W390">
        <v>2283.2907709999999</v>
      </c>
      <c r="X390">
        <v>2338.4826659999999</v>
      </c>
      <c r="Y390">
        <v>884.96612549999998</v>
      </c>
      <c r="Z390">
        <v>525579.875</v>
      </c>
    </row>
    <row r="391" spans="1:26" x14ac:dyDescent="0.25">
      <c r="A391" s="1">
        <v>43983</v>
      </c>
      <c r="B391">
        <v>9274.1367190000001</v>
      </c>
      <c r="C391">
        <v>1274.7773440000001</v>
      </c>
      <c r="D391">
        <v>8651.3730469999991</v>
      </c>
      <c r="E391">
        <v>8087.4438479999999</v>
      </c>
      <c r="F391">
        <v>406.24780270000002</v>
      </c>
      <c r="G391">
        <v>1314.1391599999999</v>
      </c>
      <c r="H391">
        <v>332.67327879999999</v>
      </c>
      <c r="I391">
        <v>2784</v>
      </c>
      <c r="J391">
        <v>8193.9169920000004</v>
      </c>
      <c r="K391">
        <v>9338.6542969999991</v>
      </c>
      <c r="L391">
        <v>6516.5751950000003</v>
      </c>
      <c r="M391">
        <v>2669.290039</v>
      </c>
      <c r="N391">
        <v>1715.571533</v>
      </c>
      <c r="O391">
        <v>1794.6712649999999</v>
      </c>
      <c r="P391">
        <v>1375.491211</v>
      </c>
      <c r="Q391">
        <v>8466.8037110000005</v>
      </c>
      <c r="R391">
        <v>3601.4384770000001</v>
      </c>
      <c r="S391">
        <v>5486.2495120000003</v>
      </c>
      <c r="T391">
        <v>1401.6485600000001</v>
      </c>
      <c r="U391">
        <v>8301.4677730000003</v>
      </c>
      <c r="V391">
        <v>1377.1132809999999</v>
      </c>
      <c r="W391">
        <v>2362.5395509999998</v>
      </c>
      <c r="X391">
        <v>2228.4365229999999</v>
      </c>
      <c r="Y391">
        <v>947.33862299999998</v>
      </c>
      <c r="Z391">
        <v>515747.625</v>
      </c>
    </row>
    <row r="392" spans="1:26" x14ac:dyDescent="0.25">
      <c r="A392" s="1">
        <v>43990</v>
      </c>
      <c r="B392">
        <v>9588.1806639999995</v>
      </c>
      <c r="C392">
        <v>1247.8626710000001</v>
      </c>
      <c r="D392">
        <v>8572.7226559999999</v>
      </c>
      <c r="E392">
        <v>7949.5341799999997</v>
      </c>
      <c r="F392">
        <v>385.96176150000002</v>
      </c>
      <c r="G392">
        <v>1274.344971</v>
      </c>
      <c r="H392">
        <v>307.9208069</v>
      </c>
      <c r="I392">
        <v>2673.5</v>
      </c>
      <c r="J392">
        <v>7763.8984380000002</v>
      </c>
      <c r="K392">
        <v>9455.0253909999992</v>
      </c>
      <c r="L392">
        <v>6623.2456050000001</v>
      </c>
      <c r="M392">
        <v>2533.4636230000001</v>
      </c>
      <c r="N392">
        <v>1609.4442140000001</v>
      </c>
      <c r="O392">
        <v>1768.7310789999999</v>
      </c>
      <c r="P392">
        <v>1349.6907960000001</v>
      </c>
      <c r="Q392">
        <v>8739.2998050000006</v>
      </c>
      <c r="R392">
        <v>3497.4426269999999</v>
      </c>
      <c r="S392">
        <v>5260.6630859999996</v>
      </c>
      <c r="T392">
        <v>1335.834961</v>
      </c>
      <c r="U392">
        <v>7928.2856449999999</v>
      </c>
      <c r="V392">
        <v>1302.477905</v>
      </c>
      <c r="W392">
        <v>2358.8103030000002</v>
      </c>
      <c r="X392">
        <v>2330.8933109999998</v>
      </c>
      <c r="Y392">
        <v>937.39520259999995</v>
      </c>
      <c r="Z392">
        <v>526473.75</v>
      </c>
    </row>
    <row r="393" spans="1:26" x14ac:dyDescent="0.25">
      <c r="A393" s="1">
        <v>43997</v>
      </c>
      <c r="B393">
        <v>10137.759770000001</v>
      </c>
      <c r="C393">
        <v>1264.990112</v>
      </c>
      <c r="D393">
        <v>8916.8125</v>
      </c>
      <c r="E393">
        <v>7949.5341799999997</v>
      </c>
      <c r="F393">
        <v>385.69833369999998</v>
      </c>
      <c r="G393">
        <v>1273.9729</v>
      </c>
      <c r="H393">
        <v>299.00988769999998</v>
      </c>
      <c r="I393">
        <v>2656.5</v>
      </c>
      <c r="J393">
        <v>7662.7758789999998</v>
      </c>
      <c r="K393">
        <v>9784.7373050000006</v>
      </c>
      <c r="L393">
        <v>6700.8242190000001</v>
      </c>
      <c r="M393">
        <v>2443.5178219999998</v>
      </c>
      <c r="N393">
        <v>1650.049438</v>
      </c>
      <c r="O393">
        <v>1811.0039059999999</v>
      </c>
      <c r="P393">
        <v>1362.590942</v>
      </c>
      <c r="Q393">
        <v>9021.5253909999992</v>
      </c>
      <c r="R393">
        <v>3474.0205080000001</v>
      </c>
      <c r="S393">
        <v>5287.7338870000003</v>
      </c>
      <c r="T393">
        <v>1330.4989009999999</v>
      </c>
      <c r="U393">
        <v>7892.6132809999999</v>
      </c>
      <c r="V393">
        <v>1354.3583980000001</v>
      </c>
      <c r="W393">
        <v>2318.719482</v>
      </c>
      <c r="X393">
        <v>2422.9145509999998</v>
      </c>
      <c r="Y393">
        <v>965.41754149999997</v>
      </c>
      <c r="Z393">
        <v>496976.78129999997</v>
      </c>
    </row>
    <row r="394" spans="1:26" x14ac:dyDescent="0.25">
      <c r="A394" s="1">
        <v>44004</v>
      </c>
      <c r="B394">
        <v>10275.153319999999</v>
      </c>
      <c r="C394">
        <v>1323.713135</v>
      </c>
      <c r="D394">
        <v>9231.4072269999997</v>
      </c>
      <c r="E394">
        <v>8038.1904299999997</v>
      </c>
      <c r="F394">
        <v>379.63885499999998</v>
      </c>
      <c r="G394">
        <v>1277.1342770000001</v>
      </c>
      <c r="H394">
        <v>274.25741579999999</v>
      </c>
      <c r="I394">
        <v>2470</v>
      </c>
      <c r="J394">
        <v>8093.7758789999998</v>
      </c>
      <c r="K394">
        <v>9396.8388670000004</v>
      </c>
      <c r="L394">
        <v>6051.1059569999998</v>
      </c>
      <c r="M394">
        <v>2336.764404</v>
      </c>
      <c r="N394">
        <v>1657.432251</v>
      </c>
      <c r="O394">
        <v>1761.045288</v>
      </c>
      <c r="P394">
        <v>1377.1038820000001</v>
      </c>
      <c r="Q394">
        <v>9118.8447269999997</v>
      </c>
      <c r="R394">
        <v>3302.5676269999999</v>
      </c>
      <c r="S394">
        <v>4998.984375</v>
      </c>
      <c r="T394">
        <v>1296.702759</v>
      </c>
      <c r="U394">
        <v>7900.8452150000003</v>
      </c>
      <c r="V394">
        <v>1334.3342290000001</v>
      </c>
      <c r="W394">
        <v>2320.5844729999999</v>
      </c>
      <c r="X394">
        <v>2441.8879390000002</v>
      </c>
      <c r="Y394">
        <v>945.53076169999997</v>
      </c>
      <c r="Z394">
        <v>506809.125</v>
      </c>
    </row>
    <row r="395" spans="1:26" x14ac:dyDescent="0.25">
      <c r="A395" s="1">
        <v>44011</v>
      </c>
      <c r="B395">
        <v>10127.94629</v>
      </c>
      <c r="C395">
        <v>1370.2020259999999</v>
      </c>
      <c r="D395">
        <v>9546.0019530000009</v>
      </c>
      <c r="E395">
        <v>7979.0859380000002</v>
      </c>
      <c r="F395">
        <v>370.59356689999998</v>
      </c>
      <c r="G395">
        <v>1257.237183</v>
      </c>
      <c r="H395">
        <v>259.40594479999999</v>
      </c>
      <c r="I395">
        <v>2448</v>
      </c>
      <c r="J395">
        <v>7846.3681640000004</v>
      </c>
      <c r="K395">
        <v>9290.1669920000004</v>
      </c>
      <c r="L395">
        <v>6031.7114259999998</v>
      </c>
      <c r="M395">
        <v>2299.0600589999999</v>
      </c>
      <c r="N395">
        <v>1642.6667480000001</v>
      </c>
      <c r="O395">
        <v>1790.8282469999999</v>
      </c>
      <c r="P395">
        <v>1264.226318</v>
      </c>
      <c r="Q395">
        <v>9274.5556639999995</v>
      </c>
      <c r="R395">
        <v>3186.3923340000001</v>
      </c>
      <c r="S395">
        <v>4800.46875</v>
      </c>
      <c r="T395">
        <v>1296.702759</v>
      </c>
      <c r="U395">
        <v>7928.2856449999999</v>
      </c>
      <c r="V395">
        <v>1279.7231449999999</v>
      </c>
      <c r="W395">
        <v>2238.5385740000002</v>
      </c>
      <c r="X395">
        <v>2496.9111330000001</v>
      </c>
      <c r="Y395">
        <v>896.71752930000002</v>
      </c>
      <c r="Z395">
        <v>517535.28129999997</v>
      </c>
    </row>
    <row r="396" spans="1:26" x14ac:dyDescent="0.25">
      <c r="A396" s="1">
        <v>44018</v>
      </c>
      <c r="B396">
        <v>11325.00488</v>
      </c>
      <c r="C396">
        <v>1463.1801760000001</v>
      </c>
      <c r="D396">
        <v>9860.5986329999996</v>
      </c>
      <c r="E396">
        <v>7811.6240230000003</v>
      </c>
      <c r="F396">
        <v>360.05532840000001</v>
      </c>
      <c r="G396">
        <v>1221.3479</v>
      </c>
      <c r="H396">
        <v>255.4455414</v>
      </c>
      <c r="I396">
        <v>2347.5</v>
      </c>
      <c r="J396">
        <v>7779.6069340000004</v>
      </c>
      <c r="K396">
        <v>9157.4404300000006</v>
      </c>
      <c r="L396">
        <v>6080.1977539999998</v>
      </c>
      <c r="M396">
        <v>2195.0322270000001</v>
      </c>
      <c r="N396">
        <v>1656.5095209999999</v>
      </c>
      <c r="O396">
        <v>1712.047241</v>
      </c>
      <c r="P396">
        <v>1236.1533199999999</v>
      </c>
      <c r="Q396">
        <v>9255.0927730000003</v>
      </c>
      <c r="R396">
        <v>3095.5129390000002</v>
      </c>
      <c r="S396">
        <v>4962.8896480000003</v>
      </c>
      <c r="T396">
        <v>1269.132202</v>
      </c>
      <c r="U396">
        <v>7754.2255859999996</v>
      </c>
      <c r="V396">
        <v>1225.1118160000001</v>
      </c>
      <c r="W396">
        <v>2253.4562989999999</v>
      </c>
      <c r="X396">
        <v>2520.0134280000002</v>
      </c>
      <c r="Y396">
        <v>889.58752440000001</v>
      </c>
      <c r="Z396">
        <v>490719.96879999997</v>
      </c>
    </row>
    <row r="397" spans="1:26" x14ac:dyDescent="0.25">
      <c r="A397" s="1">
        <v>44025</v>
      </c>
      <c r="B397">
        <v>10085.255859999999</v>
      </c>
      <c r="C397">
        <v>1431.371948</v>
      </c>
      <c r="D397">
        <v>9772.1191409999992</v>
      </c>
      <c r="E397">
        <v>8136.6972660000001</v>
      </c>
      <c r="F397">
        <v>373.22811890000003</v>
      </c>
      <c r="G397">
        <v>1266.9067379999999</v>
      </c>
      <c r="H397">
        <v>280.19802859999999</v>
      </c>
      <c r="I397">
        <v>2477.5</v>
      </c>
      <c r="J397">
        <v>7839.4960940000001</v>
      </c>
      <c r="K397">
        <v>8904.4189449999994</v>
      </c>
      <c r="L397">
        <v>6206.2626950000003</v>
      </c>
      <c r="M397">
        <v>2370.380615</v>
      </c>
      <c r="N397">
        <v>1802.3192140000001</v>
      </c>
      <c r="O397">
        <v>1732.2229</v>
      </c>
      <c r="P397">
        <v>1310.6788329999999</v>
      </c>
      <c r="Q397">
        <v>9196.7011719999991</v>
      </c>
      <c r="R397">
        <v>3294.1354980000001</v>
      </c>
      <c r="S397">
        <v>5233.59375</v>
      </c>
      <c r="T397">
        <v>1309.1539310000001</v>
      </c>
      <c r="U397">
        <v>7805.8652339999999</v>
      </c>
      <c r="V397">
        <v>1291.5555420000001</v>
      </c>
      <c r="W397">
        <v>2314.9904790000001</v>
      </c>
      <c r="X397">
        <v>2604.8076169999999</v>
      </c>
      <c r="Y397">
        <v>902.42706299999998</v>
      </c>
      <c r="Z397">
        <v>496082.96879999997</v>
      </c>
    </row>
    <row r="398" spans="1:26" x14ac:dyDescent="0.25">
      <c r="A398" s="1">
        <v>44032</v>
      </c>
      <c r="B398">
        <v>10045.900390000001</v>
      </c>
      <c r="C398">
        <v>1517.0095209999999</v>
      </c>
      <c r="D398">
        <v>9821.2724610000005</v>
      </c>
      <c r="E398">
        <v>8501.1748050000006</v>
      </c>
      <c r="F398">
        <v>363.83151249999997</v>
      </c>
      <c r="G398">
        <v>1251.2867429999999</v>
      </c>
      <c r="H398">
        <v>275.24752810000001</v>
      </c>
      <c r="I398">
        <v>2364.5</v>
      </c>
      <c r="J398">
        <v>7942.5820309999999</v>
      </c>
      <c r="K398">
        <v>8807.1035159999992</v>
      </c>
      <c r="L398">
        <v>6148.0786129999997</v>
      </c>
      <c r="M398">
        <v>2333.1301269999999</v>
      </c>
      <c r="N398">
        <v>1783.862183</v>
      </c>
      <c r="O398">
        <v>1703.400513</v>
      </c>
      <c r="P398">
        <v>1381.964111</v>
      </c>
      <c r="Q398">
        <v>9157.7734380000002</v>
      </c>
      <c r="R398">
        <v>3255.7226559999999</v>
      </c>
      <c r="S398">
        <v>5044.1015630000002</v>
      </c>
      <c r="T398">
        <v>1301.149414</v>
      </c>
      <c r="U398">
        <v>7819.6977539999998</v>
      </c>
      <c r="V398">
        <v>1301.567749</v>
      </c>
      <c r="W398">
        <v>2277.6970209999999</v>
      </c>
      <c r="X398">
        <v>2588.6110840000001</v>
      </c>
      <c r="Y398">
        <v>895.09020999999996</v>
      </c>
      <c r="Z398">
        <v>495189.15629999997</v>
      </c>
    </row>
    <row r="399" spans="1:26" x14ac:dyDescent="0.25">
      <c r="A399" s="1">
        <v>44039</v>
      </c>
      <c r="B399">
        <v>9052.1328130000002</v>
      </c>
      <c r="C399">
        <v>1455.8397219999999</v>
      </c>
      <c r="D399">
        <v>9339.5488280000009</v>
      </c>
      <c r="E399">
        <v>8964.1572269999997</v>
      </c>
      <c r="F399">
        <v>345.30187990000002</v>
      </c>
      <c r="G399">
        <v>1156.0780030000001</v>
      </c>
      <c r="H399">
        <v>203.96040339999999</v>
      </c>
      <c r="I399">
        <v>2173</v>
      </c>
      <c r="J399">
        <v>7982.8349609999996</v>
      </c>
      <c r="K399">
        <v>9108.7832030000009</v>
      </c>
      <c r="L399">
        <v>5828.0683589999999</v>
      </c>
      <c r="M399">
        <v>2118.7145999999998</v>
      </c>
      <c r="N399">
        <v>1615.9041749999999</v>
      </c>
      <c r="O399">
        <v>1698.5969239999999</v>
      </c>
      <c r="P399">
        <v>1163.2476810000001</v>
      </c>
      <c r="Q399">
        <v>9225.8964840000008</v>
      </c>
      <c r="R399">
        <v>3003.6970209999999</v>
      </c>
      <c r="S399">
        <v>4737.3046880000002</v>
      </c>
      <c r="T399">
        <v>1255.79187</v>
      </c>
      <c r="U399">
        <v>7041.4160160000001</v>
      </c>
      <c r="V399">
        <v>1185.063721</v>
      </c>
      <c r="W399">
        <v>2138.7788089999999</v>
      </c>
      <c r="X399">
        <v>2600.0439449999999</v>
      </c>
      <c r="Y399">
        <v>837.31286620000003</v>
      </c>
      <c r="Z399">
        <v>482675.3125</v>
      </c>
    </row>
    <row r="400" spans="1:26" x14ac:dyDescent="0.25">
      <c r="A400" s="1">
        <v>44046</v>
      </c>
      <c r="B400">
        <v>8048.5268550000001</v>
      </c>
      <c r="C400">
        <v>1450.9461670000001</v>
      </c>
      <c r="D400">
        <v>9260.9013670000004</v>
      </c>
      <c r="E400">
        <v>9023.2626949999994</v>
      </c>
      <c r="F400">
        <v>363.65591430000001</v>
      </c>
      <c r="G400">
        <v>1278.9938959999999</v>
      </c>
      <c r="H400">
        <v>224.75247189999999</v>
      </c>
      <c r="I400">
        <v>2323</v>
      </c>
      <c r="J400">
        <v>7703.0288090000004</v>
      </c>
      <c r="K400">
        <v>8943.3457030000009</v>
      </c>
      <c r="L400">
        <v>5430.4794920000004</v>
      </c>
      <c r="M400">
        <v>2246.36499</v>
      </c>
      <c r="N400">
        <v>1684.1948239999999</v>
      </c>
      <c r="O400">
        <v>1633.2662350000001</v>
      </c>
      <c r="P400">
        <v>1203.7508539999999</v>
      </c>
      <c r="Q400">
        <v>10296.41113</v>
      </c>
      <c r="R400">
        <v>3103.945068</v>
      </c>
      <c r="S400">
        <v>4719.2583009999998</v>
      </c>
      <c r="T400">
        <v>1260.238525</v>
      </c>
      <c r="U400">
        <v>7263.6499020000001</v>
      </c>
      <c r="V400">
        <v>1154.1173100000001</v>
      </c>
      <c r="W400">
        <v>2062.3271479999999</v>
      </c>
      <c r="X400">
        <v>2214.181885</v>
      </c>
      <c r="Y400">
        <v>829.97613530000001</v>
      </c>
      <c r="Z400">
        <v>492507.59379999997</v>
      </c>
    </row>
    <row r="401" spans="1:26" x14ac:dyDescent="0.25">
      <c r="A401" s="1">
        <v>44053</v>
      </c>
      <c r="B401">
        <v>8865.1875</v>
      </c>
      <c r="C401">
        <v>1446.052612</v>
      </c>
      <c r="D401">
        <v>9732.7929690000001</v>
      </c>
      <c r="E401">
        <v>9141.4716800000006</v>
      </c>
      <c r="F401">
        <v>382.4490356</v>
      </c>
      <c r="G401">
        <v>1335.338013</v>
      </c>
      <c r="H401">
        <v>245.54455569999999</v>
      </c>
      <c r="I401">
        <v>2408.5</v>
      </c>
      <c r="J401">
        <v>8340.2021480000003</v>
      </c>
      <c r="K401">
        <v>9167.1738280000009</v>
      </c>
      <c r="L401">
        <v>5905.6469729999999</v>
      </c>
      <c r="M401">
        <v>2416.7158199999999</v>
      </c>
      <c r="N401">
        <v>1831.85022</v>
      </c>
      <c r="O401">
        <v>1695.7146</v>
      </c>
      <c r="P401">
        <v>1276.6563719999999</v>
      </c>
      <c r="Q401">
        <v>10384.000980000001</v>
      </c>
      <c r="R401">
        <v>3226.6789549999999</v>
      </c>
      <c r="S401">
        <v>4836.5625</v>
      </c>
      <c r="T401">
        <v>1337.6137699999999</v>
      </c>
      <c r="U401">
        <v>7498.794922</v>
      </c>
      <c r="V401">
        <v>1196.8961179999999</v>
      </c>
      <c r="W401">
        <v>2149.0341800000001</v>
      </c>
      <c r="X401">
        <v>2242.7639159999999</v>
      </c>
      <c r="Y401">
        <v>891.42181400000004</v>
      </c>
      <c r="Z401">
        <v>477312.25</v>
      </c>
    </row>
    <row r="402" spans="1:26" x14ac:dyDescent="0.25">
      <c r="A402" s="1">
        <v>44060</v>
      </c>
      <c r="B402">
        <v>8402.7402340000008</v>
      </c>
      <c r="C402">
        <v>1446.052612</v>
      </c>
      <c r="D402">
        <v>9211.7441409999992</v>
      </c>
      <c r="E402">
        <v>8678.4892579999996</v>
      </c>
      <c r="F402">
        <v>373.84286500000002</v>
      </c>
      <c r="G402">
        <v>1316.928467</v>
      </c>
      <c r="H402">
        <v>249.50494380000001</v>
      </c>
      <c r="I402">
        <v>2468</v>
      </c>
      <c r="J402">
        <v>8346.09375</v>
      </c>
      <c r="K402">
        <v>9069.8574219999991</v>
      </c>
      <c r="L402">
        <v>5915.3442379999997</v>
      </c>
      <c r="M402">
        <v>2538.0058589999999</v>
      </c>
      <c r="N402">
        <v>1918.5977780000001</v>
      </c>
      <c r="O402">
        <v>1685.146362</v>
      </c>
      <c r="P402">
        <v>1349.561768</v>
      </c>
      <c r="Q402">
        <v>10520.247069999999</v>
      </c>
      <c r="R402">
        <v>3226.6789549999999</v>
      </c>
      <c r="S402">
        <v>4710.2348629999997</v>
      </c>
      <c r="T402">
        <v>1318.9368899999999</v>
      </c>
      <c r="U402">
        <v>7472.0527339999999</v>
      </c>
      <c r="V402">
        <v>1145.0153809999999</v>
      </c>
      <c r="W402">
        <v>2091.2294919999999</v>
      </c>
      <c r="X402">
        <v>2214.181885</v>
      </c>
      <c r="Y402">
        <v>866.66015630000004</v>
      </c>
      <c r="Z402">
        <v>506809.125</v>
      </c>
    </row>
    <row r="403" spans="1:26" x14ac:dyDescent="0.25">
      <c r="A403" s="1">
        <v>44067</v>
      </c>
      <c r="B403">
        <v>7723.8305659999996</v>
      </c>
      <c r="C403">
        <v>1372.6489260000001</v>
      </c>
      <c r="D403">
        <v>9172.4199219999991</v>
      </c>
      <c r="E403">
        <v>8668.6376949999994</v>
      </c>
      <c r="F403">
        <v>386.92782590000002</v>
      </c>
      <c r="G403">
        <v>1312.0936280000001</v>
      </c>
      <c r="H403">
        <v>246.53465270000001</v>
      </c>
      <c r="I403">
        <v>2580</v>
      </c>
      <c r="J403">
        <v>9066.7177730000003</v>
      </c>
      <c r="K403">
        <v>9118.5166019999997</v>
      </c>
      <c r="L403">
        <v>5818.3710940000001</v>
      </c>
      <c r="M403">
        <v>2540.7314449999999</v>
      </c>
      <c r="N403">
        <v>2001.654053</v>
      </c>
      <c r="O403">
        <v>1658.2454829999999</v>
      </c>
      <c r="P403">
        <v>1459.7301030000001</v>
      </c>
      <c r="Q403">
        <v>10335.339840000001</v>
      </c>
      <c r="R403">
        <v>3192.0139159999999</v>
      </c>
      <c r="S403">
        <v>4629.0229490000002</v>
      </c>
      <c r="T403">
        <v>1394.5335689999999</v>
      </c>
      <c r="U403">
        <v>7384.4492190000001</v>
      </c>
      <c r="V403">
        <v>1134.0931399999999</v>
      </c>
      <c r="W403">
        <v>2092.161865</v>
      </c>
      <c r="X403">
        <v>2130.3400879999999</v>
      </c>
      <c r="Y403">
        <v>892.33886719999998</v>
      </c>
      <c r="Z403">
        <v>530049</v>
      </c>
    </row>
    <row r="404" spans="1:26" x14ac:dyDescent="0.25">
      <c r="A404" s="1">
        <v>44074</v>
      </c>
      <c r="B404">
        <v>7615.5986329999996</v>
      </c>
      <c r="C404">
        <v>1389.7763669999999</v>
      </c>
      <c r="D404">
        <v>9103.6025389999995</v>
      </c>
      <c r="E404">
        <v>8954.3076170000004</v>
      </c>
      <c r="F404">
        <v>390.26486210000002</v>
      </c>
      <c r="G404">
        <v>1310.2341309999999</v>
      </c>
      <c r="H404">
        <v>251.48515320000001</v>
      </c>
      <c r="I404">
        <v>2662</v>
      </c>
      <c r="J404">
        <v>9009.7744139999995</v>
      </c>
      <c r="K404">
        <v>9274.2207030000009</v>
      </c>
      <c r="L404">
        <v>5575.939453</v>
      </c>
      <c r="M404">
        <v>2632.0397950000001</v>
      </c>
      <c r="N404">
        <v>2038.567749</v>
      </c>
      <c r="O404">
        <v>1673.617432</v>
      </c>
      <c r="P404">
        <v>1540.7360839999999</v>
      </c>
      <c r="Q404">
        <v>10179.628909999999</v>
      </c>
      <c r="R404">
        <v>3210.2373050000001</v>
      </c>
      <c r="S404">
        <v>4714.6801759999998</v>
      </c>
      <c r="T404">
        <v>1452.3427730000001</v>
      </c>
      <c r="U404">
        <v>7337.4213870000003</v>
      </c>
      <c r="V404">
        <v>1124.081177</v>
      </c>
      <c r="W404">
        <v>2019.4399410000001</v>
      </c>
      <c r="X404">
        <v>2127.4819339999999</v>
      </c>
      <c r="Y404">
        <v>930.85705570000005</v>
      </c>
      <c r="Z404">
        <v>520216.84379999997</v>
      </c>
    </row>
    <row r="405" spans="1:26" x14ac:dyDescent="0.25">
      <c r="A405" s="1">
        <v>44081</v>
      </c>
      <c r="B405">
        <v>7723.8305659999996</v>
      </c>
      <c r="C405">
        <v>1365.3084719999999</v>
      </c>
      <c r="D405">
        <v>9231.4072269999997</v>
      </c>
      <c r="E405">
        <v>9121.7695309999999</v>
      </c>
      <c r="F405">
        <v>385.34704590000001</v>
      </c>
      <c r="G405">
        <v>1293.498047</v>
      </c>
      <c r="H405">
        <v>258.41583250000002</v>
      </c>
      <c r="I405">
        <v>2838</v>
      </c>
      <c r="J405">
        <v>9210.0576170000004</v>
      </c>
      <c r="K405">
        <v>9527.2421880000002</v>
      </c>
      <c r="L405">
        <v>5488.6635740000002</v>
      </c>
      <c r="M405">
        <v>2679.7380370000001</v>
      </c>
      <c r="N405">
        <v>2057.9477539999998</v>
      </c>
      <c r="O405">
        <v>1709.1651609999999</v>
      </c>
      <c r="P405">
        <v>1670.345947</v>
      </c>
      <c r="Q405">
        <v>9790.3505860000005</v>
      </c>
      <c r="R405">
        <v>3233.9885250000002</v>
      </c>
      <c r="S405">
        <v>4815.3818359999996</v>
      </c>
      <c r="T405">
        <v>1575.9650879999999</v>
      </c>
      <c r="U405">
        <v>7507.09375</v>
      </c>
      <c r="V405">
        <v>1196.8961179999999</v>
      </c>
      <c r="W405">
        <v>2013.8458250000001</v>
      </c>
      <c r="X405">
        <v>2128.4345699999999</v>
      </c>
      <c r="Y405">
        <v>981.29760739999995</v>
      </c>
      <c r="Z405">
        <v>516641.46879999997</v>
      </c>
    </row>
    <row r="406" spans="1:26" x14ac:dyDescent="0.25">
      <c r="A406" s="1">
        <v>44088</v>
      </c>
      <c r="B406">
        <v>8284.6699219999991</v>
      </c>
      <c r="C406">
        <v>1436.2653809999999</v>
      </c>
      <c r="D406">
        <v>9722.9628909999992</v>
      </c>
      <c r="E406">
        <v>9318.7851559999999</v>
      </c>
      <c r="F406">
        <v>387.63034060000001</v>
      </c>
      <c r="G406">
        <v>1308.7464600000001</v>
      </c>
      <c r="H406">
        <v>243.56436160000001</v>
      </c>
      <c r="I406">
        <v>2756.5</v>
      </c>
      <c r="J406">
        <v>9801.0878909999992</v>
      </c>
      <c r="K406">
        <v>9799.7275389999995</v>
      </c>
      <c r="L406">
        <v>5663.2148440000001</v>
      </c>
      <c r="M406">
        <v>2636.5827640000002</v>
      </c>
      <c r="N406">
        <v>1962.8942870000001</v>
      </c>
      <c r="O406">
        <v>1760.0844729999999</v>
      </c>
      <c r="P406">
        <v>1590.959961</v>
      </c>
      <c r="Q406">
        <v>9693.03125</v>
      </c>
      <c r="R406">
        <v>3154.1840820000002</v>
      </c>
      <c r="S406">
        <v>4641.4423829999996</v>
      </c>
      <c r="T406">
        <v>1575.9650879999999</v>
      </c>
      <c r="U406">
        <v>7467.4423829999996</v>
      </c>
      <c r="V406">
        <v>1237.8544919999999</v>
      </c>
      <c r="W406">
        <v>2097.7561040000001</v>
      </c>
      <c r="X406">
        <v>2133.1984859999998</v>
      </c>
      <c r="Y406">
        <v>1038.1579589999999</v>
      </c>
      <c r="Z406">
        <v>502339.9375</v>
      </c>
    </row>
    <row r="407" spans="1:26" x14ac:dyDescent="0.25">
      <c r="A407" s="1">
        <v>44095</v>
      </c>
      <c r="B407">
        <v>8451.9365230000003</v>
      </c>
      <c r="C407">
        <v>1487.6480710000001</v>
      </c>
      <c r="D407">
        <v>9958.9082030000009</v>
      </c>
      <c r="E407">
        <v>9397.5908199999994</v>
      </c>
      <c r="F407">
        <v>386.75210570000002</v>
      </c>
      <c r="G407">
        <v>1307.4445800000001</v>
      </c>
      <c r="H407">
        <v>222.77227780000001</v>
      </c>
      <c r="I407">
        <v>2700</v>
      </c>
      <c r="J407">
        <v>9792.2509769999997</v>
      </c>
      <c r="K407">
        <v>9828.921875</v>
      </c>
      <c r="L407">
        <v>5740.7924800000001</v>
      </c>
      <c r="M407">
        <v>2533.0090329999998</v>
      </c>
      <c r="N407">
        <v>1905.6779790000001</v>
      </c>
      <c r="O407">
        <v>1769.6918949999999</v>
      </c>
      <c r="P407">
        <v>1597.4406739999999</v>
      </c>
      <c r="Q407">
        <v>9946.0625</v>
      </c>
      <c r="R407">
        <v>3148.4838869999999</v>
      </c>
      <c r="S407">
        <v>4508.6992190000001</v>
      </c>
      <c r="T407">
        <v>1575.0758060000001</v>
      </c>
      <c r="U407">
        <v>7419.4907229999999</v>
      </c>
      <c r="V407">
        <v>1262.4296879999999</v>
      </c>
      <c r="W407">
        <v>2080.0415039999998</v>
      </c>
      <c r="X407">
        <v>2142.7258299999999</v>
      </c>
      <c r="Y407">
        <v>1034.489624</v>
      </c>
      <c r="Z407">
        <v>501446.03129999997</v>
      </c>
    </row>
    <row r="408" spans="1:26" x14ac:dyDescent="0.25">
      <c r="A408" s="1">
        <v>44102</v>
      </c>
      <c r="B408">
        <v>8520.8105469999991</v>
      </c>
      <c r="C408">
        <v>1551.2646480000001</v>
      </c>
      <c r="D408">
        <v>10332.490229999999</v>
      </c>
      <c r="E408">
        <v>9210.4267579999996</v>
      </c>
      <c r="F408">
        <v>368.74935909999999</v>
      </c>
      <c r="G408">
        <v>1281.4111330000001</v>
      </c>
      <c r="H408">
        <v>223.7623749</v>
      </c>
      <c r="I408">
        <v>2432</v>
      </c>
      <c r="J408">
        <v>9803.0517579999996</v>
      </c>
      <c r="K408">
        <v>9702.4101559999999</v>
      </c>
      <c r="L408">
        <v>5527.4526370000003</v>
      </c>
      <c r="M408">
        <v>2523.0151369999999</v>
      </c>
      <c r="N408">
        <v>1879.838135</v>
      </c>
      <c r="O408">
        <v>1693.7932129999999</v>
      </c>
      <c r="P408">
        <v>1720.569702</v>
      </c>
      <c r="Q408">
        <v>9362.1445309999999</v>
      </c>
      <c r="R408">
        <v>3110.4814449999999</v>
      </c>
      <c r="S408">
        <v>4522.4306640000004</v>
      </c>
      <c r="T408">
        <v>1512.8198239999999</v>
      </c>
      <c r="U408">
        <v>7171.4379879999997</v>
      </c>
      <c r="V408">
        <v>1193.2554929999999</v>
      </c>
      <c r="W408">
        <v>1936.4617920000001</v>
      </c>
      <c r="X408">
        <v>1996.003052</v>
      </c>
      <c r="Y408">
        <v>1031.7382809999999</v>
      </c>
      <c r="Z408">
        <v>487144.59379999997</v>
      </c>
    </row>
    <row r="409" spans="1:26" x14ac:dyDescent="0.25">
      <c r="A409" s="1">
        <v>44109</v>
      </c>
      <c r="B409">
        <v>9189.8828130000002</v>
      </c>
      <c r="C409">
        <v>1626.275024</v>
      </c>
      <c r="D409">
        <v>10893.537109999999</v>
      </c>
      <c r="E409">
        <v>9731.1972659999992</v>
      </c>
      <c r="F409">
        <v>389.06234740000002</v>
      </c>
      <c r="G409">
        <v>1296.4467770000001</v>
      </c>
      <c r="H409">
        <v>223.7623749</v>
      </c>
      <c r="I409">
        <v>2400.5</v>
      </c>
      <c r="J409">
        <v>10098.622069999999</v>
      </c>
      <c r="K409">
        <v>10218.186519999999</v>
      </c>
      <c r="L409">
        <v>5385.8603519999997</v>
      </c>
      <c r="M409">
        <v>2661.7641600000002</v>
      </c>
      <c r="N409">
        <v>2172.380615</v>
      </c>
      <c r="O409">
        <v>1762.9666749999999</v>
      </c>
      <c r="P409">
        <v>1804.8161620000001</v>
      </c>
      <c r="Q409">
        <v>9343.5761719999991</v>
      </c>
      <c r="R409">
        <v>3365.0966800000001</v>
      </c>
      <c r="S409">
        <v>4623.1328130000002</v>
      </c>
      <c r="T409">
        <v>1544.9095460000001</v>
      </c>
      <c r="U409">
        <v>7164.060547</v>
      </c>
      <c r="V409">
        <v>1280.244995</v>
      </c>
      <c r="W409">
        <v>1964.3370359999999</v>
      </c>
      <c r="X409">
        <v>2010.294312</v>
      </c>
      <c r="Y409">
        <v>1123.44812</v>
      </c>
      <c r="Z409">
        <v>487793.46879999997</v>
      </c>
    </row>
    <row r="410" spans="1:26" x14ac:dyDescent="0.25">
      <c r="A410" s="1">
        <v>44116</v>
      </c>
      <c r="B410">
        <v>9121.0068360000005</v>
      </c>
      <c r="C410">
        <v>1653.3386230000001</v>
      </c>
      <c r="D410">
        <v>10913.21875</v>
      </c>
      <c r="E410">
        <v>9533.6103519999997</v>
      </c>
      <c r="F410">
        <v>379.12350459999999</v>
      </c>
      <c r="G410">
        <v>1270.767212</v>
      </c>
      <c r="H410">
        <v>208.91088869999999</v>
      </c>
      <c r="I410">
        <v>2368.5</v>
      </c>
      <c r="J410">
        <v>10088.77051</v>
      </c>
      <c r="K410">
        <v>10072.21191</v>
      </c>
      <c r="L410">
        <v>5103.4184569999998</v>
      </c>
      <c r="M410">
        <v>2622.9191890000002</v>
      </c>
      <c r="N410">
        <v>2210.2172850000002</v>
      </c>
      <c r="O410">
        <v>1736.0657960000001</v>
      </c>
      <c r="P410">
        <v>1764.3131100000001</v>
      </c>
      <c r="Q410">
        <v>9255.5214840000008</v>
      </c>
      <c r="R410">
        <v>3253.9399410000001</v>
      </c>
      <c r="S410">
        <v>4696.3701170000004</v>
      </c>
      <c r="T410">
        <v>1560.268433</v>
      </c>
      <c r="U410">
        <v>7122.5634769999997</v>
      </c>
      <c r="V410">
        <v>1243.190063</v>
      </c>
      <c r="W410">
        <v>1975.6861570000001</v>
      </c>
      <c r="X410">
        <v>2037.9239500000001</v>
      </c>
      <c r="Y410">
        <v>1093.1838379999999</v>
      </c>
      <c r="Z410">
        <v>478675.84379999997</v>
      </c>
    </row>
    <row r="411" spans="1:26" x14ac:dyDescent="0.25">
      <c r="A411" s="1">
        <v>44123</v>
      </c>
      <c r="B411">
        <v>8707.7578130000002</v>
      </c>
      <c r="C411">
        <v>1616.433716</v>
      </c>
      <c r="D411">
        <v>10873.856449999999</v>
      </c>
      <c r="E411">
        <v>9820.1123050000006</v>
      </c>
      <c r="F411">
        <v>384.72543330000002</v>
      </c>
      <c r="G411">
        <v>1297.5631100000001</v>
      </c>
      <c r="H411">
        <v>212.87129210000001</v>
      </c>
      <c r="I411">
        <v>2391.5</v>
      </c>
      <c r="J411">
        <v>9872.0185550000006</v>
      </c>
      <c r="K411">
        <v>9682.9482420000004</v>
      </c>
      <c r="L411">
        <v>4996.2861329999996</v>
      </c>
      <c r="M411">
        <v>2675.6369629999999</v>
      </c>
      <c r="N411">
        <v>2232.3654790000001</v>
      </c>
      <c r="O411">
        <v>1698.5969239999999</v>
      </c>
      <c r="P411">
        <v>1770.793457</v>
      </c>
      <c r="Q411">
        <v>8971.7900389999995</v>
      </c>
      <c r="R411">
        <v>3258.6904300000001</v>
      </c>
      <c r="S411">
        <v>4595.6689450000003</v>
      </c>
      <c r="T411">
        <v>1583.7581789999999</v>
      </c>
      <c r="U411">
        <v>7042.3383789999998</v>
      </c>
      <c r="V411">
        <v>1232.0736079999999</v>
      </c>
      <c r="W411">
        <v>1979.4693600000001</v>
      </c>
      <c r="X411">
        <v>2007.435913</v>
      </c>
      <c r="Y411">
        <v>1154.6297609999999</v>
      </c>
      <c r="Z411">
        <v>477764.03129999997</v>
      </c>
    </row>
    <row r="412" spans="1:26" x14ac:dyDescent="0.25">
      <c r="A412" s="1">
        <v>44130</v>
      </c>
      <c r="B412">
        <v>8894.7041019999997</v>
      </c>
      <c r="C412">
        <v>1611.5131839999999</v>
      </c>
      <c r="D412">
        <v>10558.95801</v>
      </c>
      <c r="E412">
        <v>10709.257809999999</v>
      </c>
      <c r="F412">
        <v>370.63031009999997</v>
      </c>
      <c r="G412">
        <v>1265.9288329999999</v>
      </c>
      <c r="H412">
        <v>188.11880489999999</v>
      </c>
      <c r="I412">
        <v>2270</v>
      </c>
      <c r="J412">
        <v>9655.2675780000009</v>
      </c>
      <c r="K412">
        <v>9897.0449219999991</v>
      </c>
      <c r="L412">
        <v>4928.1108400000003</v>
      </c>
      <c r="M412">
        <v>2529.9704590000001</v>
      </c>
      <c r="N412">
        <v>2087.47876</v>
      </c>
      <c r="O412">
        <v>1648.638062</v>
      </c>
      <c r="P412">
        <v>1723.809937</v>
      </c>
      <c r="Q412">
        <v>8844.5996090000008</v>
      </c>
      <c r="R412">
        <v>3020.226318</v>
      </c>
      <c r="S412">
        <v>4398.8422849999997</v>
      </c>
      <c r="T412">
        <v>1526.8404539999999</v>
      </c>
      <c r="U412">
        <v>6842.2353519999997</v>
      </c>
      <c r="V412">
        <v>1250.6010739999999</v>
      </c>
      <c r="W412">
        <v>1833.8226320000001</v>
      </c>
      <c r="X412">
        <v>2036.018433</v>
      </c>
      <c r="Y412">
        <v>1083.0958250000001</v>
      </c>
      <c r="Z412">
        <v>466822.875</v>
      </c>
    </row>
    <row r="413" spans="1:26" x14ac:dyDescent="0.25">
      <c r="A413" s="1">
        <v>44137</v>
      </c>
      <c r="B413">
        <v>9357.1503909999992</v>
      </c>
      <c r="C413">
        <v>1562.306519</v>
      </c>
      <c r="D413">
        <v>11690.625</v>
      </c>
      <c r="E413">
        <v>10610.46387</v>
      </c>
      <c r="F413">
        <v>385.62893680000002</v>
      </c>
      <c r="G413">
        <v>1306.123047</v>
      </c>
      <c r="H413">
        <v>193.06930539999999</v>
      </c>
      <c r="I413">
        <v>2297</v>
      </c>
      <c r="J413">
        <v>10202.07129</v>
      </c>
      <c r="K413">
        <v>10539.33008</v>
      </c>
      <c r="L413">
        <v>5015.7641599999997</v>
      </c>
      <c r="M413">
        <v>2632.6303710000002</v>
      </c>
      <c r="N413">
        <v>2176.9946289999998</v>
      </c>
      <c r="O413">
        <v>1670.7352289999999</v>
      </c>
      <c r="P413">
        <v>1814.5367429999999</v>
      </c>
      <c r="Q413">
        <v>8962.0058590000008</v>
      </c>
      <c r="R413">
        <v>3078.1796880000002</v>
      </c>
      <c r="S413">
        <v>4527.0083009999998</v>
      </c>
      <c r="T413">
        <v>1529.5507809999999</v>
      </c>
      <c r="U413">
        <v>7048.7939450000003</v>
      </c>
      <c r="V413">
        <v>1364.544678</v>
      </c>
      <c r="W413">
        <v>1944.4761960000001</v>
      </c>
      <c r="X413">
        <v>2310.4096679999998</v>
      </c>
      <c r="Y413">
        <v>1071.1735839999999</v>
      </c>
      <c r="Z413">
        <v>475028.78129999997</v>
      </c>
    </row>
    <row r="414" spans="1:26" x14ac:dyDescent="0.25">
      <c r="A414" s="1">
        <v>44144</v>
      </c>
      <c r="B414">
        <v>9524.4169920000004</v>
      </c>
      <c r="C414">
        <v>1545.0842290000001</v>
      </c>
      <c r="D414">
        <v>11110.030269999999</v>
      </c>
      <c r="E414">
        <v>10343.719730000001</v>
      </c>
      <c r="F414">
        <v>402.61541749999998</v>
      </c>
      <c r="G414">
        <v>1361.389893</v>
      </c>
      <c r="H414">
        <v>195.0494995</v>
      </c>
      <c r="I414">
        <v>2448.5</v>
      </c>
      <c r="J414">
        <v>10231.62695</v>
      </c>
      <c r="K414">
        <v>10986.98242</v>
      </c>
      <c r="L414">
        <v>4967.0678710000002</v>
      </c>
      <c r="M414">
        <v>2858.76001</v>
      </c>
      <c r="N414">
        <v>2217.6000979999999</v>
      </c>
      <c r="O414">
        <v>1714.9295649999999</v>
      </c>
      <c r="P414">
        <v>2182.3046880000002</v>
      </c>
      <c r="Q414">
        <v>8472.8125</v>
      </c>
      <c r="R414">
        <v>3150.383789</v>
      </c>
      <c r="S414">
        <v>4604.8237300000001</v>
      </c>
      <c r="T414">
        <v>1518.7094729999999</v>
      </c>
      <c r="U414">
        <v>7271.9497069999998</v>
      </c>
      <c r="V414">
        <v>1320.078857</v>
      </c>
      <c r="W414">
        <v>1878.2733149999999</v>
      </c>
      <c r="X414">
        <v>2327.5585940000001</v>
      </c>
      <c r="Y414">
        <v>1097.769409</v>
      </c>
      <c r="Z414">
        <v>488705.25</v>
      </c>
    </row>
    <row r="415" spans="1:26" x14ac:dyDescent="0.25">
      <c r="A415" s="1">
        <v>44151</v>
      </c>
      <c r="B415">
        <v>10026.221680000001</v>
      </c>
      <c r="C415">
        <v>1579.5288089999999</v>
      </c>
      <c r="D415">
        <v>11257.639649999999</v>
      </c>
      <c r="E415">
        <v>10007.82129</v>
      </c>
      <c r="F415">
        <v>419.33084109999999</v>
      </c>
      <c r="G415">
        <v>1368.089111</v>
      </c>
      <c r="H415">
        <v>191.08911130000001</v>
      </c>
      <c r="I415">
        <v>2532</v>
      </c>
      <c r="J415">
        <v>10014.87695</v>
      </c>
      <c r="K415">
        <v>11327.589840000001</v>
      </c>
      <c r="L415">
        <v>4947.5893550000001</v>
      </c>
      <c r="M415">
        <v>3089.0520019999999</v>
      </c>
      <c r="N415">
        <v>2281.2763669999999</v>
      </c>
      <c r="O415">
        <v>1761.045288</v>
      </c>
      <c r="P415">
        <v>1999.2308350000001</v>
      </c>
      <c r="Q415">
        <v>8560.8681639999995</v>
      </c>
      <c r="R415">
        <v>3140.8833009999998</v>
      </c>
      <c r="S415">
        <v>4467.5029299999997</v>
      </c>
      <c r="T415">
        <v>1532.2612300000001</v>
      </c>
      <c r="U415">
        <v>7220.310547</v>
      </c>
      <c r="V415">
        <v>1320.078857</v>
      </c>
      <c r="W415">
        <v>1911.374634</v>
      </c>
      <c r="X415">
        <v>2410.44751</v>
      </c>
      <c r="Y415">
        <v>1086.7641599999999</v>
      </c>
      <c r="Z415">
        <v>477764.03129999997</v>
      </c>
    </row>
    <row r="416" spans="1:26" x14ac:dyDescent="0.25">
      <c r="A416" s="1">
        <v>44158</v>
      </c>
      <c r="B416">
        <v>10498.50684</v>
      </c>
      <c r="C416">
        <v>1705.005371</v>
      </c>
      <c r="D416">
        <v>11474.132809999999</v>
      </c>
      <c r="E416">
        <v>10817.931640000001</v>
      </c>
      <c r="F416">
        <v>418.60800169999999</v>
      </c>
      <c r="G416">
        <v>1349.4804690000001</v>
      </c>
      <c r="H416">
        <v>194.0594025</v>
      </c>
      <c r="I416">
        <v>2540</v>
      </c>
      <c r="J416">
        <v>10556.75488</v>
      </c>
      <c r="K416">
        <v>12086.655269999999</v>
      </c>
      <c r="L416">
        <v>4967.0678710000002</v>
      </c>
      <c r="M416">
        <v>3182.463135</v>
      </c>
      <c r="N416">
        <v>2354.1813959999999</v>
      </c>
      <c r="O416">
        <v>1716.850952</v>
      </c>
      <c r="P416">
        <v>1890.6827390000001</v>
      </c>
      <c r="Q416">
        <v>8639.1396480000003</v>
      </c>
      <c r="R416">
        <v>3252.0397950000001</v>
      </c>
      <c r="S416">
        <v>4421.7290039999998</v>
      </c>
      <c r="T416">
        <v>1527.744019</v>
      </c>
      <c r="U416">
        <v>7284.859375</v>
      </c>
      <c r="V416">
        <v>1378.440186</v>
      </c>
      <c r="W416">
        <v>1899.079956</v>
      </c>
      <c r="X416">
        <v>2371.38501</v>
      </c>
      <c r="Y416">
        <v>1140.873047</v>
      </c>
      <c r="Z416">
        <v>485969.90629999997</v>
      </c>
    </row>
    <row r="417" spans="1:26" x14ac:dyDescent="0.25">
      <c r="A417" s="1">
        <v>44165</v>
      </c>
      <c r="B417">
        <v>10783.8457</v>
      </c>
      <c r="C417">
        <v>1695.1641850000001</v>
      </c>
      <c r="D417">
        <v>12103.93066</v>
      </c>
      <c r="E417">
        <v>10877.20801</v>
      </c>
      <c r="F417">
        <v>407.04272459999999</v>
      </c>
      <c r="G417">
        <v>1336.2685550000001</v>
      </c>
      <c r="H417">
        <v>193.06930539999999</v>
      </c>
      <c r="I417">
        <v>2486.5</v>
      </c>
      <c r="J417">
        <v>11571.54199</v>
      </c>
      <c r="K417">
        <v>11892.023440000001</v>
      </c>
      <c r="L417">
        <v>5093.6787109999996</v>
      </c>
      <c r="M417">
        <v>3031.7102049999999</v>
      </c>
      <c r="N417">
        <v>2307.1159670000002</v>
      </c>
      <c r="O417">
        <v>1713.0079350000001</v>
      </c>
      <c r="P417">
        <v>1963.588135</v>
      </c>
      <c r="Q417">
        <v>8463.0302730000003</v>
      </c>
      <c r="R417">
        <v>3340.3945309999999</v>
      </c>
      <c r="S417">
        <v>4389.6875</v>
      </c>
      <c r="T417">
        <v>1560.268433</v>
      </c>
      <c r="U417">
        <v>7247.9746089999999</v>
      </c>
      <c r="V417">
        <v>1418.2742920000001</v>
      </c>
      <c r="W417">
        <v>1821.527832</v>
      </c>
      <c r="X417">
        <v>2350.4245609999998</v>
      </c>
      <c r="Y417">
        <v>1028.0698239999999</v>
      </c>
      <c r="Z417">
        <v>497822.8125</v>
      </c>
    </row>
    <row r="418" spans="1:26" x14ac:dyDescent="0.25">
      <c r="A418" s="1">
        <v>44172</v>
      </c>
      <c r="B418">
        <v>11521.791020000001</v>
      </c>
      <c r="C418">
        <v>1764.0532229999999</v>
      </c>
      <c r="D418">
        <v>12290.90137</v>
      </c>
      <c r="E418">
        <v>11005.63867</v>
      </c>
      <c r="F418">
        <v>404.60321040000002</v>
      </c>
      <c r="G418">
        <v>1455.1762699999999</v>
      </c>
      <c r="H418">
        <v>192.0792084</v>
      </c>
      <c r="I418">
        <v>2520</v>
      </c>
      <c r="J418">
        <v>11517.35547</v>
      </c>
      <c r="K418">
        <v>12378.60254</v>
      </c>
      <c r="L418">
        <v>5210.5512699999999</v>
      </c>
      <c r="M418">
        <v>2946.6223140000002</v>
      </c>
      <c r="N418">
        <v>2257.2822270000001</v>
      </c>
      <c r="O418">
        <v>1682.2641599999999</v>
      </c>
      <c r="P418">
        <v>2094.818115</v>
      </c>
      <c r="Q418">
        <v>8590.2197269999997</v>
      </c>
      <c r="R418">
        <v>3420.1994629999999</v>
      </c>
      <c r="S418">
        <v>4371.3784180000002</v>
      </c>
      <c r="T418">
        <v>1584.661621</v>
      </c>
      <c r="U418">
        <v>7128.0961909999996</v>
      </c>
      <c r="V418">
        <v>1459.034668</v>
      </c>
      <c r="W418">
        <v>1775.1857910000001</v>
      </c>
      <c r="X418">
        <v>2379.9597170000002</v>
      </c>
      <c r="Y418">
        <v>1088.598389</v>
      </c>
      <c r="Z418">
        <v>506940.4375</v>
      </c>
    </row>
    <row r="419" spans="1:26" x14ac:dyDescent="0.25">
      <c r="A419" s="1">
        <v>44179</v>
      </c>
      <c r="B419">
        <v>11679.21875</v>
      </c>
      <c r="C419">
        <v>1714.846802</v>
      </c>
      <c r="D419">
        <v>12271.221680000001</v>
      </c>
      <c r="E419">
        <v>11687.31738</v>
      </c>
      <c r="F419">
        <v>404.60321040000002</v>
      </c>
      <c r="G419">
        <v>1472.109741</v>
      </c>
      <c r="H419">
        <v>215.8415833</v>
      </c>
      <c r="I419">
        <v>2247</v>
      </c>
      <c r="J419">
        <v>11763.662109999999</v>
      </c>
      <c r="K419">
        <v>12193.704100000001</v>
      </c>
      <c r="L419">
        <v>5122.8979490000002</v>
      </c>
      <c r="M419">
        <v>2813.4416500000002</v>
      </c>
      <c r="N419">
        <v>2225.905518</v>
      </c>
      <c r="O419">
        <v>1695.7146</v>
      </c>
      <c r="P419">
        <v>2067.2761230000001</v>
      </c>
      <c r="Q419">
        <v>8394.5429690000001</v>
      </c>
      <c r="R419">
        <v>3415.4489749999998</v>
      </c>
      <c r="S419">
        <v>4293.5634769999997</v>
      </c>
      <c r="T419">
        <v>1498.833374</v>
      </c>
      <c r="U419">
        <v>7196.3344729999999</v>
      </c>
      <c r="V419">
        <v>1463.66626</v>
      </c>
      <c r="W419">
        <v>1813.015991</v>
      </c>
      <c r="X419">
        <v>2375.1960450000001</v>
      </c>
      <c r="Y419">
        <v>1139.9560550000001</v>
      </c>
      <c r="Z419">
        <v>511499.28129999997</v>
      </c>
    </row>
    <row r="420" spans="1:26" x14ac:dyDescent="0.25">
      <c r="A420" s="1">
        <v>44186</v>
      </c>
      <c r="B420">
        <v>11315.16699</v>
      </c>
      <c r="C420">
        <v>1712.386475</v>
      </c>
      <c r="D420">
        <v>12182.655269999999</v>
      </c>
      <c r="E420">
        <v>11568.76367</v>
      </c>
      <c r="F420">
        <v>409.48229980000002</v>
      </c>
      <c r="G420">
        <v>1449.4077150000001</v>
      </c>
      <c r="H420">
        <v>208.91088869999999</v>
      </c>
      <c r="I420">
        <v>2180</v>
      </c>
      <c r="J420">
        <v>11837.554690000001</v>
      </c>
      <c r="K420">
        <v>12417.530269999999</v>
      </c>
      <c r="L420">
        <v>5161.8554690000001</v>
      </c>
      <c r="M420">
        <v>2786.6206050000001</v>
      </c>
      <c r="N420">
        <v>2207.4484859999998</v>
      </c>
      <c r="O420">
        <v>1723.5760499999999</v>
      </c>
      <c r="P420">
        <v>2065.6560060000002</v>
      </c>
      <c r="Q420">
        <v>8570.6523440000001</v>
      </c>
      <c r="R420">
        <v>3477.2026369999999</v>
      </c>
      <c r="S420">
        <v>4375.9560549999997</v>
      </c>
      <c r="T420">
        <v>1462.6951899999999</v>
      </c>
      <c r="U420">
        <v>7250.7412109999996</v>
      </c>
      <c r="V420">
        <v>1409.010376</v>
      </c>
      <c r="W420">
        <v>1761.9451899999999</v>
      </c>
      <c r="X420">
        <v>2434.2658689999998</v>
      </c>
      <c r="Y420">
        <v>1178.4742429999999</v>
      </c>
      <c r="Z420">
        <v>536116.875</v>
      </c>
    </row>
    <row r="421" spans="1:26" x14ac:dyDescent="0.25">
      <c r="A421" s="1">
        <v>44193</v>
      </c>
      <c r="B421">
        <v>11915.362300000001</v>
      </c>
      <c r="C421">
        <v>1749.2913820000001</v>
      </c>
      <c r="D421">
        <v>12556.599609999999</v>
      </c>
      <c r="E421">
        <v>11450.21191</v>
      </c>
      <c r="F421">
        <v>412.10256959999998</v>
      </c>
      <c r="G421">
        <v>1480.669678</v>
      </c>
      <c r="H421">
        <v>214.85148620000001</v>
      </c>
      <c r="I421">
        <v>2277</v>
      </c>
      <c r="J421">
        <v>12216.869140000001</v>
      </c>
      <c r="K421">
        <v>12271.55566</v>
      </c>
      <c r="L421">
        <v>5064.4614259999998</v>
      </c>
      <c r="M421">
        <v>2833.7890630000002</v>
      </c>
      <c r="N421">
        <v>2243.4396969999998</v>
      </c>
      <c r="O421">
        <v>1656.323975</v>
      </c>
      <c r="P421">
        <v>2034.873169</v>
      </c>
      <c r="Q421">
        <v>8648.9238280000009</v>
      </c>
      <c r="R421">
        <v>3476.2526859999998</v>
      </c>
      <c r="S421">
        <v>4398.8422849999997</v>
      </c>
      <c r="T421">
        <v>1452.7570800000001</v>
      </c>
      <c r="U421">
        <v>7349.4091799999997</v>
      </c>
      <c r="V421">
        <v>1399.7468260000001</v>
      </c>
      <c r="W421">
        <v>1754.3790280000001</v>
      </c>
      <c r="X421">
        <v>2379.9597170000002</v>
      </c>
      <c r="Y421">
        <v>1183.059937</v>
      </c>
      <c r="Z421">
        <v>543411.0625</v>
      </c>
    </row>
    <row r="422" spans="1:26" x14ac:dyDescent="0.25">
      <c r="A422" s="1">
        <v>44200</v>
      </c>
      <c r="B422">
        <v>14192.83691</v>
      </c>
      <c r="C422">
        <v>1813.2597659999999</v>
      </c>
      <c r="D422">
        <v>12901.01758</v>
      </c>
      <c r="E422">
        <v>11647.799800000001</v>
      </c>
      <c r="F422">
        <v>439.4796753</v>
      </c>
      <c r="G422">
        <v>1477.3204350000001</v>
      </c>
      <c r="H422">
        <v>227.72277829999999</v>
      </c>
      <c r="I422">
        <v>2184</v>
      </c>
      <c r="J422">
        <v>13019.83203</v>
      </c>
      <c r="K422">
        <v>12067.039059999999</v>
      </c>
      <c r="L422">
        <v>5122.8979490000002</v>
      </c>
      <c r="M422">
        <v>2862.4597170000002</v>
      </c>
      <c r="N422">
        <v>2428.931885</v>
      </c>
      <c r="O422">
        <v>1678.8564449999999</v>
      </c>
      <c r="P422">
        <v>1857.592163</v>
      </c>
      <c r="Q422">
        <v>8913.0869139999995</v>
      </c>
      <c r="R422">
        <v>3792.6210940000001</v>
      </c>
      <c r="S422">
        <v>4504.1215819999998</v>
      </c>
      <c r="T422">
        <v>1499.7368160000001</v>
      </c>
      <c r="U422">
        <v>7361.7797849999997</v>
      </c>
      <c r="V422">
        <v>1452.549927</v>
      </c>
      <c r="W422">
        <v>1832.876953</v>
      </c>
      <c r="X422">
        <v>2367.9404300000001</v>
      </c>
      <c r="Y422">
        <v>1259.9149170000001</v>
      </c>
      <c r="Z422">
        <v>533381.625</v>
      </c>
    </row>
    <row r="423" spans="1:26" x14ac:dyDescent="0.25">
      <c r="A423" s="1">
        <v>44207</v>
      </c>
      <c r="B423">
        <v>14547.6582</v>
      </c>
      <c r="C423">
        <v>1786.1961670000001</v>
      </c>
      <c r="D423">
        <v>12655.003909999999</v>
      </c>
      <c r="E423">
        <v>11242.74512</v>
      </c>
      <c r="F423">
        <v>449.87033079999998</v>
      </c>
      <c r="G423">
        <v>1438.986938</v>
      </c>
      <c r="H423">
        <v>225.742569</v>
      </c>
      <c r="I423">
        <v>2282</v>
      </c>
      <c r="J423">
        <v>12660.22363</v>
      </c>
      <c r="K423">
        <v>11744.86133</v>
      </c>
      <c r="L423">
        <v>5259.2485349999997</v>
      </c>
      <c r="M423">
        <v>2894.8298340000001</v>
      </c>
      <c r="N423">
        <v>2325.5729980000001</v>
      </c>
      <c r="O423">
        <v>1648.703125</v>
      </c>
      <c r="P423">
        <v>1821.806519</v>
      </c>
      <c r="Q423">
        <v>9050.0605469999991</v>
      </c>
      <c r="R423">
        <v>3786.9213869999999</v>
      </c>
      <c r="S423">
        <v>4577.359375</v>
      </c>
      <c r="T423">
        <v>1600.9239500000001</v>
      </c>
      <c r="U423">
        <v>7341.1323240000002</v>
      </c>
      <c r="V423">
        <v>1414.568726</v>
      </c>
      <c r="W423">
        <v>1784.643311</v>
      </c>
      <c r="X423">
        <v>2327.5776369999999</v>
      </c>
      <c r="Y423">
        <v>1350.043091</v>
      </c>
      <c r="Z423">
        <v>537940.4375</v>
      </c>
    </row>
    <row r="424" spans="1:26" x14ac:dyDescent="0.25">
      <c r="A424" s="1">
        <v>44214</v>
      </c>
      <c r="B424">
        <v>14951.759770000001</v>
      </c>
      <c r="C424">
        <v>1847.7042240000001</v>
      </c>
      <c r="D424">
        <v>12782.93262</v>
      </c>
      <c r="E424">
        <v>11381.056640000001</v>
      </c>
      <c r="F424">
        <v>436.40762330000001</v>
      </c>
      <c r="G424">
        <v>1425.4027100000001</v>
      </c>
      <c r="H424">
        <v>234.6534729</v>
      </c>
      <c r="I424">
        <v>2209.5</v>
      </c>
      <c r="J424">
        <v>12808.00879</v>
      </c>
      <c r="K424">
        <v>11647.23047</v>
      </c>
      <c r="L424">
        <v>5327.423828</v>
      </c>
      <c r="M424">
        <v>2814.3666990000002</v>
      </c>
      <c r="N424">
        <v>2252.6682129999999</v>
      </c>
      <c r="O424">
        <v>1709.0097659999999</v>
      </c>
      <c r="P424">
        <v>1795.7807620000001</v>
      </c>
      <c r="Q424">
        <v>8893.5195309999999</v>
      </c>
      <c r="R424">
        <v>3752.7189939999998</v>
      </c>
      <c r="S424">
        <v>4476.6577150000003</v>
      </c>
      <c r="T424">
        <v>1594.5996090000001</v>
      </c>
      <c r="U424">
        <v>7212.5551759999998</v>
      </c>
      <c r="V424">
        <v>1383.9986570000001</v>
      </c>
      <c r="W424">
        <v>1736.409668</v>
      </c>
      <c r="X424">
        <v>2279.5270999999998</v>
      </c>
      <c r="Y424">
        <v>1394.1683350000001</v>
      </c>
      <c r="Z424">
        <v>555263.875</v>
      </c>
    </row>
    <row r="425" spans="1:26" x14ac:dyDescent="0.25">
      <c r="A425" s="1">
        <v>44221</v>
      </c>
      <c r="B425">
        <v>13847.87305</v>
      </c>
      <c r="C425">
        <v>1616.433716</v>
      </c>
      <c r="D425">
        <v>11739.829100000001</v>
      </c>
      <c r="E425">
        <v>10827.81055</v>
      </c>
      <c r="F425">
        <v>424.0292053</v>
      </c>
      <c r="G425">
        <v>1358.41272</v>
      </c>
      <c r="H425">
        <v>234.6534729</v>
      </c>
      <c r="I425">
        <v>2220</v>
      </c>
      <c r="J425">
        <v>12054.306640000001</v>
      </c>
      <c r="K425">
        <v>11500.78613</v>
      </c>
      <c r="L425">
        <v>5200.8125</v>
      </c>
      <c r="M425">
        <v>2741.7646479999999</v>
      </c>
      <c r="N425">
        <v>2195.4516600000002</v>
      </c>
      <c r="O425">
        <v>1872.4210210000001</v>
      </c>
      <c r="P425">
        <v>1880.3645019999999</v>
      </c>
      <c r="Q425">
        <v>8854.3837889999995</v>
      </c>
      <c r="R425">
        <v>3763.1694339999999</v>
      </c>
      <c r="S425">
        <v>4650.5966799999997</v>
      </c>
      <c r="T425">
        <v>1624.4136960000001</v>
      </c>
      <c r="U425">
        <v>7129.9643550000001</v>
      </c>
      <c r="V425">
        <v>1407.157837</v>
      </c>
      <c r="W425">
        <v>1702.362427</v>
      </c>
      <c r="X425">
        <v>2303.5522460000002</v>
      </c>
      <c r="Y425">
        <v>1420.4555660000001</v>
      </c>
      <c r="Z425">
        <v>580793.25</v>
      </c>
    </row>
    <row r="426" spans="1:26" x14ac:dyDescent="0.25">
      <c r="A426" s="1">
        <v>44228</v>
      </c>
      <c r="B426">
        <v>12822.83496</v>
      </c>
      <c r="C426">
        <v>1653.3386230000001</v>
      </c>
      <c r="D426">
        <v>12074.4082</v>
      </c>
      <c r="E426">
        <v>10808.05176</v>
      </c>
      <c r="F426">
        <v>456.28543089999999</v>
      </c>
      <c r="G426">
        <v>1474.1567379999999</v>
      </c>
      <c r="H426">
        <v>302.97030640000003</v>
      </c>
      <c r="I426">
        <v>2369</v>
      </c>
      <c r="J426">
        <v>11734.10547</v>
      </c>
      <c r="K426">
        <v>10661.170899999999</v>
      </c>
      <c r="L426">
        <v>5113.158203</v>
      </c>
      <c r="M426">
        <v>2958.6457519999999</v>
      </c>
      <c r="N426">
        <v>2387.4038089999999</v>
      </c>
      <c r="O426">
        <v>1859.7761230000001</v>
      </c>
      <c r="P426">
        <v>1973.0814210000001</v>
      </c>
      <c r="Q426">
        <v>8326.0566409999992</v>
      </c>
      <c r="R426">
        <v>3911.3781739999999</v>
      </c>
      <c r="S426">
        <v>4852.0014650000003</v>
      </c>
      <c r="T426">
        <v>1613.5722659999999</v>
      </c>
      <c r="U426">
        <v>6813.6821289999998</v>
      </c>
      <c r="V426">
        <v>1468.298096</v>
      </c>
      <c r="W426">
        <v>1882.056274</v>
      </c>
      <c r="X426">
        <v>2254.5405270000001</v>
      </c>
      <c r="Y426">
        <v>1429.844116</v>
      </c>
      <c r="Z426">
        <v>569852.125</v>
      </c>
    </row>
    <row r="427" spans="1:26" x14ac:dyDescent="0.25">
      <c r="A427" s="1">
        <v>44235</v>
      </c>
      <c r="B427">
        <v>14084.41992</v>
      </c>
      <c r="C427">
        <v>1680.4022219999999</v>
      </c>
      <c r="D427">
        <v>10696.726559999999</v>
      </c>
      <c r="E427">
        <v>10788.29297</v>
      </c>
      <c r="F427">
        <v>477.60882570000001</v>
      </c>
      <c r="G427">
        <v>1565.5239260000001</v>
      </c>
      <c r="H427">
        <v>313.86138920000002</v>
      </c>
      <c r="I427">
        <v>2391</v>
      </c>
      <c r="J427">
        <v>11832.62988</v>
      </c>
      <c r="K427">
        <v>10895.48242</v>
      </c>
      <c r="L427">
        <v>5083.9399409999996</v>
      </c>
      <c r="M427">
        <v>3023.3862300000001</v>
      </c>
      <c r="N427">
        <v>2443.6972660000001</v>
      </c>
      <c r="O427">
        <v>1919.1098629999999</v>
      </c>
      <c r="P427">
        <v>1958.442139</v>
      </c>
      <c r="Q427">
        <v>8365.1914059999999</v>
      </c>
      <c r="R427">
        <v>3934.179443</v>
      </c>
      <c r="S427">
        <v>4870.310547</v>
      </c>
      <c r="T427">
        <v>1711.1455080000001</v>
      </c>
      <c r="U427">
        <v>7025.7890630000002</v>
      </c>
      <c r="V427">
        <v>1411.7895510000001</v>
      </c>
      <c r="W427">
        <v>1835.714111</v>
      </c>
      <c r="X427">
        <v>2295.8640140000002</v>
      </c>
      <c r="Y427">
        <v>1448.6207280000001</v>
      </c>
      <c r="Z427">
        <v>582616.8125</v>
      </c>
    </row>
    <row r="428" spans="1:26" x14ac:dyDescent="0.25">
      <c r="A428" s="1">
        <v>44242</v>
      </c>
      <c r="B428">
        <v>14005.570309999999</v>
      </c>
      <c r="C428">
        <v>1727.1483149999999</v>
      </c>
      <c r="D428">
        <v>11346.206050000001</v>
      </c>
      <c r="E428">
        <v>10402.996090000001</v>
      </c>
      <c r="F428">
        <v>496.94454960000002</v>
      </c>
      <c r="G428">
        <v>1500.766846</v>
      </c>
      <c r="H428">
        <v>290.09899899999999</v>
      </c>
      <c r="I428">
        <v>2420.5</v>
      </c>
      <c r="J428">
        <v>11699.62305</v>
      </c>
      <c r="K428">
        <v>10719.74805</v>
      </c>
      <c r="L428">
        <v>5463.7744140000004</v>
      </c>
      <c r="M428">
        <v>3021.5366210000002</v>
      </c>
      <c r="N428">
        <v>2556.2846679999998</v>
      </c>
      <c r="O428">
        <v>1841.2951660000001</v>
      </c>
      <c r="P428">
        <v>1968.2016599999999</v>
      </c>
      <c r="Q428">
        <v>8316.2724610000005</v>
      </c>
      <c r="R428">
        <v>3981.6823730000001</v>
      </c>
      <c r="S428">
        <v>4687.2158200000003</v>
      </c>
      <c r="T428">
        <v>1762.642456</v>
      </c>
      <c r="U428">
        <v>6977.9243159999996</v>
      </c>
      <c r="V428">
        <v>1362.6920170000001</v>
      </c>
      <c r="W428">
        <v>1825.3107910000001</v>
      </c>
      <c r="X428">
        <v>2138.257568</v>
      </c>
      <c r="Y428">
        <v>1388.5354</v>
      </c>
      <c r="Z428">
        <v>599940.3125</v>
      </c>
    </row>
    <row r="429" spans="1:26" x14ac:dyDescent="0.25">
      <c r="A429" s="1">
        <v>44249</v>
      </c>
      <c r="B429">
        <v>12783.41113</v>
      </c>
      <c r="C429">
        <v>1579.5288089999999</v>
      </c>
      <c r="D429">
        <v>10017.724609999999</v>
      </c>
      <c r="E429">
        <v>9978.1826170000004</v>
      </c>
      <c r="F429">
        <v>504.172821</v>
      </c>
      <c r="G429">
        <v>1465.0386960000001</v>
      </c>
      <c r="H429">
        <v>299.00988769999998</v>
      </c>
      <c r="I429">
        <v>2554</v>
      </c>
      <c r="J429">
        <v>10921.29004</v>
      </c>
      <c r="K429">
        <v>9821.5537110000005</v>
      </c>
      <c r="L429">
        <v>5132.6372069999998</v>
      </c>
      <c r="M429">
        <v>2777.3720699999999</v>
      </c>
      <c r="N429">
        <v>2487.071289</v>
      </c>
      <c r="O429">
        <v>1744.0263669999999</v>
      </c>
      <c r="P429">
        <v>1990.974365</v>
      </c>
      <c r="Q429">
        <v>7875.9990230000003</v>
      </c>
      <c r="R429">
        <v>3835.3740229999999</v>
      </c>
      <c r="S429">
        <v>4554.4726559999999</v>
      </c>
      <c r="T429">
        <v>1761.7391359999999</v>
      </c>
      <c r="U429">
        <v>6704.8134769999997</v>
      </c>
      <c r="V429">
        <v>1350.649048</v>
      </c>
      <c r="W429">
        <v>1810.178711</v>
      </c>
      <c r="X429">
        <v>1966.2360839999999</v>
      </c>
      <c r="Y429">
        <v>1352.8596190000001</v>
      </c>
      <c r="Z429">
        <v>591734.5</v>
      </c>
    </row>
    <row r="430" spans="1:26" x14ac:dyDescent="0.25">
      <c r="A430" s="1">
        <v>44256</v>
      </c>
      <c r="B430">
        <v>12477.869140000001</v>
      </c>
      <c r="C430">
        <v>1643.497314</v>
      </c>
      <c r="D430">
        <v>10145.653319999999</v>
      </c>
      <c r="E430">
        <v>10541.308590000001</v>
      </c>
      <c r="F430">
        <v>510.49749759999997</v>
      </c>
      <c r="G430">
        <v>1482.902832</v>
      </c>
      <c r="H430">
        <v>316.83169559999999</v>
      </c>
      <c r="I430">
        <v>2530.5</v>
      </c>
      <c r="J430">
        <v>10911.4375</v>
      </c>
      <c r="K430">
        <v>9987.5234380000002</v>
      </c>
      <c r="L430">
        <v>5376.1206050000001</v>
      </c>
      <c r="M430">
        <v>2868.9335940000001</v>
      </c>
      <c r="N430">
        <v>2736.0446780000002</v>
      </c>
      <c r="O430">
        <v>1795.578857</v>
      </c>
      <c r="P430">
        <v>2117.8500979999999</v>
      </c>
      <c r="Q430">
        <v>7866.2153319999998</v>
      </c>
      <c r="R430">
        <v>4090.3325199999999</v>
      </c>
      <c r="S430">
        <v>4802.1181640000004</v>
      </c>
      <c r="T430">
        <v>1905.3885499999999</v>
      </c>
      <c r="U430">
        <v>6862.4858400000003</v>
      </c>
      <c r="V430">
        <v>1387.703857</v>
      </c>
      <c r="W430">
        <v>1963.3912350000001</v>
      </c>
      <c r="X430">
        <v>2105.5830080000001</v>
      </c>
      <c r="Y430">
        <v>1522.788452</v>
      </c>
      <c r="Z430">
        <v>600852.125</v>
      </c>
    </row>
    <row r="431" spans="1:26" x14ac:dyDescent="0.25">
      <c r="A431" s="1">
        <v>44263</v>
      </c>
      <c r="B431">
        <v>12458.157230000001</v>
      </c>
      <c r="C431">
        <v>1658.259155</v>
      </c>
      <c r="D431">
        <v>10371.98633</v>
      </c>
      <c r="E431">
        <v>10778.414059999999</v>
      </c>
      <c r="F431">
        <v>537.2421875</v>
      </c>
      <c r="G431">
        <v>1515.653564</v>
      </c>
      <c r="H431">
        <v>325.74258420000001</v>
      </c>
      <c r="I431">
        <v>2585</v>
      </c>
      <c r="J431">
        <v>10965.625980000001</v>
      </c>
      <c r="K431">
        <v>9958.2353519999997</v>
      </c>
      <c r="L431">
        <v>5483.2534180000002</v>
      </c>
      <c r="M431">
        <v>3005.813721</v>
      </c>
      <c r="N431">
        <v>2800.023682</v>
      </c>
      <c r="O431">
        <v>1801.4149170000001</v>
      </c>
      <c r="P431">
        <v>2231.7128910000001</v>
      </c>
      <c r="Q431">
        <v>7846.6469729999999</v>
      </c>
      <c r="R431">
        <v>4168.2158200000003</v>
      </c>
      <c r="S431">
        <v>4802.1181640000004</v>
      </c>
      <c r="T431">
        <v>1953.271606</v>
      </c>
      <c r="U431">
        <v>6683.2275390000004</v>
      </c>
      <c r="V431">
        <v>1395.11499</v>
      </c>
      <c r="W431">
        <v>2155.3796390000002</v>
      </c>
      <c r="X431">
        <v>2118.0764159999999</v>
      </c>
      <c r="Y431">
        <v>1601.6503909999999</v>
      </c>
      <c r="Z431">
        <v>619087.5</v>
      </c>
    </row>
    <row r="432" spans="1:26" x14ac:dyDescent="0.25">
      <c r="A432" s="1">
        <v>44270</v>
      </c>
      <c r="B432">
        <v>13118.518550000001</v>
      </c>
      <c r="C432">
        <v>1830.4819339999999</v>
      </c>
      <c r="D432">
        <v>10519.5957</v>
      </c>
      <c r="E432">
        <v>11469.9707</v>
      </c>
      <c r="F432">
        <v>595.79132079999999</v>
      </c>
      <c r="G432">
        <v>1608.5095209999999</v>
      </c>
      <c r="H432">
        <v>313.86138920000002</v>
      </c>
      <c r="I432">
        <v>2803</v>
      </c>
      <c r="J432">
        <v>11251.3418</v>
      </c>
      <c r="K432">
        <v>10153.496090000001</v>
      </c>
      <c r="L432">
        <v>5570.908203</v>
      </c>
      <c r="M432">
        <v>3205.584961</v>
      </c>
      <c r="N432">
        <v>2926.0998540000001</v>
      </c>
      <c r="O432">
        <v>1847.131226</v>
      </c>
      <c r="P432">
        <v>2296.7773440000001</v>
      </c>
      <c r="Q432">
        <v>7924.9189450000003</v>
      </c>
      <c r="R432">
        <v>4326.8681640000004</v>
      </c>
      <c r="S432">
        <v>5034.3291019999997</v>
      </c>
      <c r="T432">
        <v>2009.285889</v>
      </c>
      <c r="U432">
        <v>6852.1616210000002</v>
      </c>
      <c r="V432">
        <v>1478.4884030000001</v>
      </c>
      <c r="W432">
        <v>2305.7553710000002</v>
      </c>
      <c r="X432">
        <v>2149.790039</v>
      </c>
      <c r="Y432">
        <v>1647.653442</v>
      </c>
      <c r="Z432">
        <v>603587.4375</v>
      </c>
    </row>
    <row r="433" spans="1:26" x14ac:dyDescent="0.25">
      <c r="A433" s="1">
        <v>44277</v>
      </c>
      <c r="B433">
        <v>13729.599609999999</v>
      </c>
      <c r="C433">
        <v>1759.132568</v>
      </c>
      <c r="D433">
        <v>10499.914059999999</v>
      </c>
      <c r="E433">
        <v>10995.75879</v>
      </c>
      <c r="F433">
        <v>569.31768799999998</v>
      </c>
      <c r="G433">
        <v>1555.475586</v>
      </c>
      <c r="H433">
        <v>302.97030640000003</v>
      </c>
      <c r="I433">
        <v>2563.5</v>
      </c>
      <c r="J433">
        <v>11798.14453</v>
      </c>
      <c r="K433">
        <v>10251.125</v>
      </c>
      <c r="L433">
        <v>5629.3432620000003</v>
      </c>
      <c r="M433">
        <v>3148.243164</v>
      </c>
      <c r="N433">
        <v>2860.2390140000002</v>
      </c>
      <c r="O433">
        <v>1825.732178</v>
      </c>
      <c r="P433">
        <v>2329.3098140000002</v>
      </c>
      <c r="Q433">
        <v>8335.8388670000004</v>
      </c>
      <c r="R433">
        <v>4356.6757809999999</v>
      </c>
      <c r="S433">
        <v>5192.232422</v>
      </c>
      <c r="T433">
        <v>1986.6995850000001</v>
      </c>
      <c r="U433">
        <v>6768.6328130000002</v>
      </c>
      <c r="V433">
        <v>1440.5070800000001</v>
      </c>
      <c r="W433">
        <v>2279.274414</v>
      </c>
      <c r="X433">
        <v>2128.647461</v>
      </c>
      <c r="Y433">
        <v>1638.2650149999999</v>
      </c>
      <c r="Z433">
        <v>605410.9375</v>
      </c>
    </row>
    <row r="434" spans="1:26" x14ac:dyDescent="0.25">
      <c r="A434" s="1">
        <v>44284</v>
      </c>
      <c r="B434">
        <v>15819.10059</v>
      </c>
      <c r="C434">
        <v>1920.037842</v>
      </c>
      <c r="D434">
        <v>11050.987300000001</v>
      </c>
      <c r="E434">
        <v>11697.19629</v>
      </c>
      <c r="F434">
        <v>535.34478760000002</v>
      </c>
      <c r="G434">
        <v>1574.6420900000001</v>
      </c>
      <c r="H434">
        <v>305.94058230000002</v>
      </c>
      <c r="I434">
        <v>2521</v>
      </c>
      <c r="J434">
        <v>11817.85059</v>
      </c>
      <c r="K434">
        <v>10299.941409999999</v>
      </c>
      <c r="L434">
        <v>5454.0356449999999</v>
      </c>
      <c r="M434">
        <v>2965.1198730000001</v>
      </c>
      <c r="N434">
        <v>2860.2390140000002</v>
      </c>
      <c r="O434">
        <v>1724.5726320000001</v>
      </c>
      <c r="P434">
        <v>2400.880615</v>
      </c>
      <c r="Q434">
        <v>7983.6215819999998</v>
      </c>
      <c r="R434">
        <v>4357.6372069999998</v>
      </c>
      <c r="S434">
        <v>5043.6171880000002</v>
      </c>
      <c r="T434">
        <v>1918.940308</v>
      </c>
      <c r="U434">
        <v>6946.0141599999997</v>
      </c>
      <c r="V434">
        <v>1372.8819579999999</v>
      </c>
      <c r="W434">
        <v>2145.922607</v>
      </c>
      <c r="X434">
        <v>2106.5444339999999</v>
      </c>
      <c r="Y434">
        <v>1686.14563</v>
      </c>
      <c r="Z434">
        <v>588087.4375</v>
      </c>
    </row>
    <row r="435" spans="1:26" x14ac:dyDescent="0.25">
      <c r="A435" s="1">
        <v>44291</v>
      </c>
      <c r="B435">
        <v>17977.597659999999</v>
      </c>
      <c r="C435">
        <v>1889.5297849999999</v>
      </c>
      <c r="D435">
        <v>11046.13867</v>
      </c>
      <c r="E435">
        <v>11180.912109999999</v>
      </c>
      <c r="F435">
        <v>537.2578125</v>
      </c>
      <c r="G435">
        <v>1591.841064</v>
      </c>
      <c r="H435">
        <v>302.97030640000003</v>
      </c>
      <c r="I435">
        <v>2458.5</v>
      </c>
      <c r="J435">
        <v>11002.992190000001</v>
      </c>
      <c r="K435">
        <v>9958.2353519999997</v>
      </c>
      <c r="L435">
        <v>5478.5102539999998</v>
      </c>
      <c r="M435">
        <v>3076.6596679999998</v>
      </c>
      <c r="N435">
        <v>2770.8566890000002</v>
      </c>
      <c r="O435">
        <v>1683.719971</v>
      </c>
      <c r="P435">
        <v>2517.9970699999999</v>
      </c>
      <c r="Q435">
        <v>7934.2084960000002</v>
      </c>
      <c r="R435">
        <v>4146.1010740000002</v>
      </c>
      <c r="S435">
        <v>4699.9453130000002</v>
      </c>
      <c r="T435">
        <v>1949.1915280000001</v>
      </c>
      <c r="U435">
        <v>6884.0712890000004</v>
      </c>
      <c r="V435">
        <v>1383.5051269999999</v>
      </c>
      <c r="W435">
        <v>2197.3562010000001</v>
      </c>
      <c r="X435">
        <v>2082.5187989999999</v>
      </c>
      <c r="Y435">
        <v>1731.209595</v>
      </c>
      <c r="Z435">
        <v>612955.125</v>
      </c>
    </row>
    <row r="436" spans="1:26" x14ac:dyDescent="0.25">
      <c r="A436" s="1">
        <v>44298</v>
      </c>
      <c r="B436">
        <v>17977.597659999999</v>
      </c>
      <c r="C436">
        <v>1918.0695800000001</v>
      </c>
      <c r="D436">
        <v>10996.872069999999</v>
      </c>
      <c r="E436">
        <v>11666.17676</v>
      </c>
      <c r="F436">
        <v>544.35858150000001</v>
      </c>
      <c r="G436">
        <v>1613.020264</v>
      </c>
      <c r="H436">
        <v>309.90100100000001</v>
      </c>
      <c r="I436">
        <v>2459.5</v>
      </c>
      <c r="J436">
        <v>11136.39258</v>
      </c>
      <c r="K436">
        <v>9821.5537110000005</v>
      </c>
      <c r="L436">
        <v>5380.6796880000002</v>
      </c>
      <c r="M436">
        <v>3231.0576169999999</v>
      </c>
      <c r="N436">
        <v>2815.0776369999999</v>
      </c>
      <c r="O436">
        <v>1684.6926269999999</v>
      </c>
      <c r="P436">
        <v>2378.108154</v>
      </c>
      <c r="Q436">
        <v>7816.6650390000004</v>
      </c>
      <c r="R436">
        <v>4372.0600590000004</v>
      </c>
      <c r="S436">
        <v>4857.8491210000002</v>
      </c>
      <c r="T436">
        <v>1931.8041989999999</v>
      </c>
      <c r="U436">
        <v>6794.9121089999999</v>
      </c>
      <c r="V436">
        <v>1398.563721</v>
      </c>
      <c r="W436">
        <v>2188.7280270000001</v>
      </c>
      <c r="X436">
        <v>2096.9340820000002</v>
      </c>
      <c r="Y436">
        <v>1673.9407960000001</v>
      </c>
      <c r="Z436">
        <v>625937.5625</v>
      </c>
    </row>
    <row r="437" spans="1:26" x14ac:dyDescent="0.25">
      <c r="A437" s="1">
        <v>44305</v>
      </c>
      <c r="B437">
        <v>19229.322270000001</v>
      </c>
      <c r="C437">
        <v>1935.783936</v>
      </c>
      <c r="D437">
        <v>10849.063480000001</v>
      </c>
      <c r="E437">
        <v>11676.081050000001</v>
      </c>
      <c r="F437">
        <v>527.66723630000001</v>
      </c>
      <c r="G437">
        <v>1565.178101</v>
      </c>
      <c r="H437">
        <v>286.13861079999998</v>
      </c>
      <c r="I437">
        <v>2369.5</v>
      </c>
      <c r="J437">
        <v>11531.650390000001</v>
      </c>
      <c r="K437">
        <v>9811.7910159999992</v>
      </c>
      <c r="L437">
        <v>5224.1508789999998</v>
      </c>
      <c r="M437">
        <v>3066.3039549999999</v>
      </c>
      <c r="N437">
        <v>2746.3940429999998</v>
      </c>
      <c r="O437">
        <v>1665.2387699999999</v>
      </c>
      <c r="P437">
        <v>2319.5502929999998</v>
      </c>
      <c r="Q437">
        <v>7767.6879879999997</v>
      </c>
      <c r="R437">
        <v>4337.4453130000002</v>
      </c>
      <c r="S437">
        <v>4727.8110349999997</v>
      </c>
      <c r="T437">
        <v>1843.953491</v>
      </c>
      <c r="U437">
        <v>6759.2475590000004</v>
      </c>
      <c r="V437">
        <v>1349.6232910000001</v>
      </c>
      <c r="W437">
        <v>2142.709961</v>
      </c>
      <c r="X437">
        <v>2040.2342530000001</v>
      </c>
      <c r="Y437">
        <v>1608.222534</v>
      </c>
      <c r="Z437">
        <v>631501.4375</v>
      </c>
    </row>
    <row r="438" spans="1:26" x14ac:dyDescent="0.25">
      <c r="A438" s="1">
        <v>44312</v>
      </c>
      <c r="B438">
        <v>19061.769530000001</v>
      </c>
      <c r="C438">
        <v>2212.3247070000002</v>
      </c>
      <c r="D438">
        <v>10661.8418</v>
      </c>
      <c r="E438">
        <v>11171.007809999999</v>
      </c>
      <c r="F438">
        <v>533.01593019999996</v>
      </c>
      <c r="G438">
        <v>1536.8129879999999</v>
      </c>
      <c r="H438">
        <v>293.06930540000002</v>
      </c>
      <c r="I438">
        <v>2505</v>
      </c>
      <c r="J438">
        <v>10795.481449999999</v>
      </c>
      <c r="K438">
        <v>9518.9023440000001</v>
      </c>
      <c r="L438">
        <v>5204.5844729999999</v>
      </c>
      <c r="M438">
        <v>3045.591797</v>
      </c>
      <c r="N438">
        <v>2770.8566890000002</v>
      </c>
      <c r="O438">
        <v>1683.719971</v>
      </c>
      <c r="P438">
        <v>2404.1340329999998</v>
      </c>
      <c r="Q438">
        <v>7591.3725590000004</v>
      </c>
      <c r="R438">
        <v>4518.2124020000001</v>
      </c>
      <c r="S438">
        <v>4551.3305659999996</v>
      </c>
      <c r="T438">
        <v>1773.489746</v>
      </c>
      <c r="U438">
        <v>6576.236328</v>
      </c>
      <c r="V438">
        <v>1284.68335</v>
      </c>
      <c r="W438">
        <v>2081.3527829999998</v>
      </c>
      <c r="X438">
        <v>1970.0802000000001</v>
      </c>
      <c r="Y438">
        <v>1669.2467039999999</v>
      </c>
      <c r="Z438">
        <v>628719.4375</v>
      </c>
    </row>
    <row r="439" spans="1:26" x14ac:dyDescent="0.25">
      <c r="A439" s="1">
        <v>44319</v>
      </c>
      <c r="B439">
        <v>18963.207030000001</v>
      </c>
      <c r="C439">
        <v>2114.8957519999999</v>
      </c>
      <c r="D439">
        <v>10937.74805</v>
      </c>
      <c r="E439">
        <v>11141.29883</v>
      </c>
      <c r="F439">
        <v>556.34680179999998</v>
      </c>
      <c r="G439">
        <v>1581.6297609999999</v>
      </c>
      <c r="H439">
        <v>301.98019410000001</v>
      </c>
      <c r="I439">
        <v>2575.5</v>
      </c>
      <c r="J439">
        <v>10919.000980000001</v>
      </c>
      <c r="K439">
        <v>9382.2207030000009</v>
      </c>
      <c r="L439">
        <v>5390.4624020000001</v>
      </c>
      <c r="M439">
        <v>3181.1608890000002</v>
      </c>
      <c r="N439">
        <v>2921.3955080000001</v>
      </c>
      <c r="O439">
        <v>1679.8291019999999</v>
      </c>
      <c r="P439">
        <v>2381.361328</v>
      </c>
      <c r="Q439">
        <v>7669.7353519999997</v>
      </c>
      <c r="R439">
        <v>4672.0556640000004</v>
      </c>
      <c r="S439">
        <v>4746.3872069999998</v>
      </c>
      <c r="T439">
        <v>1831.141846</v>
      </c>
      <c r="U439">
        <v>6561.2197269999997</v>
      </c>
      <c r="V439">
        <v>1347.740967</v>
      </c>
      <c r="W439">
        <v>2160.9252929999998</v>
      </c>
      <c r="X439">
        <v>1959.508789</v>
      </c>
      <c r="Y439">
        <v>1759.374634</v>
      </c>
      <c r="Z439">
        <v>634283.375</v>
      </c>
    </row>
    <row r="440" spans="1:26" x14ac:dyDescent="0.25">
      <c r="A440" s="1">
        <v>44326</v>
      </c>
      <c r="B440">
        <v>17405.9375</v>
      </c>
      <c r="C440">
        <v>2065.6892090000001</v>
      </c>
      <c r="D440">
        <v>9508.9423829999996</v>
      </c>
      <c r="E440">
        <v>10705.549800000001</v>
      </c>
      <c r="F440">
        <v>560.4044189</v>
      </c>
      <c r="G440">
        <v>1603.1868899999999</v>
      </c>
      <c r="H440">
        <v>300</v>
      </c>
      <c r="I440">
        <v>2447.5</v>
      </c>
      <c r="J440">
        <v>10538.56445</v>
      </c>
      <c r="K440">
        <v>9626.2939449999994</v>
      </c>
      <c r="L440">
        <v>5527.4248049999997</v>
      </c>
      <c r="M440">
        <v>3071.0109859999998</v>
      </c>
      <c r="N440">
        <v>2683.3559570000002</v>
      </c>
      <c r="O440">
        <v>1694.4194339999999</v>
      </c>
      <c r="P440">
        <v>2065.7985840000001</v>
      </c>
      <c r="Q440">
        <v>7983.185547</v>
      </c>
      <c r="R440">
        <v>4751.8623049999997</v>
      </c>
      <c r="S440">
        <v>4593.1284180000002</v>
      </c>
      <c r="T440">
        <v>1886.0485839999999</v>
      </c>
      <c r="U440">
        <v>6399.7934569999998</v>
      </c>
      <c r="V440">
        <v>1285.6245120000001</v>
      </c>
      <c r="W440">
        <v>2223.241211</v>
      </c>
      <c r="X440">
        <v>2030.6240230000001</v>
      </c>
      <c r="Y440">
        <v>1650.469971</v>
      </c>
      <c r="Z440">
        <v>601827.3125</v>
      </c>
    </row>
    <row r="441" spans="1:26" x14ac:dyDescent="0.25">
      <c r="A441" s="1">
        <v>44333</v>
      </c>
      <c r="B441">
        <v>17484.787110000001</v>
      </c>
      <c r="C441">
        <v>2125.7209469999998</v>
      </c>
      <c r="D441">
        <v>9745.4355469999991</v>
      </c>
      <c r="E441">
        <v>10963.037109999999</v>
      </c>
      <c r="F441">
        <v>572.20825200000002</v>
      </c>
      <c r="G441">
        <v>1653.298462</v>
      </c>
      <c r="H441">
        <v>290.09899899999999</v>
      </c>
      <c r="I441">
        <v>2452</v>
      </c>
      <c r="J441">
        <v>10711.49121</v>
      </c>
      <c r="K441">
        <v>9323.6425780000009</v>
      </c>
      <c r="L441">
        <v>5664.3876950000003</v>
      </c>
      <c r="M441">
        <v>2983.4562989999999</v>
      </c>
      <c r="N441">
        <v>2676.7697750000002</v>
      </c>
      <c r="O441">
        <v>1618.549927</v>
      </c>
      <c r="P441">
        <v>2176.408203</v>
      </c>
      <c r="Q441">
        <v>7904.8227539999998</v>
      </c>
      <c r="R441">
        <v>4680.7099609999996</v>
      </c>
      <c r="S441">
        <v>4662.7919920000004</v>
      </c>
      <c r="T441">
        <v>1781.7257079999999</v>
      </c>
      <c r="U441">
        <v>6438.2724609999996</v>
      </c>
      <c r="V441">
        <v>1246.095703</v>
      </c>
      <c r="W441">
        <v>2199.273682</v>
      </c>
      <c r="X441">
        <v>1921.0683590000001</v>
      </c>
      <c r="Y441">
        <v>1616.6719969999999</v>
      </c>
      <c r="Z441">
        <v>612027.8125</v>
      </c>
    </row>
    <row r="442" spans="1:26" x14ac:dyDescent="0.25">
      <c r="A442" s="1">
        <v>44340</v>
      </c>
      <c r="B442">
        <v>19180.04492</v>
      </c>
      <c r="C442">
        <v>2156.2290039999998</v>
      </c>
      <c r="D442">
        <v>9380.8427730000003</v>
      </c>
      <c r="E442">
        <v>10695.646479999999</v>
      </c>
      <c r="F442">
        <v>582.16772460000004</v>
      </c>
      <c r="G442">
        <v>1727.4254149999999</v>
      </c>
      <c r="H442">
        <v>305.94058230000002</v>
      </c>
      <c r="I442">
        <v>2660.5</v>
      </c>
      <c r="J442">
        <v>11304.37695</v>
      </c>
      <c r="K442">
        <v>9518.9023440000001</v>
      </c>
      <c r="L442">
        <v>5811.1337890000004</v>
      </c>
      <c r="M442">
        <v>3028.6459960000002</v>
      </c>
      <c r="N442">
        <v>2802.8461910000001</v>
      </c>
      <c r="O442">
        <v>1613.6864009999999</v>
      </c>
      <c r="P442">
        <v>2127.6098630000001</v>
      </c>
      <c r="Q442">
        <v>7816.6650390000004</v>
      </c>
      <c r="R442">
        <v>4662.4404299999997</v>
      </c>
      <c r="S442">
        <v>4681.3686520000001</v>
      </c>
      <c r="T442">
        <v>1798.197754</v>
      </c>
      <c r="U442">
        <v>6346.2978519999997</v>
      </c>
      <c r="V442">
        <v>1241.389893</v>
      </c>
      <c r="W442">
        <v>2295.1445309999999</v>
      </c>
      <c r="X442">
        <v>1861.4854740000001</v>
      </c>
      <c r="Y442">
        <v>1550.0147710000001</v>
      </c>
      <c r="Z442">
        <v>618519</v>
      </c>
    </row>
    <row r="443" spans="1:26" x14ac:dyDescent="0.25">
      <c r="A443" s="1">
        <v>44347</v>
      </c>
      <c r="B443">
        <v>22885.949219999999</v>
      </c>
      <c r="C443">
        <v>2083.4033199999999</v>
      </c>
      <c r="D443">
        <v>9242.8886719999991</v>
      </c>
      <c r="E443">
        <v>10735.26074</v>
      </c>
      <c r="F443">
        <v>586.87084960000004</v>
      </c>
      <c r="G443">
        <v>1881.352783</v>
      </c>
      <c r="H443">
        <v>325.74258420000001</v>
      </c>
      <c r="I443">
        <v>2763.5</v>
      </c>
      <c r="J443">
        <v>10410.10547</v>
      </c>
      <c r="K443">
        <v>9138.1455079999996</v>
      </c>
      <c r="L443">
        <v>5840.4833980000003</v>
      </c>
      <c r="M443">
        <v>3135.9711910000001</v>
      </c>
      <c r="N443">
        <v>2786.8515630000002</v>
      </c>
      <c r="O443">
        <v>1568.942871</v>
      </c>
      <c r="P443">
        <v>2176.408203</v>
      </c>
      <c r="Q443">
        <v>7571.7817379999997</v>
      </c>
      <c r="R443">
        <v>4755.7084960000002</v>
      </c>
      <c r="S443">
        <v>4644.2148440000001</v>
      </c>
      <c r="T443">
        <v>1782.6408690000001</v>
      </c>
      <c r="U443">
        <v>6231.7978519999997</v>
      </c>
      <c r="V443">
        <v>1262.095581</v>
      </c>
      <c r="W443">
        <v>2354.5839839999999</v>
      </c>
      <c r="X443">
        <v>1812.4736330000001</v>
      </c>
      <c r="Y443">
        <v>1564.0972899999999</v>
      </c>
      <c r="Z443">
        <v>619446.375</v>
      </c>
    </row>
    <row r="444" spans="1:26" x14ac:dyDescent="0.25">
      <c r="A444" s="1">
        <v>44354</v>
      </c>
      <c r="B444">
        <v>19929.109380000002</v>
      </c>
      <c r="C444">
        <v>2129.657471</v>
      </c>
      <c r="D444">
        <v>9272.4511719999991</v>
      </c>
      <c r="E444">
        <v>10695.646479999999</v>
      </c>
      <c r="F444">
        <v>563.26312259999997</v>
      </c>
      <c r="G444">
        <v>1864.7117920000001</v>
      </c>
      <c r="H444">
        <v>303.96038820000001</v>
      </c>
      <c r="I444">
        <v>2872.5</v>
      </c>
      <c r="J444">
        <v>11299.43555</v>
      </c>
      <c r="K444">
        <v>9186.9599610000005</v>
      </c>
      <c r="L444">
        <v>6143.7573240000002</v>
      </c>
      <c r="M444">
        <v>3090.7817380000001</v>
      </c>
      <c r="N444">
        <v>2620.3176269999999</v>
      </c>
      <c r="O444">
        <v>1557.2707519999999</v>
      </c>
      <c r="P444">
        <v>2365.0952149999998</v>
      </c>
      <c r="Q444">
        <v>7728.5073240000002</v>
      </c>
      <c r="R444">
        <v>4710.5170900000003</v>
      </c>
      <c r="S444">
        <v>4616.3496089999999</v>
      </c>
      <c r="T444">
        <v>1776.2349850000001</v>
      </c>
      <c r="U444">
        <v>6446.7197269999997</v>
      </c>
      <c r="V444">
        <v>1273.389404</v>
      </c>
      <c r="W444">
        <v>2298.9792480000001</v>
      </c>
      <c r="X444">
        <v>1890.3160399999999</v>
      </c>
      <c r="Y444">
        <v>1534.993408</v>
      </c>
      <c r="Z444">
        <v>632428.6875</v>
      </c>
    </row>
    <row r="445" spans="1:26" x14ac:dyDescent="0.25">
      <c r="A445" s="1">
        <v>44361</v>
      </c>
      <c r="B445">
        <v>21289.257809999999</v>
      </c>
      <c r="C445">
        <v>2343.2138669999999</v>
      </c>
      <c r="D445">
        <v>9528.6503909999992</v>
      </c>
      <c r="E445">
        <v>10883.811519999999</v>
      </c>
      <c r="F445">
        <v>555.70135500000004</v>
      </c>
      <c r="G445">
        <v>1859.4169919999999</v>
      </c>
      <c r="H445">
        <v>297.02969359999997</v>
      </c>
      <c r="I445">
        <v>2696.5</v>
      </c>
      <c r="J445">
        <v>11833.034180000001</v>
      </c>
      <c r="K445">
        <v>9479.8496090000008</v>
      </c>
      <c r="L445">
        <v>6466.5976559999999</v>
      </c>
      <c r="M445">
        <v>3017.3486330000001</v>
      </c>
      <c r="N445">
        <v>2549.7526859999998</v>
      </c>
      <c r="O445">
        <v>1513.4997559999999</v>
      </c>
      <c r="P445">
        <v>2381.361328</v>
      </c>
      <c r="Q445">
        <v>7904.8227539999998</v>
      </c>
      <c r="R445">
        <v>4807.6308589999999</v>
      </c>
      <c r="S445">
        <v>4672.080078</v>
      </c>
      <c r="T445">
        <v>1758.8479</v>
      </c>
      <c r="U445">
        <v>6344.4208980000003</v>
      </c>
      <c r="V445">
        <v>1258.330811</v>
      </c>
      <c r="W445">
        <v>2303.7727049999999</v>
      </c>
      <c r="X445">
        <v>1842.265259</v>
      </c>
      <c r="Y445">
        <v>1488.9904790000001</v>
      </c>
      <c r="Z445">
        <v>634283.375</v>
      </c>
    </row>
    <row r="446" spans="1:26" x14ac:dyDescent="0.25">
      <c r="A446" s="1">
        <v>44368</v>
      </c>
      <c r="B446">
        <v>22501.5625</v>
      </c>
      <c r="C446">
        <v>2338.2929690000001</v>
      </c>
      <c r="D446">
        <v>9903.0966800000006</v>
      </c>
      <c r="E446">
        <v>11002.65137</v>
      </c>
      <c r="F446">
        <v>560.58886719999998</v>
      </c>
      <c r="G446">
        <v>1862.442749</v>
      </c>
      <c r="H446">
        <v>305.94058230000002</v>
      </c>
      <c r="I446">
        <v>2698.5</v>
      </c>
      <c r="J446">
        <v>12430.862300000001</v>
      </c>
      <c r="K446">
        <v>9460.3242190000001</v>
      </c>
      <c r="L446">
        <v>6163.3232420000004</v>
      </c>
      <c r="M446">
        <v>3177.3950199999999</v>
      </c>
      <c r="N446">
        <v>2649.4846189999998</v>
      </c>
      <c r="O446">
        <v>1541.707764</v>
      </c>
      <c r="P446">
        <v>2358.5888669999999</v>
      </c>
      <c r="Q446">
        <v>7983.185547</v>
      </c>
      <c r="R446">
        <v>4839.3623049999997</v>
      </c>
      <c r="S446">
        <v>4709.2338870000003</v>
      </c>
      <c r="T446">
        <v>1783.55603</v>
      </c>
      <c r="U446">
        <v>6420.4414059999999</v>
      </c>
      <c r="V446">
        <v>1278.0952150000001</v>
      </c>
      <c r="W446">
        <v>2278.8461910000001</v>
      </c>
      <c r="X446">
        <v>1852.8364260000001</v>
      </c>
      <c r="Y446">
        <v>1509.644775</v>
      </c>
      <c r="Z446">
        <v>628719.4375</v>
      </c>
    </row>
    <row r="447" spans="1:26" x14ac:dyDescent="0.25">
      <c r="A447" s="1">
        <v>44375</v>
      </c>
      <c r="B447">
        <v>20126.230469999999</v>
      </c>
      <c r="C447">
        <v>2348.1345209999999</v>
      </c>
      <c r="D447">
        <v>9834.1201170000004</v>
      </c>
      <c r="E447">
        <v>11260.13867</v>
      </c>
      <c r="F447">
        <v>559.85107419999997</v>
      </c>
      <c r="G447">
        <v>1856.9589840000001</v>
      </c>
      <c r="H447">
        <v>321.78216550000002</v>
      </c>
      <c r="I447">
        <v>2678.5</v>
      </c>
      <c r="J447">
        <v>12924.934569999999</v>
      </c>
      <c r="K447">
        <v>9255.3027340000008</v>
      </c>
      <c r="L447">
        <v>6222.0219729999999</v>
      </c>
      <c r="M447">
        <v>3156.6831050000001</v>
      </c>
      <c r="N447">
        <v>2658.8933109999998</v>
      </c>
      <c r="O447">
        <v>1531.9808350000001</v>
      </c>
      <c r="P447">
        <v>2517.9970699999999</v>
      </c>
      <c r="Q447">
        <v>7738.3017579999996</v>
      </c>
      <c r="R447">
        <v>4997.0522460000002</v>
      </c>
      <c r="S447">
        <v>4792.830078</v>
      </c>
      <c r="T447">
        <v>1775.3198239999999</v>
      </c>
      <c r="U447">
        <v>6498.3383789999998</v>
      </c>
      <c r="V447">
        <v>1259.2719729999999</v>
      </c>
      <c r="W447">
        <v>2315.2770999999998</v>
      </c>
      <c r="X447">
        <v>1881.66687</v>
      </c>
      <c r="Y447">
        <v>1453.314697</v>
      </c>
      <c r="Z447">
        <v>647265.75</v>
      </c>
    </row>
    <row r="448" spans="1:26" x14ac:dyDescent="0.25">
      <c r="A448" s="1">
        <v>44382</v>
      </c>
      <c r="B448">
        <v>21470.496090000001</v>
      </c>
      <c r="C448">
        <v>2235.9436040000001</v>
      </c>
      <c r="D448">
        <v>9518.796875</v>
      </c>
      <c r="E448">
        <v>10487.67676</v>
      </c>
      <c r="F448">
        <v>541.1309814</v>
      </c>
      <c r="G448">
        <v>1824.8118899999999</v>
      </c>
      <c r="H448">
        <v>302.97030640000003</v>
      </c>
      <c r="I448">
        <v>2743</v>
      </c>
      <c r="J448">
        <v>12860.704100000001</v>
      </c>
      <c r="K448">
        <v>9007.2568360000005</v>
      </c>
      <c r="L448">
        <v>6173.1064450000003</v>
      </c>
      <c r="M448">
        <v>3118.0834960000002</v>
      </c>
      <c r="N448">
        <v>2767.0932619999999</v>
      </c>
      <c r="O448">
        <v>1493.073486</v>
      </c>
      <c r="P448">
        <v>2428.9216310000002</v>
      </c>
      <c r="Q448">
        <v>7620.7583009999998</v>
      </c>
      <c r="R448">
        <v>4824.9384769999997</v>
      </c>
      <c r="S448">
        <v>4792.830078</v>
      </c>
      <c r="T448">
        <v>1765.253784</v>
      </c>
      <c r="U448">
        <v>6320.3408200000003</v>
      </c>
      <c r="V448">
        <v>1249.8604740000001</v>
      </c>
      <c r="W448">
        <v>2278.8461910000001</v>
      </c>
      <c r="X448">
        <v>1891.5732419999999</v>
      </c>
      <c r="Y448">
        <v>1362.900635</v>
      </c>
      <c r="Z448">
        <v>644483.875</v>
      </c>
    </row>
    <row r="449" spans="1:26" x14ac:dyDescent="0.25">
      <c r="A449" s="1">
        <v>44389</v>
      </c>
      <c r="B449">
        <v>21440.884770000001</v>
      </c>
      <c r="C449">
        <v>2205.435547</v>
      </c>
      <c r="D449">
        <v>9696.1660159999992</v>
      </c>
      <c r="E449">
        <v>10745.164059999999</v>
      </c>
      <c r="F449">
        <v>543.7130737</v>
      </c>
      <c r="G449">
        <v>1865.6572269999999</v>
      </c>
      <c r="H449">
        <v>294.05941769999998</v>
      </c>
      <c r="I449">
        <v>2610</v>
      </c>
      <c r="J449">
        <v>12692.719730000001</v>
      </c>
      <c r="K449">
        <v>8987.6542969999991</v>
      </c>
      <c r="L449">
        <v>6212.2382809999999</v>
      </c>
      <c r="M449">
        <v>3199.048096</v>
      </c>
      <c r="N449">
        <v>2669.2429200000001</v>
      </c>
      <c r="O449">
        <v>1507.6636960000001</v>
      </c>
      <c r="P449">
        <v>2432.1904300000001</v>
      </c>
      <c r="Q449">
        <v>7757.8930659999996</v>
      </c>
      <c r="R449">
        <v>4848.0151370000003</v>
      </c>
      <c r="S449">
        <v>4997.1748049999997</v>
      </c>
      <c r="T449">
        <v>1772.5745850000001</v>
      </c>
      <c r="U449">
        <v>6423.7192379999997</v>
      </c>
      <c r="V449">
        <v>1271.5069579999999</v>
      </c>
      <c r="W449">
        <v>2359.3776859999998</v>
      </c>
      <c r="X449">
        <v>1876.10022</v>
      </c>
      <c r="Y449">
        <v>1392.2817379999999</v>
      </c>
      <c r="Z449">
        <v>646338.4375</v>
      </c>
    </row>
    <row r="450" spans="1:26" x14ac:dyDescent="0.25">
      <c r="A450" s="1">
        <v>44396</v>
      </c>
      <c r="B450">
        <v>20917.691409999999</v>
      </c>
      <c r="C450">
        <v>2126.7053219999998</v>
      </c>
      <c r="D450">
        <v>9548.3574219999991</v>
      </c>
      <c r="E450">
        <v>10457.965819999999</v>
      </c>
      <c r="F450">
        <v>526.56073000000004</v>
      </c>
      <c r="G450">
        <v>1838.994263</v>
      </c>
      <c r="H450">
        <v>276.2376099</v>
      </c>
      <c r="I450">
        <v>2519</v>
      </c>
      <c r="J450">
        <v>12900.231449999999</v>
      </c>
      <c r="K450">
        <v>9183.6767579999996</v>
      </c>
      <c r="L450">
        <v>6251.3715819999998</v>
      </c>
      <c r="M450">
        <v>3176.4536130000001</v>
      </c>
      <c r="N450">
        <v>2502.7092290000001</v>
      </c>
      <c r="O450">
        <v>1527.117432</v>
      </c>
      <c r="P450">
        <v>2288.351318</v>
      </c>
      <c r="Q450">
        <v>7836.2553710000002</v>
      </c>
      <c r="R450">
        <v>4819.169922</v>
      </c>
      <c r="S450">
        <v>5099.3481449999999</v>
      </c>
      <c r="T450">
        <v>1709.431763</v>
      </c>
      <c r="U450">
        <v>6441.7392579999996</v>
      </c>
      <c r="V450">
        <v>1261.154419</v>
      </c>
      <c r="W450">
        <v>2407.313232</v>
      </c>
      <c r="X450">
        <v>1894.474487</v>
      </c>
      <c r="Y450">
        <v>1306.034302</v>
      </c>
      <c r="Z450">
        <v>630574.125</v>
      </c>
    </row>
    <row r="451" spans="1:26" x14ac:dyDescent="0.25">
      <c r="A451" s="1">
        <v>44403</v>
      </c>
      <c r="B451">
        <v>20206.947270000001</v>
      </c>
      <c r="C451">
        <v>1932.831543</v>
      </c>
      <c r="D451">
        <v>9627.1884769999997</v>
      </c>
      <c r="E451">
        <v>10586.708979999999</v>
      </c>
      <c r="F451">
        <v>533.47692870000003</v>
      </c>
      <c r="G451">
        <v>1854.122314</v>
      </c>
      <c r="H451">
        <v>302.97030640000003</v>
      </c>
      <c r="I451">
        <v>2563.5</v>
      </c>
      <c r="J451">
        <v>12836.000980000001</v>
      </c>
      <c r="K451">
        <v>8546.6025389999995</v>
      </c>
      <c r="L451">
        <v>6319.8525390000004</v>
      </c>
      <c r="M451">
        <v>3149.1513669999999</v>
      </c>
      <c r="N451">
        <v>2553.5161130000001</v>
      </c>
      <c r="O451">
        <v>1462.9201660000001</v>
      </c>
      <c r="P451">
        <v>2222.9702149999998</v>
      </c>
      <c r="Q451">
        <v>7640.3496089999999</v>
      </c>
      <c r="R451">
        <v>4680.7099609999996</v>
      </c>
      <c r="S451">
        <v>5099.3481449999999</v>
      </c>
      <c r="T451">
        <v>1751.5271</v>
      </c>
      <c r="U451">
        <v>6234.9814450000003</v>
      </c>
      <c r="V451">
        <v>1260.213135</v>
      </c>
      <c r="W451">
        <v>2460.0417480000001</v>
      </c>
      <c r="X451">
        <v>1831.6154790000001</v>
      </c>
      <c r="Y451">
        <v>1363.8485109999999</v>
      </c>
      <c r="Z451">
        <v>637065.3125</v>
      </c>
    </row>
    <row r="452" spans="1:26" x14ac:dyDescent="0.25">
      <c r="A452" s="1">
        <v>44410</v>
      </c>
      <c r="B452">
        <v>21361.912110000001</v>
      </c>
      <c r="C452">
        <v>2025.3398440000001</v>
      </c>
      <c r="D452">
        <v>9558.2128909999992</v>
      </c>
      <c r="E452">
        <v>11032.360350000001</v>
      </c>
      <c r="F452">
        <v>538.73339840000006</v>
      </c>
      <c r="G452">
        <v>1860.3626710000001</v>
      </c>
      <c r="H452">
        <v>300.99011230000002</v>
      </c>
      <c r="I452">
        <v>2501</v>
      </c>
      <c r="J452">
        <v>13102.799800000001</v>
      </c>
      <c r="K452">
        <v>8379.9833980000003</v>
      </c>
      <c r="L452">
        <v>6153.5410160000001</v>
      </c>
      <c r="M452">
        <v>3192.4582519999999</v>
      </c>
      <c r="N452">
        <v>2550.6933589999999</v>
      </c>
      <c r="O452">
        <v>1569.915649</v>
      </c>
      <c r="P452">
        <v>2088.9379880000001</v>
      </c>
      <c r="Q452">
        <v>7944.0043949999999</v>
      </c>
      <c r="R452">
        <v>4642.2485349999997</v>
      </c>
      <c r="S452">
        <v>5099.3481449999999</v>
      </c>
      <c r="T452">
        <v>1769.829346</v>
      </c>
      <c r="U452">
        <v>6442.6879879999997</v>
      </c>
      <c r="V452">
        <v>1346.7998050000001</v>
      </c>
      <c r="W452">
        <v>2448.5373540000001</v>
      </c>
      <c r="X452">
        <v>1763.921143</v>
      </c>
      <c r="Y452">
        <v>1362.900635</v>
      </c>
      <c r="Z452">
        <v>637065.3125</v>
      </c>
    </row>
    <row r="453" spans="1:26" x14ac:dyDescent="0.25">
      <c r="A453" s="1">
        <v>44417</v>
      </c>
      <c r="B453">
        <v>20147.71875</v>
      </c>
      <c r="C453">
        <v>1937.752197</v>
      </c>
      <c r="D453">
        <v>9597.6279300000006</v>
      </c>
      <c r="E453">
        <v>10626.322270000001</v>
      </c>
      <c r="F453">
        <v>562.9865112</v>
      </c>
      <c r="G453">
        <v>1884.3782960000001</v>
      </c>
      <c r="H453">
        <v>301.98019410000001</v>
      </c>
      <c r="I453">
        <v>2575.5</v>
      </c>
      <c r="J453">
        <v>11828.09375</v>
      </c>
      <c r="K453">
        <v>8419.1884769999997</v>
      </c>
      <c r="L453">
        <v>6417.6831050000001</v>
      </c>
      <c r="M453">
        <v>3198.1066890000002</v>
      </c>
      <c r="N453">
        <v>2657.0117190000001</v>
      </c>
      <c r="O453">
        <v>1588.3967290000001</v>
      </c>
      <c r="P453">
        <v>2095.4760740000002</v>
      </c>
      <c r="Q453">
        <v>7924.4130859999996</v>
      </c>
      <c r="R453">
        <v>4738.4013670000004</v>
      </c>
      <c r="S453">
        <v>5285.1162109999996</v>
      </c>
      <c r="T453">
        <v>1796.3675539999999</v>
      </c>
      <c r="U453">
        <v>6416.1318359999996</v>
      </c>
      <c r="V453">
        <v>1356.211548</v>
      </c>
      <c r="W453">
        <v>2420.7348630000001</v>
      </c>
      <c r="X453">
        <v>1765.855225</v>
      </c>
      <c r="Y453">
        <v>1547.716919</v>
      </c>
      <c r="Z453">
        <v>632428.6875</v>
      </c>
    </row>
    <row r="454" spans="1:26" x14ac:dyDescent="0.25">
      <c r="A454" s="1">
        <v>44424</v>
      </c>
      <c r="B454">
        <v>18903.910159999999</v>
      </c>
      <c r="C454">
        <v>1895.4345699999999</v>
      </c>
      <c r="D454">
        <v>9114.7900389999995</v>
      </c>
      <c r="E454">
        <v>10061.831050000001</v>
      </c>
      <c r="F454">
        <v>543.52868650000005</v>
      </c>
      <c r="G454">
        <v>1685.8236079999999</v>
      </c>
      <c r="H454">
        <v>265.3465271</v>
      </c>
      <c r="I454">
        <v>2497.5</v>
      </c>
      <c r="J454">
        <v>11610.70117</v>
      </c>
      <c r="K454">
        <v>8301.5732420000004</v>
      </c>
      <c r="L454">
        <v>6173.1064450000003</v>
      </c>
      <c r="M454">
        <v>3119.9663089999999</v>
      </c>
      <c r="N454">
        <v>2363.460693</v>
      </c>
      <c r="O454">
        <v>1732.3542480000001</v>
      </c>
      <c r="P454">
        <v>1902.6007079999999</v>
      </c>
      <c r="Q454">
        <v>8296.6347659999992</v>
      </c>
      <c r="R454">
        <v>4716.2866210000002</v>
      </c>
      <c r="S454">
        <v>5387.2890630000002</v>
      </c>
      <c r="T454">
        <v>1757.0177000000001</v>
      </c>
      <c r="U454">
        <v>6372.5043949999999</v>
      </c>
      <c r="V454">
        <v>1320.44751</v>
      </c>
      <c r="W454">
        <v>2423.611328</v>
      </c>
      <c r="X454">
        <v>1796.8011469999999</v>
      </c>
      <c r="Y454">
        <v>1288.0264890000001</v>
      </c>
      <c r="Z454">
        <v>620373.6875</v>
      </c>
    </row>
    <row r="455" spans="1:26" x14ac:dyDescent="0.25">
      <c r="A455" s="1">
        <v>44431</v>
      </c>
      <c r="B455">
        <v>21727.158200000002</v>
      </c>
      <c r="C455">
        <v>1976.1333010000001</v>
      </c>
      <c r="D455">
        <v>9489.2353519999997</v>
      </c>
      <c r="E455">
        <v>10438.159180000001</v>
      </c>
      <c r="F455">
        <v>545.74188230000004</v>
      </c>
      <c r="G455">
        <v>1788.8829350000001</v>
      </c>
      <c r="H455">
        <v>270.29702759999998</v>
      </c>
      <c r="I455">
        <v>2643</v>
      </c>
      <c r="J455">
        <v>11833.034180000001</v>
      </c>
      <c r="K455">
        <v>8487.7958980000003</v>
      </c>
      <c r="L455">
        <v>6163.3232420000004</v>
      </c>
      <c r="M455">
        <v>3131.2639159999999</v>
      </c>
      <c r="N455">
        <v>2466.0153810000002</v>
      </c>
      <c r="O455">
        <v>1737.2176509999999</v>
      </c>
      <c r="P455">
        <v>1961.44397</v>
      </c>
      <c r="Q455">
        <v>8384.7939449999994</v>
      </c>
      <c r="R455">
        <v>4580.7109380000002</v>
      </c>
      <c r="S455">
        <v>5043.6171880000002</v>
      </c>
      <c r="T455">
        <v>1778.9804690000001</v>
      </c>
      <c r="U455">
        <v>6296.6298829999996</v>
      </c>
      <c r="V455">
        <v>1366.564087</v>
      </c>
      <c r="W455">
        <v>2503.1835940000001</v>
      </c>
      <c r="X455">
        <v>1789.064697</v>
      </c>
      <c r="Y455">
        <v>1377.1173100000001</v>
      </c>
      <c r="Z455">
        <v>635210.6875</v>
      </c>
    </row>
    <row r="456" spans="1:26" x14ac:dyDescent="0.25">
      <c r="A456" s="1">
        <v>44438</v>
      </c>
      <c r="B456">
        <v>26317.400389999999</v>
      </c>
      <c r="C456">
        <v>2057.8161620000001</v>
      </c>
      <c r="D456">
        <v>10336.66504</v>
      </c>
      <c r="E456">
        <v>10864.00488</v>
      </c>
      <c r="F456">
        <v>561.23431400000004</v>
      </c>
      <c r="G456">
        <v>1844.8564449999999</v>
      </c>
      <c r="H456">
        <v>281.18811040000003</v>
      </c>
      <c r="I456">
        <v>2622.5</v>
      </c>
      <c r="J456">
        <v>13572.168949999999</v>
      </c>
      <c r="K456">
        <v>8781.8310550000006</v>
      </c>
      <c r="L456">
        <v>6261.1538090000004</v>
      </c>
      <c r="M456">
        <v>3281.8959960000002</v>
      </c>
      <c r="N456">
        <v>2561.0429690000001</v>
      </c>
      <c r="O456">
        <v>1843.2404790000001</v>
      </c>
      <c r="P456">
        <v>2180.4719239999999</v>
      </c>
      <c r="Q456">
        <v>8423.9746090000008</v>
      </c>
      <c r="R456">
        <v>4772.0551759999998</v>
      </c>
      <c r="S456">
        <v>5108.6357420000004</v>
      </c>
      <c r="T456">
        <v>1913.501953</v>
      </c>
      <c r="U456">
        <v>6396.2148440000001</v>
      </c>
      <c r="V456">
        <v>1430.563232</v>
      </c>
      <c r="W456">
        <v>2578.9216310000002</v>
      </c>
      <c r="X456">
        <v>1838.384888</v>
      </c>
      <c r="Y456">
        <v>1495.5892329999999</v>
      </c>
      <c r="Z456">
        <v>635210.6875</v>
      </c>
    </row>
    <row r="457" spans="1:26" x14ac:dyDescent="0.25">
      <c r="A457" s="1">
        <v>44445</v>
      </c>
      <c r="B457">
        <v>27886.966799999998</v>
      </c>
      <c r="C457">
        <v>2165.086182</v>
      </c>
      <c r="D457">
        <v>10839.208979999999</v>
      </c>
      <c r="E457">
        <v>11685.983399999999</v>
      </c>
      <c r="F457">
        <v>583.08984380000004</v>
      </c>
      <c r="G457">
        <v>1883.243774</v>
      </c>
      <c r="H457">
        <v>284.15841669999998</v>
      </c>
      <c r="I457">
        <v>2631</v>
      </c>
      <c r="J457">
        <v>14189.759770000001</v>
      </c>
      <c r="K457">
        <v>9007.2568360000005</v>
      </c>
      <c r="L457">
        <v>5586.1240230000003</v>
      </c>
      <c r="M457">
        <v>3532.3217770000001</v>
      </c>
      <c r="N457">
        <v>2577.97876</v>
      </c>
      <c r="O457">
        <v>1888.9567870000001</v>
      </c>
      <c r="P457">
        <v>2402.7687989999999</v>
      </c>
      <c r="Q457">
        <v>8874.5595699999994</v>
      </c>
      <c r="R457">
        <v>5033.3432620000003</v>
      </c>
      <c r="S457">
        <v>5396.8120120000003</v>
      </c>
      <c r="T457">
        <v>1996.7773440000001</v>
      </c>
      <c r="U457">
        <v>6602.0239259999998</v>
      </c>
      <c r="V457">
        <v>1462.5625</v>
      </c>
      <c r="W457">
        <v>2624.939453</v>
      </c>
      <c r="X457">
        <v>1848.0554199999999</v>
      </c>
      <c r="Y457">
        <v>1520.231323</v>
      </c>
      <c r="Z457">
        <v>639847.25</v>
      </c>
    </row>
    <row r="458" spans="1:26" x14ac:dyDescent="0.25">
      <c r="A458" s="1">
        <v>44452</v>
      </c>
      <c r="B458">
        <v>28459.515630000002</v>
      </c>
      <c r="C458">
        <v>2205.435547</v>
      </c>
      <c r="D458">
        <v>11361.462890000001</v>
      </c>
      <c r="E458">
        <v>12052.409180000001</v>
      </c>
      <c r="F458">
        <v>592.1271362</v>
      </c>
      <c r="G458">
        <v>1894.7788089999999</v>
      </c>
      <c r="H458">
        <v>284.15841669999998</v>
      </c>
      <c r="I458">
        <v>2643</v>
      </c>
      <c r="J458">
        <v>14753.000980000001</v>
      </c>
      <c r="K458">
        <v>9056.2626949999994</v>
      </c>
      <c r="L458">
        <v>5723.0864259999998</v>
      </c>
      <c r="M458">
        <v>3667.890625</v>
      </c>
      <c r="N458">
        <v>2508.3544919999999</v>
      </c>
      <c r="O458">
        <v>1942.4544679999999</v>
      </c>
      <c r="P458">
        <v>2428.9216310000002</v>
      </c>
      <c r="Q458">
        <v>9109.6474610000005</v>
      </c>
      <c r="R458">
        <v>5043.0561520000001</v>
      </c>
      <c r="S458">
        <v>5481.5786129999997</v>
      </c>
      <c r="T458">
        <v>1943.7008060000001</v>
      </c>
      <c r="U458">
        <v>6460.7080079999996</v>
      </c>
      <c r="V458">
        <v>1503.9735109999999</v>
      </c>
      <c r="W458">
        <v>2682.461914</v>
      </c>
      <c r="X458">
        <v>1805.5047609999999</v>
      </c>
      <c r="Y458">
        <v>1517.388062</v>
      </c>
      <c r="Z458">
        <v>636138</v>
      </c>
    </row>
    <row r="459" spans="1:26" x14ac:dyDescent="0.25">
      <c r="A459" s="1">
        <v>44459</v>
      </c>
      <c r="B459">
        <v>27936.324219999999</v>
      </c>
      <c r="C459">
        <v>2216.2612300000001</v>
      </c>
      <c r="D459">
        <v>11075.702149999999</v>
      </c>
      <c r="E459">
        <v>11794.92188</v>
      </c>
      <c r="F459">
        <v>616.28808590000006</v>
      </c>
      <c r="G459">
        <v>1909.9067379999999</v>
      </c>
      <c r="H459">
        <v>280.19802859999999</v>
      </c>
      <c r="I459">
        <v>2760</v>
      </c>
      <c r="J459">
        <v>14748.061519999999</v>
      </c>
      <c r="K459">
        <v>8928.8466800000006</v>
      </c>
      <c r="L459">
        <v>5625.2558589999999</v>
      </c>
      <c r="M459">
        <v>3596.3405760000001</v>
      </c>
      <c r="N459">
        <v>2505.531982</v>
      </c>
      <c r="O459">
        <v>1904.519775</v>
      </c>
      <c r="P459">
        <v>2468.1503910000001</v>
      </c>
      <c r="Q459">
        <v>9090.0576170000004</v>
      </c>
      <c r="R459">
        <v>5051.7973629999997</v>
      </c>
      <c r="S459">
        <v>5359.1376950000003</v>
      </c>
      <c r="T459">
        <v>1890.6241460000001</v>
      </c>
      <c r="U459">
        <v>6407.595703</v>
      </c>
      <c r="V459">
        <v>1462.5625</v>
      </c>
      <c r="W459">
        <v>2658.494385</v>
      </c>
      <c r="X459">
        <v>1791.9658199999999</v>
      </c>
      <c r="Y459">
        <v>1413.1328129999999</v>
      </c>
      <c r="Z459">
        <v>630574.125</v>
      </c>
    </row>
    <row r="460" spans="1:26" x14ac:dyDescent="0.25">
      <c r="A460" s="1">
        <v>44466</v>
      </c>
      <c r="B460">
        <v>24984.75</v>
      </c>
      <c r="C460">
        <v>2132.6098630000001</v>
      </c>
      <c r="D460">
        <v>10139.587890000001</v>
      </c>
      <c r="E460">
        <v>10893.715819999999</v>
      </c>
      <c r="F460">
        <v>590.19061280000005</v>
      </c>
      <c r="G460">
        <v>1859.795288</v>
      </c>
      <c r="H460">
        <v>304.95050049999998</v>
      </c>
      <c r="I460">
        <v>2864.5</v>
      </c>
      <c r="J460">
        <v>13675.92383</v>
      </c>
      <c r="K460">
        <v>8507.3974610000005</v>
      </c>
      <c r="L460">
        <v>5517.642578</v>
      </c>
      <c r="M460">
        <v>3401.4604490000002</v>
      </c>
      <c r="N460">
        <v>2421.7944339999999</v>
      </c>
      <c r="O460">
        <v>1878.257202</v>
      </c>
      <c r="P460">
        <v>2530.2629390000002</v>
      </c>
      <c r="Q460">
        <v>8678.6523440000001</v>
      </c>
      <c r="R460">
        <v>4822.5678710000002</v>
      </c>
      <c r="S460">
        <v>5076.5825199999999</v>
      </c>
      <c r="T460">
        <v>1806.4338379999999</v>
      </c>
      <c r="U460">
        <v>6260.5893550000001</v>
      </c>
      <c r="V460">
        <v>1336.4470209999999</v>
      </c>
      <c r="W460">
        <v>2584.673828</v>
      </c>
      <c r="X460">
        <v>1743.612793</v>
      </c>
      <c r="Y460">
        <v>1308.877563</v>
      </c>
      <c r="Z460">
        <v>605536.625</v>
      </c>
    </row>
    <row r="461" spans="1:26" x14ac:dyDescent="0.25">
      <c r="A461" s="1">
        <v>44473</v>
      </c>
      <c r="B461">
        <v>23829.78125</v>
      </c>
      <c r="C461">
        <v>2084.9560550000001</v>
      </c>
      <c r="D461">
        <v>9795.1640630000002</v>
      </c>
      <c r="E461">
        <v>10270.193359999999</v>
      </c>
      <c r="F461">
        <v>612.14947510000002</v>
      </c>
      <c r="G461">
        <v>1839.448486</v>
      </c>
      <c r="H461">
        <v>300.99011230000002</v>
      </c>
      <c r="I461">
        <v>2719</v>
      </c>
      <c r="J461">
        <v>13390.077149999999</v>
      </c>
      <c r="K461">
        <v>8566.2041019999997</v>
      </c>
      <c r="L461">
        <v>5651.4179690000001</v>
      </c>
      <c r="M461">
        <v>3510.638672</v>
      </c>
      <c r="N461">
        <v>2495.1823730000001</v>
      </c>
      <c r="O461">
        <v>1863.66687</v>
      </c>
      <c r="P461">
        <v>2494.3029790000001</v>
      </c>
      <c r="Q461">
        <v>8698.1347659999992</v>
      </c>
      <c r="R461">
        <v>4631.2192379999997</v>
      </c>
      <c r="S461">
        <v>5076.5825199999999</v>
      </c>
      <c r="T461">
        <v>1835.6420900000001</v>
      </c>
      <c r="U461">
        <v>6292.8364259999998</v>
      </c>
      <c r="V461">
        <v>1347.962769</v>
      </c>
      <c r="W461">
        <v>2679.563721</v>
      </c>
      <c r="X461">
        <v>1832.5825199999999</v>
      </c>
      <c r="Y461">
        <v>1294.660889</v>
      </c>
      <c r="Z461">
        <v>625112.8125</v>
      </c>
    </row>
    <row r="462" spans="1:26" x14ac:dyDescent="0.25">
      <c r="A462" s="1">
        <v>44480</v>
      </c>
      <c r="B462">
        <v>25873.183590000001</v>
      </c>
      <c r="C462">
        <v>2122.5227049999999</v>
      </c>
      <c r="D462">
        <v>9992.4482420000004</v>
      </c>
      <c r="E462">
        <v>10756.88672</v>
      </c>
      <c r="F462">
        <v>618.07525629999998</v>
      </c>
      <c r="G462">
        <v>1906.885254</v>
      </c>
      <c r="H462">
        <v>364.35644530000002</v>
      </c>
      <c r="I462">
        <v>2725</v>
      </c>
      <c r="J462">
        <v>14009.299800000001</v>
      </c>
      <c r="K462">
        <v>8585.8066409999992</v>
      </c>
      <c r="L462">
        <v>5710.4921880000002</v>
      </c>
      <c r="M462">
        <v>3655.8012699999999</v>
      </c>
      <c r="N462">
        <v>2605.263672</v>
      </c>
      <c r="O462">
        <v>1863.66687</v>
      </c>
      <c r="P462">
        <v>2500.8413089999999</v>
      </c>
      <c r="Q462">
        <v>8698.1347659999992</v>
      </c>
      <c r="R462">
        <v>4674.9282229999999</v>
      </c>
      <c r="S462">
        <v>5067.1635740000002</v>
      </c>
      <c r="T462">
        <v>1812.4295649999999</v>
      </c>
      <c r="U462">
        <v>6315.5981449999999</v>
      </c>
      <c r="V462">
        <v>1333.612427</v>
      </c>
      <c r="W462">
        <v>2740.6611330000001</v>
      </c>
      <c r="X462">
        <v>1820.01062</v>
      </c>
      <c r="Y462">
        <v>1356.266357</v>
      </c>
      <c r="Z462">
        <v>656227</v>
      </c>
    </row>
    <row r="463" spans="1:26" x14ac:dyDescent="0.25">
      <c r="A463" s="1">
        <v>44487</v>
      </c>
      <c r="B463">
        <v>25478.324219999999</v>
      </c>
      <c r="C463">
        <v>1962.369751</v>
      </c>
      <c r="D463">
        <v>10179.86816</v>
      </c>
      <c r="E463">
        <v>11064.79297</v>
      </c>
      <c r="F463">
        <v>613.93670650000001</v>
      </c>
      <c r="G463">
        <v>1897.3199460000001</v>
      </c>
      <c r="H463">
        <v>365.3465271</v>
      </c>
      <c r="I463">
        <v>2699</v>
      </c>
      <c r="J463">
        <v>13865.639649999999</v>
      </c>
      <c r="K463">
        <v>8448.5908199999994</v>
      </c>
      <c r="L463">
        <v>5651.4179690000001</v>
      </c>
      <c r="M463">
        <v>3554.569336</v>
      </c>
      <c r="N463">
        <v>2728.517578</v>
      </c>
      <c r="O463">
        <v>1762.507568</v>
      </c>
      <c r="P463">
        <v>2386.4235840000001</v>
      </c>
      <c r="Q463">
        <v>8560.8466800000006</v>
      </c>
      <c r="R463">
        <v>4608.8789059999999</v>
      </c>
      <c r="S463">
        <v>5020.0708009999998</v>
      </c>
      <c r="T463">
        <v>1785.503052</v>
      </c>
      <c r="U463">
        <v>6061.4194340000004</v>
      </c>
      <c r="V463">
        <v>1303.955322</v>
      </c>
      <c r="W463">
        <v>2732.9025879999999</v>
      </c>
      <c r="X463">
        <v>1842.2529300000001</v>
      </c>
      <c r="Y463">
        <v>1384.6994629999999</v>
      </c>
      <c r="Z463">
        <v>658112.6875</v>
      </c>
    </row>
    <row r="464" spans="1:26" x14ac:dyDescent="0.25">
      <c r="A464" s="1">
        <v>44494</v>
      </c>
      <c r="B464">
        <v>24708.347659999999</v>
      </c>
      <c r="C464">
        <v>1878.338745</v>
      </c>
      <c r="D464">
        <v>10308.103520000001</v>
      </c>
      <c r="E464">
        <v>12624.19434</v>
      </c>
      <c r="F464">
        <v>585.53021239999998</v>
      </c>
      <c r="G464">
        <v>1919.320557</v>
      </c>
      <c r="H464">
        <v>359.40594479999999</v>
      </c>
      <c r="I464">
        <v>2653</v>
      </c>
      <c r="J464">
        <v>13939.94629</v>
      </c>
      <c r="K464">
        <v>8928.8466800000006</v>
      </c>
      <c r="L464">
        <v>5651.4179690000001</v>
      </c>
      <c r="M464">
        <v>3582.264893</v>
      </c>
      <c r="N464">
        <v>2752.039307</v>
      </c>
      <c r="O464">
        <v>1682.747314</v>
      </c>
      <c r="P464">
        <v>2317.7729490000002</v>
      </c>
      <c r="Q464">
        <v>8541.234375</v>
      </c>
      <c r="R464">
        <v>4644.8178710000002</v>
      </c>
      <c r="S464">
        <v>5189.6040039999998</v>
      </c>
      <c r="T464">
        <v>1781.7891850000001</v>
      </c>
      <c r="U464">
        <v>6099.3564450000003</v>
      </c>
      <c r="V464">
        <v>1314.4788820000001</v>
      </c>
      <c r="W464">
        <v>2725.1442870000001</v>
      </c>
      <c r="X464">
        <v>1832.5825199999999</v>
      </c>
      <c r="Y464">
        <v>1410.2894289999999</v>
      </c>
      <c r="Z464">
        <v>658112.6875</v>
      </c>
    </row>
    <row r="465" spans="1:26" x14ac:dyDescent="0.25">
      <c r="A465" s="1">
        <v>44501</v>
      </c>
      <c r="B465">
        <v>27472.365229999999</v>
      </c>
      <c r="C465">
        <v>1993.016357</v>
      </c>
      <c r="D465">
        <v>10742.127930000001</v>
      </c>
      <c r="E465">
        <v>13240.007809999999</v>
      </c>
      <c r="F465">
        <v>598.98089600000003</v>
      </c>
      <c r="G465">
        <v>1946.582275</v>
      </c>
      <c r="H465">
        <v>364.35644530000002</v>
      </c>
      <c r="I465">
        <v>2771.5</v>
      </c>
      <c r="J465">
        <v>13821.056640000001</v>
      </c>
      <c r="K465">
        <v>9389.5009769999997</v>
      </c>
      <c r="L465">
        <v>5759.720703</v>
      </c>
      <c r="M465">
        <v>3489.6284179999998</v>
      </c>
      <c r="N465">
        <v>2836.717529</v>
      </c>
      <c r="O465">
        <v>1637.0310059999999</v>
      </c>
      <c r="P465">
        <v>2324.3110350000002</v>
      </c>
      <c r="Q465">
        <v>8727.5537110000005</v>
      </c>
      <c r="R465">
        <v>4895.4165039999998</v>
      </c>
      <c r="S465">
        <v>5556.9267579999996</v>
      </c>
      <c r="T465">
        <v>1681.5112300000001</v>
      </c>
      <c r="U465">
        <v>6005.4614259999998</v>
      </c>
      <c r="V465">
        <v>1394.8400879999999</v>
      </c>
      <c r="W465">
        <v>2753.2685550000001</v>
      </c>
      <c r="X465">
        <v>1796.8011469999999</v>
      </c>
      <c r="Y465">
        <v>1296.556274</v>
      </c>
      <c r="Z465">
        <v>661884.125</v>
      </c>
    </row>
    <row r="466" spans="1:26" x14ac:dyDescent="0.25">
      <c r="A466" s="1">
        <v>44508</v>
      </c>
      <c r="B466">
        <v>28123.884770000001</v>
      </c>
      <c r="C466">
        <v>1967.3127440000001</v>
      </c>
      <c r="D466">
        <v>9716.25</v>
      </c>
      <c r="E466">
        <v>13537.98242</v>
      </c>
      <c r="F466">
        <v>604.43646239999998</v>
      </c>
      <c r="G466">
        <v>1988.1922609999999</v>
      </c>
      <c r="H466">
        <v>380.19802859999999</v>
      </c>
      <c r="I466">
        <v>2803.5</v>
      </c>
      <c r="J466">
        <v>13622.9043</v>
      </c>
      <c r="K466">
        <v>9144.4726559999999</v>
      </c>
      <c r="L466">
        <v>5562.8071289999998</v>
      </c>
      <c r="M466">
        <v>3343.5107419999999</v>
      </c>
      <c r="N466">
        <v>2841.421875</v>
      </c>
      <c r="O466">
        <v>1613.6864009999999</v>
      </c>
      <c r="P466">
        <v>2464.8813479999999</v>
      </c>
      <c r="Q466">
        <v>8776.5839840000008</v>
      </c>
      <c r="R466">
        <v>4866.2773440000001</v>
      </c>
      <c r="S466">
        <v>5641.6938479999999</v>
      </c>
      <c r="T466">
        <v>1651.7993160000001</v>
      </c>
      <c r="U466">
        <v>5988.3901370000003</v>
      </c>
      <c r="V466">
        <v>1387.1866460000001</v>
      </c>
      <c r="W466">
        <v>2839.5808109999998</v>
      </c>
      <c r="X466">
        <v>1749.415039</v>
      </c>
      <c r="Y466">
        <v>1289.9219969999999</v>
      </c>
      <c r="Z466">
        <v>635484.1875</v>
      </c>
    </row>
    <row r="467" spans="1:26" x14ac:dyDescent="0.25">
      <c r="A467" s="1">
        <v>44515</v>
      </c>
      <c r="B467">
        <v>31549.292969999999</v>
      </c>
      <c r="C467">
        <v>2135.3745119999999</v>
      </c>
      <c r="D467">
        <v>9943.1279300000006</v>
      </c>
      <c r="E467">
        <v>14094.202149999999</v>
      </c>
      <c r="F467">
        <v>599.35717769999997</v>
      </c>
      <c r="G467">
        <v>2039.8460689999999</v>
      </c>
      <c r="H467">
        <v>384.15841669999998</v>
      </c>
      <c r="I467">
        <v>2671.5</v>
      </c>
      <c r="J467">
        <v>14529.447270000001</v>
      </c>
      <c r="K467">
        <v>9222.8818360000005</v>
      </c>
      <c r="L467">
        <v>5661.2641599999997</v>
      </c>
      <c r="M467">
        <v>3254.694336</v>
      </c>
      <c r="N467">
        <v>2793.4375</v>
      </c>
      <c r="O467">
        <v>1565.052124</v>
      </c>
      <c r="P467">
        <v>2526.9938959999999</v>
      </c>
      <c r="Q467">
        <v>8423.5595699999994</v>
      </c>
      <c r="R467">
        <v>4682.6987300000001</v>
      </c>
      <c r="S467">
        <v>5406.2304690000001</v>
      </c>
      <c r="T467">
        <v>1641.585693</v>
      </c>
      <c r="U467">
        <v>5904.9277339999999</v>
      </c>
      <c r="V467">
        <v>1391.9700929999999</v>
      </c>
      <c r="W467">
        <v>2688.2919919999999</v>
      </c>
      <c r="X467">
        <v>1678.8195800000001</v>
      </c>
      <c r="Y467">
        <v>1203.674438</v>
      </c>
      <c r="Z467">
        <v>641141.3125</v>
      </c>
    </row>
    <row r="468" spans="1:26" x14ac:dyDescent="0.25">
      <c r="A468" s="1">
        <v>44522</v>
      </c>
      <c r="B468">
        <v>28637.20117</v>
      </c>
      <c r="C468">
        <v>2065.1840820000002</v>
      </c>
      <c r="D468">
        <v>9242.7685550000006</v>
      </c>
      <c r="E468">
        <v>13438.657230000001</v>
      </c>
      <c r="F468">
        <v>586.00048830000003</v>
      </c>
      <c r="G468">
        <v>1984.365967</v>
      </c>
      <c r="H468">
        <v>403.96038820000001</v>
      </c>
      <c r="I468">
        <v>2361</v>
      </c>
      <c r="J468">
        <v>14316.434569999999</v>
      </c>
      <c r="K468">
        <v>8968.0507809999999</v>
      </c>
      <c r="L468">
        <v>5769.5659180000002</v>
      </c>
      <c r="M468">
        <v>3228.9089359999998</v>
      </c>
      <c r="N468">
        <v>2631.608154</v>
      </c>
      <c r="O468">
        <v>1488.209961</v>
      </c>
      <c r="P468">
        <v>2428.9216310000002</v>
      </c>
      <c r="Q468">
        <v>8296.0791019999997</v>
      </c>
      <c r="R468">
        <v>4645.7885740000002</v>
      </c>
      <c r="S468">
        <v>5425.0668949999999</v>
      </c>
      <c r="T468">
        <v>1580.3048100000001</v>
      </c>
      <c r="U468">
        <v>5730.4165039999998</v>
      </c>
      <c r="V468">
        <v>1422.583862</v>
      </c>
      <c r="W468">
        <v>2622.3452149999998</v>
      </c>
      <c r="X468">
        <v>1656.5770259999999</v>
      </c>
      <c r="Y468">
        <v>1188.51001</v>
      </c>
      <c r="Z468">
        <v>635484.1875</v>
      </c>
    </row>
    <row r="469" spans="1:26" x14ac:dyDescent="0.25">
      <c r="A469" s="1">
        <v>44529</v>
      </c>
      <c r="B469">
        <v>29194.941409999999</v>
      </c>
      <c r="C469">
        <v>1955.4495850000001</v>
      </c>
      <c r="D469">
        <v>9430.1894530000009</v>
      </c>
      <c r="E469">
        <v>13269.80566</v>
      </c>
      <c r="F469">
        <v>586.18865970000002</v>
      </c>
      <c r="G469">
        <v>1988.6705320000001</v>
      </c>
      <c r="H469">
        <v>347.5247498</v>
      </c>
      <c r="I469">
        <v>2321.5</v>
      </c>
      <c r="J469">
        <v>13895.362300000001</v>
      </c>
      <c r="K469">
        <v>8762.2275389999995</v>
      </c>
      <c r="L469">
        <v>5612.0351559999999</v>
      </c>
      <c r="M469">
        <v>3197.3933109999998</v>
      </c>
      <c r="N469">
        <v>2588.328125</v>
      </c>
      <c r="O469">
        <v>1463.892822</v>
      </c>
      <c r="P469">
        <v>2363.5397950000001</v>
      </c>
      <c r="Q469">
        <v>8207.8222659999992</v>
      </c>
      <c r="R469">
        <v>4590.4243159999996</v>
      </c>
      <c r="S469">
        <v>5236.6967770000001</v>
      </c>
      <c r="T469">
        <v>1541.3079829999999</v>
      </c>
      <c r="U469">
        <v>5606.1723629999997</v>
      </c>
      <c r="V469">
        <v>1501.0314940000001</v>
      </c>
      <c r="W469">
        <v>2623.3151859999998</v>
      </c>
      <c r="X469">
        <v>1488.30835</v>
      </c>
      <c r="Y469">
        <v>1123.1136469999999</v>
      </c>
      <c r="Z469">
        <v>622284.25</v>
      </c>
    </row>
    <row r="470" spans="1:26" x14ac:dyDescent="0.25">
      <c r="A470" s="1">
        <v>44536</v>
      </c>
      <c r="B470">
        <v>29831.654299999998</v>
      </c>
      <c r="C470">
        <v>1961.3811040000001</v>
      </c>
      <c r="D470">
        <v>9449.9169920000004</v>
      </c>
      <c r="E470">
        <v>14541.164059999999</v>
      </c>
      <c r="F470">
        <v>589.76293950000002</v>
      </c>
      <c r="G470">
        <v>1962.8436280000001</v>
      </c>
      <c r="H470">
        <v>326.73266599999999</v>
      </c>
      <c r="I470">
        <v>2378</v>
      </c>
      <c r="J470">
        <v>14148.005859999999</v>
      </c>
      <c r="K470">
        <v>8958.25</v>
      </c>
      <c r="L470">
        <v>5779.4116210000002</v>
      </c>
      <c r="M470">
        <v>3183.068115</v>
      </c>
      <c r="N470">
        <v>2587.3874510000001</v>
      </c>
      <c r="O470">
        <v>1482.373779</v>
      </c>
      <c r="P470">
        <v>2321.0419919999999</v>
      </c>
      <c r="Q470">
        <v>8178.404297</v>
      </c>
      <c r="R470">
        <v>4828.3955079999996</v>
      </c>
      <c r="S470">
        <v>5406.2304690000001</v>
      </c>
      <c r="T470">
        <v>1563.591797</v>
      </c>
      <c r="U470">
        <v>5719.984375</v>
      </c>
      <c r="V470">
        <v>1655.057129</v>
      </c>
      <c r="W470">
        <v>2685.382568</v>
      </c>
      <c r="X470">
        <v>1533.760254</v>
      </c>
      <c r="Y470">
        <v>1148.7036129999999</v>
      </c>
      <c r="Z470">
        <v>636427.0625</v>
      </c>
    </row>
    <row r="471" spans="1:26" x14ac:dyDescent="0.25">
      <c r="A471" s="1">
        <v>44543</v>
      </c>
      <c r="B471">
        <v>30937.257809999999</v>
      </c>
      <c r="C471">
        <v>1903.053711</v>
      </c>
      <c r="D471">
        <v>9706.3867190000001</v>
      </c>
      <c r="E471">
        <v>14729.88184</v>
      </c>
      <c r="F471">
        <v>599.26306150000005</v>
      </c>
      <c r="G471">
        <v>2011.149414</v>
      </c>
      <c r="H471">
        <v>322.77227779999998</v>
      </c>
      <c r="I471">
        <v>2340.5</v>
      </c>
      <c r="J471">
        <v>14509.63184</v>
      </c>
      <c r="K471">
        <v>8997.4560550000006</v>
      </c>
      <c r="L471">
        <v>6045.2446289999998</v>
      </c>
      <c r="M471">
        <v>3165.8776859999998</v>
      </c>
      <c r="N471">
        <v>2523.4084469999998</v>
      </c>
      <c r="O471">
        <v>1547.543823</v>
      </c>
      <c r="P471">
        <v>2128.1667480000001</v>
      </c>
      <c r="Q471">
        <v>8551.0410159999992</v>
      </c>
      <c r="R471">
        <v>4948.8383789999998</v>
      </c>
      <c r="S471">
        <v>5519.2524409999996</v>
      </c>
      <c r="T471">
        <v>1588.661255</v>
      </c>
      <c r="U471">
        <v>5724.7260740000002</v>
      </c>
      <c r="V471">
        <v>1607.2230219999999</v>
      </c>
      <c r="W471">
        <v>2713.5065920000002</v>
      </c>
      <c r="X471">
        <v>1552.1345209999999</v>
      </c>
      <c r="Y471">
        <v>1179.0323490000001</v>
      </c>
      <c r="Z471">
        <v>628884.1875</v>
      </c>
    </row>
    <row r="472" spans="1:26" x14ac:dyDescent="0.25">
      <c r="A472" s="1">
        <v>44550</v>
      </c>
      <c r="B472">
        <v>33799.992189999997</v>
      </c>
      <c r="C472">
        <v>1913.928345</v>
      </c>
      <c r="D472">
        <v>9469.6455079999996</v>
      </c>
      <c r="E472">
        <v>16428.337889999999</v>
      </c>
      <c r="F472">
        <v>587.22326659999999</v>
      </c>
      <c r="G472">
        <v>2005.4102780000001</v>
      </c>
      <c r="H472">
        <v>317.82177730000001</v>
      </c>
      <c r="I472">
        <v>2383</v>
      </c>
      <c r="J472">
        <v>15297.2832</v>
      </c>
      <c r="K472">
        <v>8850.4375</v>
      </c>
      <c r="L472">
        <v>5917.2514650000003</v>
      </c>
      <c r="M472">
        <v>3136.272461</v>
      </c>
      <c r="N472">
        <v>2553.5161130000001</v>
      </c>
      <c r="O472">
        <v>1506.6910399999999</v>
      </c>
      <c r="P472">
        <v>2232.7773440000001</v>
      </c>
      <c r="Q472">
        <v>8247.046875</v>
      </c>
      <c r="R472">
        <v>4809.9409180000002</v>
      </c>
      <c r="S472">
        <v>5274.3710940000001</v>
      </c>
      <c r="T472">
        <v>1583.090332</v>
      </c>
      <c r="U472">
        <v>5790.1679690000001</v>
      </c>
      <c r="V472">
        <v>1597.65625</v>
      </c>
      <c r="W472">
        <v>2777.513672</v>
      </c>
      <c r="X472">
        <v>1498.9461670000001</v>
      </c>
      <c r="Y472">
        <v>1158.1813959999999</v>
      </c>
      <c r="Z472">
        <v>614741.375</v>
      </c>
    </row>
    <row r="473" spans="1:26" x14ac:dyDescent="0.25">
      <c r="A473" s="1">
        <v>44557</v>
      </c>
      <c r="B473">
        <v>34836.5</v>
      </c>
      <c r="C473">
        <v>1892.1791989999999</v>
      </c>
      <c r="D473">
        <v>9272.3613280000009</v>
      </c>
      <c r="E473">
        <v>16189.95703</v>
      </c>
      <c r="F473">
        <v>587.78771970000003</v>
      </c>
      <c r="G473">
        <v>2014.019043</v>
      </c>
      <c r="H473">
        <v>317.82177730000001</v>
      </c>
      <c r="I473">
        <v>2404.5</v>
      </c>
      <c r="J473">
        <v>15406.266600000001</v>
      </c>
      <c r="K473">
        <v>8860.2382809999999</v>
      </c>
      <c r="L473">
        <v>5907.4057620000003</v>
      </c>
      <c r="M473">
        <v>3159.1926269999999</v>
      </c>
      <c r="N473">
        <v>2567.6291500000002</v>
      </c>
      <c r="O473">
        <v>1486.2645259999999</v>
      </c>
      <c r="P473">
        <v>2206.6245119999999</v>
      </c>
      <c r="Q473">
        <v>8227.4345699999994</v>
      </c>
      <c r="R473">
        <v>4910.9575199999999</v>
      </c>
      <c r="S473">
        <v>5133.0932620000003</v>
      </c>
      <c r="T473">
        <v>1584.0189210000001</v>
      </c>
      <c r="U473">
        <v>5708.6025390000004</v>
      </c>
      <c r="V473">
        <v>1652.187134</v>
      </c>
      <c r="W473">
        <v>2805.6381839999999</v>
      </c>
      <c r="X473">
        <v>1486.374268</v>
      </c>
      <c r="Y473">
        <v>1144.9123540000001</v>
      </c>
      <c r="Z473">
        <v>615684.25</v>
      </c>
    </row>
    <row r="474" spans="1:26" x14ac:dyDescent="0.25">
      <c r="A474" s="1">
        <v>44564</v>
      </c>
      <c r="B474">
        <v>31834.744139999999</v>
      </c>
      <c r="C474">
        <v>1791.3420410000001</v>
      </c>
      <c r="D474">
        <v>9371.0039059999999</v>
      </c>
      <c r="E474">
        <v>16021.10547</v>
      </c>
      <c r="F474">
        <v>645.07086179999999</v>
      </c>
      <c r="G474">
        <v>2207.2426759999998</v>
      </c>
      <c r="H474">
        <v>331.68316650000003</v>
      </c>
      <c r="I474">
        <v>2372</v>
      </c>
      <c r="J474">
        <v>12592.51758</v>
      </c>
      <c r="K474">
        <v>8796.1699219999991</v>
      </c>
      <c r="L474">
        <v>5789.2573240000002</v>
      </c>
      <c r="M474">
        <v>3212.673828</v>
      </c>
      <c r="N474">
        <v>2692.7646479999999</v>
      </c>
      <c r="O474">
        <v>1544.9025879999999</v>
      </c>
      <c r="P474">
        <v>2035.8604740000001</v>
      </c>
      <c r="Q474">
        <v>8296.0791019999997</v>
      </c>
      <c r="R474">
        <v>4970.2075199999999</v>
      </c>
      <c r="S474">
        <v>5048.3271480000003</v>
      </c>
      <c r="T474">
        <v>1637.8718260000001</v>
      </c>
      <c r="U474">
        <v>5722.3540039999998</v>
      </c>
      <c r="V474">
        <v>1648.3603519999999</v>
      </c>
      <c r="W474">
        <v>2778.4833979999999</v>
      </c>
      <c r="X474">
        <v>1498.738525</v>
      </c>
      <c r="Y474">
        <v>1205.1260990000001</v>
      </c>
      <c r="Z474">
        <v>608141.375</v>
      </c>
    </row>
    <row r="475" spans="1:26" x14ac:dyDescent="0.25">
      <c r="A475" s="1">
        <v>44571</v>
      </c>
      <c r="B475">
        <v>29641.287110000001</v>
      </c>
      <c r="C475">
        <v>1778.4902340000001</v>
      </c>
      <c r="D475">
        <v>8453.6308590000008</v>
      </c>
      <c r="E475">
        <v>16209.822270000001</v>
      </c>
      <c r="F475">
        <v>665.76434329999995</v>
      </c>
      <c r="G475">
        <v>2286.1579590000001</v>
      </c>
      <c r="H475">
        <v>327.72277830000002</v>
      </c>
      <c r="I475">
        <v>2384</v>
      </c>
      <c r="J475">
        <v>11354.07129</v>
      </c>
      <c r="K475">
        <v>8343.0634769999997</v>
      </c>
      <c r="L475">
        <v>5749.875</v>
      </c>
      <c r="M475">
        <v>3221.2687989999999</v>
      </c>
      <c r="N475">
        <v>2883.7607419999999</v>
      </c>
      <c r="O475">
        <v>1485.7109379999999</v>
      </c>
      <c r="P475">
        <v>2009.591064</v>
      </c>
      <c r="Q475">
        <v>7982.279297</v>
      </c>
      <c r="R475">
        <v>5012.9453130000002</v>
      </c>
      <c r="S475">
        <v>4671.5864259999998</v>
      </c>
      <c r="T475">
        <v>1683.368164</v>
      </c>
      <c r="U475">
        <v>5474.765625</v>
      </c>
      <c r="V475">
        <v>1656.013794</v>
      </c>
      <c r="W475">
        <v>2761.0270999999998</v>
      </c>
      <c r="X475">
        <v>1449.040405</v>
      </c>
      <c r="Y475">
        <v>1215.680664</v>
      </c>
      <c r="Z475">
        <v>601541.4375</v>
      </c>
    </row>
    <row r="476" spans="1:26" x14ac:dyDescent="0.25">
      <c r="A476" s="1">
        <v>44578</v>
      </c>
      <c r="B476">
        <v>26449.910159999999</v>
      </c>
      <c r="C476">
        <v>1753.775269</v>
      </c>
      <c r="D476">
        <v>8137.9755859999996</v>
      </c>
      <c r="E476">
        <v>14888.80078</v>
      </c>
      <c r="F476">
        <v>634.63012700000002</v>
      </c>
      <c r="G476">
        <v>2185.241943</v>
      </c>
      <c r="H476">
        <v>306.93069459999998</v>
      </c>
      <c r="I476">
        <v>2448</v>
      </c>
      <c r="J476">
        <v>11126.19824</v>
      </c>
      <c r="K476">
        <v>8559.7666019999997</v>
      </c>
      <c r="L476">
        <v>5828.6401370000003</v>
      </c>
      <c r="M476">
        <v>3171.6079100000002</v>
      </c>
      <c r="N476">
        <v>2681.4741210000002</v>
      </c>
      <c r="O476">
        <v>1511.3607179999999</v>
      </c>
      <c r="P476">
        <v>2022.7257079999999</v>
      </c>
      <c r="Q476">
        <v>7786.154297</v>
      </c>
      <c r="R476">
        <v>5089.6787109999996</v>
      </c>
      <c r="S476">
        <v>4615.0747069999998</v>
      </c>
      <c r="T476">
        <v>1633.22937</v>
      </c>
      <c r="U476">
        <v>5616.7924800000001</v>
      </c>
      <c r="V476">
        <v>1598.6129149999999</v>
      </c>
      <c r="W476">
        <v>2712.536865</v>
      </c>
      <c r="X476">
        <v>1491.9171140000001</v>
      </c>
      <c r="Y476">
        <v>1152.354004</v>
      </c>
      <c r="Z476">
        <v>565712.9375</v>
      </c>
    </row>
    <row r="477" spans="1:26" x14ac:dyDescent="0.25">
      <c r="A477" s="1">
        <v>44585</v>
      </c>
      <c r="B477">
        <v>23614.226559999999</v>
      </c>
      <c r="C477">
        <v>1384.0390629999999</v>
      </c>
      <c r="D477">
        <v>7684.2226559999999</v>
      </c>
      <c r="E477">
        <v>14779.543949999999</v>
      </c>
      <c r="F477">
        <v>658.99188230000004</v>
      </c>
      <c r="G477">
        <v>2139.805664</v>
      </c>
      <c r="H477">
        <v>317.82177730000001</v>
      </c>
      <c r="I477">
        <v>2370.5</v>
      </c>
      <c r="J477">
        <v>10492.11328</v>
      </c>
      <c r="K477">
        <v>8658.2675780000009</v>
      </c>
      <c r="L477">
        <v>5799.1030270000001</v>
      </c>
      <c r="M477">
        <v>3169.6977539999998</v>
      </c>
      <c r="N477">
        <v>2696.5280760000001</v>
      </c>
      <c r="O477">
        <v>1614.9461670000001</v>
      </c>
      <c r="P477">
        <v>2019.442139</v>
      </c>
      <c r="Q477">
        <v>8001.8916019999997</v>
      </c>
      <c r="R477">
        <v>5274.2290039999998</v>
      </c>
      <c r="S477">
        <v>4690.4228519999997</v>
      </c>
      <c r="T477">
        <v>1680.582764</v>
      </c>
      <c r="U477">
        <v>5574.5683589999999</v>
      </c>
      <c r="V477">
        <v>1631.1401370000001</v>
      </c>
      <c r="W477">
        <v>2703.8085940000001</v>
      </c>
      <c r="X477">
        <v>1481.1979980000001</v>
      </c>
      <c r="Y477">
        <v>1146.5969239999999</v>
      </c>
      <c r="Z477">
        <v>595884.25</v>
      </c>
    </row>
    <row r="478" spans="1:26" x14ac:dyDescent="0.25">
      <c r="A478" s="1">
        <v>44592</v>
      </c>
      <c r="B478">
        <v>22813.912110000001</v>
      </c>
      <c r="C478">
        <v>1455.2182620000001</v>
      </c>
      <c r="D478">
        <v>7605.3085940000001</v>
      </c>
      <c r="E478">
        <v>13826.02441</v>
      </c>
      <c r="F478">
        <v>682.60119629999997</v>
      </c>
      <c r="G478">
        <v>2178.546143</v>
      </c>
      <c r="H478">
        <v>317.82177730000001</v>
      </c>
      <c r="I478">
        <v>2603.5</v>
      </c>
      <c r="J478">
        <v>10809.155269999999</v>
      </c>
      <c r="K478">
        <v>8658.2675780000009</v>
      </c>
      <c r="L478">
        <v>5680.955078</v>
      </c>
      <c r="M478">
        <v>3224.133789</v>
      </c>
      <c r="N478">
        <v>2668.3020019999999</v>
      </c>
      <c r="O478">
        <v>1618.892212</v>
      </c>
      <c r="P478">
        <v>2114.6682129999999</v>
      </c>
      <c r="Q478">
        <v>8551.0410159999992</v>
      </c>
      <c r="R478">
        <v>5620.0161129999997</v>
      </c>
      <c r="S478">
        <v>4549.1450199999999</v>
      </c>
      <c r="T478">
        <v>1733.5070800000001</v>
      </c>
      <c r="U478">
        <v>5149.4467770000001</v>
      </c>
      <c r="V478">
        <v>2075.9965820000002</v>
      </c>
      <c r="W478">
        <v>2635.922607</v>
      </c>
      <c r="X478">
        <v>1492.8917240000001</v>
      </c>
      <c r="Y478">
        <v>1145.6374510000001</v>
      </c>
      <c r="Z478">
        <v>579855.75</v>
      </c>
    </row>
    <row r="479" spans="1:26" x14ac:dyDescent="0.25">
      <c r="A479" s="1">
        <v>44599</v>
      </c>
      <c r="B479">
        <v>22576.78125</v>
      </c>
      <c r="C479">
        <v>1519.477173</v>
      </c>
      <c r="D479">
        <v>8798.8779300000006</v>
      </c>
      <c r="E479">
        <v>14352.447270000001</v>
      </c>
      <c r="F479">
        <v>701.78961179999999</v>
      </c>
      <c r="G479">
        <v>2156.0671390000002</v>
      </c>
      <c r="H479">
        <v>323.7623901</v>
      </c>
      <c r="I479">
        <v>2643.5</v>
      </c>
      <c r="J479">
        <v>10729.89453</v>
      </c>
      <c r="K479">
        <v>9515.2285159999992</v>
      </c>
      <c r="L479">
        <v>5848.3310549999997</v>
      </c>
      <c r="M479">
        <v>3267.1096189999998</v>
      </c>
      <c r="N479">
        <v>2615.6135250000002</v>
      </c>
      <c r="O479">
        <v>1616.919189</v>
      </c>
      <c r="P479">
        <v>2111.3840329999998</v>
      </c>
      <c r="Q479">
        <v>8766.7783199999994</v>
      </c>
      <c r="R479">
        <v>5527.7412109999996</v>
      </c>
      <c r="S479">
        <v>4643.330078</v>
      </c>
      <c r="T479">
        <v>1747.434692</v>
      </c>
      <c r="U479">
        <v>5031.4101559999999</v>
      </c>
      <c r="V479">
        <v>2070.2563479999999</v>
      </c>
      <c r="W479">
        <v>2704.7785640000002</v>
      </c>
      <c r="X479">
        <v>1486.0703129999999</v>
      </c>
      <c r="Y479">
        <v>1200.3286129999999</v>
      </c>
      <c r="Z479">
        <v>592112.875</v>
      </c>
    </row>
    <row r="480" spans="1:26" x14ac:dyDescent="0.25">
      <c r="A480" s="1">
        <v>44606</v>
      </c>
      <c r="B480">
        <v>21198.460940000001</v>
      </c>
      <c r="C480">
        <v>1496.73938</v>
      </c>
      <c r="D480">
        <v>8433.9023440000001</v>
      </c>
      <c r="E480">
        <v>14243.18945</v>
      </c>
      <c r="F480">
        <v>683.16558840000005</v>
      </c>
      <c r="G480">
        <v>2089.1083979999999</v>
      </c>
      <c r="H480">
        <v>331.68316650000003</v>
      </c>
      <c r="I480">
        <v>2630</v>
      </c>
      <c r="J480">
        <v>8539.3330079999996</v>
      </c>
      <c r="K480">
        <v>9613.7314449999994</v>
      </c>
      <c r="L480">
        <v>6025.5537109999996</v>
      </c>
      <c r="M480">
        <v>3214.58374</v>
      </c>
      <c r="N480">
        <v>2455.6657709999999</v>
      </c>
      <c r="O480">
        <v>1534.0507809999999</v>
      </c>
      <c r="P480">
        <v>2186.908203</v>
      </c>
      <c r="Q480">
        <v>8962.9033199999994</v>
      </c>
      <c r="R480">
        <v>5534.5400390000004</v>
      </c>
      <c r="S480">
        <v>4596.2377930000002</v>
      </c>
      <c r="T480">
        <v>1729.7932129999999</v>
      </c>
      <c r="U480">
        <v>5122.576172</v>
      </c>
      <c r="V480">
        <v>1996.5920410000001</v>
      </c>
      <c r="W480">
        <v>2855.0979000000002</v>
      </c>
      <c r="X480">
        <v>1470.4788820000001</v>
      </c>
      <c r="Y480">
        <v>1139.8804929999999</v>
      </c>
      <c r="Z480">
        <v>575141.5</v>
      </c>
    </row>
    <row r="481" spans="1:26" x14ac:dyDescent="0.25">
      <c r="A481" s="1">
        <v>44613</v>
      </c>
      <c r="B481">
        <v>20630.337889999999</v>
      </c>
      <c r="C481">
        <v>1457.1954350000001</v>
      </c>
      <c r="D481">
        <v>8147.8408200000003</v>
      </c>
      <c r="E481">
        <v>14888.80078</v>
      </c>
      <c r="F481">
        <v>665.38806150000005</v>
      </c>
      <c r="G481">
        <v>2012.584351</v>
      </c>
      <c r="H481">
        <v>302.97030640000003</v>
      </c>
      <c r="I481">
        <v>2488</v>
      </c>
      <c r="J481">
        <v>8742.4375</v>
      </c>
      <c r="K481">
        <v>9534.9296880000002</v>
      </c>
      <c r="L481">
        <v>5996.0166019999997</v>
      </c>
      <c r="M481">
        <v>3078.9714359999998</v>
      </c>
      <c r="N481">
        <v>2351.2294919999999</v>
      </c>
      <c r="O481">
        <v>1496.5627440000001</v>
      </c>
      <c r="P481">
        <v>2140.9370119999999</v>
      </c>
      <c r="Q481">
        <v>8806.0029300000006</v>
      </c>
      <c r="R481">
        <v>5346.1049800000001</v>
      </c>
      <c r="S481">
        <v>4483.2153319999998</v>
      </c>
      <c r="T481">
        <v>1636.9433590000001</v>
      </c>
      <c r="U481">
        <v>5066.9169920000004</v>
      </c>
      <c r="V481">
        <v>1899.9674070000001</v>
      </c>
      <c r="W481">
        <v>2827.943115</v>
      </c>
      <c r="X481">
        <v>1434.4233400000001</v>
      </c>
      <c r="Y481">
        <v>1027.619629</v>
      </c>
      <c r="Z481">
        <v>574198.625</v>
      </c>
    </row>
    <row r="482" spans="1:26" x14ac:dyDescent="0.25">
      <c r="A482" s="1">
        <v>44620</v>
      </c>
      <c r="B482">
        <v>19128.511719999999</v>
      </c>
      <c r="C482">
        <v>1359.3240969999999</v>
      </c>
      <c r="D482">
        <v>7980.1489259999998</v>
      </c>
      <c r="E482">
        <v>14094.202149999999</v>
      </c>
      <c r="F482">
        <v>654.38287349999996</v>
      </c>
      <c r="G482">
        <v>1888.232544</v>
      </c>
      <c r="H482">
        <v>276.2376099</v>
      </c>
      <c r="I482">
        <v>2379.5</v>
      </c>
      <c r="J482">
        <v>8777.1142579999996</v>
      </c>
      <c r="K482">
        <v>9653.1308590000008</v>
      </c>
      <c r="L482">
        <v>6340.6152339999999</v>
      </c>
      <c r="M482">
        <v>3002.570068</v>
      </c>
      <c r="N482">
        <v>2436.8483890000002</v>
      </c>
      <c r="O482">
        <v>1463.020874</v>
      </c>
      <c r="P482">
        <v>1920.9327390000001</v>
      </c>
      <c r="Q482">
        <v>8923.6777340000008</v>
      </c>
      <c r="R482">
        <v>5363.1596680000002</v>
      </c>
      <c r="S482">
        <v>4433.6948240000002</v>
      </c>
      <c r="T482">
        <v>1655.5131839999999</v>
      </c>
      <c r="U482">
        <v>4880.7465819999998</v>
      </c>
      <c r="V482">
        <v>1939.191284</v>
      </c>
      <c r="W482">
        <v>2864.795654</v>
      </c>
      <c r="X482">
        <v>1372.057129</v>
      </c>
      <c r="Y482">
        <v>1065.999268</v>
      </c>
      <c r="Z482">
        <v>578912.9375</v>
      </c>
    </row>
    <row r="483" spans="1:26" x14ac:dyDescent="0.25">
      <c r="A483" s="1">
        <v>44627</v>
      </c>
      <c r="B483">
        <v>16510.199219999999</v>
      </c>
      <c r="C483">
        <v>1370.1987300000001</v>
      </c>
      <c r="D483">
        <v>7713.8149409999996</v>
      </c>
      <c r="E483">
        <v>13925.349609999999</v>
      </c>
      <c r="F483">
        <v>662.09594730000003</v>
      </c>
      <c r="G483">
        <v>1779.6639399999999</v>
      </c>
      <c r="H483">
        <v>261.38613889999999</v>
      </c>
      <c r="I483">
        <v>2332.5</v>
      </c>
      <c r="J483">
        <v>8133.1220700000003</v>
      </c>
      <c r="K483">
        <v>9603.8798829999996</v>
      </c>
      <c r="L483">
        <v>6173.2392579999996</v>
      </c>
      <c r="M483">
        <v>2936.6740719999998</v>
      </c>
      <c r="N483">
        <v>2387.53125</v>
      </c>
      <c r="O483">
        <v>1446.2498780000001</v>
      </c>
      <c r="P483">
        <v>1654.9573969999999</v>
      </c>
      <c r="Q483">
        <v>8286.2714840000008</v>
      </c>
      <c r="R483">
        <v>5265.1308589999999</v>
      </c>
      <c r="S483">
        <v>4553.2651370000003</v>
      </c>
      <c r="T483">
        <v>1597.9464109999999</v>
      </c>
      <c r="U483">
        <v>4544.8715819999998</v>
      </c>
      <c r="V483">
        <v>1789.9490969999999</v>
      </c>
      <c r="W483">
        <v>2825.0339359999998</v>
      </c>
      <c r="X483">
        <v>1374.9804690000001</v>
      </c>
      <c r="Y483">
        <v>971.96881099999996</v>
      </c>
      <c r="Z483">
        <v>565712.9375</v>
      </c>
    </row>
    <row r="484" spans="1:26" x14ac:dyDescent="0.25">
      <c r="A484" s="1">
        <v>44634</v>
      </c>
      <c r="B484">
        <v>18930.904299999998</v>
      </c>
      <c r="C484">
        <v>1478.944702</v>
      </c>
      <c r="D484">
        <v>8236.6181639999995</v>
      </c>
      <c r="E484">
        <v>15236.43945</v>
      </c>
      <c r="F484">
        <v>715.89880370000003</v>
      </c>
      <c r="G484">
        <v>1932.234009</v>
      </c>
      <c r="H484">
        <v>282.17822269999999</v>
      </c>
      <c r="I484">
        <v>2507</v>
      </c>
      <c r="J484">
        <v>8612.6474610000005</v>
      </c>
      <c r="K484">
        <v>9859.984375</v>
      </c>
      <c r="L484">
        <v>6429.2265630000002</v>
      </c>
      <c r="M484">
        <v>3078.9714359999998</v>
      </c>
      <c r="N484">
        <v>2499.7036130000001</v>
      </c>
      <c r="O484">
        <v>1492.6166989999999</v>
      </c>
      <c r="P484">
        <v>1871.6779790000001</v>
      </c>
      <c r="Q484">
        <v>8639.296875</v>
      </c>
      <c r="R484">
        <v>5413.1552730000003</v>
      </c>
      <c r="S484">
        <v>4668.0541990000002</v>
      </c>
      <c r="T484">
        <v>1688.9392089999999</v>
      </c>
      <c r="U484">
        <v>4731.0419920000004</v>
      </c>
      <c r="V484">
        <v>1954.498169</v>
      </c>
      <c r="W484">
        <v>2878.373047</v>
      </c>
      <c r="X484">
        <v>1390.5720209999999</v>
      </c>
      <c r="Y484">
        <v>1056.404419</v>
      </c>
      <c r="Z484">
        <v>591170</v>
      </c>
    </row>
    <row r="485" spans="1:26" x14ac:dyDescent="0.25">
      <c r="A485" s="1">
        <v>44641</v>
      </c>
      <c r="B485">
        <v>20294.402340000001</v>
      </c>
      <c r="C485">
        <v>1530.351807</v>
      </c>
      <c r="D485">
        <v>8680.5078130000002</v>
      </c>
      <c r="E485">
        <v>16299.21387</v>
      </c>
      <c r="F485">
        <v>747.97369379999998</v>
      </c>
      <c r="G485">
        <v>2093.8911130000001</v>
      </c>
      <c r="H485">
        <v>317.82177730000001</v>
      </c>
      <c r="I485">
        <v>2505.5</v>
      </c>
      <c r="J485">
        <v>8962.3857420000004</v>
      </c>
      <c r="K485">
        <v>10234.29004</v>
      </c>
      <c r="L485">
        <v>6517.8374020000001</v>
      </c>
      <c r="M485">
        <v>3184.9782709999999</v>
      </c>
      <c r="N485">
        <v>2510.3405760000001</v>
      </c>
      <c r="O485">
        <v>1479.7917480000001</v>
      </c>
      <c r="P485">
        <v>1865.1107179999999</v>
      </c>
      <c r="Q485">
        <v>8590.265625</v>
      </c>
      <c r="R485">
        <v>5345.5146480000003</v>
      </c>
      <c r="S485">
        <v>4620.2255859999996</v>
      </c>
      <c r="T485">
        <v>1767.8616939999999</v>
      </c>
      <c r="U485">
        <v>4834.6835940000001</v>
      </c>
      <c r="V485">
        <v>1998.505249</v>
      </c>
      <c r="W485">
        <v>2900.678711</v>
      </c>
      <c r="X485">
        <v>1357.440063</v>
      </c>
      <c r="Y485">
        <v>1112.0550539999999</v>
      </c>
      <c r="Z485">
        <v>594941.4375</v>
      </c>
    </row>
    <row r="486" spans="1:26" x14ac:dyDescent="0.25">
      <c r="A486" s="1">
        <v>44648</v>
      </c>
      <c r="B486">
        <v>20388.265630000002</v>
      </c>
      <c r="C486">
        <v>1518.4886469999999</v>
      </c>
      <c r="D486">
        <v>8552.2734380000002</v>
      </c>
      <c r="E486">
        <v>15842.320309999999</v>
      </c>
      <c r="F486">
        <v>724.92871090000006</v>
      </c>
      <c r="G486">
        <v>2109.1960450000001</v>
      </c>
      <c r="H486">
        <v>317.82177730000001</v>
      </c>
      <c r="I486">
        <v>2570</v>
      </c>
      <c r="J486">
        <v>8878.171875</v>
      </c>
      <c r="K486">
        <v>9613.7314449999994</v>
      </c>
      <c r="L486">
        <v>6537.5288090000004</v>
      </c>
      <c r="M486">
        <v>3073.2414549999999</v>
      </c>
      <c r="N486">
        <v>2500.670654</v>
      </c>
      <c r="O486">
        <v>1494.5897219999999</v>
      </c>
      <c r="P486">
        <v>1911.0817870000001</v>
      </c>
      <c r="Q486">
        <v>8443.171875</v>
      </c>
      <c r="R486">
        <v>5675.8725590000004</v>
      </c>
      <c r="S486">
        <v>4424.1289059999999</v>
      </c>
      <c r="T486">
        <v>1688.0107419999999</v>
      </c>
      <c r="U486">
        <v>4750.2348629999997</v>
      </c>
      <c r="V486">
        <v>1873.180298</v>
      </c>
      <c r="W486">
        <v>2768.7854000000002</v>
      </c>
      <c r="X486">
        <v>1314.5633539999999</v>
      </c>
      <c r="Y486">
        <v>1090.9461670000001</v>
      </c>
      <c r="Z486">
        <v>602484.3125</v>
      </c>
    </row>
    <row r="487" spans="1:26" x14ac:dyDescent="0.25">
      <c r="A487" s="1">
        <v>44655</v>
      </c>
      <c r="B487">
        <v>18441.822270000001</v>
      </c>
      <c r="C487">
        <v>1482.899048</v>
      </c>
      <c r="D487">
        <v>8224.0625</v>
      </c>
      <c r="E487">
        <v>14085.429690000001</v>
      </c>
      <c r="F487">
        <v>709.83215329999996</v>
      </c>
      <c r="G487">
        <v>2029.587769</v>
      </c>
      <c r="H487">
        <v>300.99011230000002</v>
      </c>
      <c r="I487">
        <v>2440</v>
      </c>
      <c r="J487">
        <v>9066.4150389999995</v>
      </c>
      <c r="K487">
        <v>9475.8291019999997</v>
      </c>
      <c r="L487">
        <v>6572.5825199999999</v>
      </c>
      <c r="M487">
        <v>2937.8007809999999</v>
      </c>
      <c r="N487">
        <v>2466.8254390000002</v>
      </c>
      <c r="O487">
        <v>1532.077759</v>
      </c>
      <c r="P487">
        <v>1894.6636960000001</v>
      </c>
      <c r="Q487">
        <v>8806.9414059999999</v>
      </c>
      <c r="R487">
        <v>5499.4204099999997</v>
      </c>
      <c r="S487">
        <v>4314.1240230000003</v>
      </c>
      <c r="T487">
        <v>1630.0179439999999</v>
      </c>
      <c r="U487">
        <v>4717.607422</v>
      </c>
      <c r="V487">
        <v>1859.7373050000001</v>
      </c>
      <c r="W487">
        <v>2675.2214359999998</v>
      </c>
      <c r="X487">
        <v>1284.3546140000001</v>
      </c>
      <c r="Y487">
        <v>1034.3359379999999</v>
      </c>
      <c r="Z487">
        <v>583457.3125</v>
      </c>
    </row>
    <row r="488" spans="1:26" x14ac:dyDescent="0.25">
      <c r="A488" s="1">
        <v>44662</v>
      </c>
      <c r="B488">
        <v>17997.20117</v>
      </c>
      <c r="C488">
        <v>1448.298096</v>
      </c>
      <c r="D488">
        <v>7858.3286129999997</v>
      </c>
      <c r="E488">
        <v>14344.24316</v>
      </c>
      <c r="F488">
        <v>720.5625</v>
      </c>
      <c r="G488">
        <v>2092.0588379999999</v>
      </c>
      <c r="H488">
        <v>304.95050049999998</v>
      </c>
      <c r="I488">
        <v>2482.5</v>
      </c>
      <c r="J488">
        <v>8624.6357420000004</v>
      </c>
      <c r="K488">
        <v>9190.1738280000009</v>
      </c>
      <c r="L488">
        <v>6493.3950199999999</v>
      </c>
      <c r="M488">
        <v>2914.811768</v>
      </c>
      <c r="N488">
        <v>2163.1865229999999</v>
      </c>
      <c r="O488">
        <v>1468.9399410000001</v>
      </c>
      <c r="P488">
        <v>1828.9907229999999</v>
      </c>
      <c r="Q488">
        <v>8826.6875</v>
      </c>
      <c r="R488">
        <v>5463.1499020000001</v>
      </c>
      <c r="S488">
        <v>4591.5283200000003</v>
      </c>
      <c r="T488">
        <v>1646.2322999999999</v>
      </c>
      <c r="U488">
        <v>4773.2661129999997</v>
      </c>
      <c r="V488">
        <v>1851.951904</v>
      </c>
      <c r="W488">
        <v>2630.1279300000001</v>
      </c>
      <c r="X488">
        <v>1250.248047</v>
      </c>
      <c r="Y488">
        <v>1027.619629</v>
      </c>
      <c r="Z488">
        <v>594972.9375</v>
      </c>
    </row>
    <row r="489" spans="1:26" x14ac:dyDescent="0.25">
      <c r="A489" s="1">
        <v>44669</v>
      </c>
      <c r="B489">
        <v>18056.484380000002</v>
      </c>
      <c r="C489">
        <v>1386.016357</v>
      </c>
      <c r="D489">
        <v>8174.6391599999997</v>
      </c>
      <c r="E489">
        <v>15230.181640000001</v>
      </c>
      <c r="F489">
        <v>732.82580570000005</v>
      </c>
      <c r="G489">
        <v>2140.486328</v>
      </c>
      <c r="H489">
        <v>315.84158330000002</v>
      </c>
      <c r="I489">
        <v>2495</v>
      </c>
      <c r="J489">
        <v>8734.0859380000002</v>
      </c>
      <c r="K489">
        <v>9298.5263670000004</v>
      </c>
      <c r="L489">
        <v>6592.3793949999999</v>
      </c>
      <c r="M489">
        <v>2970.3686520000001</v>
      </c>
      <c r="N489">
        <v>2252.1508789999998</v>
      </c>
      <c r="O489">
        <v>1544.9025879999999</v>
      </c>
      <c r="P489">
        <v>1710.779297</v>
      </c>
      <c r="Q489">
        <v>8787.1953130000002</v>
      </c>
      <c r="R489">
        <v>5588.6264650000003</v>
      </c>
      <c r="S489">
        <v>4424.1289059999999</v>
      </c>
      <c r="T489">
        <v>1695.8291019999999</v>
      </c>
      <c r="U489">
        <v>4993.0249020000001</v>
      </c>
      <c r="V489">
        <v>1822.756592</v>
      </c>
      <c r="W489">
        <v>2634.0490719999998</v>
      </c>
      <c r="X489">
        <v>1279.4822999999999</v>
      </c>
      <c r="Y489">
        <v>1018.024597</v>
      </c>
      <c r="Z489">
        <v>601690.375</v>
      </c>
    </row>
    <row r="490" spans="1:26" x14ac:dyDescent="0.25">
      <c r="A490" s="1">
        <v>44676</v>
      </c>
      <c r="B490">
        <v>17503.181639999999</v>
      </c>
      <c r="C490">
        <v>1370.1987300000001</v>
      </c>
      <c r="D490">
        <v>7957.1757809999999</v>
      </c>
      <c r="E490">
        <v>15240.13574</v>
      </c>
      <c r="F490">
        <v>722.67022710000003</v>
      </c>
      <c r="G490">
        <v>2165.1843260000001</v>
      </c>
      <c r="H490">
        <v>323.7623901</v>
      </c>
      <c r="I490">
        <v>2453.5</v>
      </c>
      <c r="J490">
        <v>8566.9267579999996</v>
      </c>
      <c r="K490">
        <v>8756.7695309999999</v>
      </c>
      <c r="L490">
        <v>6651.7700199999999</v>
      </c>
      <c r="M490">
        <v>3010.599365</v>
      </c>
      <c r="N490">
        <v>2302.4350589999999</v>
      </c>
      <c r="O490">
        <v>1584.3637699999999</v>
      </c>
      <c r="P490">
        <v>1773.1687010000001</v>
      </c>
      <c r="Q490">
        <v>8935.2939449999994</v>
      </c>
      <c r="R490">
        <v>5605.2915039999998</v>
      </c>
      <c r="S490">
        <v>4562.8310549999997</v>
      </c>
      <c r="T490">
        <v>1711.0897219999999</v>
      </c>
      <c r="U490">
        <v>5019.8945309999999</v>
      </c>
      <c r="V490">
        <v>1838.327393</v>
      </c>
      <c r="W490">
        <v>2665.4184570000002</v>
      </c>
      <c r="X490">
        <v>1304.818481</v>
      </c>
      <c r="Y490">
        <v>1032.4171140000001</v>
      </c>
      <c r="Z490">
        <v>603609.625</v>
      </c>
    </row>
    <row r="491" spans="1:26" x14ac:dyDescent="0.25">
      <c r="A491" s="1">
        <v>44683</v>
      </c>
      <c r="B491">
        <v>17157.365229999999</v>
      </c>
      <c r="C491">
        <v>1422.594482</v>
      </c>
      <c r="D491">
        <v>7967.060547</v>
      </c>
      <c r="E491">
        <v>15897.124019999999</v>
      </c>
      <c r="F491">
        <v>746.81353760000002</v>
      </c>
      <c r="G491">
        <v>2204.4104000000002</v>
      </c>
      <c r="H491">
        <v>341.58416749999998</v>
      </c>
      <c r="I491">
        <v>2585.5</v>
      </c>
      <c r="J491">
        <v>8017.6875</v>
      </c>
      <c r="K491">
        <v>8855.2705079999996</v>
      </c>
      <c r="L491">
        <v>6681.4653319999998</v>
      </c>
      <c r="M491">
        <v>3000.0627439999998</v>
      </c>
      <c r="N491">
        <v>2430.079346</v>
      </c>
      <c r="O491">
        <v>1644.5419919999999</v>
      </c>
      <c r="P491">
        <v>1737.048706</v>
      </c>
      <c r="Q491">
        <v>9004.40625</v>
      </c>
      <c r="R491">
        <v>5874.8706050000001</v>
      </c>
      <c r="S491">
        <v>4625.0083009999998</v>
      </c>
      <c r="T491">
        <v>1770.224365</v>
      </c>
      <c r="U491">
        <v>5005.5004879999997</v>
      </c>
      <c r="V491">
        <v>1876.2813719999999</v>
      </c>
      <c r="W491">
        <v>2727.1770019999999</v>
      </c>
      <c r="X491">
        <v>1323.333496</v>
      </c>
      <c r="Y491">
        <v>1060.242432</v>
      </c>
      <c r="Z491">
        <v>610327.0625</v>
      </c>
    </row>
    <row r="492" spans="1:26" x14ac:dyDescent="0.25">
      <c r="A492" s="1">
        <v>44690</v>
      </c>
      <c r="B492">
        <v>16806.609380000002</v>
      </c>
      <c r="C492">
        <v>1373.1645510000001</v>
      </c>
      <c r="D492">
        <v>7255.3627930000002</v>
      </c>
      <c r="E492">
        <v>15429.26953</v>
      </c>
      <c r="F492">
        <v>700.15563959999997</v>
      </c>
      <c r="G492">
        <v>1990.3616939999999</v>
      </c>
      <c r="H492">
        <v>356.43563840000002</v>
      </c>
      <c r="I492">
        <v>2462</v>
      </c>
      <c r="J492">
        <v>8517.1767579999996</v>
      </c>
      <c r="K492">
        <v>8815.8691409999992</v>
      </c>
      <c r="L492">
        <v>6443.9023440000001</v>
      </c>
      <c r="M492">
        <v>2950.2531739999999</v>
      </c>
      <c r="N492">
        <v>2306.3029790000001</v>
      </c>
      <c r="O492">
        <v>1653.420654</v>
      </c>
      <c r="P492">
        <v>1707.4957280000001</v>
      </c>
      <c r="Q492">
        <v>8629.2226559999999</v>
      </c>
      <c r="R492">
        <v>5572.9418949999999</v>
      </c>
      <c r="S492">
        <v>4577.1801759999998</v>
      </c>
      <c r="T492">
        <v>1791.2076420000001</v>
      </c>
      <c r="U492">
        <v>4849.078125</v>
      </c>
      <c r="V492">
        <v>1859.7373050000001</v>
      </c>
      <c r="W492">
        <v>2756.585693</v>
      </c>
      <c r="X492">
        <v>1377.9039310000001</v>
      </c>
      <c r="Y492">
        <v>972.92828369999995</v>
      </c>
      <c r="Z492">
        <v>610327.0625</v>
      </c>
    </row>
    <row r="493" spans="1:26" x14ac:dyDescent="0.25">
      <c r="A493" s="1">
        <v>44697</v>
      </c>
      <c r="B493">
        <v>17769.95117</v>
      </c>
      <c r="C493">
        <v>1352.4039310000001</v>
      </c>
      <c r="D493">
        <v>8293.2548829999996</v>
      </c>
      <c r="E493">
        <v>14553.284180000001</v>
      </c>
      <c r="F493">
        <v>695.36529540000004</v>
      </c>
      <c r="G493">
        <v>1983.581909</v>
      </c>
      <c r="H493">
        <v>376.2376099</v>
      </c>
      <c r="I493">
        <v>2506.5</v>
      </c>
      <c r="J493">
        <v>7921.1728519999997</v>
      </c>
      <c r="K493">
        <v>9101.5244139999995</v>
      </c>
      <c r="L493">
        <v>6909.1303710000002</v>
      </c>
      <c r="M493">
        <v>3070.9453130000002</v>
      </c>
      <c r="N493">
        <v>2264.7219239999999</v>
      </c>
      <c r="O493">
        <v>1543.916138</v>
      </c>
      <c r="P493">
        <v>1681.2265629999999</v>
      </c>
      <c r="Q493">
        <v>8461.3779300000006</v>
      </c>
      <c r="R493">
        <v>5197.4912109999996</v>
      </c>
      <c r="S493">
        <v>4290.2094729999999</v>
      </c>
      <c r="T493">
        <v>1873.233154</v>
      </c>
      <c r="U493">
        <v>4770.3872069999998</v>
      </c>
      <c r="V493">
        <v>1868.49585</v>
      </c>
      <c r="W493">
        <v>2850.6938479999999</v>
      </c>
      <c r="X493">
        <v>1305.7929690000001</v>
      </c>
      <c r="Y493">
        <v>976.76623540000003</v>
      </c>
      <c r="Z493">
        <v>614165.625</v>
      </c>
    </row>
    <row r="494" spans="1:26" x14ac:dyDescent="0.25">
      <c r="A494" s="1">
        <v>44704</v>
      </c>
      <c r="B494">
        <v>17438.957030000001</v>
      </c>
      <c r="C494">
        <v>1314.837158</v>
      </c>
      <c r="D494">
        <v>7947.2910160000001</v>
      </c>
      <c r="E494">
        <v>14433.83203</v>
      </c>
      <c r="F494">
        <v>707.82012940000004</v>
      </c>
      <c r="G494">
        <v>2018.4495850000001</v>
      </c>
      <c r="H494">
        <v>386.13861079999998</v>
      </c>
      <c r="I494">
        <v>2606</v>
      </c>
      <c r="J494">
        <v>7671.4287109999996</v>
      </c>
      <c r="K494">
        <v>8668.1181639999995</v>
      </c>
      <c r="L494">
        <v>6810.1455079999996</v>
      </c>
      <c r="M494">
        <v>3045.0827640000002</v>
      </c>
      <c r="N494">
        <v>2199.9326169999999</v>
      </c>
      <c r="O494">
        <v>1488.6705320000001</v>
      </c>
      <c r="P494">
        <v>1700.928345</v>
      </c>
      <c r="Q494">
        <v>8273.7861329999996</v>
      </c>
      <c r="R494">
        <v>5158.2802730000003</v>
      </c>
      <c r="S494">
        <v>4328.4716799999997</v>
      </c>
      <c r="T494">
        <v>1778.80835</v>
      </c>
      <c r="U494">
        <v>4925.8496089999999</v>
      </c>
      <c r="V494">
        <v>1909.3691409999999</v>
      </c>
      <c r="W494">
        <v>2872.2604980000001</v>
      </c>
      <c r="X494">
        <v>1361.3378909999999</v>
      </c>
      <c r="Y494">
        <v>1000.753662</v>
      </c>
      <c r="Z494">
        <v>616084.875</v>
      </c>
    </row>
    <row r="495" spans="1:26" x14ac:dyDescent="0.25">
      <c r="A495" s="1">
        <v>44711</v>
      </c>
      <c r="B495">
        <v>17967.560549999998</v>
      </c>
      <c r="C495">
        <v>1364.2670900000001</v>
      </c>
      <c r="D495">
        <v>8085.6767579999996</v>
      </c>
      <c r="E495">
        <v>16026.530269999999</v>
      </c>
      <c r="F495">
        <v>708.68243410000002</v>
      </c>
      <c r="G495">
        <v>2096.9016109999998</v>
      </c>
      <c r="H495">
        <v>396.03961179999999</v>
      </c>
      <c r="I495">
        <v>2519.5</v>
      </c>
      <c r="J495">
        <v>8405.7363280000009</v>
      </c>
      <c r="K495">
        <v>8500.6660159999992</v>
      </c>
      <c r="L495">
        <v>7087.3027339999999</v>
      </c>
      <c r="M495">
        <v>3024.9672850000002</v>
      </c>
      <c r="N495">
        <v>2289.8640140000002</v>
      </c>
      <c r="O495">
        <v>1506.428101</v>
      </c>
      <c r="P495">
        <v>1865.1107179999999</v>
      </c>
      <c r="Q495">
        <v>8412.0117190000001</v>
      </c>
      <c r="R495">
        <v>5342.5742190000001</v>
      </c>
      <c r="S495">
        <v>4275.8608400000003</v>
      </c>
      <c r="T495">
        <v>1744.472168</v>
      </c>
      <c r="U495">
        <v>5070.7558589999999</v>
      </c>
      <c r="V495">
        <v>2155.5825199999999</v>
      </c>
      <c r="W495">
        <v>2887.9453130000002</v>
      </c>
      <c r="X495">
        <v>1429.5509030000001</v>
      </c>
      <c r="Y495">
        <v>1119.7310789999999</v>
      </c>
      <c r="Z495">
        <v>617044.5625</v>
      </c>
    </row>
    <row r="496" spans="1:26" x14ac:dyDescent="0.25">
      <c r="A496" s="1">
        <v>44718</v>
      </c>
      <c r="B496">
        <v>17162.304690000001</v>
      </c>
      <c r="C496">
        <v>1388.9820560000001</v>
      </c>
      <c r="D496">
        <v>8184.5234380000002</v>
      </c>
      <c r="E496">
        <v>14652.82813</v>
      </c>
      <c r="F496">
        <v>713.76019289999999</v>
      </c>
      <c r="G496">
        <v>2134.1906739999999</v>
      </c>
      <c r="H496">
        <v>448.51486210000002</v>
      </c>
      <c r="I496">
        <v>2538.5</v>
      </c>
      <c r="J496">
        <v>8415.6865230000003</v>
      </c>
      <c r="K496">
        <v>8215.0126949999994</v>
      </c>
      <c r="L496">
        <v>7344.6630859999996</v>
      </c>
      <c r="M496">
        <v>3004.8520509999998</v>
      </c>
      <c r="N496">
        <v>2405.904297</v>
      </c>
      <c r="O496">
        <v>1463.020874</v>
      </c>
      <c r="P496">
        <v>1973.4710689999999</v>
      </c>
      <c r="Q496">
        <v>8214.546875</v>
      </c>
      <c r="R496">
        <v>5435.7016599999997</v>
      </c>
      <c r="S496">
        <v>4103.6782229999999</v>
      </c>
      <c r="T496">
        <v>1712.0435789999999</v>
      </c>
      <c r="U496">
        <v>5052.5224609999996</v>
      </c>
      <c r="V496">
        <v>2170.1801759999998</v>
      </c>
      <c r="W496">
        <v>2787.955078</v>
      </c>
      <c r="X496">
        <v>1375.955078</v>
      </c>
      <c r="Y496">
        <v>1160.0297849999999</v>
      </c>
      <c r="Z496">
        <v>620883.0625</v>
      </c>
    </row>
    <row r="497" spans="1:26" x14ac:dyDescent="0.25">
      <c r="A497" s="1">
        <v>44725</v>
      </c>
      <c r="B497">
        <v>15329.485350000001</v>
      </c>
      <c r="C497">
        <v>1232.783447</v>
      </c>
      <c r="D497">
        <v>7275.1318359999996</v>
      </c>
      <c r="E497">
        <v>14374.106449999999</v>
      </c>
      <c r="F497">
        <v>700.44305420000001</v>
      </c>
      <c r="G497">
        <v>1998.110107</v>
      </c>
      <c r="H497">
        <v>431.68316650000003</v>
      </c>
      <c r="I497">
        <v>2410</v>
      </c>
      <c r="J497">
        <v>7626.6538090000004</v>
      </c>
      <c r="K497">
        <v>7850.5566410000001</v>
      </c>
      <c r="L497">
        <v>7483.2416990000002</v>
      </c>
      <c r="M497">
        <v>2917.685547</v>
      </c>
      <c r="N497">
        <v>2269.556885</v>
      </c>
      <c r="O497">
        <v>1559.700562</v>
      </c>
      <c r="P497">
        <v>1884.8126219999999</v>
      </c>
      <c r="Q497">
        <v>8678.5898440000001</v>
      </c>
      <c r="R497">
        <v>5081.8173829999996</v>
      </c>
      <c r="S497">
        <v>4122.8095700000003</v>
      </c>
      <c r="T497">
        <v>1682.4760739999999</v>
      </c>
      <c r="U497">
        <v>4950.7998049999997</v>
      </c>
      <c r="V497">
        <v>1996.954956</v>
      </c>
      <c r="W497">
        <v>2898.7282709999999</v>
      </c>
      <c r="X497">
        <v>1401.2913820000001</v>
      </c>
      <c r="Y497">
        <v>1037.2144780000001</v>
      </c>
      <c r="Z497">
        <v>579618.8125</v>
      </c>
    </row>
    <row r="498" spans="1:26" x14ac:dyDescent="0.25">
      <c r="A498" s="1">
        <v>44732</v>
      </c>
      <c r="B498">
        <v>15996.416020000001</v>
      </c>
      <c r="C498">
        <v>1321.7573239999999</v>
      </c>
      <c r="D498">
        <v>7423.4023440000001</v>
      </c>
      <c r="E498">
        <v>14841.960940000001</v>
      </c>
      <c r="F498">
        <v>705.52087400000005</v>
      </c>
      <c r="G498">
        <v>2045.084595</v>
      </c>
      <c r="H498">
        <v>441.58416749999998</v>
      </c>
      <c r="I498">
        <v>2510</v>
      </c>
      <c r="J498">
        <v>8089.3276370000003</v>
      </c>
      <c r="K498">
        <v>8224.8623050000006</v>
      </c>
      <c r="L498">
        <v>7532.7338870000003</v>
      </c>
      <c r="M498">
        <v>2997.1889649999998</v>
      </c>
      <c r="N498">
        <v>2177.6916500000002</v>
      </c>
      <c r="O498">
        <v>1647.501587</v>
      </c>
      <c r="P498">
        <v>1966.9038089999999</v>
      </c>
      <c r="Q498">
        <v>8964.9140630000002</v>
      </c>
      <c r="R498">
        <v>5219.0576170000004</v>
      </c>
      <c r="S498">
        <v>4309.3408200000003</v>
      </c>
      <c r="T498">
        <v>1615.7113039999999</v>
      </c>
      <c r="U498">
        <v>5431.5815430000002</v>
      </c>
      <c r="V498">
        <v>1938.5645750000001</v>
      </c>
      <c r="W498">
        <v>2846.7727049999999</v>
      </c>
      <c r="X498">
        <v>1473.4022219999999</v>
      </c>
      <c r="Y498">
        <v>1006.510681</v>
      </c>
      <c r="Z498">
        <v>580578.4375</v>
      </c>
    </row>
    <row r="499" spans="1:26" x14ac:dyDescent="0.25">
      <c r="A499" s="1">
        <v>44739</v>
      </c>
      <c r="B499">
        <v>15339.36621</v>
      </c>
      <c r="C499">
        <v>1308.905518</v>
      </c>
      <c r="D499">
        <v>7611.2114259999998</v>
      </c>
      <c r="E499">
        <v>14622.964840000001</v>
      </c>
      <c r="F499">
        <v>697.47308350000003</v>
      </c>
      <c r="G499">
        <v>2001.9841309999999</v>
      </c>
      <c r="H499">
        <v>428.7128601</v>
      </c>
      <c r="I499">
        <v>2437.5</v>
      </c>
      <c r="J499">
        <v>8133.107422</v>
      </c>
      <c r="K499">
        <v>8264.2626949999994</v>
      </c>
      <c r="L499">
        <v>7760.3984380000002</v>
      </c>
      <c r="M499">
        <v>3004.8520509999998</v>
      </c>
      <c r="N499">
        <v>2210.5695799999999</v>
      </c>
      <c r="O499">
        <v>1654.4072269999999</v>
      </c>
      <c r="P499">
        <v>1901.2308350000001</v>
      </c>
      <c r="Q499">
        <v>9280.8574219999991</v>
      </c>
      <c r="R499">
        <v>5148.4770509999998</v>
      </c>
      <c r="S499">
        <v>4237.5981449999999</v>
      </c>
      <c r="T499">
        <v>1611.8961179999999</v>
      </c>
      <c r="U499">
        <v>5189.7514650000003</v>
      </c>
      <c r="V499">
        <v>1917.154663</v>
      </c>
      <c r="W499">
        <v>2817.3637699999999</v>
      </c>
      <c r="X499">
        <v>1460.734009</v>
      </c>
      <c r="Y499">
        <v>971.96881099999996</v>
      </c>
      <c r="Z499">
        <v>599771.0625</v>
      </c>
    </row>
    <row r="500" spans="1:26" x14ac:dyDescent="0.25">
      <c r="A500" s="1">
        <v>44746</v>
      </c>
      <c r="B500">
        <v>17337.398440000001</v>
      </c>
      <c r="C500">
        <v>1343.50647</v>
      </c>
      <c r="D500">
        <v>8085.6767579999996</v>
      </c>
      <c r="E500">
        <v>15060.95703</v>
      </c>
      <c r="F500">
        <v>694.21563719999995</v>
      </c>
      <c r="G500">
        <v>2044.60022</v>
      </c>
      <c r="H500">
        <v>415.84158330000002</v>
      </c>
      <c r="I500">
        <v>2422.5</v>
      </c>
      <c r="J500">
        <v>8794.78125</v>
      </c>
      <c r="K500">
        <v>8737.0996090000008</v>
      </c>
      <c r="L500">
        <v>7928.6728519999997</v>
      </c>
      <c r="M500">
        <v>3073.8190920000002</v>
      </c>
      <c r="N500">
        <v>2273.4248050000001</v>
      </c>
      <c r="O500">
        <v>1694.8548579999999</v>
      </c>
      <c r="P500">
        <v>1777.1979980000001</v>
      </c>
      <c r="Q500">
        <v>9596.8017579999996</v>
      </c>
      <c r="R500">
        <v>5220.0380859999996</v>
      </c>
      <c r="S500">
        <v>4318.90625</v>
      </c>
      <c r="T500">
        <v>1632.8792719999999</v>
      </c>
      <c r="U500">
        <v>5551.6401370000003</v>
      </c>
      <c r="V500">
        <v>1886.013062</v>
      </c>
      <c r="W500">
        <v>2763.4479980000001</v>
      </c>
      <c r="X500">
        <v>1489.1899410000001</v>
      </c>
      <c r="Y500">
        <v>1005.066406</v>
      </c>
      <c r="Z500">
        <v>598811.5</v>
      </c>
    </row>
    <row r="501" spans="1:26" x14ac:dyDescent="0.25">
      <c r="A501" s="1">
        <v>44753</v>
      </c>
      <c r="B501">
        <v>17010.089840000001</v>
      </c>
      <c r="C501">
        <v>1342.5179439999999</v>
      </c>
      <c r="D501">
        <v>7986.830078</v>
      </c>
      <c r="E501">
        <v>14881.778319999999</v>
      </c>
      <c r="F501">
        <v>671.41357419999997</v>
      </c>
      <c r="G501">
        <v>2094.9645999999998</v>
      </c>
      <c r="H501">
        <v>432.67327879999999</v>
      </c>
      <c r="I501">
        <v>2408.5</v>
      </c>
      <c r="J501">
        <v>9106.2148440000001</v>
      </c>
      <c r="K501">
        <v>8865.7314449999994</v>
      </c>
      <c r="L501">
        <v>7968.2661129999997</v>
      </c>
      <c r="M501">
        <v>3046.9985350000002</v>
      </c>
      <c r="N501">
        <v>2327.5771479999999</v>
      </c>
      <c r="O501">
        <v>1664.272461</v>
      </c>
      <c r="P501">
        <v>1797.0180660000001</v>
      </c>
      <c r="Q501">
        <v>9675.7880860000005</v>
      </c>
      <c r="R501">
        <v>5336.6923829999996</v>
      </c>
      <c r="S501">
        <v>4500.654297</v>
      </c>
      <c r="T501">
        <v>1617.618774</v>
      </c>
      <c r="U501">
        <v>5573.0375979999999</v>
      </c>
      <c r="V501">
        <v>1930.779053</v>
      </c>
      <c r="W501">
        <v>2743.841797</v>
      </c>
      <c r="X501">
        <v>1527.5001219999999</v>
      </c>
      <c r="Y501">
        <v>975.87768549999998</v>
      </c>
      <c r="Z501">
        <v>596892.1875</v>
      </c>
    </row>
    <row r="502" spans="1:26" x14ac:dyDescent="0.25">
      <c r="A502" s="1">
        <v>44760</v>
      </c>
      <c r="B502">
        <v>18329.240229999999</v>
      </c>
      <c r="C502">
        <v>1371.1872559999999</v>
      </c>
      <c r="D502">
        <v>8530.4873050000006</v>
      </c>
      <c r="E502">
        <v>16544.15625</v>
      </c>
      <c r="F502">
        <v>700.92211910000003</v>
      </c>
      <c r="G502">
        <v>2133.2221679999998</v>
      </c>
      <c r="H502">
        <v>442.57424930000002</v>
      </c>
      <c r="I502">
        <v>2414</v>
      </c>
      <c r="J502">
        <v>9515.1582030000009</v>
      </c>
      <c r="K502">
        <v>8974.5742190000001</v>
      </c>
      <c r="L502">
        <v>7819.7890630000002</v>
      </c>
      <c r="M502">
        <v>3130.3334960000002</v>
      </c>
      <c r="N502">
        <v>2426.2114259999998</v>
      </c>
      <c r="O502">
        <v>1610.013428</v>
      </c>
      <c r="P502">
        <v>1826.748169</v>
      </c>
      <c r="Q502">
        <v>9428.9570309999999</v>
      </c>
      <c r="R502">
        <v>5251.4072269999997</v>
      </c>
      <c r="S502">
        <v>4538.9174800000001</v>
      </c>
      <c r="T502">
        <v>1673.8920900000001</v>
      </c>
      <c r="U502">
        <v>5682.9418949999999</v>
      </c>
      <c r="V502">
        <v>2039.7745359999999</v>
      </c>
      <c r="W502">
        <v>2888.9252929999998</v>
      </c>
      <c r="X502">
        <v>1528.482422</v>
      </c>
      <c r="Y502">
        <v>1027.4444579999999</v>
      </c>
      <c r="Z502">
        <v>611286.75</v>
      </c>
    </row>
    <row r="503" spans="1:26" x14ac:dyDescent="0.25">
      <c r="A503" s="1">
        <v>44767</v>
      </c>
      <c r="B503">
        <v>19177.265630000002</v>
      </c>
      <c r="C503">
        <v>1305.939697</v>
      </c>
      <c r="D503">
        <v>8342.6787110000005</v>
      </c>
      <c r="E503">
        <v>16912.46875</v>
      </c>
      <c r="F503">
        <v>714.14343259999998</v>
      </c>
      <c r="G503">
        <v>2069.782471</v>
      </c>
      <c r="H503">
        <v>455.44555659999997</v>
      </c>
      <c r="I503">
        <v>2473</v>
      </c>
      <c r="J503">
        <v>9259.4443360000005</v>
      </c>
      <c r="K503">
        <v>8756.8896480000003</v>
      </c>
      <c r="L503">
        <v>8017.7583009999998</v>
      </c>
      <c r="M503">
        <v>3154.280518</v>
      </c>
      <c r="N503">
        <v>2470.6936040000001</v>
      </c>
      <c r="O503">
        <v>1586.3367920000001</v>
      </c>
      <c r="P503">
        <v>1929.1517329999999</v>
      </c>
      <c r="Q503">
        <v>9517.8164059999999</v>
      </c>
      <c r="R503">
        <v>5321.9882809999999</v>
      </c>
      <c r="S503">
        <v>4510.2202150000003</v>
      </c>
      <c r="T503">
        <v>1648.139893</v>
      </c>
      <c r="U503">
        <v>5626.5307620000003</v>
      </c>
      <c r="V503">
        <v>2034.908813</v>
      </c>
      <c r="W503">
        <v>2872.2604980000001</v>
      </c>
      <c r="X503">
        <v>1504.906982</v>
      </c>
      <c r="Y503">
        <v>1038.147095</v>
      </c>
      <c r="Z503">
        <v>617044.5625</v>
      </c>
    </row>
    <row r="504" spans="1:26" x14ac:dyDescent="0.25">
      <c r="A504" s="1">
        <v>44774</v>
      </c>
      <c r="B504">
        <v>19524.410159999999</v>
      </c>
      <c r="C504">
        <v>1449.286621</v>
      </c>
      <c r="D504">
        <v>8510.71875</v>
      </c>
      <c r="E504">
        <v>17161.328130000002</v>
      </c>
      <c r="F504">
        <v>677.73687740000003</v>
      </c>
      <c r="G504">
        <v>2056.2226559999999</v>
      </c>
      <c r="H504">
        <v>468.31683349999997</v>
      </c>
      <c r="I504">
        <v>2582.5</v>
      </c>
      <c r="J504">
        <v>8199.7724610000005</v>
      </c>
      <c r="K504">
        <v>8460.0458980000003</v>
      </c>
      <c r="L504">
        <v>8047.4541019999997</v>
      </c>
      <c r="M504">
        <v>3053.7036130000001</v>
      </c>
      <c r="N504">
        <v>2416.54126</v>
      </c>
      <c r="O504">
        <v>1611</v>
      </c>
      <c r="P504">
        <v>1925.8485109999999</v>
      </c>
      <c r="Q504">
        <v>9853.5058590000008</v>
      </c>
      <c r="R504">
        <v>5276.8945309999999</v>
      </c>
      <c r="S504">
        <v>4601.0942379999997</v>
      </c>
      <c r="T504">
        <v>1652.908813</v>
      </c>
      <c r="U504">
        <v>5720.8735349999997</v>
      </c>
      <c r="V504">
        <v>2155.5825199999999</v>
      </c>
      <c r="W504">
        <v>2815.4033199999999</v>
      </c>
      <c r="X504">
        <v>1486.2430420000001</v>
      </c>
      <c r="Y504">
        <v>1023.552673</v>
      </c>
      <c r="Z504">
        <v>622802.3125</v>
      </c>
    </row>
    <row r="505" spans="1:26" x14ac:dyDescent="0.25">
      <c r="A505" s="1">
        <v>44781</v>
      </c>
      <c r="B505">
        <v>21106.398440000001</v>
      </c>
      <c r="C505">
        <v>1474.9902340000001</v>
      </c>
      <c r="D505">
        <v>8411.8720699999994</v>
      </c>
      <c r="E505">
        <v>17081.695309999999</v>
      </c>
      <c r="F505">
        <v>696.61071779999997</v>
      </c>
      <c r="G505">
        <v>2067.8452149999998</v>
      </c>
      <c r="H505">
        <v>502.97030640000003</v>
      </c>
      <c r="I505">
        <v>2555.5</v>
      </c>
      <c r="J505">
        <v>8647.5214840000008</v>
      </c>
      <c r="K505">
        <v>8420.4667969999991</v>
      </c>
      <c r="L505">
        <v>8294.9150389999995</v>
      </c>
      <c r="M505">
        <v>3024.0095209999999</v>
      </c>
      <c r="N505">
        <v>2502.6047359999998</v>
      </c>
      <c r="O505">
        <v>1585.35022</v>
      </c>
      <c r="P505">
        <v>2236.3627929999998</v>
      </c>
      <c r="Q505">
        <v>9478.3222659999992</v>
      </c>
      <c r="R505">
        <v>5342.5742190000001</v>
      </c>
      <c r="S505">
        <v>4524.5688479999999</v>
      </c>
      <c r="T505">
        <v>1678.6610109999999</v>
      </c>
      <c r="U505">
        <v>5767.5585940000001</v>
      </c>
      <c r="V505">
        <v>2202.294922</v>
      </c>
      <c r="W505">
        <v>2924.2158199999999</v>
      </c>
      <c r="X505">
        <v>1547.1464840000001</v>
      </c>
      <c r="Y505">
        <v>1016.741943</v>
      </c>
      <c r="Z505">
        <v>611286.75</v>
      </c>
    </row>
    <row r="506" spans="1:26" x14ac:dyDescent="0.25">
      <c r="A506" s="1">
        <v>44788</v>
      </c>
      <c r="B506">
        <v>20392.271479999999</v>
      </c>
      <c r="C506">
        <v>1449.286621</v>
      </c>
      <c r="D506">
        <v>8471.1796880000002</v>
      </c>
      <c r="E506">
        <v>18236.400389999999</v>
      </c>
      <c r="F506">
        <v>697.47308350000003</v>
      </c>
      <c r="G506">
        <v>2082.3735350000002</v>
      </c>
      <c r="H506">
        <v>517.82177730000001</v>
      </c>
      <c r="I506">
        <v>2569.5</v>
      </c>
      <c r="J506">
        <v>8931.0947269999997</v>
      </c>
      <c r="K506">
        <v>8242.3603519999997</v>
      </c>
      <c r="L506">
        <v>8136.5405270000001</v>
      </c>
      <c r="M506">
        <v>3071.9033199999999</v>
      </c>
      <c r="N506">
        <v>2481.3305660000001</v>
      </c>
      <c r="O506">
        <v>1611.986572</v>
      </c>
      <c r="P506">
        <v>2233.0593260000001</v>
      </c>
      <c r="Q506">
        <v>9774.5205079999996</v>
      </c>
      <c r="R506">
        <v>5520.986328</v>
      </c>
      <c r="S506">
        <v>4581.9624020000001</v>
      </c>
      <c r="T506">
        <v>1721.5812989999999</v>
      </c>
      <c r="U506">
        <v>6031.1347660000001</v>
      </c>
      <c r="V506">
        <v>2258.7390140000002</v>
      </c>
      <c r="W506">
        <v>2917.3540039999998</v>
      </c>
      <c r="X506">
        <v>1558.9342039999999</v>
      </c>
      <c r="Y506">
        <v>1002.1475830000001</v>
      </c>
      <c r="Z506">
        <v>620883.0625</v>
      </c>
    </row>
    <row r="507" spans="1:26" x14ac:dyDescent="0.25">
      <c r="A507" s="1">
        <v>44795</v>
      </c>
      <c r="B507">
        <v>20045.126950000002</v>
      </c>
      <c r="C507">
        <v>1376.130249</v>
      </c>
      <c r="D507">
        <v>8332.7939449999994</v>
      </c>
      <c r="E507">
        <v>17708.820309999999</v>
      </c>
      <c r="F507">
        <v>701.30535889999999</v>
      </c>
      <c r="G507">
        <v>2041.694702</v>
      </c>
      <c r="H507">
        <v>527.72277829999996</v>
      </c>
      <c r="I507">
        <v>2641.5</v>
      </c>
      <c r="J507">
        <v>8689.3115230000003</v>
      </c>
      <c r="K507">
        <v>8084.0434569999998</v>
      </c>
      <c r="L507">
        <v>8037.5556640000004</v>
      </c>
      <c r="M507">
        <v>3066.1560060000002</v>
      </c>
      <c r="N507">
        <v>2554.8227539999998</v>
      </c>
      <c r="O507">
        <v>1592.255981</v>
      </c>
      <c r="P507">
        <v>2315.6428219999998</v>
      </c>
      <c r="Q507">
        <v>9893</v>
      </c>
      <c r="R507">
        <v>5592.5478519999997</v>
      </c>
      <c r="S507">
        <v>4510.2202150000003</v>
      </c>
      <c r="T507">
        <v>1729.211548</v>
      </c>
      <c r="U507">
        <v>5967.9160160000001</v>
      </c>
      <c r="V507">
        <v>2266.524414</v>
      </c>
      <c r="W507">
        <v>2878.1423340000001</v>
      </c>
      <c r="X507">
        <v>1601.173828</v>
      </c>
      <c r="Y507">
        <v>1005.066406</v>
      </c>
      <c r="Z507">
        <v>617044.5625</v>
      </c>
    </row>
    <row r="508" spans="1:26" x14ac:dyDescent="0.25">
      <c r="A508" s="1">
        <v>44802</v>
      </c>
      <c r="B508">
        <v>18220.136719999999</v>
      </c>
      <c r="C508">
        <v>1315.8258060000001</v>
      </c>
      <c r="D508">
        <v>7710.0581050000001</v>
      </c>
      <c r="E508">
        <v>16822.878909999999</v>
      </c>
      <c r="F508">
        <v>687.41333010000005</v>
      </c>
      <c r="G508">
        <v>1984.5504149999999</v>
      </c>
      <c r="H508">
        <v>564.35644530000002</v>
      </c>
      <c r="I508">
        <v>2638.5</v>
      </c>
      <c r="J508">
        <v>8050.5224609999996</v>
      </c>
      <c r="K508">
        <v>7985.095703</v>
      </c>
      <c r="L508">
        <v>8017.7583009999998</v>
      </c>
      <c r="M508">
        <v>2960.7897950000001</v>
      </c>
      <c r="N508">
        <v>2531.6147460000002</v>
      </c>
      <c r="O508">
        <v>1633.690186</v>
      </c>
      <c r="P508">
        <v>2272.6994629999999</v>
      </c>
      <c r="Q508">
        <v>9764.6464840000008</v>
      </c>
      <c r="R508">
        <v>5441.5834960000002</v>
      </c>
      <c r="S508">
        <v>4424.1289059999999</v>
      </c>
      <c r="T508">
        <v>1746.3797609999999</v>
      </c>
      <c r="U508">
        <v>5836.6137699999999</v>
      </c>
      <c r="V508">
        <v>2290.85376</v>
      </c>
      <c r="W508">
        <v>2866.3786620000001</v>
      </c>
      <c r="X508">
        <v>1582.509888</v>
      </c>
      <c r="Y508">
        <v>976.85064699999998</v>
      </c>
      <c r="Z508">
        <v>617044.5625</v>
      </c>
    </row>
    <row r="509" spans="1:26" x14ac:dyDescent="0.25">
      <c r="A509" s="1">
        <v>44809</v>
      </c>
      <c r="B509">
        <v>18805.324219999999</v>
      </c>
      <c r="C509">
        <v>1319.7801509999999</v>
      </c>
      <c r="D509">
        <v>7947.2910160000001</v>
      </c>
      <c r="E509">
        <v>17191.191409999999</v>
      </c>
      <c r="F509">
        <v>697.28143309999996</v>
      </c>
      <c r="G509">
        <v>2013.1225589999999</v>
      </c>
      <c r="H509">
        <v>608.91088869999999</v>
      </c>
      <c r="I509">
        <v>2635</v>
      </c>
      <c r="J509">
        <v>8255.4921880000002</v>
      </c>
      <c r="K509">
        <v>8113.7280270000001</v>
      </c>
      <c r="L509">
        <v>7968.2661129999997</v>
      </c>
      <c r="M509">
        <v>2954.0847170000002</v>
      </c>
      <c r="N509">
        <v>2640.8862300000001</v>
      </c>
      <c r="O509">
        <v>1615.9326169999999</v>
      </c>
      <c r="P509">
        <v>2345.3728030000002</v>
      </c>
      <c r="Q509">
        <v>9705.4082030000009</v>
      </c>
      <c r="R509">
        <v>5805.419922</v>
      </c>
      <c r="S509">
        <v>4583.6767579999996</v>
      </c>
      <c r="T509">
        <v>1784.5311280000001</v>
      </c>
      <c r="U509">
        <v>5833.6958009999998</v>
      </c>
      <c r="V509">
        <v>2330.7539059999999</v>
      </c>
      <c r="W509">
        <v>2950.6838379999999</v>
      </c>
      <c r="X509">
        <v>1610.9970699999999</v>
      </c>
      <c r="Y509">
        <v>994.36389159999999</v>
      </c>
      <c r="Z509">
        <v>621842.6875</v>
      </c>
    </row>
    <row r="510" spans="1:26" x14ac:dyDescent="0.25">
      <c r="A510" s="1">
        <v>44816</v>
      </c>
      <c r="B510">
        <v>17372.113280000001</v>
      </c>
      <c r="C510">
        <v>1291.1107179999999</v>
      </c>
      <c r="D510">
        <v>7235.5932620000003</v>
      </c>
      <c r="E510">
        <v>17320.599610000001</v>
      </c>
      <c r="F510">
        <v>700.6346436</v>
      </c>
      <c r="G510">
        <v>1966.6323239999999</v>
      </c>
      <c r="H510">
        <v>601.98022460000004</v>
      </c>
      <c r="I510">
        <v>2782</v>
      </c>
      <c r="J510">
        <v>8074.4023440000001</v>
      </c>
      <c r="K510">
        <v>8272.0439449999994</v>
      </c>
      <c r="L510">
        <v>8037.5556640000004</v>
      </c>
      <c r="M510">
        <v>2980.9052729999999</v>
      </c>
      <c r="N510">
        <v>2575.1298830000001</v>
      </c>
      <c r="O510">
        <v>1589.2963870000001</v>
      </c>
      <c r="P510">
        <v>2351.9794919999999</v>
      </c>
      <c r="Q510">
        <v>9616.5488280000009</v>
      </c>
      <c r="R510">
        <v>5885.5288090000004</v>
      </c>
      <c r="S510">
        <v>4544.7910160000001</v>
      </c>
      <c r="T510">
        <v>1652.908813</v>
      </c>
      <c r="U510">
        <v>5934.8466799999997</v>
      </c>
      <c r="V510">
        <v>2231.48999</v>
      </c>
      <c r="W510">
        <v>2970.2897950000001</v>
      </c>
      <c r="X510">
        <v>1588.403687</v>
      </c>
      <c r="Y510">
        <v>977.82360840000001</v>
      </c>
      <c r="Z510">
        <v>619923.375</v>
      </c>
    </row>
    <row r="511" spans="1:26" x14ac:dyDescent="0.25">
      <c r="A511" s="1">
        <v>44823</v>
      </c>
      <c r="B511">
        <v>16965.458979999999</v>
      </c>
      <c r="C511">
        <v>1230.8061520000001</v>
      </c>
      <c r="D511">
        <v>7018.1303710000002</v>
      </c>
      <c r="E511">
        <v>17678.95508</v>
      </c>
      <c r="F511">
        <v>693.16180420000001</v>
      </c>
      <c r="G511">
        <v>1964.2109379999999</v>
      </c>
      <c r="H511">
        <v>603.96038820000001</v>
      </c>
      <c r="I511">
        <v>2751.5</v>
      </c>
      <c r="J511">
        <v>7954.0078130000002</v>
      </c>
      <c r="K511">
        <v>8093.9384769999997</v>
      </c>
      <c r="L511">
        <v>8027.6572269999997</v>
      </c>
      <c r="M511">
        <v>2927.2641600000002</v>
      </c>
      <c r="N511">
        <v>2613.8100589999999</v>
      </c>
      <c r="O511">
        <v>1598.1751710000001</v>
      </c>
      <c r="P511">
        <v>2338.766357</v>
      </c>
      <c r="Q511">
        <v>9646.1679690000001</v>
      </c>
      <c r="R511">
        <v>5848.935547</v>
      </c>
      <c r="S511">
        <v>4539.9296880000002</v>
      </c>
      <c r="T511">
        <v>1613.803711</v>
      </c>
      <c r="U511">
        <v>5862.8740230000003</v>
      </c>
      <c r="V511">
        <v>2196.4558109999998</v>
      </c>
      <c r="W511">
        <v>2965.3884280000002</v>
      </c>
      <c r="X511">
        <v>1593.315308</v>
      </c>
      <c r="Y511">
        <v>1001.174622</v>
      </c>
      <c r="Z511">
        <v>618004.125</v>
      </c>
    </row>
    <row r="512" spans="1:26" x14ac:dyDescent="0.25">
      <c r="A512" s="1">
        <v>44830</v>
      </c>
      <c r="B512">
        <v>14575.11816</v>
      </c>
      <c r="C512">
        <v>1204.114014</v>
      </c>
      <c r="D512">
        <v>6731.4741210000002</v>
      </c>
      <c r="E512">
        <v>15389.45117</v>
      </c>
      <c r="F512">
        <v>624.18090819999998</v>
      </c>
      <c r="G512">
        <v>1816.991943</v>
      </c>
      <c r="H512">
        <v>512.8712769</v>
      </c>
      <c r="I512">
        <v>2718</v>
      </c>
      <c r="J512">
        <v>7729.1381840000004</v>
      </c>
      <c r="K512">
        <v>8390.7822269999997</v>
      </c>
      <c r="L512">
        <v>8324.6113280000009</v>
      </c>
      <c r="M512">
        <v>2819.5031739999999</v>
      </c>
      <c r="N512">
        <v>2573.1958009999998</v>
      </c>
      <c r="O512">
        <v>1640.5958250000001</v>
      </c>
      <c r="P512">
        <v>2292.5192870000001</v>
      </c>
      <c r="Q512">
        <v>9942.3652340000008</v>
      </c>
      <c r="R512">
        <v>5742.1235349999997</v>
      </c>
      <c r="S512">
        <v>4607.9799800000001</v>
      </c>
      <c r="T512">
        <v>1535.593384</v>
      </c>
      <c r="U512">
        <v>5736.4350590000004</v>
      </c>
      <c r="V512">
        <v>2138.0654300000001</v>
      </c>
      <c r="W512">
        <v>2842.8515630000002</v>
      </c>
      <c r="X512">
        <v>1607.067749</v>
      </c>
      <c r="Y512">
        <v>952.52667240000005</v>
      </c>
      <c r="Z512">
        <v>572901.375</v>
      </c>
    </row>
    <row r="513" spans="1:26" x14ac:dyDescent="0.25">
      <c r="A513" s="1">
        <v>44837</v>
      </c>
      <c r="B513">
        <v>16935.70117</v>
      </c>
      <c r="C513">
        <v>1279</v>
      </c>
      <c r="D513">
        <v>7199.9033200000003</v>
      </c>
      <c r="E513">
        <v>17400.587889999999</v>
      </c>
      <c r="F513">
        <v>640.32653809999999</v>
      </c>
      <c r="G513">
        <v>1947.9770510000001</v>
      </c>
      <c r="H513">
        <v>506.93069459999998</v>
      </c>
      <c r="I513">
        <v>2782.5</v>
      </c>
      <c r="J513">
        <v>7957.1513670000004</v>
      </c>
      <c r="K513">
        <v>8321.5185550000006</v>
      </c>
      <c r="L513">
        <v>8360.7070309999999</v>
      </c>
      <c r="M513">
        <v>2927.6796880000002</v>
      </c>
      <c r="N513">
        <v>2683.4343260000001</v>
      </c>
      <c r="O513">
        <v>1591.269409</v>
      </c>
      <c r="P513">
        <v>2305.7329100000002</v>
      </c>
      <c r="Q513">
        <v>9868.8046880000002</v>
      </c>
      <c r="R513">
        <v>5425.6445309999999</v>
      </c>
      <c r="S513">
        <v>4442.7153319999998</v>
      </c>
      <c r="T513">
        <v>1612.5579829999999</v>
      </c>
      <c r="U513">
        <v>5599.2978519999997</v>
      </c>
      <c r="V513">
        <v>2271.0683589999999</v>
      </c>
      <c r="W513">
        <v>2936.2434079999998</v>
      </c>
      <c r="X513">
        <v>1570.7220460000001</v>
      </c>
      <c r="Y513">
        <v>971.98583980000001</v>
      </c>
      <c r="Z513">
        <v>580164.125</v>
      </c>
    </row>
    <row r="514" spans="1:26" x14ac:dyDescent="0.25">
      <c r="A514" s="1">
        <v>44844</v>
      </c>
      <c r="B514">
        <v>16791.884770000001</v>
      </c>
      <c r="C514">
        <v>1263</v>
      </c>
      <c r="D514">
        <v>6754.2421880000002</v>
      </c>
      <c r="E514">
        <v>16123.47949</v>
      </c>
      <c r="F514">
        <v>646.70330809999996</v>
      </c>
      <c r="G514">
        <v>1970.05188</v>
      </c>
      <c r="H514">
        <v>495.04949950000002</v>
      </c>
      <c r="I514">
        <v>2836.5</v>
      </c>
      <c r="J514">
        <v>7908.1625979999999</v>
      </c>
      <c r="K514">
        <v>8182.9912109999996</v>
      </c>
      <c r="L514">
        <v>8370.6601559999999</v>
      </c>
      <c r="M514">
        <v>2943.8115229999999</v>
      </c>
      <c r="N514">
        <v>2674.7312010000001</v>
      </c>
      <c r="O514">
        <v>1619.878784</v>
      </c>
      <c r="P514">
        <v>2388.3161620000001</v>
      </c>
      <c r="Q514">
        <v>9809.1738280000009</v>
      </c>
      <c r="R514">
        <v>5551.2470700000003</v>
      </c>
      <c r="S514">
        <v>4471.8798829999996</v>
      </c>
      <c r="T514">
        <v>1595.933716</v>
      </c>
      <c r="U514">
        <v>5574.0102539999998</v>
      </c>
      <c r="V514">
        <v>2269.0942380000001</v>
      </c>
      <c r="W514">
        <v>2918.3999020000001</v>
      </c>
      <c r="X514">
        <v>1561.881226</v>
      </c>
      <c r="Y514">
        <v>928.20275879999997</v>
      </c>
      <c r="Z514">
        <v>570380.5625</v>
      </c>
    </row>
    <row r="515" spans="1:26" x14ac:dyDescent="0.25">
      <c r="A515" s="1">
        <v>44851</v>
      </c>
      <c r="B515">
        <v>19271.490229999999</v>
      </c>
      <c r="C515">
        <v>1244</v>
      </c>
      <c r="D515">
        <v>6645.3027339999999</v>
      </c>
      <c r="E515">
        <v>15734.36133</v>
      </c>
      <c r="F515">
        <v>682.11889650000001</v>
      </c>
      <c r="G515">
        <v>1949.9392089999999</v>
      </c>
      <c r="H515">
        <v>490.09899899999999</v>
      </c>
      <c r="I515">
        <v>2905</v>
      </c>
      <c r="J515">
        <v>7746.2001950000003</v>
      </c>
      <c r="K515">
        <v>7678.3569340000004</v>
      </c>
      <c r="L515">
        <v>8191.501953</v>
      </c>
      <c r="M515">
        <v>2879.2844239999999</v>
      </c>
      <c r="N515">
        <v>2753.0585940000001</v>
      </c>
      <c r="O515">
        <v>1576.471558</v>
      </c>
      <c r="P515">
        <v>2252.8791500000002</v>
      </c>
      <c r="Q515">
        <v>9491.1464840000008</v>
      </c>
      <c r="R515">
        <v>5546.3022460000002</v>
      </c>
      <c r="S515">
        <v>4573.955078</v>
      </c>
      <c r="T515">
        <v>1573.4420170000001</v>
      </c>
      <c r="U515">
        <v>5431.0366210000002</v>
      </c>
      <c r="V515">
        <v>2270.0812989999999</v>
      </c>
      <c r="W515">
        <v>2905.5129390000002</v>
      </c>
      <c r="X515">
        <v>1523.5710449999999</v>
      </c>
      <c r="Y515">
        <v>907.77056879999998</v>
      </c>
      <c r="Z515">
        <v>558640.3125</v>
      </c>
    </row>
    <row r="516" spans="1:26" x14ac:dyDescent="0.25">
      <c r="A516" s="1">
        <v>44858</v>
      </c>
      <c r="B516">
        <v>20407.148440000001</v>
      </c>
      <c r="C516">
        <v>1245</v>
      </c>
      <c r="D516">
        <v>6605.6884769999997</v>
      </c>
      <c r="E516">
        <v>16382.89258</v>
      </c>
      <c r="F516">
        <v>674.46679689999996</v>
      </c>
      <c r="G516">
        <v>1991.6361079999999</v>
      </c>
      <c r="H516">
        <v>477.22772220000002</v>
      </c>
      <c r="I516">
        <v>2861.5</v>
      </c>
      <c r="J516">
        <v>7836.1791990000002</v>
      </c>
      <c r="K516">
        <v>7757.515625</v>
      </c>
      <c r="L516">
        <v>8151.6889650000003</v>
      </c>
      <c r="M516">
        <v>2931.5905760000001</v>
      </c>
      <c r="N516">
        <v>2884.5710450000001</v>
      </c>
      <c r="O516">
        <v>1499.5223390000001</v>
      </c>
      <c r="P516">
        <v>2233.0593260000001</v>
      </c>
      <c r="Q516">
        <v>9530.8994139999995</v>
      </c>
      <c r="R516">
        <v>5449.3803710000002</v>
      </c>
      <c r="S516">
        <v>4598.2587890000004</v>
      </c>
      <c r="T516">
        <v>1572.464111</v>
      </c>
      <c r="U516">
        <v>5397.9682620000003</v>
      </c>
      <c r="V516">
        <v>2286.860107</v>
      </c>
      <c r="W516">
        <v>2915.4260250000002</v>
      </c>
      <c r="X516">
        <v>1477.4021</v>
      </c>
      <c r="Y516">
        <v>928.20275879999997</v>
      </c>
      <c r="Z516">
        <v>606579.6875</v>
      </c>
    </row>
    <row r="517" spans="1:26" x14ac:dyDescent="0.25">
      <c r="A517" s="1">
        <v>44865</v>
      </c>
      <c r="B517">
        <v>20779.089840000001</v>
      </c>
      <c r="C517">
        <v>1093</v>
      </c>
      <c r="D517">
        <v>6675.013672</v>
      </c>
      <c r="E517">
        <v>17570.203130000002</v>
      </c>
      <c r="F517">
        <v>688.69189449999999</v>
      </c>
      <c r="G517">
        <v>1947.4864500000001</v>
      </c>
      <c r="H517">
        <v>609.90100099999995</v>
      </c>
      <c r="I517">
        <v>3013</v>
      </c>
      <c r="J517">
        <v>7597.2348629999997</v>
      </c>
      <c r="K517">
        <v>7727.8310549999997</v>
      </c>
      <c r="L517">
        <v>8121.8295900000003</v>
      </c>
      <c r="M517">
        <v>2948.6999510000001</v>
      </c>
      <c r="N517">
        <v>2900.0429690000001</v>
      </c>
      <c r="O517">
        <v>1466.966919</v>
      </c>
      <c r="P517">
        <v>2226.4526369999999</v>
      </c>
      <c r="Q517">
        <v>9779.359375</v>
      </c>
      <c r="R517">
        <v>5413.7758789999998</v>
      </c>
      <c r="S517">
        <v>4646.8662109999996</v>
      </c>
      <c r="T517">
        <v>1481.519409</v>
      </c>
      <c r="U517">
        <v>4974.8842770000001</v>
      </c>
      <c r="V517">
        <v>2554.334961</v>
      </c>
      <c r="W517">
        <v>2831.1652829999998</v>
      </c>
      <c r="X517">
        <v>1419.445557</v>
      </c>
      <c r="Y517">
        <v>943.77001949999999</v>
      </c>
      <c r="Z517">
        <v>587990.9375</v>
      </c>
    </row>
    <row r="518" spans="1:26" x14ac:dyDescent="0.25">
      <c r="A518" s="1">
        <v>44872</v>
      </c>
      <c r="B518">
        <v>26988.019530000001</v>
      </c>
      <c r="C518">
        <v>1184</v>
      </c>
      <c r="D518">
        <v>7338.5537109999996</v>
      </c>
      <c r="E518">
        <v>18388.349610000001</v>
      </c>
      <c r="F518">
        <v>697.32507320000002</v>
      </c>
      <c r="G518">
        <v>1963.184082</v>
      </c>
      <c r="H518">
        <v>605.94061280000005</v>
      </c>
      <c r="I518">
        <v>2841</v>
      </c>
      <c r="J518">
        <v>8524.0195309999999</v>
      </c>
      <c r="K518">
        <v>8103.8330079999996</v>
      </c>
      <c r="L518">
        <v>7902.8583980000003</v>
      </c>
      <c r="M518">
        <v>3092.419922</v>
      </c>
      <c r="N518">
        <v>2869.0988769999999</v>
      </c>
      <c r="O518">
        <v>1500.5089109999999</v>
      </c>
      <c r="P518">
        <v>2391.6196289999998</v>
      </c>
      <c r="Q518">
        <v>10087.44824</v>
      </c>
      <c r="R518">
        <v>5606.6308589999999</v>
      </c>
      <c r="S518">
        <v>4661.4482420000004</v>
      </c>
      <c r="T518">
        <v>1530.4144289999999</v>
      </c>
      <c r="U518">
        <v>5281.2553710000002</v>
      </c>
      <c r="V518">
        <v>2609.6064449999999</v>
      </c>
      <c r="W518">
        <v>2877.7565920000002</v>
      </c>
      <c r="X518">
        <v>1417.480957</v>
      </c>
      <c r="Y518">
        <v>1041.065918</v>
      </c>
      <c r="Z518">
        <v>602666.25</v>
      </c>
    </row>
    <row r="519" spans="1:26" x14ac:dyDescent="0.25">
      <c r="A519" s="1">
        <v>44879</v>
      </c>
      <c r="B519">
        <v>24726.621090000001</v>
      </c>
      <c r="C519">
        <v>1242</v>
      </c>
      <c r="D519">
        <v>7071.1567379999997</v>
      </c>
      <c r="E519">
        <v>18138.914059999999</v>
      </c>
      <c r="F519">
        <v>699.67962650000004</v>
      </c>
      <c r="G519">
        <v>1955.335327</v>
      </c>
      <c r="H519">
        <v>587.1287231</v>
      </c>
      <c r="I519">
        <v>2834.5</v>
      </c>
      <c r="J519">
        <v>8651.9902340000008</v>
      </c>
      <c r="K519">
        <v>8469.9404300000006</v>
      </c>
      <c r="L519">
        <v>8241.2675780000009</v>
      </c>
      <c r="M519">
        <v>3104.1520999999998</v>
      </c>
      <c r="N519">
        <v>2930.0200199999999</v>
      </c>
      <c r="O519">
        <v>1540.956543</v>
      </c>
      <c r="P519">
        <v>2312.3393550000001</v>
      </c>
      <c r="Q519">
        <v>10475.04492</v>
      </c>
      <c r="R519">
        <v>5558.169922</v>
      </c>
      <c r="S519">
        <v>4928.7890630000002</v>
      </c>
      <c r="T519">
        <v>1564.6408690000001</v>
      </c>
      <c r="U519">
        <v>5340.5844729999999</v>
      </c>
      <c r="V519">
        <v>2587.8928219999998</v>
      </c>
      <c r="W519">
        <v>2749.8781739999999</v>
      </c>
      <c r="X519">
        <v>1445.968018</v>
      </c>
      <c r="Y519">
        <v>1085.8220209999999</v>
      </c>
      <c r="Z519">
        <v>589947.6875</v>
      </c>
    </row>
    <row r="520" spans="1:26" x14ac:dyDescent="0.25">
      <c r="A520" s="1">
        <v>44886</v>
      </c>
      <c r="B520">
        <v>26422.66992</v>
      </c>
      <c r="C520">
        <v>1343</v>
      </c>
      <c r="D520">
        <v>7041.4462890000004</v>
      </c>
      <c r="E520">
        <v>18687.671880000002</v>
      </c>
      <c r="F520">
        <v>744.31707759999995</v>
      </c>
      <c r="G520">
        <v>2015.673096</v>
      </c>
      <c r="H520">
        <v>601.98022460000004</v>
      </c>
      <c r="I520">
        <v>2926.5</v>
      </c>
      <c r="J520">
        <v>8706.9775389999995</v>
      </c>
      <c r="K520">
        <v>8796.46875</v>
      </c>
      <c r="L520">
        <v>8748.8828130000002</v>
      </c>
      <c r="M520">
        <v>3172.5900879999999</v>
      </c>
      <c r="N520">
        <v>3113.750732</v>
      </c>
      <c r="O520">
        <v>1581.4041749999999</v>
      </c>
      <c r="P520">
        <v>2404.8332519999999</v>
      </c>
      <c r="Q520">
        <v>10465.106449999999</v>
      </c>
      <c r="R520">
        <v>5642.2348629999997</v>
      </c>
      <c r="S520">
        <v>4899.6245120000003</v>
      </c>
      <c r="T520">
        <v>1622.3370359999999</v>
      </c>
      <c r="U520">
        <v>5450.4892579999996</v>
      </c>
      <c r="V520">
        <v>2697.4487300000001</v>
      </c>
      <c r="W520">
        <v>2804.3999020000001</v>
      </c>
      <c r="X520">
        <v>1478.384399</v>
      </c>
      <c r="Y520">
        <v>1027.4444579999999</v>
      </c>
      <c r="Z520">
        <v>591904.375</v>
      </c>
    </row>
    <row r="521" spans="1:26" x14ac:dyDescent="0.25">
      <c r="A521" s="1">
        <v>44893</v>
      </c>
      <c r="B521">
        <v>26497.058590000001</v>
      </c>
      <c r="C521">
        <v>1288</v>
      </c>
      <c r="D521">
        <v>6853.2783200000003</v>
      </c>
      <c r="E521">
        <v>18009.208979999999</v>
      </c>
      <c r="F521">
        <v>724.69622800000002</v>
      </c>
      <c r="G521">
        <v>1933.7510990000001</v>
      </c>
      <c r="H521">
        <v>583.16833499999996</v>
      </c>
      <c r="I521">
        <v>2870</v>
      </c>
      <c r="J521">
        <v>8464.0332030000009</v>
      </c>
      <c r="K521">
        <v>8469.9404300000006</v>
      </c>
      <c r="L521">
        <v>8470.1923829999996</v>
      </c>
      <c r="M521">
        <v>2992.6958009999998</v>
      </c>
      <c r="N521">
        <v>2944.5251459999999</v>
      </c>
      <c r="O521">
        <v>1553.7813719999999</v>
      </c>
      <c r="P521">
        <v>2249.5759280000002</v>
      </c>
      <c r="Q521">
        <v>10385.599609999999</v>
      </c>
      <c r="R521">
        <v>5364.3266599999997</v>
      </c>
      <c r="S521">
        <v>4705.1953130000002</v>
      </c>
      <c r="T521">
        <v>1560.7292480000001</v>
      </c>
      <c r="U521">
        <v>5412.5576170000004</v>
      </c>
      <c r="V521">
        <v>2556.3090820000002</v>
      </c>
      <c r="W521">
        <v>2709.2348630000001</v>
      </c>
      <c r="X521">
        <v>1443.0211179999999</v>
      </c>
      <c r="Y521">
        <v>1043.9848629999999</v>
      </c>
      <c r="Z521">
        <v>589947.6875</v>
      </c>
    </row>
    <row r="522" spans="1:26" x14ac:dyDescent="0.25">
      <c r="A522" s="1">
        <v>44900</v>
      </c>
      <c r="B522">
        <v>26908.671880000002</v>
      </c>
      <c r="C522">
        <v>1216</v>
      </c>
      <c r="D522">
        <v>6823.5673829999996</v>
      </c>
      <c r="E522">
        <v>17600.134770000001</v>
      </c>
      <c r="F522">
        <v>740.49096680000002</v>
      </c>
      <c r="G522">
        <v>1917.072388</v>
      </c>
      <c r="H522">
        <v>580.19799799999998</v>
      </c>
      <c r="I522">
        <v>2903.5</v>
      </c>
      <c r="J522">
        <v>8889.9345699999994</v>
      </c>
      <c r="K522">
        <v>8242.3603519999997</v>
      </c>
      <c r="L522">
        <v>8788.6953130000002</v>
      </c>
      <c r="M522">
        <v>3023.0041500000002</v>
      </c>
      <c r="N522">
        <v>2899.0759280000002</v>
      </c>
      <c r="O522">
        <v>1585.35022</v>
      </c>
      <c r="P522">
        <v>2292.5192870000001</v>
      </c>
      <c r="Q522">
        <v>10544.61328</v>
      </c>
      <c r="R522">
        <v>5511.6875</v>
      </c>
      <c r="S522">
        <v>4919.0673829999996</v>
      </c>
      <c r="T522">
        <v>1593.977905</v>
      </c>
      <c r="U522">
        <v>5371.7080079999996</v>
      </c>
      <c r="V522">
        <v>2575.061768</v>
      </c>
      <c r="W522">
        <v>2729.0607909999999</v>
      </c>
      <c r="X522">
        <v>1460.702759</v>
      </c>
      <c r="Y522">
        <v>1081.930298</v>
      </c>
      <c r="Z522">
        <v>580164.125</v>
      </c>
    </row>
    <row r="523" spans="1:26" x14ac:dyDescent="0.25">
      <c r="A523" s="1">
        <v>44907</v>
      </c>
      <c r="B523">
        <v>24845.64258</v>
      </c>
      <c r="C523">
        <v>1169</v>
      </c>
      <c r="D523">
        <v>6665.1103519999997</v>
      </c>
      <c r="E523">
        <v>17131.197270000001</v>
      </c>
      <c r="F523">
        <v>746.76965329999996</v>
      </c>
      <c r="G523">
        <v>1904.3179929999999</v>
      </c>
      <c r="H523">
        <v>588.11883539999997</v>
      </c>
      <c r="I523">
        <v>2886</v>
      </c>
      <c r="J523">
        <v>8766.9628909999992</v>
      </c>
      <c r="K523">
        <v>8173.0961909999996</v>
      </c>
      <c r="L523">
        <v>8768.7890630000002</v>
      </c>
      <c r="M523">
        <v>3116.8620609999998</v>
      </c>
      <c r="N523">
        <v>2890.373047</v>
      </c>
      <c r="O523">
        <v>1564.6331789999999</v>
      </c>
      <c r="P523">
        <v>2094.3188479999999</v>
      </c>
      <c r="Q523">
        <v>10494.92188</v>
      </c>
      <c r="R523">
        <v>5616.5205079999996</v>
      </c>
      <c r="S523">
        <v>4919.0673829999996</v>
      </c>
      <c r="T523">
        <v>1575.397827</v>
      </c>
      <c r="U523">
        <v>5221.9262699999999</v>
      </c>
      <c r="V523">
        <v>2684.6179200000001</v>
      </c>
      <c r="W523">
        <v>2739.9650879999999</v>
      </c>
      <c r="X523">
        <v>1462.6673579999999</v>
      </c>
      <c r="Y523">
        <v>1113.0648189999999</v>
      </c>
      <c r="Z523">
        <v>599731.1875</v>
      </c>
    </row>
    <row r="524" spans="1:26" x14ac:dyDescent="0.25">
      <c r="A524" s="1">
        <v>44914</v>
      </c>
      <c r="B524">
        <v>21691.583979999999</v>
      </c>
      <c r="C524">
        <v>1143</v>
      </c>
      <c r="D524">
        <v>6189.7382809999999</v>
      </c>
      <c r="E524">
        <v>15215.53613</v>
      </c>
      <c r="F524">
        <v>880.97625730000004</v>
      </c>
      <c r="G524">
        <v>1783.642578</v>
      </c>
      <c r="H524">
        <v>500.99011230000002</v>
      </c>
      <c r="I524">
        <v>2810</v>
      </c>
      <c r="J524">
        <v>8028.1347660000001</v>
      </c>
      <c r="K524">
        <v>8469.9404300000006</v>
      </c>
      <c r="L524">
        <v>8649.3505860000005</v>
      </c>
      <c r="M524">
        <v>2953.5883789999998</v>
      </c>
      <c r="N524">
        <v>2738.5534670000002</v>
      </c>
      <c r="O524">
        <v>1611.986572</v>
      </c>
      <c r="P524">
        <v>2071.1953130000002</v>
      </c>
      <c r="Q524">
        <v>10514.79883</v>
      </c>
      <c r="R524">
        <v>5571.0268550000001</v>
      </c>
      <c r="S524">
        <v>4938.5102539999998</v>
      </c>
      <c r="T524">
        <v>1530.4144289999999</v>
      </c>
      <c r="U524">
        <v>5221.9262699999999</v>
      </c>
      <c r="V524">
        <v>2653.0341800000001</v>
      </c>
      <c r="W524">
        <v>2634.8869629999999</v>
      </c>
      <c r="X524">
        <v>1511.783203</v>
      </c>
      <c r="Y524">
        <v>1079.9842530000001</v>
      </c>
      <c r="Z524">
        <v>560597.0625</v>
      </c>
    </row>
    <row r="525" spans="1:26" x14ac:dyDescent="0.25">
      <c r="A525" s="1">
        <v>44921</v>
      </c>
      <c r="B525">
        <v>21567.605469999999</v>
      </c>
      <c r="C525">
        <v>1168</v>
      </c>
      <c r="D525">
        <v>6120.4130859999996</v>
      </c>
      <c r="E525">
        <v>15644.56445</v>
      </c>
      <c r="F525">
        <v>872.14691159999995</v>
      </c>
      <c r="G525">
        <v>1778.2464600000001</v>
      </c>
      <c r="H525">
        <v>504.95050049999998</v>
      </c>
      <c r="I525">
        <v>2800</v>
      </c>
      <c r="J525">
        <v>7996.1420900000003</v>
      </c>
      <c r="K525">
        <v>8934.9951170000004</v>
      </c>
      <c r="L525">
        <v>8519.9580079999996</v>
      </c>
      <c r="M525">
        <v>2971.186768</v>
      </c>
      <c r="N525">
        <v>2817.8476559999999</v>
      </c>
      <c r="O525">
        <v>1552.7947999999999</v>
      </c>
      <c r="P525">
        <v>2160.3857419999999</v>
      </c>
      <c r="Q525">
        <v>10355.784180000001</v>
      </c>
      <c r="R525">
        <v>5597.7299800000001</v>
      </c>
      <c r="S525">
        <v>4889.9033200000003</v>
      </c>
      <c r="T525">
        <v>1535.3038329999999</v>
      </c>
      <c r="U525">
        <v>5111.048828</v>
      </c>
      <c r="V525">
        <v>2764.5642090000001</v>
      </c>
      <c r="W525">
        <v>2626.9565429999998</v>
      </c>
      <c r="X525">
        <v>1487.225342</v>
      </c>
      <c r="Y525">
        <v>1043.9848629999999</v>
      </c>
      <c r="Z525">
        <v>564510.4375</v>
      </c>
    </row>
    <row r="526" spans="1:26" x14ac:dyDescent="0.25">
      <c r="A526" s="1">
        <v>44928</v>
      </c>
      <c r="B526">
        <v>21901.373049999998</v>
      </c>
      <c r="C526">
        <v>1159</v>
      </c>
      <c r="D526">
        <v>6278.8706050000001</v>
      </c>
      <c r="E526">
        <v>15963.8418</v>
      </c>
      <c r="F526">
        <v>885.2929077</v>
      </c>
      <c r="G526">
        <v>1790.510254</v>
      </c>
      <c r="H526">
        <v>488.11880489999999</v>
      </c>
      <c r="I526">
        <v>2759.5</v>
      </c>
      <c r="J526">
        <v>7691.2128910000001</v>
      </c>
      <c r="K526">
        <v>8707.2636719999991</v>
      </c>
      <c r="L526">
        <v>8440.3320309999999</v>
      </c>
      <c r="M526">
        <v>2920.8359380000002</v>
      </c>
      <c r="N526">
        <v>2737.5864259999998</v>
      </c>
      <c r="O526">
        <v>1550</v>
      </c>
      <c r="P526">
        <v>2122.6657709999999</v>
      </c>
      <c r="Q526">
        <v>10216.64746</v>
      </c>
      <c r="R526">
        <v>5491.9072269999997</v>
      </c>
      <c r="S526">
        <v>4831.5742190000001</v>
      </c>
      <c r="T526">
        <v>1538.2375489999999</v>
      </c>
      <c r="U526">
        <v>5033.5283200000003</v>
      </c>
      <c r="V526">
        <v>2663.8911130000001</v>
      </c>
      <c r="W526">
        <v>2562.5217290000001</v>
      </c>
      <c r="X526">
        <v>1422.496948</v>
      </c>
      <c r="Y526">
        <v>1046.5153809999999</v>
      </c>
      <c r="Z526">
        <v>554726.9375</v>
      </c>
    </row>
    <row r="527" spans="1:26" x14ac:dyDescent="0.25">
      <c r="A527" s="1">
        <v>44935</v>
      </c>
      <c r="B527">
        <v>25525.089840000001</v>
      </c>
      <c r="C527">
        <v>1178</v>
      </c>
      <c r="D527">
        <v>6476.9418949999999</v>
      </c>
      <c r="E527">
        <v>17041.400389999999</v>
      </c>
      <c r="F527">
        <v>958.57672119999995</v>
      </c>
      <c r="G527">
        <v>1781.1898189999999</v>
      </c>
      <c r="H527">
        <v>462.37625120000001</v>
      </c>
      <c r="I527">
        <v>2770</v>
      </c>
      <c r="J527">
        <v>8076.1235349999997</v>
      </c>
      <c r="K527">
        <v>8577.8984380000002</v>
      </c>
      <c r="L527">
        <v>8778.7421880000002</v>
      </c>
      <c r="M527">
        <v>2910.5703130000002</v>
      </c>
      <c r="N527">
        <v>2724.0483399999998</v>
      </c>
      <c r="O527">
        <v>1485</v>
      </c>
      <c r="P527">
        <v>2109.3784179999998</v>
      </c>
      <c r="Q527">
        <v>10017.87988</v>
      </c>
      <c r="R527">
        <v>6074.4272460000002</v>
      </c>
      <c r="S527">
        <v>4977.3964839999999</v>
      </c>
      <c r="T527">
        <v>1542.1491699999999</v>
      </c>
      <c r="U527">
        <v>4959.578125</v>
      </c>
      <c r="V527">
        <v>2731.9936520000001</v>
      </c>
      <c r="W527">
        <v>2532.782471</v>
      </c>
      <c r="X527">
        <v>1402.6850589999999</v>
      </c>
      <c r="Y527">
        <v>1049.474487</v>
      </c>
      <c r="Z527">
        <v>542986.625</v>
      </c>
    </row>
    <row r="528" spans="1:26" x14ac:dyDescent="0.25">
      <c r="A528" s="1">
        <v>44942</v>
      </c>
      <c r="B528">
        <v>25147.308590000001</v>
      </c>
      <c r="C528">
        <v>1199</v>
      </c>
      <c r="D528">
        <v>6526.4599609999996</v>
      </c>
      <c r="E528">
        <v>16881.761719999999</v>
      </c>
      <c r="F528">
        <v>919.82556150000005</v>
      </c>
      <c r="G528">
        <v>1847.4141850000001</v>
      </c>
      <c r="H528">
        <v>479.20791630000002</v>
      </c>
      <c r="I528">
        <v>2865.5</v>
      </c>
      <c r="J528">
        <v>8430.0410159999992</v>
      </c>
      <c r="K528">
        <v>8985.8955079999996</v>
      </c>
      <c r="L528">
        <v>9037.5253909999992</v>
      </c>
      <c r="M528">
        <v>3008.3388669999999</v>
      </c>
      <c r="N528">
        <v>2624.4470209999999</v>
      </c>
      <c r="O528">
        <v>1508</v>
      </c>
      <c r="P528">
        <v>2175.8154300000001</v>
      </c>
      <c r="Q528">
        <v>9908.5576170000004</v>
      </c>
      <c r="R528">
        <v>5895.4184569999998</v>
      </c>
      <c r="S528">
        <v>4928.7890630000002</v>
      </c>
      <c r="T528">
        <v>1526.502808</v>
      </c>
      <c r="U528">
        <v>5120.2963870000003</v>
      </c>
      <c r="V528">
        <v>2734.9545899999998</v>
      </c>
      <c r="W528">
        <v>2548.6435550000001</v>
      </c>
      <c r="X528">
        <v>1382.873047</v>
      </c>
      <c r="Y528">
        <v>1054.4061280000001</v>
      </c>
      <c r="Z528">
        <v>537116.5</v>
      </c>
    </row>
    <row r="529" spans="1:26" x14ac:dyDescent="0.25">
      <c r="A529" s="1">
        <v>44949</v>
      </c>
      <c r="B529">
        <v>25828.308590000001</v>
      </c>
      <c r="C529">
        <v>1231</v>
      </c>
      <c r="D529">
        <v>7140.4819340000004</v>
      </c>
      <c r="E529">
        <v>16702.16992</v>
      </c>
      <c r="F529">
        <v>959.45965579999995</v>
      </c>
      <c r="G529">
        <v>1864.583374</v>
      </c>
      <c r="H529">
        <v>499.00988769999998</v>
      </c>
      <c r="I529">
        <v>2880</v>
      </c>
      <c r="J529">
        <v>8516.0214840000008</v>
      </c>
      <c r="K529">
        <v>9115.2607420000004</v>
      </c>
      <c r="L529">
        <v>9087.2919920000004</v>
      </c>
      <c r="M529">
        <v>3037.6694339999999</v>
      </c>
      <c r="N529">
        <v>2757.8935550000001</v>
      </c>
      <c r="O529">
        <v>1501</v>
      </c>
      <c r="P529">
        <v>2132.6313479999999</v>
      </c>
      <c r="Q529">
        <v>9918.4960940000001</v>
      </c>
      <c r="R529">
        <v>6069.482422</v>
      </c>
      <c r="S529">
        <v>5006.560547</v>
      </c>
      <c r="T529">
        <v>1658.519409</v>
      </c>
      <c r="U529">
        <v>5141.9882809999999</v>
      </c>
      <c r="V529">
        <v>2864.2504880000001</v>
      </c>
      <c r="W529">
        <v>3053.2172850000002</v>
      </c>
      <c r="X529">
        <v>1404.66626</v>
      </c>
      <c r="Y529">
        <v>1096.819092</v>
      </c>
      <c r="Z529">
        <v>555705.25</v>
      </c>
    </row>
    <row r="530" spans="1:26" x14ac:dyDescent="0.25">
      <c r="A530" s="1">
        <v>44956</v>
      </c>
      <c r="B530">
        <v>22885.591799999998</v>
      </c>
      <c r="C530">
        <v>1216</v>
      </c>
      <c r="D530">
        <v>7110.7714839999999</v>
      </c>
      <c r="E530">
        <v>17260.904299999998</v>
      </c>
      <c r="F530">
        <v>910.89807129999997</v>
      </c>
      <c r="G530">
        <v>1855.7535399999999</v>
      </c>
      <c r="H530">
        <v>481.18811040000003</v>
      </c>
      <c r="I530">
        <v>2879.5</v>
      </c>
      <c r="J530">
        <v>8653.9892579999996</v>
      </c>
      <c r="K530">
        <v>9045.6025389999995</v>
      </c>
      <c r="L530">
        <v>9097.2451170000004</v>
      </c>
      <c r="M530">
        <v>2981.9414059999999</v>
      </c>
      <c r="N530">
        <v>2702.774414</v>
      </c>
      <c r="O530">
        <v>1479</v>
      </c>
      <c r="P530">
        <v>2135.953125</v>
      </c>
      <c r="Q530">
        <v>10037.75684</v>
      </c>
      <c r="R530">
        <v>5884.5395509999998</v>
      </c>
      <c r="S530">
        <v>4938.5102539999998</v>
      </c>
      <c r="T530">
        <v>1608.6464840000001</v>
      </c>
      <c r="U530">
        <v>5065.080078</v>
      </c>
      <c r="V530">
        <v>2596.775635</v>
      </c>
      <c r="W530">
        <v>3003.6520999999998</v>
      </c>
      <c r="X530">
        <v>1387.8260499999999</v>
      </c>
      <c r="Y530">
        <v>1072.1604</v>
      </c>
      <c r="Z530">
        <v>547878.4375</v>
      </c>
    </row>
    <row r="531" spans="1:26" x14ac:dyDescent="0.25">
      <c r="A531" s="1">
        <v>44963</v>
      </c>
      <c r="B531">
        <v>22651.964840000001</v>
      </c>
      <c r="C531">
        <v>1234</v>
      </c>
      <c r="D531">
        <v>7397.9750979999999</v>
      </c>
      <c r="E531">
        <v>17600.134770000001</v>
      </c>
      <c r="F531">
        <v>939.64263919999996</v>
      </c>
      <c r="G531">
        <v>1843.489746</v>
      </c>
      <c r="H531">
        <v>494.05941769999998</v>
      </c>
      <c r="I531">
        <v>2825</v>
      </c>
      <c r="J531">
        <v>8567.0097659999992</v>
      </c>
      <c r="K531">
        <v>9035.6513670000004</v>
      </c>
      <c r="L531">
        <v>8818.5546880000002</v>
      </c>
      <c r="M531">
        <v>2954.5661620000001</v>
      </c>
      <c r="N531">
        <v>2770.4645999999998</v>
      </c>
      <c r="O531">
        <v>1494</v>
      </c>
      <c r="P531">
        <v>2165.8498540000001</v>
      </c>
      <c r="Q531">
        <v>11289.99121</v>
      </c>
      <c r="R531">
        <v>5932.0112300000001</v>
      </c>
      <c r="S531">
        <v>5113.4970700000003</v>
      </c>
      <c r="T531">
        <v>1691.7679439999999</v>
      </c>
      <c r="U531">
        <v>5050.2900390000004</v>
      </c>
      <c r="V531">
        <v>2688.5659179999998</v>
      </c>
      <c r="W531">
        <v>3593.4782709999999</v>
      </c>
      <c r="X531">
        <v>1393.7696530000001</v>
      </c>
      <c r="Y531">
        <v>1182.63147</v>
      </c>
      <c r="Z531">
        <v>547878.4375</v>
      </c>
    </row>
    <row r="532" spans="1:26" x14ac:dyDescent="0.25">
      <c r="A532" s="1">
        <v>44970</v>
      </c>
      <c r="B532">
        <v>22154.882809999999</v>
      </c>
      <c r="C532">
        <v>1210</v>
      </c>
      <c r="D532">
        <v>7199.9033200000003</v>
      </c>
      <c r="E532">
        <v>17490.382809999999</v>
      </c>
      <c r="F532">
        <v>962.40283199999999</v>
      </c>
      <c r="G532">
        <v>1871.451172</v>
      </c>
      <c r="H532">
        <v>534.65344240000002</v>
      </c>
      <c r="I532">
        <v>2792</v>
      </c>
      <c r="J532">
        <v>8353.0595699999994</v>
      </c>
      <c r="K532">
        <v>8259.4609380000002</v>
      </c>
      <c r="L532">
        <v>9047.4794920000004</v>
      </c>
      <c r="M532">
        <v>3039.6247560000002</v>
      </c>
      <c r="N532">
        <v>2829.451904</v>
      </c>
      <c r="O532">
        <v>1571</v>
      </c>
      <c r="P532">
        <v>2348.5520019999999</v>
      </c>
      <c r="Q532">
        <v>11210.48438</v>
      </c>
      <c r="R532">
        <v>6016.076172</v>
      </c>
      <c r="S532">
        <v>5230.1547849999997</v>
      </c>
      <c r="T532">
        <v>1709.3702390000001</v>
      </c>
      <c r="U532">
        <v>5008.8784180000002</v>
      </c>
      <c r="V532">
        <v>2766.5383299999999</v>
      </c>
      <c r="W532">
        <v>3583.5651859999998</v>
      </c>
      <c r="X532">
        <v>1449.2430420000001</v>
      </c>
      <c r="Y532">
        <v>1273.3754879999999</v>
      </c>
      <c r="Z532">
        <v>548856.8125</v>
      </c>
    </row>
    <row r="533" spans="1:26" x14ac:dyDescent="0.25">
      <c r="A533" s="1">
        <v>44977</v>
      </c>
      <c r="B533">
        <v>22637.050780000001</v>
      </c>
      <c r="C533">
        <v>1151</v>
      </c>
      <c r="D533">
        <v>7190</v>
      </c>
      <c r="E533">
        <v>17121.220700000002</v>
      </c>
      <c r="F533">
        <v>944.7440186</v>
      </c>
      <c r="G533">
        <v>1822.8865969999999</v>
      </c>
      <c r="H533">
        <v>527.72277829999996</v>
      </c>
      <c r="I533">
        <v>2778.5</v>
      </c>
      <c r="J533">
        <v>8144.1079099999997</v>
      </c>
      <c r="K533">
        <v>8110.1938479999999</v>
      </c>
      <c r="L533">
        <v>9256.4970699999994</v>
      </c>
      <c r="M533">
        <v>3063.0893550000001</v>
      </c>
      <c r="N533">
        <v>2872</v>
      </c>
      <c r="O533">
        <v>1602</v>
      </c>
      <c r="P533">
        <v>2355.195557</v>
      </c>
      <c r="Q533">
        <v>11200.545899999999</v>
      </c>
      <c r="R533">
        <v>6009.1533200000003</v>
      </c>
      <c r="S533">
        <v>5239.8764650000003</v>
      </c>
      <c r="T533">
        <v>1798.3591309999999</v>
      </c>
      <c r="U533">
        <v>5008.8784180000002</v>
      </c>
      <c r="V533">
        <v>2770.486328</v>
      </c>
      <c r="W533">
        <v>3598.4348140000002</v>
      </c>
      <c r="X533">
        <v>1440.327759</v>
      </c>
      <c r="Y533">
        <v>1264.4982910000001</v>
      </c>
      <c r="Z533">
        <v>559618.6875</v>
      </c>
    </row>
    <row r="534" spans="1:26" x14ac:dyDescent="0.25">
      <c r="A534" s="1">
        <v>44984</v>
      </c>
      <c r="B534">
        <v>21946.109380000002</v>
      </c>
      <c r="C534">
        <v>1118</v>
      </c>
      <c r="D534">
        <v>7388.0712890000004</v>
      </c>
      <c r="E534">
        <v>17919.412110000001</v>
      </c>
      <c r="F534">
        <v>941.80090329999996</v>
      </c>
      <c r="G534">
        <v>1848.8857419999999</v>
      </c>
      <c r="H534">
        <v>535.64355469999998</v>
      </c>
      <c r="I534">
        <v>2779</v>
      </c>
      <c r="J534">
        <v>8301.0712889999995</v>
      </c>
      <c r="K534">
        <v>8149.9985349999997</v>
      </c>
      <c r="L534">
        <v>9405.7949219999991</v>
      </c>
      <c r="M534">
        <v>3068.9553219999998</v>
      </c>
      <c r="N534">
        <v>2983.2053219999998</v>
      </c>
      <c r="O534">
        <v>1569</v>
      </c>
      <c r="P534">
        <v>2640.8752439999998</v>
      </c>
      <c r="Q534">
        <v>11349.622069999999</v>
      </c>
      <c r="R534">
        <v>6110.0307620000003</v>
      </c>
      <c r="S534">
        <v>5249.5976559999999</v>
      </c>
      <c r="T534">
        <v>1842.364624</v>
      </c>
      <c r="U534">
        <v>4993.1020509999998</v>
      </c>
      <c r="V534">
        <v>2902.743164</v>
      </c>
      <c r="W534">
        <v>3702.5217290000001</v>
      </c>
      <c r="X534">
        <v>1454.1960449999999</v>
      </c>
      <c r="Y534">
        <v>1321.706543</v>
      </c>
      <c r="Z534">
        <v>551791.875</v>
      </c>
    </row>
    <row r="535" spans="1:26" x14ac:dyDescent="0.25">
      <c r="A535" s="1">
        <v>44991</v>
      </c>
      <c r="B535">
        <v>21101.072270000001</v>
      </c>
      <c r="C535">
        <v>1129</v>
      </c>
      <c r="D535">
        <v>7388.0712890000004</v>
      </c>
      <c r="E535">
        <v>17729.841799999998</v>
      </c>
      <c r="F535">
        <v>915.01849370000002</v>
      </c>
      <c r="G535">
        <v>1860.168457</v>
      </c>
      <c r="H535">
        <v>551.48516849999999</v>
      </c>
      <c r="I535">
        <v>2793</v>
      </c>
      <c r="J535">
        <v>8585.0058590000008</v>
      </c>
      <c r="K535">
        <v>8100.2426759999998</v>
      </c>
      <c r="L535">
        <v>9505.3271480000003</v>
      </c>
      <c r="M535">
        <v>3143.2595209999999</v>
      </c>
      <c r="N535">
        <v>3140</v>
      </c>
      <c r="O535">
        <v>1611</v>
      </c>
      <c r="P535">
        <v>2702.661865</v>
      </c>
      <c r="Q535">
        <v>11598.081050000001</v>
      </c>
      <c r="R535">
        <v>6141.8974609999996</v>
      </c>
      <c r="S535">
        <v>5432.1201170000004</v>
      </c>
      <c r="T535">
        <v>1786.6243899999999</v>
      </c>
      <c r="U535">
        <v>4960.5639650000003</v>
      </c>
      <c r="V535">
        <v>2930.3789059999999</v>
      </c>
      <c r="W535">
        <v>3895.8259280000002</v>
      </c>
      <c r="X535">
        <v>1461.130249</v>
      </c>
      <c r="Y535">
        <v>1296.0615230000001</v>
      </c>
      <c r="Z535">
        <v>541029.9375</v>
      </c>
    </row>
    <row r="536" spans="1:26" x14ac:dyDescent="0.25">
      <c r="A536" s="1">
        <v>44998</v>
      </c>
      <c r="B536">
        <v>22731.496090000001</v>
      </c>
      <c r="C536">
        <v>1134</v>
      </c>
      <c r="D536">
        <v>7170.1928710000002</v>
      </c>
      <c r="E536">
        <v>17250.925780000001</v>
      </c>
      <c r="F536">
        <v>824.95874019999997</v>
      </c>
      <c r="G536">
        <v>1752.247314</v>
      </c>
      <c r="H536">
        <v>475.24752810000001</v>
      </c>
      <c r="I536">
        <v>2795</v>
      </c>
      <c r="J536">
        <v>8637.9931639999995</v>
      </c>
      <c r="K536">
        <v>8050.4868159999996</v>
      </c>
      <c r="L536">
        <v>9465.5146480000003</v>
      </c>
      <c r="M536">
        <v>3025.9372560000002</v>
      </c>
      <c r="N536">
        <v>2859</v>
      </c>
      <c r="O536">
        <v>1596</v>
      </c>
      <c r="P536">
        <v>2690.703125</v>
      </c>
      <c r="Q536">
        <v>11687.52637</v>
      </c>
      <c r="R536">
        <v>5860.5585940000001</v>
      </c>
      <c r="S536">
        <v>5412.4028319999998</v>
      </c>
      <c r="T536">
        <v>1722.0828859999999</v>
      </c>
      <c r="U536">
        <v>5105.5063479999999</v>
      </c>
      <c r="V536">
        <v>2820.8227539999998</v>
      </c>
      <c r="W536">
        <v>3633.1303710000002</v>
      </c>
      <c r="X536">
        <v>1453.2054439999999</v>
      </c>
      <c r="Y536">
        <v>1206.3038329999999</v>
      </c>
      <c r="Z536">
        <v>531246.375</v>
      </c>
    </row>
    <row r="537" spans="1:26" x14ac:dyDescent="0.25">
      <c r="A537" s="1">
        <v>45005</v>
      </c>
      <c r="B537">
        <v>21941.13867</v>
      </c>
      <c r="C537">
        <v>1141</v>
      </c>
      <c r="D537">
        <v>7100.8676759999998</v>
      </c>
      <c r="E537">
        <v>17510.337889999999</v>
      </c>
      <c r="F537">
        <v>814.26538089999997</v>
      </c>
      <c r="G537">
        <v>1750.2851559999999</v>
      </c>
      <c r="H537">
        <v>488.11880489999999</v>
      </c>
      <c r="I537">
        <v>2783</v>
      </c>
      <c r="J537">
        <v>8399.0488280000009</v>
      </c>
      <c r="K537">
        <v>7941.0244140000004</v>
      </c>
      <c r="L537">
        <v>9385.8886719999991</v>
      </c>
      <c r="M537">
        <v>3015.1826169999999</v>
      </c>
      <c r="N537">
        <v>2813</v>
      </c>
      <c r="O537">
        <v>1585</v>
      </c>
      <c r="P537">
        <v>2636.8889159999999</v>
      </c>
      <c r="Q537">
        <v>11826.664059999999</v>
      </c>
      <c r="R537">
        <v>5762.486328</v>
      </c>
      <c r="S537">
        <v>5402.5439450000003</v>
      </c>
      <c r="T537">
        <v>1723.0607910000001</v>
      </c>
      <c r="U537">
        <v>5020.7099609999996</v>
      </c>
      <c r="V537">
        <v>3049.804932</v>
      </c>
      <c r="W537">
        <v>3588.5217290000001</v>
      </c>
      <c r="X537">
        <v>1436.365356</v>
      </c>
      <c r="Y537">
        <v>1176.713379</v>
      </c>
      <c r="Z537">
        <v>528311.3125</v>
      </c>
    </row>
    <row r="538" spans="1:26" x14ac:dyDescent="0.25">
      <c r="A538" s="1">
        <v>45012</v>
      </c>
      <c r="B538">
        <v>23144.074219999999</v>
      </c>
      <c r="C538">
        <v>1115</v>
      </c>
      <c r="D538">
        <v>2419.4448240000002</v>
      </c>
      <c r="E538">
        <v>18318.507809999999</v>
      </c>
      <c r="F538">
        <v>831.82604979999996</v>
      </c>
      <c r="G538">
        <v>1844.4708250000001</v>
      </c>
      <c r="H538">
        <v>516.83166500000004</v>
      </c>
      <c r="I538">
        <v>2876</v>
      </c>
      <c r="J538">
        <v>8640.9921880000002</v>
      </c>
      <c r="K538">
        <v>8050.4868159999996</v>
      </c>
      <c r="L538">
        <v>9584.953125</v>
      </c>
      <c r="M538">
        <v>3044.5131839999999</v>
      </c>
      <c r="N538">
        <v>2932</v>
      </c>
      <c r="O538">
        <v>1604</v>
      </c>
      <c r="P538">
        <v>2683.7272950000001</v>
      </c>
      <c r="Q538">
        <v>12055.246090000001</v>
      </c>
      <c r="R538">
        <v>5919.0058589999999</v>
      </c>
      <c r="S538">
        <v>5530.7065430000002</v>
      </c>
      <c r="T538">
        <v>1757.2873540000001</v>
      </c>
      <c r="U538">
        <v>5094.6601559999999</v>
      </c>
      <c r="V538">
        <v>3123.829346</v>
      </c>
      <c r="W538">
        <v>3672.782471</v>
      </c>
      <c r="X538">
        <v>1417.5439449999999</v>
      </c>
      <c r="Y538">
        <v>1242.798706</v>
      </c>
      <c r="Z538">
        <v>516571.09379999997</v>
      </c>
    </row>
    <row r="539" spans="1:26" x14ac:dyDescent="0.25">
      <c r="A539" s="1">
        <v>45019</v>
      </c>
      <c r="B539">
        <v>21429.146479999999</v>
      </c>
      <c r="C539">
        <v>1090</v>
      </c>
      <c r="D539">
        <v>2389</v>
      </c>
      <c r="E539">
        <v>17230</v>
      </c>
      <c r="F539">
        <v>845.5</v>
      </c>
      <c r="G539">
        <v>1819.5</v>
      </c>
      <c r="H539">
        <v>500</v>
      </c>
      <c r="I539">
        <v>2791</v>
      </c>
      <c r="J539">
        <v>8619</v>
      </c>
      <c r="K539">
        <v>7881.3173829999996</v>
      </c>
      <c r="L539">
        <v>9650</v>
      </c>
      <c r="M539">
        <v>3096</v>
      </c>
      <c r="N539">
        <v>2784</v>
      </c>
      <c r="O539">
        <v>1586</v>
      </c>
      <c r="P539">
        <v>2670.7719729999999</v>
      </c>
      <c r="Q539">
        <v>11950</v>
      </c>
      <c r="R539">
        <v>5583.1826170000004</v>
      </c>
      <c r="S539">
        <v>5333.5336909999996</v>
      </c>
      <c r="T539">
        <v>1765</v>
      </c>
      <c r="U539">
        <v>5121.2822269999997</v>
      </c>
      <c r="V539">
        <v>3050</v>
      </c>
      <c r="W539">
        <v>3740</v>
      </c>
      <c r="X539">
        <v>1390.7978519999999</v>
      </c>
      <c r="Y539">
        <v>1202.3583980000001</v>
      </c>
      <c r="Z539">
        <v>533000</v>
      </c>
    </row>
    <row r="540" spans="1:26" x14ac:dyDescent="0.25">
      <c r="A540" s="1">
        <v>45026</v>
      </c>
      <c r="B540">
        <v>21682.65625</v>
      </c>
      <c r="C540">
        <v>1148</v>
      </c>
      <c r="D540">
        <v>2443</v>
      </c>
      <c r="E540">
        <v>17710</v>
      </c>
      <c r="F540">
        <v>848</v>
      </c>
      <c r="G540">
        <v>1808</v>
      </c>
      <c r="H540">
        <v>504</v>
      </c>
      <c r="I540">
        <v>2783</v>
      </c>
      <c r="J540">
        <v>8898</v>
      </c>
      <c r="K540">
        <v>8279.3632809999999</v>
      </c>
      <c r="L540">
        <v>9810</v>
      </c>
      <c r="M540">
        <v>3174</v>
      </c>
      <c r="N540">
        <v>3385</v>
      </c>
      <c r="O540">
        <v>1584</v>
      </c>
      <c r="P540">
        <v>2828.2280270000001</v>
      </c>
      <c r="Q540">
        <v>12090</v>
      </c>
      <c r="R540">
        <v>5820.9335940000001</v>
      </c>
      <c r="S540">
        <v>5757.4555659999996</v>
      </c>
      <c r="T540">
        <v>1797</v>
      </c>
      <c r="U540">
        <v>5282</v>
      </c>
      <c r="V540">
        <v>3075</v>
      </c>
      <c r="W540">
        <v>3770</v>
      </c>
      <c r="X540">
        <v>1418.5345460000001</v>
      </c>
      <c r="Y540">
        <v>1200.3857419999999</v>
      </c>
      <c r="Z540">
        <v>527000</v>
      </c>
    </row>
    <row r="541" spans="1:26" x14ac:dyDescent="0.25">
      <c r="A541" s="1">
        <v>45033</v>
      </c>
      <c r="B541">
        <v>20668.613280000001</v>
      </c>
      <c r="C541">
        <v>1182</v>
      </c>
      <c r="D541">
        <v>2436</v>
      </c>
      <c r="E541">
        <v>17490</v>
      </c>
      <c r="F541">
        <v>866.70001219999995</v>
      </c>
      <c r="G541">
        <v>1802</v>
      </c>
      <c r="H541">
        <v>503</v>
      </c>
      <c r="I541">
        <v>2851</v>
      </c>
      <c r="J541">
        <v>8898</v>
      </c>
      <c r="K541">
        <v>8428.6308590000008</v>
      </c>
      <c r="L541">
        <v>10030</v>
      </c>
      <c r="M541">
        <v>3215</v>
      </c>
      <c r="N541">
        <v>3585</v>
      </c>
      <c r="O541">
        <v>1596</v>
      </c>
      <c r="P541">
        <v>2769.4311520000001</v>
      </c>
      <c r="Q541">
        <v>12650</v>
      </c>
      <c r="R541">
        <v>5920.9873049999997</v>
      </c>
      <c r="S541">
        <v>5905.3354490000002</v>
      </c>
      <c r="T541">
        <v>1799</v>
      </c>
      <c r="U541">
        <v>5295.8041990000002</v>
      </c>
      <c r="V541">
        <v>3090</v>
      </c>
      <c r="W541">
        <v>3830</v>
      </c>
      <c r="X541">
        <v>1441.3183590000001</v>
      </c>
      <c r="Y541">
        <v>1190.522217</v>
      </c>
      <c r="Z541">
        <v>530000</v>
      </c>
    </row>
    <row r="542" spans="1:26" x14ac:dyDescent="0.25">
      <c r="A542" s="1">
        <v>45040</v>
      </c>
      <c r="B542">
        <v>18292.566409999999</v>
      </c>
      <c r="C542">
        <v>1181</v>
      </c>
      <c r="D542">
        <v>2490</v>
      </c>
      <c r="E542">
        <v>17250</v>
      </c>
      <c r="F542">
        <v>852.90002440000001</v>
      </c>
      <c r="G542">
        <v>1857</v>
      </c>
      <c r="H542">
        <v>515</v>
      </c>
      <c r="I542">
        <v>2957.5</v>
      </c>
      <c r="J542">
        <v>8706</v>
      </c>
      <c r="K542">
        <v>8438.5820309999999</v>
      </c>
      <c r="L542">
        <v>10230</v>
      </c>
      <c r="M542">
        <v>3457</v>
      </c>
      <c r="N542">
        <v>3710</v>
      </c>
      <c r="O542">
        <v>1825</v>
      </c>
      <c r="P542">
        <v>2847.1625979999999</v>
      </c>
      <c r="Q542">
        <v>13120</v>
      </c>
      <c r="R542">
        <v>6087.4125979999999</v>
      </c>
      <c r="S542">
        <v>6082.7915039999998</v>
      </c>
      <c r="T542">
        <v>1811</v>
      </c>
      <c r="U542">
        <v>5427.9282229999999</v>
      </c>
      <c r="V542">
        <v>3175</v>
      </c>
      <c r="W542">
        <v>3900</v>
      </c>
      <c r="X542">
        <v>1468.064453</v>
      </c>
      <c r="Y542">
        <v>1211.2354740000001</v>
      </c>
      <c r="Z542">
        <v>539000</v>
      </c>
    </row>
    <row r="543" spans="1:26" x14ac:dyDescent="0.25">
      <c r="A543" s="1">
        <v>45047</v>
      </c>
      <c r="B543">
        <v>18163.32617</v>
      </c>
      <c r="C543">
        <v>1145</v>
      </c>
      <c r="D543">
        <v>2535</v>
      </c>
      <c r="E543">
        <v>17680</v>
      </c>
      <c r="F543">
        <v>862.59997559999999</v>
      </c>
      <c r="G543">
        <v>1864.5</v>
      </c>
      <c r="H543">
        <v>518</v>
      </c>
      <c r="I543">
        <v>2972.5</v>
      </c>
      <c r="J543">
        <v>9049</v>
      </c>
      <c r="K543">
        <v>8349.0214840000008</v>
      </c>
      <c r="L543">
        <v>10320</v>
      </c>
      <c r="M543">
        <v>3440</v>
      </c>
      <c r="N543">
        <v>3735</v>
      </c>
      <c r="O543">
        <v>1895</v>
      </c>
      <c r="P543">
        <v>2869.0866700000001</v>
      </c>
      <c r="Q543">
        <v>13070</v>
      </c>
      <c r="R543">
        <v>6166.6630859999996</v>
      </c>
      <c r="S543">
        <v>6082.7915039999998</v>
      </c>
      <c r="T543">
        <v>1811</v>
      </c>
      <c r="U543">
        <v>5415.1098629999997</v>
      </c>
      <c r="V543">
        <v>3200</v>
      </c>
      <c r="W543">
        <v>3915</v>
      </c>
      <c r="X543">
        <v>1467.0738530000001</v>
      </c>
      <c r="Y543">
        <v>1214.1945800000001</v>
      </c>
      <c r="Z543">
        <v>538000</v>
      </c>
    </row>
    <row r="544" spans="1:26" x14ac:dyDescent="0.25">
      <c r="A544" s="1">
        <v>45054</v>
      </c>
      <c r="B544">
        <v>18262.742190000001</v>
      </c>
      <c r="C544">
        <v>1171</v>
      </c>
      <c r="D544">
        <v>2600</v>
      </c>
      <c r="E544">
        <v>17590</v>
      </c>
      <c r="F544">
        <v>868.5</v>
      </c>
      <c r="G544">
        <v>1942</v>
      </c>
      <c r="H544">
        <v>465</v>
      </c>
      <c r="I544">
        <v>3043</v>
      </c>
      <c r="J544">
        <v>8869</v>
      </c>
      <c r="K544">
        <v>8209.7050780000009</v>
      </c>
      <c r="L544">
        <v>9560</v>
      </c>
      <c r="M544">
        <v>3449</v>
      </c>
      <c r="N544">
        <v>3675</v>
      </c>
      <c r="O544">
        <v>1950</v>
      </c>
      <c r="P544">
        <v>3104.2741700000001</v>
      </c>
      <c r="Q544">
        <v>12360</v>
      </c>
      <c r="R544">
        <v>6247.8945309999999</v>
      </c>
      <c r="S544">
        <v>6220.8125</v>
      </c>
      <c r="T544">
        <v>1705</v>
      </c>
      <c r="U544">
        <v>5107.4780270000001</v>
      </c>
      <c r="V544">
        <v>3215</v>
      </c>
      <c r="W544">
        <v>3965</v>
      </c>
      <c r="X544">
        <v>1394.760254</v>
      </c>
      <c r="Y544">
        <v>1254.634888</v>
      </c>
      <c r="Z544">
        <v>529000</v>
      </c>
    </row>
    <row r="545" spans="1:26" x14ac:dyDescent="0.25">
      <c r="A545" s="1">
        <v>45061</v>
      </c>
      <c r="B545">
        <v>20574.167969999999</v>
      </c>
      <c r="C545">
        <v>1104</v>
      </c>
      <c r="D545">
        <v>2834</v>
      </c>
      <c r="E545">
        <v>18830</v>
      </c>
      <c r="F545">
        <v>926.90002440000001</v>
      </c>
      <c r="G545">
        <v>1959.5</v>
      </c>
      <c r="H545">
        <v>462</v>
      </c>
      <c r="I545">
        <v>3098</v>
      </c>
      <c r="J545">
        <v>9759</v>
      </c>
      <c r="K545">
        <v>8179.8520509999998</v>
      </c>
      <c r="L545">
        <v>9770</v>
      </c>
      <c r="M545">
        <v>3543</v>
      </c>
      <c r="N545">
        <v>3830</v>
      </c>
      <c r="O545">
        <v>2036</v>
      </c>
      <c r="P545">
        <v>3169.0502929999998</v>
      </c>
      <c r="Q545">
        <v>12370</v>
      </c>
      <c r="R545">
        <v>6325.1635740000002</v>
      </c>
      <c r="S545">
        <v>6309.5405270000001</v>
      </c>
      <c r="T545">
        <v>1685</v>
      </c>
      <c r="U545">
        <v>5184.3862300000001</v>
      </c>
      <c r="V545">
        <v>3505</v>
      </c>
      <c r="W545">
        <v>4100</v>
      </c>
      <c r="X545">
        <v>1414.572144</v>
      </c>
      <c r="Y545">
        <v>1206.3038329999999</v>
      </c>
      <c r="Z545">
        <v>532000</v>
      </c>
    </row>
    <row r="546" spans="1:26" x14ac:dyDescent="0.25">
      <c r="A546" s="1">
        <v>45068</v>
      </c>
      <c r="B546">
        <v>22801.087889999999</v>
      </c>
      <c r="C546">
        <v>986</v>
      </c>
      <c r="D546">
        <v>2841</v>
      </c>
      <c r="E546">
        <v>19300</v>
      </c>
      <c r="F546">
        <v>906.5</v>
      </c>
      <c r="G546">
        <v>1937</v>
      </c>
      <c r="H546">
        <v>463</v>
      </c>
      <c r="I546">
        <v>3064</v>
      </c>
      <c r="J546">
        <v>9212</v>
      </c>
      <c r="K546">
        <v>7881.3173829999996</v>
      </c>
      <c r="L546">
        <v>9190</v>
      </c>
      <c r="M546">
        <v>3562</v>
      </c>
      <c r="N546">
        <v>3880</v>
      </c>
      <c r="O546">
        <v>2033</v>
      </c>
      <c r="P546">
        <v>3154.1020509999998</v>
      </c>
      <c r="Q546">
        <v>11950</v>
      </c>
      <c r="R546">
        <v>6112.1782229999999</v>
      </c>
      <c r="S546">
        <v>6171.5195309999999</v>
      </c>
      <c r="T546">
        <v>1645</v>
      </c>
      <c r="U546">
        <v>5061.1362300000001</v>
      </c>
      <c r="V546">
        <v>3665</v>
      </c>
      <c r="W546">
        <v>3975</v>
      </c>
      <c r="X546">
        <v>1364.0517580000001</v>
      </c>
      <c r="Y546">
        <v>1198.4129640000001</v>
      </c>
      <c r="Z546">
        <v>525000</v>
      </c>
    </row>
    <row r="547" spans="1:26" x14ac:dyDescent="0.25">
      <c r="A547" s="1">
        <v>45075</v>
      </c>
      <c r="B547">
        <v>21354.583979999999</v>
      </c>
      <c r="C547">
        <v>1028</v>
      </c>
      <c r="D547">
        <v>2902</v>
      </c>
      <c r="E547">
        <v>19240</v>
      </c>
      <c r="F547">
        <v>969.29998780000005</v>
      </c>
      <c r="G547">
        <v>2009.5</v>
      </c>
      <c r="H547">
        <v>459</v>
      </c>
      <c r="I547">
        <v>3109</v>
      </c>
      <c r="J547">
        <v>9705</v>
      </c>
      <c r="K547">
        <v>7911.1708980000003</v>
      </c>
      <c r="L547">
        <v>9220</v>
      </c>
      <c r="M547">
        <v>3628</v>
      </c>
      <c r="N547">
        <v>3810</v>
      </c>
      <c r="O547">
        <v>2053</v>
      </c>
      <c r="P547">
        <v>3149.1191410000001</v>
      </c>
      <c r="Q547">
        <v>12130</v>
      </c>
      <c r="R547">
        <v>5938.8183589999999</v>
      </c>
      <c r="S547">
        <v>6112.3671880000002</v>
      </c>
      <c r="T547">
        <v>1621</v>
      </c>
      <c r="U547">
        <v>4908.3061520000001</v>
      </c>
      <c r="V547">
        <v>3885</v>
      </c>
      <c r="W547">
        <v>4040</v>
      </c>
      <c r="X547">
        <v>1362.070557</v>
      </c>
      <c r="Y547">
        <v>1156</v>
      </c>
      <c r="Z547">
        <v>528000</v>
      </c>
    </row>
    <row r="548" spans="1:26" x14ac:dyDescent="0.25">
      <c r="A548" s="1">
        <v>45082</v>
      </c>
      <c r="B548">
        <v>20902.240229999999</v>
      </c>
      <c r="C548">
        <v>1029</v>
      </c>
      <c r="D548">
        <v>2925.5</v>
      </c>
      <c r="E548">
        <v>19430</v>
      </c>
      <c r="F548">
        <v>967.90002440000001</v>
      </c>
      <c r="G548">
        <v>2051.5</v>
      </c>
      <c r="H548">
        <v>481.7999878</v>
      </c>
      <c r="I548">
        <v>3120</v>
      </c>
      <c r="J548">
        <v>9817</v>
      </c>
      <c r="K548">
        <v>8014.6625979999999</v>
      </c>
      <c r="L548">
        <v>9199</v>
      </c>
      <c r="M548">
        <v>3713</v>
      </c>
      <c r="N548">
        <v>4140</v>
      </c>
      <c r="O548">
        <v>2020</v>
      </c>
      <c r="P548">
        <v>3368.3615719999998</v>
      </c>
      <c r="Q548">
        <v>12170</v>
      </c>
      <c r="R548">
        <v>6070.5722660000001</v>
      </c>
      <c r="S548">
        <v>6134.0566410000001</v>
      </c>
      <c r="T548">
        <v>1668.5</v>
      </c>
      <c r="U548">
        <v>4980.2841799999997</v>
      </c>
      <c r="V548">
        <v>4125</v>
      </c>
      <c r="W548">
        <v>3992</v>
      </c>
      <c r="X548">
        <v>1363.5563959999999</v>
      </c>
      <c r="Y548">
        <v>1203.3447269999999</v>
      </c>
      <c r="Z548">
        <v>537000</v>
      </c>
    </row>
    <row r="549" spans="1:26" x14ac:dyDescent="0.25">
      <c r="A549" s="1">
        <v>45089</v>
      </c>
      <c r="B549">
        <v>22154.882809999999</v>
      </c>
      <c r="C549">
        <v>1064.5</v>
      </c>
      <c r="D549">
        <v>3048</v>
      </c>
      <c r="E549">
        <v>20320</v>
      </c>
      <c r="F549">
        <v>985.79998780000005</v>
      </c>
      <c r="G549">
        <v>2316</v>
      </c>
      <c r="H549">
        <v>486.10000609999997</v>
      </c>
      <c r="I549">
        <v>3245</v>
      </c>
      <c r="J549">
        <v>9816</v>
      </c>
      <c r="K549">
        <v>8159.9497069999998</v>
      </c>
      <c r="L549">
        <v>9472</v>
      </c>
      <c r="M549">
        <v>3745</v>
      </c>
      <c r="N549">
        <v>4280</v>
      </c>
      <c r="O549">
        <v>2020</v>
      </c>
      <c r="P549">
        <v>3453.0688479999999</v>
      </c>
      <c r="Q549">
        <v>12290</v>
      </c>
      <c r="R549">
        <v>6023.0219729999999</v>
      </c>
      <c r="S549">
        <v>6132.0849609999996</v>
      </c>
      <c r="T549">
        <v>1764.5</v>
      </c>
      <c r="U549">
        <v>5157.7641599999997</v>
      </c>
      <c r="V549">
        <v>4345</v>
      </c>
      <c r="W549">
        <v>4035</v>
      </c>
      <c r="X549">
        <v>1380.891846</v>
      </c>
      <c r="Y549">
        <v>1255.621216</v>
      </c>
      <c r="Z549">
        <v>539000</v>
      </c>
    </row>
    <row r="550" spans="1:26" x14ac:dyDescent="0.25">
      <c r="A550" s="1">
        <v>45096</v>
      </c>
      <c r="B550">
        <v>20942.005860000001</v>
      </c>
      <c r="C550">
        <v>1132.5</v>
      </c>
      <c r="D550">
        <v>2921.5</v>
      </c>
      <c r="E550">
        <v>20370</v>
      </c>
      <c r="F550">
        <v>1017</v>
      </c>
      <c r="G550">
        <v>2199.5</v>
      </c>
      <c r="H550">
        <v>477.10000609999997</v>
      </c>
      <c r="I550">
        <v>3331</v>
      </c>
      <c r="J550">
        <v>10130</v>
      </c>
      <c r="K550">
        <v>8008.6918949999999</v>
      </c>
      <c r="L550">
        <v>9328</v>
      </c>
      <c r="M550">
        <v>3793</v>
      </c>
      <c r="N550">
        <v>4365</v>
      </c>
      <c r="O550">
        <v>2003</v>
      </c>
      <c r="P550">
        <v>3477.9829100000002</v>
      </c>
      <c r="Q550">
        <v>12085</v>
      </c>
      <c r="R550">
        <v>6008.1625979999999</v>
      </c>
      <c r="S550">
        <v>6294.7524409999996</v>
      </c>
      <c r="T550">
        <v>1684.5</v>
      </c>
      <c r="U550">
        <v>5280.0283200000003</v>
      </c>
      <c r="V550">
        <v>4150</v>
      </c>
      <c r="W550">
        <v>4044</v>
      </c>
      <c r="X550">
        <v>1364.5469969999999</v>
      </c>
      <c r="Y550">
        <v>1242.798706</v>
      </c>
      <c r="Z550">
        <v>539000</v>
      </c>
    </row>
    <row r="551" spans="1:26" x14ac:dyDescent="0.25">
      <c r="A551" s="1">
        <v>45103</v>
      </c>
      <c r="B551">
        <v>21449.029299999998</v>
      </c>
      <c r="C551">
        <v>1048</v>
      </c>
      <c r="D551">
        <v>2942.5</v>
      </c>
      <c r="E551">
        <v>22220</v>
      </c>
      <c r="F551">
        <v>1065</v>
      </c>
      <c r="G551">
        <v>2308.5</v>
      </c>
      <c r="H551">
        <v>501.10000609999997</v>
      </c>
      <c r="I551">
        <v>3426</v>
      </c>
      <c r="J551">
        <v>9802</v>
      </c>
      <c r="K551">
        <v>7782.8007809999999</v>
      </c>
      <c r="L551">
        <v>9105</v>
      </c>
      <c r="M551">
        <v>3792</v>
      </c>
      <c r="N551">
        <v>4430</v>
      </c>
      <c r="O551">
        <v>1951</v>
      </c>
      <c r="P551">
        <v>3473</v>
      </c>
      <c r="Q551">
        <v>11910</v>
      </c>
      <c r="R551">
        <v>6146.8505859999996</v>
      </c>
      <c r="S551">
        <v>6296.7241210000002</v>
      </c>
      <c r="T551">
        <v>1699</v>
      </c>
      <c r="U551">
        <v>5141.001953</v>
      </c>
      <c r="V551">
        <v>4365</v>
      </c>
      <c r="W551">
        <v>4078</v>
      </c>
      <c r="X551">
        <v>1329.876221</v>
      </c>
      <c r="Y551">
        <v>1300.006836</v>
      </c>
      <c r="Z551">
        <v>548000</v>
      </c>
    </row>
    <row r="552" spans="1:26" x14ac:dyDescent="0.25">
      <c r="A552" s="1">
        <v>45110</v>
      </c>
      <c r="B552">
        <v>20935</v>
      </c>
      <c r="C552">
        <v>1013.5</v>
      </c>
      <c r="D552">
        <v>2942.5</v>
      </c>
      <c r="E552">
        <v>21980</v>
      </c>
      <c r="F552">
        <v>1057.5</v>
      </c>
      <c r="G552">
        <v>2299.5</v>
      </c>
      <c r="H552">
        <v>503.2999878</v>
      </c>
      <c r="I552">
        <v>3427</v>
      </c>
      <c r="J552">
        <v>9615</v>
      </c>
      <c r="K552">
        <v>7609</v>
      </c>
      <c r="L552">
        <v>8850</v>
      </c>
      <c r="M552">
        <v>3697</v>
      </c>
      <c r="N552">
        <v>4525</v>
      </c>
      <c r="O552">
        <v>1995.5</v>
      </c>
      <c r="P552">
        <v>3415</v>
      </c>
      <c r="Q552">
        <v>11915</v>
      </c>
      <c r="R552">
        <v>5966.5561520000001</v>
      </c>
      <c r="S552">
        <v>6232.6430659999996</v>
      </c>
      <c r="T552">
        <v>1688</v>
      </c>
      <c r="U552">
        <v>5358</v>
      </c>
      <c r="V552">
        <v>4305</v>
      </c>
      <c r="W552">
        <v>3966</v>
      </c>
      <c r="X552">
        <v>1339.5</v>
      </c>
      <c r="Y552">
        <v>1274</v>
      </c>
      <c r="Z552">
        <v>549000</v>
      </c>
    </row>
    <row r="553" spans="1:26" x14ac:dyDescent="0.25">
      <c r="A553" s="1">
        <v>45117</v>
      </c>
      <c r="B553">
        <v>20930</v>
      </c>
      <c r="C553">
        <v>1079</v>
      </c>
      <c r="D553">
        <v>2952</v>
      </c>
      <c r="E553">
        <v>22190</v>
      </c>
      <c r="F553">
        <v>1058</v>
      </c>
      <c r="G553">
        <v>2218</v>
      </c>
      <c r="H553">
        <v>488.7999878</v>
      </c>
      <c r="I553">
        <v>3272</v>
      </c>
      <c r="J553">
        <v>9247</v>
      </c>
      <c r="K553">
        <v>7686</v>
      </c>
      <c r="L553">
        <v>8908</v>
      </c>
      <c r="M553">
        <v>3654</v>
      </c>
      <c r="N553">
        <v>4420</v>
      </c>
      <c r="O553">
        <v>2041</v>
      </c>
      <c r="P553">
        <v>3315</v>
      </c>
      <c r="Q553">
        <v>11660</v>
      </c>
      <c r="R553">
        <v>5795.1772460000002</v>
      </c>
      <c r="S553">
        <v>6687.126953</v>
      </c>
      <c r="T553">
        <v>1760.5</v>
      </c>
      <c r="U553">
        <v>5310</v>
      </c>
      <c r="V553">
        <v>4290</v>
      </c>
      <c r="W553">
        <v>3879</v>
      </c>
      <c r="X553">
        <v>1335</v>
      </c>
      <c r="Y553">
        <v>1211</v>
      </c>
      <c r="Z553">
        <v>559000</v>
      </c>
    </row>
    <row r="554" spans="1:26" x14ac:dyDescent="0.25">
      <c r="A554" s="1">
        <v>45124</v>
      </c>
      <c r="B554">
        <v>19640</v>
      </c>
      <c r="C554">
        <v>1006.5</v>
      </c>
      <c r="D554">
        <v>2950.5</v>
      </c>
      <c r="E554">
        <v>22050</v>
      </c>
      <c r="F554">
        <v>1074.5</v>
      </c>
      <c r="G554">
        <v>2287.5</v>
      </c>
      <c r="H554">
        <v>518.90002440000001</v>
      </c>
      <c r="I554">
        <v>3376</v>
      </c>
      <c r="J554">
        <v>9467</v>
      </c>
      <c r="K554">
        <v>7617</v>
      </c>
      <c r="L554">
        <v>8757</v>
      </c>
      <c r="M554">
        <v>3724</v>
      </c>
      <c r="N554">
        <v>4405</v>
      </c>
      <c r="O554">
        <v>2122</v>
      </c>
      <c r="P554">
        <v>3440</v>
      </c>
      <c r="Q554">
        <v>11895</v>
      </c>
      <c r="R554">
        <v>5807.0649409999996</v>
      </c>
      <c r="S554">
        <v>6786.6997069999998</v>
      </c>
      <c r="T554">
        <v>1794</v>
      </c>
      <c r="U554">
        <v>5209</v>
      </c>
      <c r="V554">
        <v>4315</v>
      </c>
      <c r="W554">
        <v>4001</v>
      </c>
      <c r="X554">
        <v>1339.5</v>
      </c>
      <c r="Y554">
        <v>1202.5</v>
      </c>
      <c r="Z554">
        <v>573000</v>
      </c>
    </row>
    <row r="555" spans="1:26" x14ac:dyDescent="0.25">
      <c r="A555" s="1">
        <v>45131</v>
      </c>
      <c r="B555">
        <v>21335</v>
      </c>
      <c r="C555">
        <v>896.5</v>
      </c>
      <c r="D555">
        <v>3101</v>
      </c>
      <c r="E555">
        <v>23040</v>
      </c>
      <c r="F555">
        <v>1136</v>
      </c>
      <c r="G555">
        <v>2310</v>
      </c>
      <c r="H555">
        <v>556</v>
      </c>
      <c r="I555">
        <v>3423</v>
      </c>
      <c r="J555">
        <v>9521</v>
      </c>
      <c r="K555">
        <v>7779</v>
      </c>
      <c r="L555">
        <v>8080</v>
      </c>
      <c r="M555">
        <v>3802</v>
      </c>
      <c r="N555">
        <v>4480</v>
      </c>
      <c r="O555">
        <v>2146.5</v>
      </c>
      <c r="P555">
        <v>3510</v>
      </c>
      <c r="Q555">
        <v>11865</v>
      </c>
      <c r="R555">
        <v>5782.2993159999996</v>
      </c>
      <c r="S555">
        <v>6946.4096680000002</v>
      </c>
      <c r="T555">
        <v>1833.5</v>
      </c>
      <c r="U555">
        <v>5331</v>
      </c>
      <c r="V555">
        <v>4245</v>
      </c>
      <c r="W555">
        <v>3987</v>
      </c>
      <c r="X555">
        <v>1341</v>
      </c>
      <c r="Y555">
        <v>1235.5</v>
      </c>
      <c r="Z555">
        <v>583000</v>
      </c>
    </row>
    <row r="556" spans="1:26" x14ac:dyDescent="0.25">
      <c r="A556" s="1">
        <v>45138</v>
      </c>
      <c r="B556">
        <v>21055</v>
      </c>
      <c r="C556">
        <v>933.5</v>
      </c>
      <c r="D556">
        <v>2871.5</v>
      </c>
      <c r="E556">
        <v>25400</v>
      </c>
      <c r="F556">
        <v>1144.5</v>
      </c>
      <c r="G556">
        <v>2437.5</v>
      </c>
      <c r="H556">
        <v>577</v>
      </c>
      <c r="I556">
        <v>3282</v>
      </c>
      <c r="J556">
        <v>9169</v>
      </c>
      <c r="K556">
        <v>7579</v>
      </c>
      <c r="L556">
        <v>7705</v>
      </c>
      <c r="M556">
        <v>3776</v>
      </c>
      <c r="N556">
        <v>4470</v>
      </c>
      <c r="O556">
        <v>2497.5</v>
      </c>
      <c r="P556">
        <v>3315</v>
      </c>
      <c r="Q556">
        <v>13085</v>
      </c>
      <c r="R556">
        <v>5773.3833009999998</v>
      </c>
      <c r="S556">
        <v>6960.2119140000004</v>
      </c>
      <c r="T556">
        <v>1865</v>
      </c>
      <c r="U556">
        <v>5558</v>
      </c>
      <c r="V556">
        <v>4615</v>
      </c>
      <c r="W556">
        <v>3920</v>
      </c>
      <c r="X556">
        <v>1340.5</v>
      </c>
      <c r="Y556">
        <v>1205</v>
      </c>
      <c r="Z556">
        <v>571000</v>
      </c>
    </row>
    <row r="557" spans="1:26" x14ac:dyDescent="0.25">
      <c r="A557" s="1">
        <v>45145</v>
      </c>
      <c r="B557">
        <v>21960</v>
      </c>
      <c r="C557">
        <v>911.59997559999999</v>
      </c>
      <c r="D557">
        <v>2795</v>
      </c>
      <c r="E557">
        <v>26890</v>
      </c>
      <c r="F557">
        <v>1121.5</v>
      </c>
      <c r="G557">
        <v>2429</v>
      </c>
      <c r="H557">
        <v>574.20001219999995</v>
      </c>
      <c r="I557">
        <v>3412</v>
      </c>
      <c r="J557">
        <v>7845</v>
      </c>
      <c r="K557">
        <v>7818</v>
      </c>
      <c r="L557">
        <v>7816</v>
      </c>
      <c r="M557">
        <v>3895</v>
      </c>
      <c r="N557">
        <v>4440</v>
      </c>
      <c r="O557">
        <v>2560</v>
      </c>
      <c r="P557">
        <v>3480</v>
      </c>
      <c r="Q557">
        <v>12750</v>
      </c>
      <c r="R557">
        <v>5993.3032229999999</v>
      </c>
      <c r="S557">
        <v>7118.9365230000003</v>
      </c>
      <c r="T557">
        <v>1819.5</v>
      </c>
      <c r="U557">
        <v>5729</v>
      </c>
      <c r="V557">
        <v>4540</v>
      </c>
      <c r="W557">
        <v>4062</v>
      </c>
      <c r="X557">
        <v>1530</v>
      </c>
      <c r="Y557">
        <v>1153</v>
      </c>
      <c r="Z557">
        <v>585000</v>
      </c>
    </row>
    <row r="558" spans="1:26" x14ac:dyDescent="0.25">
      <c r="A558" s="1">
        <v>45152</v>
      </c>
      <c r="B558">
        <v>21080</v>
      </c>
      <c r="C558">
        <v>879.70001219999995</v>
      </c>
      <c r="D558">
        <v>2624.5</v>
      </c>
      <c r="E558">
        <v>25940</v>
      </c>
      <c r="F558">
        <v>1094.5</v>
      </c>
      <c r="G558">
        <v>2349</v>
      </c>
      <c r="H558">
        <v>557.40002440000001</v>
      </c>
      <c r="I558">
        <v>3276</v>
      </c>
      <c r="J558">
        <v>7469</v>
      </c>
      <c r="K558">
        <v>7146</v>
      </c>
      <c r="L558">
        <v>7565</v>
      </c>
      <c r="M558">
        <v>3861</v>
      </c>
      <c r="N558">
        <v>4305</v>
      </c>
      <c r="O558">
        <v>2663</v>
      </c>
      <c r="P558">
        <v>3900</v>
      </c>
      <c r="Q558">
        <v>12165</v>
      </c>
      <c r="R558">
        <v>5849.6621089999999</v>
      </c>
      <c r="S558">
        <v>6852.7524409999996</v>
      </c>
      <c r="T558">
        <v>1803.5</v>
      </c>
      <c r="U558">
        <v>5681</v>
      </c>
      <c r="V558">
        <v>4125</v>
      </c>
      <c r="W558">
        <v>3863</v>
      </c>
      <c r="X558">
        <v>1507</v>
      </c>
      <c r="Y558">
        <v>1112</v>
      </c>
      <c r="Z558">
        <v>578000</v>
      </c>
    </row>
    <row r="559" spans="1:26" x14ac:dyDescent="0.25">
      <c r="A559" s="1">
        <v>45159</v>
      </c>
      <c r="B559">
        <v>20675</v>
      </c>
      <c r="C559">
        <v>901</v>
      </c>
      <c r="D559">
        <v>2620</v>
      </c>
      <c r="E559">
        <v>25800</v>
      </c>
      <c r="F559">
        <v>1136.5</v>
      </c>
      <c r="G559">
        <v>2395</v>
      </c>
      <c r="H559">
        <v>552.29998780000005</v>
      </c>
      <c r="I559">
        <v>3288</v>
      </c>
      <c r="J559">
        <v>7577</v>
      </c>
      <c r="K559">
        <v>7320</v>
      </c>
      <c r="L559">
        <v>7565</v>
      </c>
      <c r="M559">
        <v>3963</v>
      </c>
      <c r="N559">
        <v>4320</v>
      </c>
      <c r="O559">
        <v>2731.5</v>
      </c>
      <c r="P559">
        <v>4560</v>
      </c>
      <c r="Q559">
        <v>12425</v>
      </c>
      <c r="R559">
        <v>5951.6967770000001</v>
      </c>
      <c r="S559">
        <v>6946.4096680000002</v>
      </c>
      <c r="T559">
        <v>1845.5</v>
      </c>
      <c r="U559">
        <v>5521</v>
      </c>
      <c r="V559">
        <v>4180</v>
      </c>
      <c r="W559">
        <v>3788</v>
      </c>
      <c r="X559">
        <v>1571</v>
      </c>
      <c r="Y559">
        <v>1116</v>
      </c>
      <c r="Z559">
        <v>589000</v>
      </c>
    </row>
    <row r="560" spans="1:26" x14ac:dyDescent="0.25">
      <c r="A560" s="1">
        <v>45166</v>
      </c>
      <c r="B560">
        <v>22800</v>
      </c>
      <c r="C560">
        <v>931.40002440000001</v>
      </c>
      <c r="D560">
        <v>2708</v>
      </c>
      <c r="E560">
        <v>27200</v>
      </c>
      <c r="F560">
        <v>1183</v>
      </c>
      <c r="G560">
        <v>2519.5</v>
      </c>
      <c r="H560">
        <v>565</v>
      </c>
      <c r="I560">
        <v>3297</v>
      </c>
      <c r="J560">
        <v>7864</v>
      </c>
      <c r="K560">
        <v>7227</v>
      </c>
      <c r="L560">
        <v>7625</v>
      </c>
      <c r="M560">
        <v>4084</v>
      </c>
      <c r="N560">
        <v>4640</v>
      </c>
      <c r="O560">
        <v>2783.5</v>
      </c>
      <c r="P560">
        <v>4695</v>
      </c>
      <c r="Q560">
        <v>12725</v>
      </c>
      <c r="R560">
        <v>5936.8374020000001</v>
      </c>
      <c r="S560">
        <v>6956.2685549999997</v>
      </c>
      <c r="T560">
        <v>1922.5</v>
      </c>
      <c r="U560">
        <v>5674</v>
      </c>
      <c r="V560">
        <v>4015</v>
      </c>
      <c r="W560">
        <v>4005</v>
      </c>
      <c r="X560">
        <v>1591.5</v>
      </c>
      <c r="Y560">
        <v>1170.5</v>
      </c>
      <c r="Z560">
        <v>608000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A34B4-3CD7-455B-93A6-589042A3FD21}">
  <dimension ref="A1:Z563"/>
  <sheetViews>
    <sheetView workbookViewId="0">
      <selection activeCell="AD4" sqref="AD4"/>
    </sheetView>
  </sheetViews>
  <sheetFormatPr defaultRowHeight="15" x14ac:dyDescent="0.25"/>
  <cols>
    <col min="1" max="1" width="15.140625" bestFit="1" customWidth="1"/>
  </cols>
  <sheetData>
    <row r="1" spans="1:26" x14ac:dyDescent="0.25">
      <c r="B1" t="s">
        <v>9</v>
      </c>
      <c r="C1" t="s">
        <v>9</v>
      </c>
      <c r="D1" t="s">
        <v>9</v>
      </c>
      <c r="E1" t="s">
        <v>9</v>
      </c>
      <c r="F1" t="s">
        <v>9</v>
      </c>
      <c r="G1" t="s">
        <v>9</v>
      </c>
      <c r="H1" t="s">
        <v>9</v>
      </c>
      <c r="I1" t="s">
        <v>9</v>
      </c>
      <c r="J1" t="s">
        <v>9</v>
      </c>
      <c r="K1" t="s">
        <v>9</v>
      </c>
      <c r="L1" t="s">
        <v>9</v>
      </c>
      <c r="M1" t="s">
        <v>9</v>
      </c>
      <c r="N1" t="s">
        <v>9</v>
      </c>
      <c r="O1" t="s">
        <v>9</v>
      </c>
      <c r="P1" t="s">
        <v>9</v>
      </c>
      <c r="Q1" t="s">
        <v>9</v>
      </c>
      <c r="R1" t="s">
        <v>9</v>
      </c>
      <c r="S1" t="s">
        <v>9</v>
      </c>
      <c r="T1" t="s">
        <v>9</v>
      </c>
      <c r="U1" t="s">
        <v>9</v>
      </c>
      <c r="V1" t="s">
        <v>9</v>
      </c>
      <c r="W1" t="s">
        <v>9</v>
      </c>
      <c r="X1" t="s">
        <v>9</v>
      </c>
      <c r="Y1" t="s">
        <v>9</v>
      </c>
      <c r="Z1" t="s">
        <v>9</v>
      </c>
    </row>
    <row r="2" spans="1:26" x14ac:dyDescent="0.25">
      <c r="A2" t="s">
        <v>0</v>
      </c>
      <c r="B2" t="s">
        <v>3</v>
      </c>
      <c r="C2" t="s">
        <v>57</v>
      </c>
      <c r="D2" t="s">
        <v>59</v>
      </c>
      <c r="E2" t="s">
        <v>61</v>
      </c>
      <c r="F2" t="s">
        <v>4</v>
      </c>
      <c r="G2" t="s">
        <v>5</v>
      </c>
      <c r="H2" t="s">
        <v>66</v>
      </c>
      <c r="I2" t="s">
        <v>68</v>
      </c>
      <c r="J2" t="s">
        <v>71</v>
      </c>
      <c r="K2" t="s">
        <v>74</v>
      </c>
      <c r="L2" t="s">
        <v>76</v>
      </c>
      <c r="M2" t="s">
        <v>78</v>
      </c>
      <c r="N2" t="s">
        <v>81</v>
      </c>
      <c r="O2" t="s">
        <v>83</v>
      </c>
      <c r="P2" t="s">
        <v>86</v>
      </c>
      <c r="Q2" t="s">
        <v>88</v>
      </c>
      <c r="R2" t="s">
        <v>90</v>
      </c>
      <c r="S2" t="s">
        <v>93</v>
      </c>
      <c r="T2" t="s">
        <v>95</v>
      </c>
      <c r="U2" t="s">
        <v>98</v>
      </c>
      <c r="V2" t="s">
        <v>100</v>
      </c>
      <c r="W2" t="s">
        <v>102</v>
      </c>
      <c r="X2" t="s">
        <v>105</v>
      </c>
      <c r="Y2" t="s">
        <v>108</v>
      </c>
      <c r="Z2" t="s">
        <v>110</v>
      </c>
    </row>
    <row r="3" spans="1:26" x14ac:dyDescent="0.25">
      <c r="A3" t="s">
        <v>1</v>
      </c>
      <c r="B3" t="s">
        <v>6</v>
      </c>
      <c r="C3" t="s">
        <v>58</v>
      </c>
      <c r="D3" t="s">
        <v>60</v>
      </c>
      <c r="E3" t="s">
        <v>62</v>
      </c>
      <c r="F3" t="s">
        <v>7</v>
      </c>
      <c r="G3" t="s">
        <v>8</v>
      </c>
      <c r="H3" t="s">
        <v>67</v>
      </c>
      <c r="I3" t="s">
        <v>69</v>
      </c>
      <c r="J3" t="s">
        <v>72</v>
      </c>
      <c r="K3" t="s">
        <v>75</v>
      </c>
      <c r="L3" t="s">
        <v>77</v>
      </c>
      <c r="M3" t="s">
        <v>79</v>
      </c>
      <c r="N3" t="s">
        <v>82</v>
      </c>
      <c r="O3" t="s">
        <v>84</v>
      </c>
      <c r="P3" t="s">
        <v>87</v>
      </c>
      <c r="Q3" t="s">
        <v>89</v>
      </c>
      <c r="R3" t="s">
        <v>91</v>
      </c>
      <c r="S3" t="s">
        <v>94</v>
      </c>
      <c r="T3" t="s">
        <v>96</v>
      </c>
      <c r="U3" t="s">
        <v>99</v>
      </c>
      <c r="V3" t="s">
        <v>101</v>
      </c>
      <c r="W3" t="s">
        <v>103</v>
      </c>
      <c r="X3" t="s">
        <v>106</v>
      </c>
      <c r="Y3" t="s">
        <v>109</v>
      </c>
      <c r="Z3" t="s">
        <v>111</v>
      </c>
    </row>
    <row r="4" spans="1:26" x14ac:dyDescent="0.25">
      <c r="A4" s="1">
        <v>41274</v>
      </c>
    </row>
    <row r="5" spans="1:26" x14ac:dyDescent="0.25">
      <c r="A5" s="1">
        <v>41281</v>
      </c>
      <c r="B5">
        <f>LN('25 TSE Stocks'!B5/'25 TSE Stocks'!B4)</f>
        <v>3.7210822715855296E-2</v>
      </c>
      <c r="C5">
        <f>LN('25 TSE Stocks'!C5/'25 TSE Stocks'!C4)</f>
        <v>6.8171218103478676E-2</v>
      </c>
      <c r="D5">
        <f>LN('25 TSE Stocks'!D5/'25 TSE Stocks'!D4)</f>
        <v>-8.5248110228578616E-3</v>
      </c>
      <c r="E5">
        <f>LN('25 TSE Stocks'!E5/'25 TSE Stocks'!E4)</f>
        <v>-4.7269065570111839E-2</v>
      </c>
      <c r="F5">
        <f>LN('25 TSE Stocks'!F5/'25 TSE Stocks'!F4)</f>
        <v>-1.0384355564590254E-2</v>
      </c>
      <c r="G5">
        <f>LN('25 TSE Stocks'!G5/'25 TSE Stocks'!G4)</f>
        <v>0</v>
      </c>
      <c r="H5">
        <f>LN('25 TSE Stocks'!H5/'25 TSE Stocks'!H4)</f>
        <v>0</v>
      </c>
      <c r="I5">
        <f>LN('25 TSE Stocks'!I5/'25 TSE Stocks'!I4)</f>
        <v>-5.4200419964586079E-3</v>
      </c>
      <c r="J5">
        <f>LN('25 TSE Stocks'!J5/'25 TSE Stocks'!J4)</f>
        <v>9.8555473298254315E-2</v>
      </c>
      <c r="K5">
        <f>LN('25 TSE Stocks'!K5/'25 TSE Stocks'!K4)</f>
        <v>3.3376157381432937E-2</v>
      </c>
      <c r="L5">
        <f>LN('25 TSE Stocks'!L5/'25 TSE Stocks'!L4)</f>
        <v>-5.1812762897954119E-3</v>
      </c>
      <c r="M5">
        <f>LN('25 TSE Stocks'!M5/'25 TSE Stocks'!M4)</f>
        <v>-3.8683008276614492E-3</v>
      </c>
      <c r="N5">
        <f>LN('25 TSE Stocks'!N5/'25 TSE Stocks'!N4)</f>
        <v>-4.6150827133356026E-2</v>
      </c>
      <c r="O5">
        <f>LN('25 TSE Stocks'!O5/'25 TSE Stocks'!O4)</f>
        <v>3.4839592271256797E-2</v>
      </c>
      <c r="P5">
        <f>LN('25 TSE Stocks'!P5/'25 TSE Stocks'!P4)</f>
        <v>1.1523267809094179E-2</v>
      </c>
      <c r="Q5">
        <f>LN('25 TSE Stocks'!Q5/'25 TSE Stocks'!Q4)</f>
        <v>5.970336207145252E-3</v>
      </c>
      <c r="R5">
        <f>LN('25 TSE Stocks'!R5/'25 TSE Stocks'!R4)</f>
        <v>4.81974322883921E-2</v>
      </c>
      <c r="S5">
        <f>LN('25 TSE Stocks'!S5/'25 TSE Stocks'!S4)</f>
        <v>3.2897776102496737E-2</v>
      </c>
      <c r="T5">
        <f>LN('25 TSE Stocks'!T5/'25 TSE Stocks'!T4)</f>
        <v>-9.38949008905322E-3</v>
      </c>
      <c r="U5">
        <f>LN('25 TSE Stocks'!U5/'25 TSE Stocks'!U4)</f>
        <v>3.4338403318938317E-2</v>
      </c>
      <c r="V5">
        <f>LN('25 TSE Stocks'!V5/'25 TSE Stocks'!V4)</f>
        <v>4.1576407846104751E-2</v>
      </c>
      <c r="W5">
        <f>LN('25 TSE Stocks'!W5/'25 TSE Stocks'!W4)</f>
        <v>2.5863451147404286E-2</v>
      </c>
      <c r="X5">
        <f>LN('25 TSE Stocks'!X5/'25 TSE Stocks'!X4)</f>
        <v>-2.259817704308352E-3</v>
      </c>
      <c r="Y5">
        <f>LN('25 TSE Stocks'!Y5/'25 TSE Stocks'!Y4)</f>
        <v>-2.7249744379673313E-2</v>
      </c>
      <c r="Z5">
        <f>LN('25 TSE Stocks'!Z5/'25 TSE Stocks'!Z4)</f>
        <v>0</v>
      </c>
    </row>
    <row r="6" spans="1:26" x14ac:dyDescent="0.25">
      <c r="A6" s="1">
        <v>41288</v>
      </c>
      <c r="B6">
        <f>LN('25 TSE Stocks'!B6/'25 TSE Stocks'!B5)</f>
        <v>-2.6085831241926434E-2</v>
      </c>
      <c r="C6">
        <f>LN('25 TSE Stocks'!C6/'25 TSE Stocks'!C5)</f>
        <v>5.4452546234528255E-2</v>
      </c>
      <c r="D6">
        <f>LN('25 TSE Stocks'!D6/'25 TSE Stocks'!D5)</f>
        <v>2.2016230340136091E-2</v>
      </c>
      <c r="E6">
        <f>LN('25 TSE Stocks'!E6/'25 TSE Stocks'!E5)</f>
        <v>-5.10901443825812E-2</v>
      </c>
      <c r="F6">
        <f>LN('25 TSE Stocks'!F6/'25 TSE Stocks'!F5)</f>
        <v>1.0384355564590313E-2</v>
      </c>
      <c r="G6">
        <f>LN('25 TSE Stocks'!G6/'25 TSE Stocks'!G5)</f>
        <v>9.3458246331740435E-3</v>
      </c>
      <c r="H6">
        <f>LN('25 TSE Stocks'!H6/'25 TSE Stocks'!H5)</f>
        <v>1.0582088179914361E-2</v>
      </c>
      <c r="I6">
        <f>LN('25 TSE Stocks'!I6/'25 TSE Stocks'!I5)</f>
        <v>-2.754997641711416E-2</v>
      </c>
      <c r="J6">
        <f>LN('25 TSE Stocks'!J6/'25 TSE Stocks'!J5)</f>
        <v>-4.2219420251180417E-2</v>
      </c>
      <c r="K6">
        <f>LN('25 TSE Stocks'!K6/'25 TSE Stocks'!K5)</f>
        <v>2.0882413558358036E-2</v>
      </c>
      <c r="L6">
        <f>LN('25 TSE Stocks'!L6/'25 TSE Stocks'!L5)</f>
        <v>-1.3072111907091608E-2</v>
      </c>
      <c r="M6">
        <f>LN('25 TSE Stocks'!M6/'25 TSE Stocks'!M5)</f>
        <v>3.1789038259877243E-2</v>
      </c>
      <c r="N6">
        <f>LN('25 TSE Stocks'!N6/'25 TSE Stocks'!N5)</f>
        <v>0.20902216048138372</v>
      </c>
      <c r="O6">
        <f>LN('25 TSE Stocks'!O6/'25 TSE Stocks'!O5)</f>
        <v>2.0120573756681947E-3</v>
      </c>
      <c r="P6">
        <f>LN('25 TSE Stocks'!P6/'25 TSE Stocks'!P5)</f>
        <v>-5.5146519350957974E-3</v>
      </c>
      <c r="Q6">
        <f>LN('25 TSE Stocks'!Q6/'25 TSE Stocks'!Q5)</f>
        <v>0</v>
      </c>
      <c r="R6">
        <f>LN('25 TSE Stocks'!R6/'25 TSE Stocks'!R5)</f>
        <v>2.3067439134602692E-2</v>
      </c>
      <c r="S6">
        <f>LN('25 TSE Stocks'!S6/'25 TSE Stocks'!S5)</f>
        <v>-6.4932317033272189E-3</v>
      </c>
      <c r="T6">
        <f>LN('25 TSE Stocks'!T6/'25 TSE Stocks'!T5)</f>
        <v>-9.4788835894513718E-3</v>
      </c>
      <c r="U6">
        <f>LN('25 TSE Stocks'!U6/'25 TSE Stocks'!U5)</f>
        <v>3.0746194942152211E-2</v>
      </c>
      <c r="V6">
        <f>LN('25 TSE Stocks'!V6/'25 TSE Stocks'!V5)</f>
        <v>-4.1576407846104897E-2</v>
      </c>
      <c r="W6">
        <f>LN('25 TSE Stocks'!W6/'25 TSE Stocks'!W5)</f>
        <v>1.4172039168245958E-3</v>
      </c>
      <c r="X6">
        <f>LN('25 TSE Stocks'!X6/'25 TSE Stocks'!X5)</f>
        <v>-1.5963913378320479E-2</v>
      </c>
      <c r="Y6">
        <f>LN('25 TSE Stocks'!Y6/'25 TSE Stocks'!Y5)</f>
        <v>-2.7662317191160875E-3</v>
      </c>
      <c r="Z6">
        <f>LN('25 TSE Stocks'!Z6/'25 TSE Stocks'!Z5)</f>
        <v>-8.0136682035094886E-3</v>
      </c>
    </row>
    <row r="7" spans="1:26" x14ac:dyDescent="0.25">
      <c r="A7" s="1">
        <v>41295</v>
      </c>
      <c r="B7">
        <f>LN('25 TSE Stocks'!B7/'25 TSE Stocks'!B6)</f>
        <v>-1.4860847061729672E-2</v>
      </c>
      <c r="C7">
        <f>LN('25 TSE Stocks'!C7/'25 TSE Stocks'!C6)</f>
        <v>-0.10927545259676785</v>
      </c>
      <c r="D7">
        <f>LN('25 TSE Stocks'!D7/'25 TSE Stocks'!D6)</f>
        <v>1.6611449812094427E-2</v>
      </c>
      <c r="E7">
        <f>LN('25 TSE Stocks'!E7/'25 TSE Stocks'!E6)</f>
        <v>-5.345224386439542E-2</v>
      </c>
      <c r="F7">
        <f>LN('25 TSE Stocks'!F7/'25 TSE Stocks'!F6)</f>
        <v>-1.0384355564590254E-2</v>
      </c>
      <c r="G7">
        <f>LN('25 TSE Stocks'!G7/'25 TSE Stocks'!G6)</f>
        <v>9.2592884934623917E-3</v>
      </c>
      <c r="H7">
        <f>LN('25 TSE Stocks'!H7/'25 TSE Stocks'!H6)</f>
        <v>-2.1277511220283551E-2</v>
      </c>
      <c r="I7">
        <f>LN('25 TSE Stocks'!I7/'25 TSE Stocks'!I6)</f>
        <v>5.5710190059322321E-3</v>
      </c>
      <c r="J7">
        <f>LN('25 TSE Stocks'!J7/'25 TSE Stocks'!J6)</f>
        <v>1.7331412799630793E-2</v>
      </c>
      <c r="K7">
        <f>LN('25 TSE Stocks'!K7/'25 TSE Stocks'!K6)</f>
        <v>0</v>
      </c>
      <c r="L7">
        <f>LN('25 TSE Stocks'!L7/'25 TSE Stocks'!L6)</f>
        <v>-1.4579442176845678E-2</v>
      </c>
      <c r="M7">
        <f>LN('25 TSE Stocks'!M7/'25 TSE Stocks'!M6)</f>
        <v>-2.5065375494347764E-3</v>
      </c>
      <c r="N7">
        <f>LN('25 TSE Stocks'!N7/'25 TSE Stocks'!N6)</f>
        <v>-1.8127364644261297E-2</v>
      </c>
      <c r="O7">
        <f>LN('25 TSE Stocks'!O7/'25 TSE Stocks'!O6)</f>
        <v>1.0994561413416542E-2</v>
      </c>
      <c r="P7">
        <f>LN('25 TSE Stocks'!P7/'25 TSE Stocks'!P6)</f>
        <v>1.5546841434154574E-2</v>
      </c>
      <c r="Q7">
        <f>LN('25 TSE Stocks'!Q7/'25 TSE Stocks'!Q6)</f>
        <v>7.4129355815640233E-3</v>
      </c>
      <c r="R7">
        <f>LN('25 TSE Stocks'!R7/'25 TSE Stocks'!R6)</f>
        <v>1.2999110602061378E-2</v>
      </c>
      <c r="S7">
        <f>LN('25 TSE Stocks'!S7/'25 TSE Stocks'!S6)</f>
        <v>5.8514463171224385E-2</v>
      </c>
      <c r="T7">
        <f>LN('25 TSE Stocks'!T7/'25 TSE Stocks'!T6)</f>
        <v>0</v>
      </c>
      <c r="U7">
        <f>LN('25 TSE Stocks'!U7/'25 TSE Stocks'!U6)</f>
        <v>1.703901837404195E-2</v>
      </c>
      <c r="V7">
        <f>LN('25 TSE Stocks'!V7/'25 TSE Stocks'!V6)</f>
        <v>5.9514100509738536E-2</v>
      </c>
      <c r="W7">
        <f>LN('25 TSE Stocks'!W7/'25 TSE Stocks'!W6)</f>
        <v>2.2409967567036001E-2</v>
      </c>
      <c r="X7">
        <f>LN('25 TSE Stocks'!X7/'25 TSE Stocks'!X6)</f>
        <v>9.1532585603979061E-3</v>
      </c>
      <c r="Y7">
        <f>LN('25 TSE Stocks'!Y7/'25 TSE Stocks'!Y6)</f>
        <v>-1.3947226471904911E-2</v>
      </c>
      <c r="Z7">
        <f>LN('25 TSE Stocks'!Z7/'25 TSE Stocks'!Z6)</f>
        <v>1.2564523542384017E-2</v>
      </c>
    </row>
    <row r="8" spans="1:26" x14ac:dyDescent="0.25">
      <c r="A8" s="1">
        <v>41302</v>
      </c>
      <c r="B8">
        <f>LN('25 TSE Stocks'!B8/'25 TSE Stocks'!B7)</f>
        <v>-1.7621578309125779E-2</v>
      </c>
      <c r="C8">
        <f>LN('25 TSE Stocks'!C8/'25 TSE Stocks'!C7)</f>
        <v>0.11026556986743671</v>
      </c>
      <c r="D8">
        <f>LN('25 TSE Stocks'!D8/'25 TSE Stocks'!D7)</f>
        <v>-3.3002666956575516E-3</v>
      </c>
      <c r="E8">
        <f>LN('25 TSE Stocks'!E8/'25 TSE Stocks'!E7)</f>
        <v>7.4636388580828619E-2</v>
      </c>
      <c r="F8">
        <f>LN('25 TSE Stocks'!F8/'25 TSE Stocks'!F7)</f>
        <v>7.2466343205063122E-2</v>
      </c>
      <c r="G8">
        <f>LN('25 TSE Stocks'!G8/'25 TSE Stocks'!G7)</f>
        <v>3.5090945785171246E-2</v>
      </c>
      <c r="H8">
        <f>LN('25 TSE Stocks'!H8/'25 TSE Stocks'!H7)</f>
        <v>0.10212952444830595</v>
      </c>
      <c r="I8">
        <f>LN('25 TSE Stocks'!I8/'25 TSE Stocks'!I7)</f>
        <v>0</v>
      </c>
      <c r="J8">
        <f>LN('25 TSE Stocks'!J8/'25 TSE Stocks'!J7)</f>
        <v>9.1220233816497361E-3</v>
      </c>
      <c r="K8">
        <f>LN('25 TSE Stocks'!K8/'25 TSE Stocks'!K7)</f>
        <v>8.004413955576526E-3</v>
      </c>
      <c r="L8">
        <f>LN('25 TSE Stocks'!L8/'25 TSE Stocks'!L7)</f>
        <v>-6.1960850593655331E-2</v>
      </c>
      <c r="M8">
        <f>LN('25 TSE Stocks'!M8/'25 TSE Stocks'!M7)</f>
        <v>5.195210599781272E-2</v>
      </c>
      <c r="N8">
        <f>LN('25 TSE Stocks'!N8/'25 TSE Stocks'!N7)</f>
        <v>2.1116682358850437E-2</v>
      </c>
      <c r="O8">
        <f>LN('25 TSE Stocks'!O8/'25 TSE Stocks'!O7)</f>
        <v>4.2808087725406382E-2</v>
      </c>
      <c r="P8">
        <f>LN('25 TSE Stocks'!P8/'25 TSE Stocks'!P7)</f>
        <v>1.351982455031657E-2</v>
      </c>
      <c r="Q8">
        <f>LN('25 TSE Stocks'!Q8/'25 TSE Stocks'!Q7)</f>
        <v>2.1914611117128949E-2</v>
      </c>
      <c r="R8">
        <f>LN('25 TSE Stocks'!R8/'25 TSE Stocks'!R7)</f>
        <v>4.7559910528326518E-2</v>
      </c>
      <c r="S8">
        <f>LN('25 TSE Stocks'!S8/'25 TSE Stocks'!S7)</f>
        <v>3.768351238048602E-2</v>
      </c>
      <c r="T8">
        <f>LN('25 TSE Stocks'!T8/'25 TSE Stocks'!T7)</f>
        <v>5.1055016962293483E-2</v>
      </c>
      <c r="U8">
        <f>LN('25 TSE Stocks'!U8/'25 TSE Stocks'!U7)</f>
        <v>4.8674896115244205E-2</v>
      </c>
      <c r="V8">
        <f>LN('25 TSE Stocks'!V8/'25 TSE Stocks'!V7)</f>
        <v>-4.5462353647731928E-2</v>
      </c>
      <c r="W8">
        <f>LN('25 TSE Stocks'!W8/'25 TSE Stocks'!W7)</f>
        <v>1.7845431718718958E-2</v>
      </c>
      <c r="X8">
        <f>LN('25 TSE Stocks'!X8/'25 TSE Stocks'!X7)</f>
        <v>4.5454809457307795E-3</v>
      </c>
      <c r="Y8">
        <f>LN('25 TSE Stocks'!Y8/'25 TSE Stocks'!Y7)</f>
        <v>1.3947226471904878E-2</v>
      </c>
      <c r="Z8">
        <f>LN('25 TSE Stocks'!Z8/'25 TSE Stocks'!Z7)</f>
        <v>4.2228497115874813E-2</v>
      </c>
    </row>
    <row r="9" spans="1:26" x14ac:dyDescent="0.25">
      <c r="A9" s="1">
        <v>41309</v>
      </c>
      <c r="B9">
        <f>LN('25 TSE Stocks'!B9/'25 TSE Stocks'!B8)</f>
        <v>-7.648302076004811E-3</v>
      </c>
      <c r="C9">
        <f>LN('25 TSE Stocks'!C9/'25 TSE Stocks'!C8)</f>
        <v>-7.6051047724989704E-2</v>
      </c>
      <c r="D9">
        <f>LN('25 TSE Stocks'!D9/'25 TSE Stocks'!D8)</f>
        <v>-6.1347996049405509E-2</v>
      </c>
      <c r="E9">
        <f>LN('25 TSE Stocks'!E9/'25 TSE Stocks'!E8)</f>
        <v>-7.5025795528267825E-2</v>
      </c>
      <c r="F9">
        <f>LN('25 TSE Stocks'!F9/'25 TSE Stocks'!F8)</f>
        <v>3.0595237935124142E-2</v>
      </c>
      <c r="G9">
        <f>LN('25 TSE Stocks'!G9/'25 TSE Stocks'!G8)</f>
        <v>8.5248863167965247E-2</v>
      </c>
      <c r="H9">
        <f>LN('25 TSE Stocks'!H9/'25 TSE Stocks'!H8)</f>
        <v>9.265885476080675E-2</v>
      </c>
      <c r="I9">
        <f>LN('25 TSE Stocks'!I9/'25 TSE Stocks'!I8)</f>
        <v>6.9733313305881076E-2</v>
      </c>
      <c r="J9">
        <f>LN('25 TSE Stocks'!J9/'25 TSE Stocks'!J8)</f>
        <v>0.10853392160493421</v>
      </c>
      <c r="K9">
        <f>LN('25 TSE Stocks'!K9/'25 TSE Stocks'!K8)</f>
        <v>-2.3042269572630412E-2</v>
      </c>
      <c r="L9">
        <f>LN('25 TSE Stocks'!L9/'25 TSE Stocks'!L8)</f>
        <v>-2.8447955505257728E-3</v>
      </c>
      <c r="M9">
        <f>LN('25 TSE Stocks'!M9/'25 TSE Stocks'!M8)</f>
        <v>-1.2586397739326287E-2</v>
      </c>
      <c r="N9">
        <f>LN('25 TSE Stocks'!N9/'25 TSE Stocks'!N8)</f>
        <v>-5.0193864991417737E-2</v>
      </c>
      <c r="O9">
        <f>LN('25 TSE Stocks'!O9/'25 TSE Stocks'!O8)</f>
        <v>2.5389258329056103E-2</v>
      </c>
      <c r="P9">
        <f>LN('25 TSE Stocks'!P9/'25 TSE Stocks'!P8)</f>
        <v>1.7746416019938215E-2</v>
      </c>
      <c r="Q9">
        <f>LN('25 TSE Stocks'!Q9/'25 TSE Stocks'!Q8)</f>
        <v>7.1995383872689705E-3</v>
      </c>
      <c r="R9">
        <f>LN('25 TSE Stocks'!R9/'25 TSE Stocks'!R8)</f>
        <v>-3.1816804998551267E-2</v>
      </c>
      <c r="S9">
        <f>LN('25 TSE Stocks'!S9/'25 TSE Stocks'!S8)</f>
        <v>5.8997542944467067E-3</v>
      </c>
      <c r="T9">
        <f>LN('25 TSE Stocks'!T9/'25 TSE Stocks'!T8)</f>
        <v>6.5669132083655254E-2</v>
      </c>
      <c r="U9">
        <f>LN('25 TSE Stocks'!U9/'25 TSE Stocks'!U8)</f>
        <v>6.0940237582921046E-2</v>
      </c>
      <c r="V9">
        <f>LN('25 TSE Stocks'!V9/'25 TSE Stocks'!V8)</f>
        <v>-1.8779807831881965E-2</v>
      </c>
      <c r="W9">
        <f>LN('25 TSE Stocks'!W9/'25 TSE Stocks'!W8)</f>
        <v>4.3919244307527444E-2</v>
      </c>
      <c r="X9">
        <f>LN('25 TSE Stocks'!X9/'25 TSE Stocks'!X8)</f>
        <v>-4.5454809457307621E-3</v>
      </c>
      <c r="Y9">
        <f>LN('25 TSE Stocks'!Y9/'25 TSE Stocks'!Y8)</f>
        <v>8.2759509309692815E-3</v>
      </c>
      <c r="Z9">
        <f>LN('25 TSE Stocks'!Z9/'25 TSE Stocks'!Z8)</f>
        <v>-2.1788522261577932E-3</v>
      </c>
    </row>
    <row r="10" spans="1:26" x14ac:dyDescent="0.25">
      <c r="A10" s="1">
        <v>41316</v>
      </c>
      <c r="B10">
        <f>LN('25 TSE Stocks'!B10/'25 TSE Stocks'!B9)</f>
        <v>-7.4354078930713038E-2</v>
      </c>
      <c r="C10">
        <f>LN('25 TSE Stocks'!C10/'25 TSE Stocks'!C9)</f>
        <v>-0.10281288336113245</v>
      </c>
      <c r="D10">
        <f>LN('25 TSE Stocks'!D10/'25 TSE Stocks'!D9)</f>
        <v>8.5839152383240871E-2</v>
      </c>
      <c r="E10">
        <f>LN('25 TSE Stocks'!E10/'25 TSE Stocks'!E9)</f>
        <v>-0.13136323462033539</v>
      </c>
      <c r="F10">
        <f>LN('25 TSE Stocks'!F10/'25 TSE Stocks'!F9)</f>
        <v>-4.4280717675967453E-2</v>
      </c>
      <c r="G10">
        <f>LN('25 TSE Stocks'!G10/'25 TSE Stocks'!G9)</f>
        <v>-3.5346647403304447E-2</v>
      </c>
      <c r="H10">
        <f>LN('25 TSE Stocks'!H10/'25 TSE Stocks'!H9)</f>
        <v>-7.3427460124114885E-2</v>
      </c>
      <c r="I10">
        <f>LN('25 TSE Stocks'!I10/'25 TSE Stocks'!I9)</f>
        <v>-3.6943490462343596E-2</v>
      </c>
      <c r="J10">
        <f>LN('25 TSE Stocks'!J10/'25 TSE Stocks'!J9)</f>
        <v>-3.3129365768944964E-2</v>
      </c>
      <c r="K10">
        <f>LN('25 TSE Stocks'!K10/'25 TSE Stocks'!K9)</f>
        <v>2.4180935639261592E-2</v>
      </c>
      <c r="L10">
        <f>LN('25 TSE Stocks'!L10/'25 TSE Stocks'!L9)</f>
        <v>-2.0144508667879771E-2</v>
      </c>
      <c r="M10">
        <f>LN('25 TSE Stocks'!M10/'25 TSE Stocks'!M9)</f>
        <v>-3.7485242254048028E-2</v>
      </c>
      <c r="N10">
        <f>LN('25 TSE Stocks'!N10/'25 TSE Stocks'!N9)</f>
        <v>-6.4162000585985507E-2</v>
      </c>
      <c r="O10">
        <f>LN('25 TSE Stocks'!O10/'25 TSE Stocks'!O9)</f>
        <v>-3.2078226588149947E-2</v>
      </c>
      <c r="P10">
        <f>LN('25 TSE Stocks'!P10/'25 TSE Stocks'!P9)</f>
        <v>-0.13844359357214597</v>
      </c>
      <c r="Q10">
        <f>LN('25 TSE Stocks'!Q10/'25 TSE Stocks'!Q9)</f>
        <v>1.4336928617099281E-3</v>
      </c>
      <c r="R10">
        <f>LN('25 TSE Stocks'!R10/'25 TSE Stocks'!R9)</f>
        <v>1.0889896607368668E-3</v>
      </c>
      <c r="S10">
        <f>LN('25 TSE Stocks'!S10/'25 TSE Stocks'!S9)</f>
        <v>1.0241375253918045E-2</v>
      </c>
      <c r="T10">
        <f>LN('25 TSE Stocks'!T10/'25 TSE Stocks'!T9)</f>
        <v>-1.7094333476155132E-2</v>
      </c>
      <c r="U10">
        <f>LN('25 TSE Stocks'!U10/'25 TSE Stocks'!U9)</f>
        <v>2.7028561747121212E-2</v>
      </c>
      <c r="V10">
        <f>LN('25 TSE Stocks'!V10/'25 TSE Stocks'!V9)</f>
        <v>-1.9139647981304797E-2</v>
      </c>
      <c r="W10">
        <f>LN('25 TSE Stocks'!W10/'25 TSE Stocks'!W9)</f>
        <v>9.0732769811373085E-3</v>
      </c>
      <c r="X10">
        <f>LN('25 TSE Stocks'!X10/'25 TSE Stocks'!X9)</f>
        <v>5.7538069341017399E-2</v>
      </c>
      <c r="Y10">
        <f>LN('25 TSE Stocks'!Y10/'25 TSE Stocks'!Y9)</f>
        <v>-7.7071110225654535E-2</v>
      </c>
      <c r="Z10">
        <f>LN('25 TSE Stocks'!Z10/'25 TSE Stocks'!Z9)</f>
        <v>2.5835697550457018E-2</v>
      </c>
    </row>
    <row r="11" spans="1:26" x14ac:dyDescent="0.25">
      <c r="A11" s="1">
        <v>41323</v>
      </c>
      <c r="B11">
        <f>LN('25 TSE Stocks'!B11/'25 TSE Stocks'!B10)</f>
        <v>8.5171883807195425E-2</v>
      </c>
      <c r="C11">
        <f>LN('25 TSE Stocks'!C11/'25 TSE Stocks'!C10)</f>
        <v>3.3171380646112927E-2</v>
      </c>
      <c r="D11">
        <f>LN('25 TSE Stocks'!D11/'25 TSE Stocks'!D10)</f>
        <v>3.6425022604378625E-2</v>
      </c>
      <c r="E11">
        <f>LN('25 TSE Stocks'!E11/'25 TSE Stocks'!E10)</f>
        <v>-4.4473198164315383E-4</v>
      </c>
      <c r="F11">
        <f>LN('25 TSE Stocks'!F11/'25 TSE Stocks'!F10)</f>
        <v>9.7944411065401631E-3</v>
      </c>
      <c r="G11">
        <f>LN('25 TSE Stocks'!G11/'25 TSE Stocks'!G10)</f>
        <v>1.0575781782541744E-3</v>
      </c>
      <c r="H11">
        <f>LN('25 TSE Stocks'!H11/'25 TSE Stocks'!H10)</f>
        <v>-1.9231394636692049E-2</v>
      </c>
      <c r="I11">
        <f>LN('25 TSE Stocks'!I11/'25 TSE Stocks'!I10)</f>
        <v>3.1748698333842557E-2</v>
      </c>
      <c r="J11">
        <f>LN('25 TSE Stocks'!J11/'25 TSE Stocks'!J10)</f>
        <v>1.1512023407381106E-2</v>
      </c>
      <c r="K11">
        <f>LN('25 TSE Stocks'!K11/'25 TSE Stocks'!K10)</f>
        <v>4.5402575342579172E-3</v>
      </c>
      <c r="L11">
        <f>LN('25 TSE Stocks'!L11/'25 TSE Stocks'!L10)</f>
        <v>-2.3530584309254289E-2</v>
      </c>
      <c r="M11">
        <f>LN('25 TSE Stocks'!M11/'25 TSE Stocks'!M10)</f>
        <v>2.0453402441898975E-2</v>
      </c>
      <c r="N11">
        <f>LN('25 TSE Stocks'!N11/'25 TSE Stocks'!N10)</f>
        <v>0.1023439401469242</v>
      </c>
      <c r="O11">
        <f>LN('25 TSE Stocks'!O11/'25 TSE Stocks'!O10)</f>
        <v>4.4076524498817285E-2</v>
      </c>
      <c r="P11">
        <f>LN('25 TSE Stocks'!P11/'25 TSE Stocks'!P10)</f>
        <v>5.1672229515987794E-2</v>
      </c>
      <c r="Q11">
        <f>LN('25 TSE Stocks'!Q11/'25 TSE Stocks'!Q10)</f>
        <v>4.482521948009538E-2</v>
      </c>
      <c r="R11">
        <f>LN('25 TSE Stocks'!R11/'25 TSE Stocks'!R10)</f>
        <v>1.4766971013309848E-2</v>
      </c>
      <c r="S11">
        <f>LN('25 TSE Stocks'!S11/'25 TSE Stocks'!S10)</f>
        <v>4.41352544538001E-2</v>
      </c>
      <c r="T11">
        <f>LN('25 TSE Stocks'!T11/'25 TSE Stocks'!T10)</f>
        <v>5.0430733497252481E-2</v>
      </c>
      <c r="U11">
        <f>LN('25 TSE Stocks'!U11/'25 TSE Stocks'!U10)</f>
        <v>3.5502474725510567E-2</v>
      </c>
      <c r="V11">
        <f>LN('25 TSE Stocks'!V11/'25 TSE Stocks'!V10)</f>
        <v>0</v>
      </c>
      <c r="W11">
        <f>LN('25 TSE Stocks'!W11/'25 TSE Stocks'!W10)</f>
        <v>2.4220481142827953E-2</v>
      </c>
      <c r="X11">
        <f>LN('25 TSE Stocks'!X11/'25 TSE Stocks'!X10)</f>
        <v>1.9169991688432898E-2</v>
      </c>
      <c r="Y11">
        <f>LN('25 TSE Stocks'!Y11/'25 TSE Stocks'!Y10)</f>
        <v>-2.9717476974515902E-3</v>
      </c>
      <c r="Z11">
        <f>LN('25 TSE Stocks'!Z11/'25 TSE Stocks'!Z10)</f>
        <v>4.0609578632853596E-2</v>
      </c>
    </row>
    <row r="12" spans="1:26" x14ac:dyDescent="0.25">
      <c r="A12" s="1">
        <v>41330</v>
      </c>
      <c r="B12">
        <f>LN('25 TSE Stocks'!B12/'25 TSE Stocks'!B11)</f>
        <v>-2.759223066965796E-2</v>
      </c>
      <c r="C12">
        <f>LN('25 TSE Stocks'!C12/'25 TSE Stocks'!C11)</f>
        <v>-1.0935142507716617E-2</v>
      </c>
      <c r="D12">
        <f>LN('25 TSE Stocks'!D12/'25 TSE Stocks'!D11)</f>
        <v>7.054718873608648E-2</v>
      </c>
      <c r="E12">
        <f>LN('25 TSE Stocks'!E12/'25 TSE Stocks'!E11)</f>
        <v>-5.7942226037455613E-3</v>
      </c>
      <c r="F12">
        <f>LN('25 TSE Stocks'!F12/'25 TSE Stocks'!F11)</f>
        <v>1.9305450879972787E-2</v>
      </c>
      <c r="G12">
        <f>LN('25 TSE Stocks'!G12/'25 TSE Stocks'!G11)</f>
        <v>4.2192576784875627E-3</v>
      </c>
      <c r="H12">
        <f>LN('25 TSE Stocks'!H12/'25 TSE Stocks'!H11)</f>
        <v>-1.9608505392580189E-2</v>
      </c>
      <c r="I12">
        <f>LN('25 TSE Stocks'!I12/'25 TSE Stocks'!I11)</f>
        <v>-5.2219934057720256E-3</v>
      </c>
      <c r="J12">
        <f>LN('25 TSE Stocks'!J12/'25 TSE Stocks'!J11)</f>
        <v>1.4463502501434286E-2</v>
      </c>
      <c r="K12">
        <f>LN('25 TSE Stocks'!K12/'25 TSE Stocks'!K11)</f>
        <v>2.2622982479416991E-3</v>
      </c>
      <c r="L12">
        <f>LN('25 TSE Stocks'!L12/'25 TSE Stocks'!L11)</f>
        <v>1.6236588989291423E-2</v>
      </c>
      <c r="M12">
        <f>LN('25 TSE Stocks'!M12/'25 TSE Stocks'!M11)</f>
        <v>5.7805550236790113E-2</v>
      </c>
      <c r="N12">
        <f>LN('25 TSE Stocks'!N12/'25 TSE Stocks'!N11)</f>
        <v>6.6244532013959344E-3</v>
      </c>
      <c r="O12">
        <f>LN('25 TSE Stocks'!O12/'25 TSE Stocks'!O11)</f>
        <v>0.10444272619319502</v>
      </c>
      <c r="P12">
        <f>LN('25 TSE Stocks'!P12/'25 TSE Stocks'!P11)</f>
        <v>-2.5256438663575041E-2</v>
      </c>
      <c r="Q12">
        <f>LN('25 TSE Stocks'!Q12/'25 TSE Stocks'!Q11)</f>
        <v>1.7651671444611442E-2</v>
      </c>
      <c r="R12">
        <f>LN('25 TSE Stocks'!R12/'25 TSE Stocks'!R11)</f>
        <v>-1.2954800487536937E-2</v>
      </c>
      <c r="S12">
        <f>LN('25 TSE Stocks'!S12/'25 TSE Stocks'!S11)</f>
        <v>-3.8329591877891353E-2</v>
      </c>
      <c r="T12">
        <f>LN('25 TSE Stocks'!T12/'25 TSE Stocks'!T11)</f>
        <v>4.800919145440305E-2</v>
      </c>
      <c r="U12">
        <f>LN('25 TSE Stocks'!U12/'25 TSE Stocks'!U11)</f>
        <v>1.9118427400240091E-2</v>
      </c>
      <c r="V12">
        <f>LN('25 TSE Stocks'!V12/'25 TSE Stocks'!V11)</f>
        <v>4.8194437402756616E-3</v>
      </c>
      <c r="W12">
        <f>LN('25 TSE Stocks'!W12/'25 TSE Stocks'!W11)</f>
        <v>4.3136793327514453E-2</v>
      </c>
      <c r="X12">
        <f>LN('25 TSE Stocks'!X12/'25 TSE Stocks'!X11)</f>
        <v>1.2578612519401533E-2</v>
      </c>
      <c r="Y12">
        <f>LN('25 TSE Stocks'!Y12/'25 TSE Stocks'!Y11)</f>
        <v>-4.255933963113253E-2</v>
      </c>
      <c r="Z12">
        <f>LN('25 TSE Stocks'!Z12/'25 TSE Stocks'!Z11)</f>
        <v>7.5637213290518285E-2</v>
      </c>
    </row>
    <row r="13" spans="1:26" x14ac:dyDescent="0.25">
      <c r="A13" s="1">
        <v>41337</v>
      </c>
      <c r="B13">
        <f>LN('25 TSE Stocks'!B13/'25 TSE Stocks'!B12)</f>
        <v>2.0605798034042125E-2</v>
      </c>
      <c r="C13">
        <f>LN('25 TSE Stocks'!C13/'25 TSE Stocks'!C12)</f>
        <v>0</v>
      </c>
      <c r="D13">
        <f>LN('25 TSE Stocks'!D13/'25 TSE Stocks'!D12)</f>
        <v>-1.4598973662142401E-2</v>
      </c>
      <c r="E13">
        <f>LN('25 TSE Stocks'!E13/'25 TSE Stocks'!E12)</f>
        <v>0.10392896489143268</v>
      </c>
      <c r="F13">
        <f>LN('25 TSE Stocks'!F13/'25 TSE Stocks'!F12)</f>
        <v>2.2685435571445096E-2</v>
      </c>
      <c r="G13">
        <f>LN('25 TSE Stocks'!G13/'25 TSE Stocks'!G12)</f>
        <v>3.3129294407966227E-2</v>
      </c>
      <c r="H13">
        <f>LN('25 TSE Stocks'!H13/'25 TSE Stocks'!H12)</f>
        <v>9.8521365284151736E-3</v>
      </c>
      <c r="I13">
        <f>LN('25 TSE Stocks'!I13/'25 TSE Stocks'!I12)</f>
        <v>1.0416785534272863E-2</v>
      </c>
      <c r="J13">
        <f>LN('25 TSE Stocks'!J13/'25 TSE Stocks'!J12)</f>
        <v>8.3586500976012015E-2</v>
      </c>
      <c r="K13">
        <f>LN('25 TSE Stocks'!K13/'25 TSE Stocks'!K12)</f>
        <v>1.2352891147295514E-2</v>
      </c>
      <c r="L13">
        <f>LN('25 TSE Stocks'!L13/'25 TSE Stocks'!L12)</f>
        <v>4.8580844735989399E-2</v>
      </c>
      <c r="M13">
        <f>LN('25 TSE Stocks'!M13/'25 TSE Stocks'!M12)</f>
        <v>7.9017993446618362E-2</v>
      </c>
      <c r="N13">
        <f>LN('25 TSE Stocks'!N13/'25 TSE Stocks'!N12)</f>
        <v>5.7556436843870353E-3</v>
      </c>
      <c r="O13">
        <f>LN('25 TSE Stocks'!O13/'25 TSE Stocks'!O12)</f>
        <v>-6.6634493750007795E-2</v>
      </c>
      <c r="P13">
        <f>LN('25 TSE Stocks'!P13/'25 TSE Stocks'!P12)</f>
        <v>0.10141775349752793</v>
      </c>
      <c r="Q13">
        <f>LN('25 TSE Stocks'!Q13/'25 TSE Stocks'!Q12)</f>
        <v>6.1336715592936318E-2</v>
      </c>
      <c r="R13">
        <f>LN('25 TSE Stocks'!R13/'25 TSE Stocks'!R12)</f>
        <v>7.4022068941107411E-2</v>
      </c>
      <c r="S13">
        <f>LN('25 TSE Stocks'!S13/'25 TSE Stocks'!S12)</f>
        <v>9.7136855177701632E-3</v>
      </c>
      <c r="T13">
        <f>LN('25 TSE Stocks'!T13/'25 TSE Stocks'!T12)</f>
        <v>5.6941478753446156E-2</v>
      </c>
      <c r="U13">
        <f>LN('25 TSE Stocks'!U13/'25 TSE Stocks'!U12)</f>
        <v>4.3874056427740289E-2</v>
      </c>
      <c r="V13">
        <f>LN('25 TSE Stocks'!V13/'25 TSE Stocks'!V12)</f>
        <v>3.3100012072911265E-2</v>
      </c>
      <c r="W13">
        <f>LN('25 TSE Stocks'!W13/'25 TSE Stocks'!W12)</f>
        <v>6.8751433073740528E-2</v>
      </c>
      <c r="X13">
        <f>LN('25 TSE Stocks'!X13/'25 TSE Stocks'!X12)</f>
        <v>3.6814260878939645E-2</v>
      </c>
      <c r="Y13">
        <f>LN('25 TSE Stocks'!Y13/'25 TSE Stocks'!Y12)</f>
        <v>-1.565001110447798E-2</v>
      </c>
      <c r="Z13">
        <f>LN('25 TSE Stocks'!Z13/'25 TSE Stocks'!Z12)</f>
        <v>2.3376545372423816E-2</v>
      </c>
    </row>
    <row r="14" spans="1:26" x14ac:dyDescent="0.25">
      <c r="A14" s="1">
        <v>41344</v>
      </c>
      <c r="B14">
        <f>LN('25 TSE Stocks'!B14/'25 TSE Stocks'!B13)</f>
        <v>9.76829253115582E-2</v>
      </c>
      <c r="C14">
        <f>LN('25 TSE Stocks'!C14/'25 TSE Stocks'!C13)</f>
        <v>2.8892786546801936E-3</v>
      </c>
      <c r="D14">
        <f>LN('25 TSE Stocks'!D14/'25 TSE Stocks'!D13)</f>
        <v>1.4598973662142342E-2</v>
      </c>
      <c r="E14">
        <f>LN('25 TSE Stocks'!E14/'25 TSE Stocks'!E13)</f>
        <v>0.12660790204118619</v>
      </c>
      <c r="F14">
        <f>LN('25 TSE Stocks'!F14/'25 TSE Stocks'!F13)</f>
        <v>7.3840985434740422E-2</v>
      </c>
      <c r="G14">
        <f>LN('25 TSE Stocks'!G14/'25 TSE Stocks'!G13)</f>
        <v>2.2156112280520925E-2</v>
      </c>
      <c r="H14">
        <f>LN('25 TSE Stocks'!H14/'25 TSE Stocks'!H13)</f>
        <v>5.7158520123507688E-2</v>
      </c>
      <c r="I14">
        <f>LN('25 TSE Stocks'!I14/'25 TSE Stocks'!I13)</f>
        <v>9.3896066046095072E-2</v>
      </c>
      <c r="J14">
        <f>LN('25 TSE Stocks'!J14/'25 TSE Stocks'!J13)</f>
        <v>5.8624833218451709E-2</v>
      </c>
      <c r="K14">
        <f>LN('25 TSE Stocks'!K14/'25 TSE Stocks'!K13)</f>
        <v>-1.4615189395237172E-2</v>
      </c>
      <c r="L14">
        <f>LN('25 TSE Stocks'!L14/'25 TSE Stocks'!L13)</f>
        <v>4.4997489674059865E-2</v>
      </c>
      <c r="M14">
        <f>LN('25 TSE Stocks'!M14/'25 TSE Stocks'!M13)</f>
        <v>1.3815151710016247E-2</v>
      </c>
      <c r="N14">
        <f>LN('25 TSE Stocks'!N14/'25 TSE Stocks'!N13)</f>
        <v>1.9003113365742216E-2</v>
      </c>
      <c r="O14">
        <f>LN('25 TSE Stocks'!O14/'25 TSE Stocks'!O13)</f>
        <v>3.0450401009894715E-2</v>
      </c>
      <c r="P14">
        <f>LN('25 TSE Stocks'!P14/'25 TSE Stocks'!P13)</f>
        <v>0.12985815730248731</v>
      </c>
      <c r="Q14">
        <f>LN('25 TSE Stocks'!Q14/'25 TSE Stocks'!Q13)</f>
        <v>2.6235262694158837E-2</v>
      </c>
      <c r="R14">
        <f>LN('25 TSE Stocks'!R14/'25 TSE Stocks'!R13)</f>
        <v>3.7371719666428422E-3</v>
      </c>
      <c r="S14">
        <f>LN('25 TSE Stocks'!S14/'25 TSE Stocks'!S13)</f>
        <v>-1.7595624500825292E-2</v>
      </c>
      <c r="T14">
        <f>LN('25 TSE Stocks'!T14/'25 TSE Stocks'!T13)</f>
        <v>5.0370362823500936E-2</v>
      </c>
      <c r="U14">
        <f>LN('25 TSE Stocks'!U14/'25 TSE Stocks'!U13)</f>
        <v>6.3393081288400975E-3</v>
      </c>
      <c r="V14">
        <f>LN('25 TSE Stocks'!V14/'25 TSE Stocks'!V13)</f>
        <v>-1.4051746862006543E-2</v>
      </c>
      <c r="W14">
        <f>LN('25 TSE Stocks'!W14/'25 TSE Stocks'!W13)</f>
        <v>6.4327215392448539E-2</v>
      </c>
      <c r="X14">
        <f>LN('25 TSE Stocks'!X14/'25 TSE Stocks'!X13)</f>
        <v>9.9898529342899375E-3</v>
      </c>
      <c r="Y14">
        <f>LN('25 TSE Stocks'!Y14/'25 TSE Stocks'!Y13)</f>
        <v>7.590913142705373E-2</v>
      </c>
      <c r="Z14">
        <f>LN('25 TSE Stocks'!Z14/'25 TSE Stocks'!Z13)</f>
        <v>0.13225999225373838</v>
      </c>
    </row>
    <row r="15" spans="1:26" x14ac:dyDescent="0.25">
      <c r="A15" s="1">
        <v>41351</v>
      </c>
      <c r="B15">
        <f>LN('25 TSE Stocks'!B15/'25 TSE Stocks'!B14)</f>
        <v>6.0556778615328974E-2</v>
      </c>
      <c r="C15">
        <f>LN('25 TSE Stocks'!C15/'25 TSE Stocks'!C14)</f>
        <v>-1.1024200681796595E-2</v>
      </c>
      <c r="D15">
        <f>LN('25 TSE Stocks'!D15/'25 TSE Stocks'!D14)</f>
        <v>7.5349172487544941E-2</v>
      </c>
      <c r="E15">
        <f>LN('25 TSE Stocks'!E15/'25 TSE Stocks'!E14)</f>
        <v>-5.2471287934831523E-2</v>
      </c>
      <c r="F15">
        <f>LN('25 TSE Stocks'!F15/'25 TSE Stocks'!F14)</f>
        <v>-2.2828164722434784E-2</v>
      </c>
      <c r="G15">
        <f>LN('25 TSE Stocks'!G15/'25 TSE Stocks'!G14)</f>
        <v>-2.8284834556010441E-2</v>
      </c>
      <c r="H15">
        <f>LN('25 TSE Stocks'!H15/'25 TSE Stocks'!H14)</f>
        <v>-4.7402151259342662E-2</v>
      </c>
      <c r="I15">
        <f>LN('25 TSE Stocks'!I15/'25 TSE Stocks'!I14)</f>
        <v>-1.4251956429293567E-2</v>
      </c>
      <c r="J15">
        <f>LN('25 TSE Stocks'!J15/'25 TSE Stocks'!J14)</f>
        <v>-2.340340757473091E-2</v>
      </c>
      <c r="K15">
        <f>LN('25 TSE Stocks'!K15/'25 TSE Stocks'!K14)</f>
        <v>3.3410591690827329E-2</v>
      </c>
      <c r="L15">
        <f>LN('25 TSE Stocks'!L15/'25 TSE Stocks'!L14)</f>
        <v>-1.4775420092284689E-2</v>
      </c>
      <c r="M15">
        <f>LN('25 TSE Stocks'!M15/'25 TSE Stocks'!M14)</f>
        <v>-2.9453279168624887E-2</v>
      </c>
      <c r="N15">
        <f>LN('25 TSE Stocks'!N15/'25 TSE Stocks'!N14)</f>
        <v>-4.1264432185782766E-3</v>
      </c>
      <c r="O15">
        <f>LN('25 TSE Stocks'!O15/'25 TSE Stocks'!O14)</f>
        <v>-1.7151949903951428E-3</v>
      </c>
      <c r="P15">
        <f>LN('25 TSE Stocks'!P15/'25 TSE Stocks'!P14)</f>
        <v>8.202208488823122E-2</v>
      </c>
      <c r="Q15">
        <f>LN('25 TSE Stocks'!Q15/'25 TSE Stocks'!Q14)</f>
        <v>3.0360506653159813E-2</v>
      </c>
      <c r="R15">
        <f>LN('25 TSE Stocks'!R15/'25 TSE Stocks'!R14)</f>
        <v>1.0168184384698874E-3</v>
      </c>
      <c r="S15">
        <f>LN('25 TSE Stocks'!S15/'25 TSE Stocks'!S14)</f>
        <v>4.625113771343075E-2</v>
      </c>
      <c r="T15">
        <f>LN('25 TSE Stocks'!T15/'25 TSE Stocks'!T14)</f>
        <v>-2.8471729316684263E-2</v>
      </c>
      <c r="U15">
        <f>LN('25 TSE Stocks'!U15/'25 TSE Stocks'!U14)</f>
        <v>-3.7011553754504621E-2</v>
      </c>
      <c r="V15">
        <f>LN('25 TSE Stocks'!V15/'25 TSE Stocks'!V14)</f>
        <v>-9.4787395398039584E-3</v>
      </c>
      <c r="W15">
        <f>LN('25 TSE Stocks'!W15/'25 TSE Stocks'!W14)</f>
        <v>-2.7838825033966456E-2</v>
      </c>
      <c r="X15">
        <f>LN('25 TSE Stocks'!X15/'25 TSE Stocks'!X14)</f>
        <v>1.1857893921224921E-2</v>
      </c>
      <c r="Y15">
        <f>LN('25 TSE Stocks'!Y15/'25 TSE Stocks'!Y14)</f>
        <v>-3.571802920142967E-2</v>
      </c>
      <c r="Z15">
        <f>LN('25 TSE Stocks'!Z15/'25 TSE Stocks'!Z14)</f>
        <v>2.7158133785537934E-2</v>
      </c>
    </row>
    <row r="16" spans="1:26" x14ac:dyDescent="0.25">
      <c r="A16" s="1">
        <v>41358</v>
      </c>
      <c r="B16">
        <f>LN('25 TSE Stocks'!B16/'25 TSE Stocks'!B15)</f>
        <v>-4.3932639315555737E-2</v>
      </c>
      <c r="C16">
        <f>LN('25 TSE Stocks'!C16/'25 TSE Stocks'!C15)</f>
        <v>3.4407086008537813E-2</v>
      </c>
      <c r="D16">
        <f>LN('25 TSE Stocks'!D16/'25 TSE Stocks'!D15)</f>
        <v>3.5647470637269203E-2</v>
      </c>
      <c r="E16">
        <f>LN('25 TSE Stocks'!E16/'25 TSE Stocks'!E15)</f>
        <v>-1.0908671488310002E-2</v>
      </c>
      <c r="F16">
        <f>LN('25 TSE Stocks'!F16/'25 TSE Stocks'!F15)</f>
        <v>-8.9206274094907785E-3</v>
      </c>
      <c r="G16">
        <f>LN('25 TSE Stocks'!G16/'25 TSE Stocks'!G15)</f>
        <v>-4.1069052941191484E-3</v>
      </c>
      <c r="H16">
        <f>LN('25 TSE Stocks'!H16/'25 TSE Stocks'!H15)</f>
        <v>-4.9761560333840035E-2</v>
      </c>
      <c r="I16">
        <f>LN('25 TSE Stocks'!I16/'25 TSE Stocks'!I15)</f>
        <v>-8.4838901745302217E-2</v>
      </c>
      <c r="J16">
        <f>LN('25 TSE Stocks'!J16/'25 TSE Stocks'!J15)</f>
        <v>5.320418002219772E-2</v>
      </c>
      <c r="K16">
        <f>LN('25 TSE Stocks'!K16/'25 TSE Stocks'!K15)</f>
        <v>-4.3908029731872496E-3</v>
      </c>
      <c r="L16">
        <f>LN('25 TSE Stocks'!L16/'25 TSE Stocks'!L15)</f>
        <v>2.9335495728923831E-2</v>
      </c>
      <c r="M16">
        <f>LN('25 TSE Stocks'!M16/'25 TSE Stocks'!M15)</f>
        <v>-1.0929425920573778E-2</v>
      </c>
      <c r="N16">
        <f>LN('25 TSE Stocks'!N16/'25 TSE Stocks'!N15)</f>
        <v>-4.7364363958653935E-3</v>
      </c>
      <c r="O16">
        <f>LN('25 TSE Stocks'!O16/'25 TSE Stocks'!O15)</f>
        <v>9.4139050806766419E-2</v>
      </c>
      <c r="P16">
        <f>LN('25 TSE Stocks'!P16/'25 TSE Stocks'!P15)</f>
        <v>0.12776159024113595</v>
      </c>
      <c r="Q16">
        <f>LN('25 TSE Stocks'!Q16/'25 TSE Stocks'!Q15)</f>
        <v>4.7878404474001851E-2</v>
      </c>
      <c r="R16">
        <f>LN('25 TSE Stocks'!R16/'25 TSE Stocks'!R15)</f>
        <v>5.3746131709440613E-2</v>
      </c>
      <c r="S16">
        <f>LN('25 TSE Stocks'!S16/'25 TSE Stocks'!S15)</f>
        <v>2.3727257286177042E-2</v>
      </c>
      <c r="T16">
        <f>LN('25 TSE Stocks'!T16/'25 TSE Stocks'!T15)</f>
        <v>-5.5673105401281744E-2</v>
      </c>
      <c r="U16">
        <f>LN('25 TSE Stocks'!U16/'25 TSE Stocks'!U15)</f>
        <v>9.7879838528611342E-3</v>
      </c>
      <c r="V16">
        <f>LN('25 TSE Stocks'!V16/'25 TSE Stocks'!V15)</f>
        <v>-2.4097540165343403E-2</v>
      </c>
      <c r="W16">
        <f>LN('25 TSE Stocks'!W16/'25 TSE Stocks'!W15)</f>
        <v>-3.8743177785868978E-2</v>
      </c>
      <c r="X16">
        <f>LN('25 TSE Stocks'!X16/'25 TSE Stocks'!X15)</f>
        <v>1.752709238162696E-2</v>
      </c>
      <c r="Y16">
        <f>LN('25 TSE Stocks'!Y16/'25 TSE Stocks'!Y15)</f>
        <v>-2.1440517561156888E-2</v>
      </c>
      <c r="Z16">
        <f>LN('25 TSE Stocks'!Z16/'25 TSE Stocks'!Z15)</f>
        <v>1.5637471337802019E-2</v>
      </c>
    </row>
    <row r="17" spans="1:26" x14ac:dyDescent="0.25">
      <c r="A17" s="1">
        <v>41365</v>
      </c>
      <c r="B17">
        <f>LN('25 TSE Stocks'!B17/'25 TSE Stocks'!B16)</f>
        <v>5.5830894579281469E-2</v>
      </c>
      <c r="C17">
        <f>LN('25 TSE Stocks'!C17/'25 TSE Stocks'!C16)</f>
        <v>-5.9216297054338979E-2</v>
      </c>
      <c r="D17">
        <f>LN('25 TSE Stocks'!D17/'25 TSE Stocks'!D16)</f>
        <v>-1.921591034317582E-2</v>
      </c>
      <c r="E17">
        <f>LN('25 TSE Stocks'!E17/'25 TSE Stocks'!E16)</f>
        <v>-9.2971361700745492E-3</v>
      </c>
      <c r="F17">
        <f>LN('25 TSE Stocks'!F17/'25 TSE Stocks'!F16)</f>
        <v>9.6703671605301397E-2</v>
      </c>
      <c r="G17">
        <f>LN('25 TSE Stocks'!G17/'25 TSE Stocks'!G16)</f>
        <v>5.853482494834409E-2</v>
      </c>
      <c r="H17">
        <f>LN('25 TSE Stocks'!H17/'25 TSE Stocks'!H16)</f>
        <v>3.0153054941259819E-2</v>
      </c>
      <c r="I17">
        <f>LN('25 TSE Stocks'!I17/'25 TSE Stocks'!I16)</f>
        <v>-6.4855227312088501E-3</v>
      </c>
      <c r="J17">
        <f>LN('25 TSE Stocks'!J17/'25 TSE Stocks'!J16)</f>
        <v>8.1943447294478736E-2</v>
      </c>
      <c r="K17">
        <f>LN('25 TSE Stocks'!K17/'25 TSE Stocks'!K16)</f>
        <v>8.5497515089800816E-2</v>
      </c>
      <c r="L17">
        <f>LN('25 TSE Stocks'!L17/'25 TSE Stocks'!L16)</f>
        <v>2.383380238803505E-2</v>
      </c>
      <c r="M17">
        <f>LN('25 TSE Stocks'!M17/'25 TSE Stocks'!M16)</f>
        <v>0.1048125491156692</v>
      </c>
      <c r="N17">
        <f>LN('25 TSE Stocks'!N17/'25 TSE Stocks'!N16)</f>
        <v>-4.1630596373618458E-3</v>
      </c>
      <c r="O17">
        <f>LN('25 TSE Stocks'!O17/'25 TSE Stocks'!O16)</f>
        <v>-3.6599131348107869E-2</v>
      </c>
      <c r="P17">
        <f>LN('25 TSE Stocks'!P17/'25 TSE Stocks'!P16)</f>
        <v>1.257852218653447E-2</v>
      </c>
      <c r="Q17">
        <f>LN('25 TSE Stocks'!Q17/'25 TSE Stocks'!Q16)</f>
        <v>1.602861235299545E-2</v>
      </c>
      <c r="R17">
        <f>LN('25 TSE Stocks'!R17/'25 TSE Stocks'!R16)</f>
        <v>8.754622720177814E-2</v>
      </c>
      <c r="S17">
        <f>LN('25 TSE Stocks'!S17/'25 TSE Stocks'!S16)</f>
        <v>3.2567532237848258E-2</v>
      </c>
      <c r="T17">
        <f>LN('25 TSE Stocks'!T17/'25 TSE Stocks'!T16)</f>
        <v>-2.8181848977718572E-2</v>
      </c>
      <c r="U17">
        <f>LN('25 TSE Stocks'!U17/'25 TSE Stocks'!U16)</f>
        <v>1.9292969514273919E-2</v>
      </c>
      <c r="V17">
        <f>LN('25 TSE Stocks'!V17/'25 TSE Stocks'!V16)</f>
        <v>5.2466525776253117E-2</v>
      </c>
      <c r="W17">
        <f>LN('25 TSE Stocks'!W17/'25 TSE Stocks'!W16)</f>
        <v>9.4976706082378227E-3</v>
      </c>
      <c r="X17">
        <f>LN('25 TSE Stocks'!X17/'25 TSE Stocks'!X16)</f>
        <v>4.7134267106282407E-2</v>
      </c>
      <c r="Y17">
        <f>LN('25 TSE Stocks'!Y17/'25 TSE Stocks'!Y16)</f>
        <v>-6.3919323613076798E-2</v>
      </c>
      <c r="Z17">
        <f>LN('25 TSE Stocks'!Z17/'25 TSE Stocks'!Z16)</f>
        <v>9.835579802361839E-3</v>
      </c>
    </row>
    <row r="18" spans="1:26" x14ac:dyDescent="0.25">
      <c r="A18" s="1">
        <v>41372</v>
      </c>
      <c r="B18">
        <f>LN('25 TSE Stocks'!B18/'25 TSE Stocks'!B17)</f>
        <v>0.10697217539683876</v>
      </c>
      <c r="C18">
        <f>LN('25 TSE Stocks'!C18/'25 TSE Stocks'!C17)</f>
        <v>3.0626669546296576E-2</v>
      </c>
      <c r="D18">
        <f>LN('25 TSE Stocks'!D18/'25 TSE Stocks'!D17)</f>
        <v>9.4947724323384636E-2</v>
      </c>
      <c r="E18">
        <f>LN('25 TSE Stocks'!E18/'25 TSE Stocks'!E17)</f>
        <v>9.7924319671637033E-2</v>
      </c>
      <c r="F18">
        <f>LN('25 TSE Stocks'!F18/'25 TSE Stocks'!F17)</f>
        <v>0.10321666997162296</v>
      </c>
      <c r="G18">
        <f>LN('25 TSE Stocks'!G18/'25 TSE Stocks'!G17)</f>
        <v>0.10614620768805447</v>
      </c>
      <c r="H18">
        <f>LN('25 TSE Stocks'!H18/'25 TSE Stocks'!H17)</f>
        <v>2.9270398103152202E-2</v>
      </c>
      <c r="I18">
        <f>LN('25 TSE Stocks'!I18/'25 TSE Stocks'!I17)</f>
        <v>6.2196152180417644E-2</v>
      </c>
      <c r="J18">
        <f>LN('25 TSE Stocks'!J18/'25 TSE Stocks'!J17)</f>
        <v>2.5158376745407857E-2</v>
      </c>
      <c r="K18">
        <f>LN('25 TSE Stocks'!K18/'25 TSE Stocks'!K17)</f>
        <v>4.6798282056710112E-2</v>
      </c>
      <c r="L18">
        <f>LN('25 TSE Stocks'!L18/'25 TSE Stocks'!L17)</f>
        <v>0.15028193302946938</v>
      </c>
      <c r="M18">
        <f>LN('25 TSE Stocks'!M18/'25 TSE Stocks'!M17)</f>
        <v>1.0534106263947395E-2</v>
      </c>
      <c r="N18">
        <f>LN('25 TSE Stocks'!N18/'25 TSE Stocks'!N17)</f>
        <v>0.27085485627097572</v>
      </c>
      <c r="O18">
        <f>LN('25 TSE Stocks'!O18/'25 TSE Stocks'!O17)</f>
        <v>-1.7989061085473216E-2</v>
      </c>
      <c r="P18">
        <f>LN('25 TSE Stocks'!P18/'25 TSE Stocks'!P17)</f>
        <v>-6.7877187737348993E-2</v>
      </c>
      <c r="Q18">
        <f>LN('25 TSE Stocks'!Q18/'25 TSE Stocks'!Q17)</f>
        <v>3.9916743208088454E-2</v>
      </c>
      <c r="R18">
        <f>LN('25 TSE Stocks'!R18/'25 TSE Stocks'!R17)</f>
        <v>6.4078950946655097E-2</v>
      </c>
      <c r="S18">
        <f>LN('25 TSE Stocks'!S18/'25 TSE Stocks'!S17)</f>
        <v>-3.8100006999264253E-2</v>
      </c>
      <c r="T18">
        <f>LN('25 TSE Stocks'!T18/'25 TSE Stocks'!T17)</f>
        <v>4.6520115517124552E-2</v>
      </c>
      <c r="U18">
        <f>LN('25 TSE Stocks'!U18/'25 TSE Stocks'!U17)</f>
        <v>6.6229119992714511E-2</v>
      </c>
      <c r="V18">
        <f>LN('25 TSE Stocks'!V18/'25 TSE Stocks'!V17)</f>
        <v>0</v>
      </c>
      <c r="W18">
        <f>LN('25 TSE Stocks'!W18/'25 TSE Stocks'!W17)</f>
        <v>6.3898399198770772E-2</v>
      </c>
      <c r="X18">
        <f>LN('25 TSE Stocks'!X18/'25 TSE Stocks'!X17)</f>
        <v>3.676489267534075E-3</v>
      </c>
      <c r="Y18">
        <f>LN('25 TSE Stocks'!Y18/'25 TSE Stocks'!Y17)</f>
        <v>0.10931289399581265</v>
      </c>
      <c r="Z18">
        <f>LN('25 TSE Stocks'!Z18/'25 TSE Stocks'!Z17)</f>
        <v>-8.5835258261218773E-3</v>
      </c>
    </row>
    <row r="19" spans="1:26" x14ac:dyDescent="0.25">
      <c r="A19" s="1">
        <v>41379</v>
      </c>
      <c r="B19">
        <f>LN('25 TSE Stocks'!B19/'25 TSE Stocks'!B18)</f>
        <v>0.10100328140183613</v>
      </c>
      <c r="C19">
        <f>LN('25 TSE Stocks'!C19/'25 TSE Stocks'!C18)</f>
        <v>0.14549537415837005</v>
      </c>
      <c r="D19">
        <f>LN('25 TSE Stocks'!D19/'25 TSE Stocks'!D18)</f>
        <v>-2.9413658789748186E-2</v>
      </c>
      <c r="E19">
        <f>LN('25 TSE Stocks'!E19/'25 TSE Stocks'!E18)</f>
        <v>9.0088635037053784E-3</v>
      </c>
      <c r="F19">
        <f>LN('25 TSE Stocks'!F19/'25 TSE Stocks'!F18)</f>
        <v>-4.560098774566014E-2</v>
      </c>
      <c r="G19">
        <f>LN('25 TSE Stocks'!G19/'25 TSE Stocks'!G18)</f>
        <v>-3.2318914951410455E-2</v>
      </c>
      <c r="H19">
        <f>LN('25 TSE Stocks'!H19/'25 TSE Stocks'!H18)</f>
        <v>-1.9418261574737031E-2</v>
      </c>
      <c r="I19">
        <f>LN('25 TSE Stocks'!I19/'25 TSE Stocks'!I18)</f>
        <v>3.4571414736313123E-2</v>
      </c>
      <c r="J19">
        <f>LN('25 TSE Stocks'!J19/'25 TSE Stocks'!J18)</f>
        <v>2.756684241026373E-2</v>
      </c>
      <c r="K19">
        <f>LN('25 TSE Stocks'!K19/'25 TSE Stocks'!K18)</f>
        <v>3.2538571850802493E-2</v>
      </c>
      <c r="L19">
        <f>LN('25 TSE Stocks'!L19/'25 TSE Stocks'!L18)</f>
        <v>-3.1498163571406175E-2</v>
      </c>
      <c r="M19">
        <f>LN('25 TSE Stocks'!M19/'25 TSE Stocks'!M18)</f>
        <v>4.9902627651108179E-4</v>
      </c>
      <c r="N19">
        <f>LN('25 TSE Stocks'!N19/'25 TSE Stocks'!N18)</f>
        <v>5.2678566256820603E-2</v>
      </c>
      <c r="O19">
        <f>LN('25 TSE Stocks'!O19/'25 TSE Stocks'!O18)</f>
        <v>0</v>
      </c>
      <c r="P19">
        <f>LN('25 TSE Stocks'!P19/'25 TSE Stocks'!P18)</f>
        <v>0.13874347571261006</v>
      </c>
      <c r="Q19">
        <f>LN('25 TSE Stocks'!Q19/'25 TSE Stocks'!Q18)</f>
        <v>-1.9759247305404935E-2</v>
      </c>
      <c r="R19">
        <f>LN('25 TSE Stocks'!R19/'25 TSE Stocks'!R18)</f>
        <v>2.9893519094740712E-2</v>
      </c>
      <c r="S19">
        <f>LN('25 TSE Stocks'!S19/'25 TSE Stocks'!S18)</f>
        <v>1.1034694777743645E-2</v>
      </c>
      <c r="T19">
        <f>LN('25 TSE Stocks'!T19/'25 TSE Stocks'!T18)</f>
        <v>-2.6873008990877269E-2</v>
      </c>
      <c r="U19">
        <f>LN('25 TSE Stocks'!U19/'25 TSE Stocks'!U18)</f>
        <v>-1.6529250038609472E-2</v>
      </c>
      <c r="V19">
        <f>LN('25 TSE Stocks'!V19/'25 TSE Stocks'!V18)</f>
        <v>-1.418443463318895E-2</v>
      </c>
      <c r="W19">
        <f>LN('25 TSE Stocks'!W19/'25 TSE Stocks'!W18)</f>
        <v>2.1320548393987319E-3</v>
      </c>
      <c r="X19">
        <f>LN('25 TSE Stocks'!X19/'25 TSE Stocks'!X18)</f>
        <v>1.2762301253164429E-2</v>
      </c>
      <c r="Y19">
        <f>LN('25 TSE Stocks'!Y19/'25 TSE Stocks'!Y18)</f>
        <v>-5.1604721995854384E-2</v>
      </c>
      <c r="Z19">
        <f>LN('25 TSE Stocks'!Z19/'25 TSE Stocks'!Z18)</f>
        <v>1.7864278046475255E-2</v>
      </c>
    </row>
    <row r="20" spans="1:26" x14ac:dyDescent="0.25">
      <c r="A20" s="1">
        <v>41386</v>
      </c>
      <c r="B20">
        <f>LN('25 TSE Stocks'!B20/'25 TSE Stocks'!B19)</f>
        <v>3.980840583699987E-2</v>
      </c>
      <c r="C20">
        <f>LN('25 TSE Stocks'!C20/'25 TSE Stocks'!C19)</f>
        <v>-7.8205529308593036E-2</v>
      </c>
      <c r="D20">
        <f>LN('25 TSE Stocks'!D20/'25 TSE Stocks'!D19)</f>
        <v>4.4992364611624917E-2</v>
      </c>
      <c r="E20">
        <f>LN('25 TSE Stocks'!E20/'25 TSE Stocks'!E19)</f>
        <v>-2.6565758339461745E-2</v>
      </c>
      <c r="F20">
        <f>LN('25 TSE Stocks'!F20/'25 TSE Stocks'!F19)</f>
        <v>2.6095186735984023E-2</v>
      </c>
      <c r="G20">
        <f>LN('25 TSE Stocks'!G20/'25 TSE Stocks'!G19)</f>
        <v>4.111392848674051E-2</v>
      </c>
      <c r="H20">
        <f>LN('25 TSE Stocks'!H20/'25 TSE Stocks'!H19)</f>
        <v>0.11995949983036024</v>
      </c>
      <c r="I20">
        <f>LN('25 TSE Stocks'!I20/'25 TSE Stocks'!I19)</f>
        <v>1.4457971429268338E-2</v>
      </c>
      <c r="J20">
        <f>LN('25 TSE Stocks'!J20/'25 TSE Stocks'!J19)</f>
        <v>-4.1640576178128282E-2</v>
      </c>
      <c r="K20">
        <f>LN('25 TSE Stocks'!K20/'25 TSE Stocks'!K19)</f>
        <v>-1.5180295822001064E-2</v>
      </c>
      <c r="L20">
        <f>LN('25 TSE Stocks'!L20/'25 TSE Stocks'!L19)</f>
        <v>1.0233015193792966E-2</v>
      </c>
      <c r="M20">
        <f>LN('25 TSE Stocks'!M20/'25 TSE Stocks'!M19)</f>
        <v>7.5852134371919053E-2</v>
      </c>
      <c r="N20">
        <f>LN('25 TSE Stocks'!N20/'25 TSE Stocks'!N19)</f>
        <v>-5.8148121782270731E-2</v>
      </c>
      <c r="O20">
        <f>LN('25 TSE Stocks'!O20/'25 TSE Stocks'!O19)</f>
        <v>2.4451176399334369E-2</v>
      </c>
      <c r="P20">
        <f>LN('25 TSE Stocks'!P20/'25 TSE Stocks'!P19)</f>
        <v>2.1599343275666254E-2</v>
      </c>
      <c r="Q20">
        <f>LN('25 TSE Stocks'!Q20/'25 TSE Stocks'!Q19)</f>
        <v>2.2147289383381988E-3</v>
      </c>
      <c r="R20">
        <f>LN('25 TSE Stocks'!R20/'25 TSE Stocks'!R19)</f>
        <v>-9.4151195680454505E-3</v>
      </c>
      <c r="S20">
        <f>LN('25 TSE Stocks'!S20/'25 TSE Stocks'!S19)</f>
        <v>3.3718711341467186E-2</v>
      </c>
      <c r="T20">
        <f>LN('25 TSE Stocks'!T20/'25 TSE Stocks'!T19)</f>
        <v>0.2254753620849079</v>
      </c>
      <c r="U20">
        <f>LN('25 TSE Stocks'!U20/'25 TSE Stocks'!U19)</f>
        <v>6.0422707154512145E-3</v>
      </c>
      <c r="V20">
        <f>LN('25 TSE Stocks'!V20/'25 TSE Stocks'!V19)</f>
        <v>5.1055148471393329E-2</v>
      </c>
      <c r="W20">
        <f>LN('25 TSE Stocks'!W20/'25 TSE Stocks'!W19)</f>
        <v>7.427349990905178E-3</v>
      </c>
      <c r="X20">
        <f>LN('25 TSE Stocks'!X20/'25 TSE Stocks'!X19)</f>
        <v>2.5045756920525061E-2</v>
      </c>
      <c r="Y20">
        <f>LN('25 TSE Stocks'!Y20/'25 TSE Stocks'!Y19)</f>
        <v>3.6701316973853461E-2</v>
      </c>
      <c r="Z20">
        <f>LN('25 TSE Stocks'!Z20/'25 TSE Stocks'!Z19)</f>
        <v>-1.4734631354341389E-2</v>
      </c>
    </row>
    <row r="21" spans="1:26" x14ac:dyDescent="0.25">
      <c r="A21" s="1">
        <v>41393</v>
      </c>
      <c r="B21">
        <f>LN('25 TSE Stocks'!B21/'25 TSE Stocks'!B20)</f>
        <v>0.10619956658767055</v>
      </c>
      <c r="C21">
        <f>LN('25 TSE Stocks'!C21/'25 TSE Stocks'!C20)</f>
        <v>3.4118437551309215E-2</v>
      </c>
      <c r="D21">
        <f>LN('25 TSE Stocks'!D21/'25 TSE Stocks'!D20)</f>
        <v>-1.6786704065160699E-2</v>
      </c>
      <c r="E21">
        <f>LN('25 TSE Stocks'!E21/'25 TSE Stocks'!E20)</f>
        <v>6.7080118490742864E-3</v>
      </c>
      <c r="F21">
        <f>LN('25 TSE Stocks'!F21/'25 TSE Stocks'!F20)</f>
        <v>-1.0662583764236896E-2</v>
      </c>
      <c r="G21">
        <f>LN('25 TSE Stocks'!G21/'25 TSE Stocks'!G20)</f>
        <v>-3.9290717512554856E-2</v>
      </c>
      <c r="H21">
        <f>LN('25 TSE Stocks'!H21/'25 TSE Stocks'!H20)</f>
        <v>-8.7337901159533805E-3</v>
      </c>
      <c r="I21">
        <f>LN('25 TSE Stocks'!I21/'25 TSE Stocks'!I20)</f>
        <v>-9.615450801980301E-3</v>
      </c>
      <c r="J21">
        <f>LN('25 TSE Stocks'!J21/'25 TSE Stocks'!J20)</f>
        <v>-3.5259880236803237E-2</v>
      </c>
      <c r="K21">
        <f>LN('25 TSE Stocks'!K21/'25 TSE Stocks'!K20)</f>
        <v>2.2685146257115187E-2</v>
      </c>
      <c r="L21">
        <f>LN('25 TSE Stocks'!L21/'25 TSE Stocks'!L20)</f>
        <v>-5.9423379487310822E-2</v>
      </c>
      <c r="M21">
        <f>LN('25 TSE Stocks'!M21/'25 TSE Stocks'!M20)</f>
        <v>-4.6337920316338781E-3</v>
      </c>
      <c r="N21">
        <f>LN('25 TSE Stocks'!N21/'25 TSE Stocks'!N20)</f>
        <v>-8.2606372961727438E-3</v>
      </c>
      <c r="O21">
        <f>LN('25 TSE Stocks'!O21/'25 TSE Stocks'!O20)</f>
        <v>-1.296637132411396E-2</v>
      </c>
      <c r="P21">
        <f>LN('25 TSE Stocks'!P21/'25 TSE Stocks'!P20)</f>
        <v>1.273872477801237E-2</v>
      </c>
      <c r="Q21">
        <f>LN('25 TSE Stocks'!Q21/'25 TSE Stocks'!Q20)</f>
        <v>-7.4618552880097638E-2</v>
      </c>
      <c r="R21">
        <f>LN('25 TSE Stocks'!R21/'25 TSE Stocks'!R20)</f>
        <v>-4.0622196715532017E-3</v>
      </c>
      <c r="S21">
        <f>LN('25 TSE Stocks'!S21/'25 TSE Stocks'!S20)</f>
        <v>5.290975946347796E-3</v>
      </c>
      <c r="T21">
        <f>LN('25 TSE Stocks'!T21/'25 TSE Stocks'!T20)</f>
        <v>-2.1978770891836506E-2</v>
      </c>
      <c r="U21">
        <f>LN('25 TSE Stocks'!U21/'25 TSE Stocks'!U20)</f>
        <v>2.5280174550053051E-2</v>
      </c>
      <c r="V21">
        <f>LN('25 TSE Stocks'!V21/'25 TSE Stocks'!V20)</f>
        <v>-1.8265285683944647E-2</v>
      </c>
      <c r="W21">
        <f>LN('25 TSE Stocks'!W21/'25 TSE Stocks'!W20)</f>
        <v>-6.3627722146259932E-3</v>
      </c>
      <c r="X21">
        <f>LN('25 TSE Stocks'!X21/'25 TSE Stocks'!X20)</f>
        <v>1.4035253992321167E-2</v>
      </c>
      <c r="Y21">
        <f>LN('25 TSE Stocks'!Y21/'25 TSE Stocks'!Y20)</f>
        <v>2.9985953000010771E-3</v>
      </c>
      <c r="Z21">
        <f>LN('25 TSE Stocks'!Z21/'25 TSE Stocks'!Z20)</f>
        <v>1.7809217443165021E-2</v>
      </c>
    </row>
    <row r="22" spans="1:26" x14ac:dyDescent="0.25">
      <c r="A22" s="1">
        <v>41400</v>
      </c>
      <c r="B22">
        <f>LN('25 TSE Stocks'!B22/'25 TSE Stocks'!B21)</f>
        <v>0.10384982446725982</v>
      </c>
      <c r="C22">
        <f>LN('25 TSE Stocks'!C22/'25 TSE Stocks'!C21)</f>
        <v>0.11755019019974917</v>
      </c>
      <c r="D22">
        <f>LN('25 TSE Stocks'!D22/'25 TSE Stocks'!D21)</f>
        <v>7.5661126660824821E-2</v>
      </c>
      <c r="E22">
        <f>LN('25 TSE Stocks'!E22/'25 TSE Stocks'!E21)</f>
        <v>1.3976510830377941E-2</v>
      </c>
      <c r="F22">
        <f>LN('25 TSE Stocks'!F22/'25 TSE Stocks'!F21)</f>
        <v>3.0168384773913186E-2</v>
      </c>
      <c r="G22">
        <f>LN('25 TSE Stocks'!G22/'25 TSE Stocks'!G21)</f>
        <v>9.7130167774248918E-2</v>
      </c>
      <c r="H22">
        <f>LN('25 TSE Stocks'!H22/'25 TSE Stocks'!H21)</f>
        <v>5.959205377941848E-2</v>
      </c>
      <c r="I22">
        <f>LN('25 TSE Stocks'!I22/'25 TSE Stocks'!I21)</f>
        <v>1.9139454533933266E-2</v>
      </c>
      <c r="J22">
        <f>LN('25 TSE Stocks'!J22/'25 TSE Stocks'!J21)</f>
        <v>7.9916998749782198E-2</v>
      </c>
      <c r="K22">
        <f>LN('25 TSE Stocks'!K22/'25 TSE Stocks'!K21)</f>
        <v>2.4008637125143801E-2</v>
      </c>
      <c r="L22">
        <f>LN('25 TSE Stocks'!L22/'25 TSE Stocks'!L21)</f>
        <v>7.2906597695291356E-2</v>
      </c>
      <c r="M22">
        <f>LN('25 TSE Stocks'!M22/'25 TSE Stocks'!M21)</f>
        <v>2.3411731253947597E-2</v>
      </c>
      <c r="N22">
        <f>LN('25 TSE Stocks'!N22/'25 TSE Stocks'!N21)</f>
        <v>7.3712748080342769E-2</v>
      </c>
      <c r="O22">
        <f>LN('25 TSE Stocks'!O22/'25 TSE Stocks'!O21)</f>
        <v>-8.1595962804011839E-4</v>
      </c>
      <c r="P22">
        <f>LN('25 TSE Stocks'!P22/'25 TSE Stocks'!P21)</f>
        <v>7.8418557191883106E-2</v>
      </c>
      <c r="Q22">
        <f>LN('25 TSE Stocks'!Q22/'25 TSE Stocks'!Q21)</f>
        <v>2.4721772130935207E-2</v>
      </c>
      <c r="R22">
        <f>LN('25 TSE Stocks'!R22/'25 TSE Stocks'!R21)</f>
        <v>4.1201848776274211E-2</v>
      </c>
      <c r="S22">
        <f>LN('25 TSE Stocks'!S22/'25 TSE Stocks'!S21)</f>
        <v>1.830132729950305E-2</v>
      </c>
      <c r="T22">
        <f>LN('25 TSE Stocks'!T22/'25 TSE Stocks'!T21)</f>
        <v>0.19284742609040526</v>
      </c>
      <c r="U22">
        <f>LN('25 TSE Stocks'!U22/'25 TSE Stocks'!U21)</f>
        <v>1.7467740355314655E-2</v>
      </c>
      <c r="V22">
        <f>LN('25 TSE Stocks'!V22/'25 TSE Stocks'!V21)</f>
        <v>9.1744931455341652E-3</v>
      </c>
      <c r="W22">
        <f>LN('25 TSE Stocks'!W22/'25 TSE Stocks'!W21)</f>
        <v>3.2446501917211552E-2</v>
      </c>
      <c r="X22">
        <f>LN('25 TSE Stocks'!X22/'25 TSE Stocks'!X21)</f>
        <v>4.0961818502355557E-2</v>
      </c>
      <c r="Y22">
        <f>LN('25 TSE Stocks'!Y22/'25 TSE Stocks'!Y21)</f>
        <v>-3.0397353974161788E-2</v>
      </c>
      <c r="Z22">
        <f>LN('25 TSE Stocks'!Z22/'25 TSE Stocks'!Z21)</f>
        <v>-8.1514487343975275E-2</v>
      </c>
    </row>
    <row r="23" spans="1:26" x14ac:dyDescent="0.25">
      <c r="A23" s="1">
        <v>41407</v>
      </c>
      <c r="B23">
        <f>LN('25 TSE Stocks'!B23/'25 TSE Stocks'!B22)</f>
        <v>-9.0356438726623509E-2</v>
      </c>
      <c r="C23">
        <f>LN('25 TSE Stocks'!C23/'25 TSE Stocks'!C22)</f>
        <v>4.1849402770457733E-3</v>
      </c>
      <c r="D23">
        <f>LN('25 TSE Stocks'!D23/'25 TSE Stocks'!D22)</f>
        <v>2.7641350195015294E-2</v>
      </c>
      <c r="E23">
        <f>LN('25 TSE Stocks'!E23/'25 TSE Stocks'!E22)</f>
        <v>0.2307479869543384</v>
      </c>
      <c r="F23">
        <f>LN('25 TSE Stocks'!F23/'25 TSE Stocks'!F22)</f>
        <v>3.9334625576433094E-2</v>
      </c>
      <c r="G23">
        <f>LN('25 TSE Stocks'!G23/'25 TSE Stocks'!G22)</f>
        <v>6.7117710342167194E-2</v>
      </c>
      <c r="H23">
        <f>LN('25 TSE Stocks'!H23/'25 TSE Stocks'!H22)</f>
        <v>7.174395197159103E-2</v>
      </c>
      <c r="I23">
        <f>LN('25 TSE Stocks'!I23/'25 TSE Stocks'!I22)</f>
        <v>3.7213499406489284E-2</v>
      </c>
      <c r="J23">
        <f>LN('25 TSE Stocks'!J23/'25 TSE Stocks'!J22)</f>
        <v>6.4161852081164483E-2</v>
      </c>
      <c r="K23">
        <f>LN('25 TSE Stocks'!K23/'25 TSE Stocks'!K22)</f>
        <v>-3.6564705811821425E-3</v>
      </c>
      <c r="L23">
        <f>LN('25 TSE Stocks'!L23/'25 TSE Stocks'!L22)</f>
        <v>0.13353166897629368</v>
      </c>
      <c r="M23">
        <f>LN('25 TSE Stocks'!M23/'25 TSE Stocks'!M22)</f>
        <v>1.2175812389658714E-2</v>
      </c>
      <c r="N23">
        <f>LN('25 TSE Stocks'!N23/'25 TSE Stocks'!N22)</f>
        <v>5.7800392252199323E-2</v>
      </c>
      <c r="O23">
        <f>LN('25 TSE Stocks'!O23/'25 TSE Stocks'!O22)</f>
        <v>-2.3958423313558398E-2</v>
      </c>
      <c r="P23">
        <f>LN('25 TSE Stocks'!P23/'25 TSE Stocks'!P22)</f>
        <v>0.10601062307775885</v>
      </c>
      <c r="Q23">
        <f>LN('25 TSE Stocks'!Q23/'25 TSE Stocks'!Q22)</f>
        <v>3.4821587059102868E-3</v>
      </c>
      <c r="R23">
        <f>LN('25 TSE Stocks'!R23/'25 TSE Stocks'!R22)</f>
        <v>2.6976551576701417E-2</v>
      </c>
      <c r="S23">
        <f>LN('25 TSE Stocks'!S23/'25 TSE Stocks'!S22)</f>
        <v>-1.962151595960732E-2</v>
      </c>
      <c r="T23">
        <f>LN('25 TSE Stocks'!T23/'25 TSE Stocks'!T22)</f>
        <v>-4.2786977946581928E-2</v>
      </c>
      <c r="U23">
        <f>LN('25 TSE Stocks'!U23/'25 TSE Stocks'!U22)</f>
        <v>1.7167849326566394E-2</v>
      </c>
      <c r="V23">
        <f>LN('25 TSE Stocks'!V23/'25 TSE Stocks'!V22)</f>
        <v>4.0273901085266607E-2</v>
      </c>
      <c r="W23">
        <f>LN('25 TSE Stocks'!W23/'25 TSE Stocks'!W22)</f>
        <v>3.7396970163240825E-2</v>
      </c>
      <c r="X23">
        <f>LN('25 TSE Stocks'!X23/'25 TSE Stocks'!X22)</f>
        <v>5.8457971880567568E-2</v>
      </c>
      <c r="Y23">
        <f>LN('25 TSE Stocks'!Y23/'25 TSE Stocks'!Y22)</f>
        <v>-6.1919802465633441E-3</v>
      </c>
      <c r="Z23">
        <f>LN('25 TSE Stocks'!Z23/'25 TSE Stocks'!Z22)</f>
        <v>-1.933667122925594E-2</v>
      </c>
    </row>
    <row r="24" spans="1:26" x14ac:dyDescent="0.25">
      <c r="A24" s="1">
        <v>41414</v>
      </c>
      <c r="B24">
        <f>LN('25 TSE Stocks'!B24/'25 TSE Stocks'!B23)</f>
        <v>-6.5780187971493931E-2</v>
      </c>
      <c r="C24">
        <f>LN('25 TSE Stocks'!C24/'25 TSE Stocks'!C23)</f>
        <v>-5.975498350484526E-2</v>
      </c>
      <c r="D24">
        <f>LN('25 TSE Stocks'!D24/'25 TSE Stocks'!D23)</f>
        <v>3.3246990789336683E-2</v>
      </c>
      <c r="E24">
        <f>LN('25 TSE Stocks'!E24/'25 TSE Stocks'!E23)</f>
        <v>-6.692882802746776E-2</v>
      </c>
      <c r="F24">
        <f>LN('25 TSE Stocks'!F24/'25 TSE Stocks'!F23)</f>
        <v>-0.11814007291269092</v>
      </c>
      <c r="G24">
        <f>LN('25 TSE Stocks'!G24/'25 TSE Stocks'!G23)</f>
        <v>-3.7799756428964326E-2</v>
      </c>
      <c r="H24">
        <f>LN('25 TSE Stocks'!H24/'25 TSE Stocks'!H23)</f>
        <v>0.22006197969364644</v>
      </c>
      <c r="I24">
        <f>LN('25 TSE Stocks'!I24/'25 TSE Stocks'!I23)</f>
        <v>6.6249184551098114E-2</v>
      </c>
      <c r="J24">
        <f>LN('25 TSE Stocks'!J24/'25 TSE Stocks'!J23)</f>
        <v>-2.1413880775916869E-2</v>
      </c>
      <c r="K24">
        <f>LN('25 TSE Stocks'!K24/'25 TSE Stocks'!K23)</f>
        <v>-8.2028615260462456E-2</v>
      </c>
      <c r="L24">
        <f>LN('25 TSE Stocks'!L24/'25 TSE Stocks'!L23)</f>
        <v>-0.12022748767277297</v>
      </c>
      <c r="M24">
        <f>LN('25 TSE Stocks'!M24/'25 TSE Stocks'!M23)</f>
        <v>-0.10980272078773801</v>
      </c>
      <c r="N24">
        <f>LN('25 TSE Stocks'!N24/'25 TSE Stocks'!N23)</f>
        <v>-7.9436799765896446E-2</v>
      </c>
      <c r="O24">
        <f>LN('25 TSE Stocks'!O24/'25 TSE Stocks'!O23)</f>
        <v>2.8031799105684214E-2</v>
      </c>
      <c r="P24">
        <f>LN('25 TSE Stocks'!P24/'25 TSE Stocks'!P23)</f>
        <v>-9.8238499828047512E-2</v>
      </c>
      <c r="Q24">
        <f>LN('25 TSE Stocks'!Q24/'25 TSE Stocks'!Q23)</f>
        <v>-5.9683550887279203E-2</v>
      </c>
      <c r="R24">
        <f>LN('25 TSE Stocks'!R24/'25 TSE Stocks'!R23)</f>
        <v>-8.1839862578533762E-2</v>
      </c>
      <c r="S24">
        <f>LN('25 TSE Stocks'!S24/'25 TSE Stocks'!S23)</f>
        <v>-5.4287258889457519E-2</v>
      </c>
      <c r="T24">
        <f>LN('25 TSE Stocks'!T24/'25 TSE Stocks'!T23)</f>
        <v>0</v>
      </c>
      <c r="U24">
        <f>LN('25 TSE Stocks'!U24/'25 TSE Stocks'!U23)</f>
        <v>-5.2413795685759573E-2</v>
      </c>
      <c r="V24">
        <f>LN('25 TSE Stocks'!V24/'25 TSE Stocks'!V23)</f>
        <v>-1.3245323651858635E-2</v>
      </c>
      <c r="W24">
        <f>LN('25 TSE Stocks'!W24/'25 TSE Stocks'!W23)</f>
        <v>-4.670885888660023E-2</v>
      </c>
      <c r="X24">
        <f>LN('25 TSE Stocks'!X24/'25 TSE Stocks'!X23)</f>
        <v>-4.3520282454713857E-2</v>
      </c>
      <c r="Y24">
        <f>LN('25 TSE Stocks'!Y24/'25 TSE Stocks'!Y23)</f>
        <v>-1.2500426757665634E-2</v>
      </c>
      <c r="Z24">
        <f>LN('25 TSE Stocks'!Z24/'25 TSE Stocks'!Z23)</f>
        <v>-0.10272280048584548</v>
      </c>
    </row>
    <row r="25" spans="1:26" x14ac:dyDescent="0.25">
      <c r="A25" s="1">
        <v>41421</v>
      </c>
      <c r="B25">
        <f>LN('25 TSE Stocks'!B25/'25 TSE Stocks'!B24)</f>
        <v>2.2410817455081399E-2</v>
      </c>
      <c r="C25">
        <f>LN('25 TSE Stocks'!C25/'25 TSE Stocks'!C24)</f>
        <v>-2.3929335060561229E-2</v>
      </c>
      <c r="D25">
        <f>LN('25 TSE Stocks'!D25/'25 TSE Stocks'!D24)</f>
        <v>-5.41844569156366E-2</v>
      </c>
      <c r="E25">
        <f>LN('25 TSE Stocks'!E25/'25 TSE Stocks'!E24)</f>
        <v>4.3234215614415795E-2</v>
      </c>
      <c r="F25">
        <f>LN('25 TSE Stocks'!F25/'25 TSE Stocks'!F24)</f>
        <v>-4.4378761409436494E-2</v>
      </c>
      <c r="G25">
        <f>LN('25 TSE Stocks'!G25/'25 TSE Stocks'!G24)</f>
        <v>-3.5951460884574994E-2</v>
      </c>
      <c r="H25">
        <f>LN('25 TSE Stocks'!H25/'25 TSE Stocks'!H24)</f>
        <v>-1.8692143172300352E-2</v>
      </c>
      <c r="I25">
        <f>LN('25 TSE Stocks'!I25/'25 TSE Stocks'!I24)</f>
        <v>-9.4028724920877924E-2</v>
      </c>
      <c r="J25">
        <f>LN('25 TSE Stocks'!J25/'25 TSE Stocks'!J24)</f>
        <v>-3.8239994072809154E-2</v>
      </c>
      <c r="K25">
        <f>LN('25 TSE Stocks'!K25/'25 TSE Stocks'!K24)</f>
        <v>-4.6804065735091507E-2</v>
      </c>
      <c r="L25">
        <f>LN('25 TSE Stocks'!L25/'25 TSE Stocks'!L24)</f>
        <v>-4.6205432341102269E-2</v>
      </c>
      <c r="M25">
        <f>LN('25 TSE Stocks'!M25/'25 TSE Stocks'!M24)</f>
        <v>-3.4609282728638703E-2</v>
      </c>
      <c r="N25">
        <f>LN('25 TSE Stocks'!N25/'25 TSE Stocks'!N24)</f>
        <v>1.001098455222928E-2</v>
      </c>
      <c r="O25">
        <f>LN('25 TSE Stocks'!O25/'25 TSE Stocks'!O24)</f>
        <v>-5.0010364113471005E-2</v>
      </c>
      <c r="P25">
        <f>LN('25 TSE Stocks'!P25/'25 TSE Stocks'!P24)</f>
        <v>8.9916622074500061E-3</v>
      </c>
      <c r="Q25">
        <f>LN('25 TSE Stocks'!Q25/'25 TSE Stocks'!Q24)</f>
        <v>-4.1437224159068461E-2</v>
      </c>
      <c r="R25">
        <f>LN('25 TSE Stocks'!R25/'25 TSE Stocks'!R24)</f>
        <v>-3.6418449633243373E-2</v>
      </c>
      <c r="S25">
        <f>LN('25 TSE Stocks'!S25/'25 TSE Stocks'!S24)</f>
        <v>2.3433256060187476E-2</v>
      </c>
      <c r="T25">
        <f>LN('25 TSE Stocks'!T25/'25 TSE Stocks'!T24)</f>
        <v>-7.3687609992675221E-2</v>
      </c>
      <c r="U25">
        <f>LN('25 TSE Stocks'!U25/'25 TSE Stocks'!U24)</f>
        <v>-5.058551942762457E-2</v>
      </c>
      <c r="V25">
        <f>LN('25 TSE Stocks'!V25/'25 TSE Stocks'!V24)</f>
        <v>-3.1605228167590954E-2</v>
      </c>
      <c r="W25">
        <f>LN('25 TSE Stocks'!W25/'25 TSE Stocks'!W24)</f>
        <v>-9.4790623410004715E-2</v>
      </c>
      <c r="X25">
        <f>LN('25 TSE Stocks'!X25/'25 TSE Stocks'!X24)</f>
        <v>-7.3474417464274508E-2</v>
      </c>
      <c r="Y25">
        <f>LN('25 TSE Stocks'!Y25/'25 TSE Stocks'!Y24)</f>
        <v>-3.1951537460591324E-2</v>
      </c>
      <c r="Z25">
        <f>LN('25 TSE Stocks'!Z25/'25 TSE Stocks'!Z24)</f>
        <v>-5.8099642583399502E-2</v>
      </c>
    </row>
    <row r="26" spans="1:26" x14ac:dyDescent="0.25">
      <c r="A26" s="1">
        <v>41428</v>
      </c>
      <c r="B26">
        <f>LN('25 TSE Stocks'!B26/'25 TSE Stocks'!B25)</f>
        <v>-0.1337536934171101</v>
      </c>
      <c r="C26">
        <f>LN('25 TSE Stocks'!C26/'25 TSE Stocks'!C25)</f>
        <v>-0.10637001388107835</v>
      </c>
      <c r="D26">
        <f>LN('25 TSE Stocks'!D26/'25 TSE Stocks'!D25)</f>
        <v>-0.16422337473622919</v>
      </c>
      <c r="E26">
        <f>LN('25 TSE Stocks'!E26/'25 TSE Stocks'!E25)</f>
        <v>-2.7163858072997423E-2</v>
      </c>
      <c r="F26">
        <f>LN('25 TSE Stocks'!F26/'25 TSE Stocks'!F25)</f>
        <v>-4.2924958949358633E-2</v>
      </c>
      <c r="G26">
        <f>LN('25 TSE Stocks'!G26/'25 TSE Stocks'!G25)</f>
        <v>-9.2319871777062384E-2</v>
      </c>
      <c r="H26">
        <f>LN('25 TSE Stocks'!H26/'25 TSE Stocks'!H25)</f>
        <v>-0.16362952044244791</v>
      </c>
      <c r="I26">
        <f>LN('25 TSE Stocks'!I26/'25 TSE Stocks'!I25)</f>
        <v>-7.8088505807791017E-2</v>
      </c>
      <c r="J26">
        <f>LN('25 TSE Stocks'!J26/'25 TSE Stocks'!J25)</f>
        <v>-0.12436365099763629</v>
      </c>
      <c r="K26">
        <f>LN('25 TSE Stocks'!K26/'25 TSE Stocks'!K25)</f>
        <v>-4.3647131148473441E-2</v>
      </c>
      <c r="L26">
        <f>LN('25 TSE Stocks'!L26/'25 TSE Stocks'!L25)</f>
        <v>-7.5439772970899932E-2</v>
      </c>
      <c r="M26">
        <f>LN('25 TSE Stocks'!M26/'25 TSE Stocks'!M25)</f>
        <v>-6.8031695063343778E-2</v>
      </c>
      <c r="N26">
        <f>LN('25 TSE Stocks'!N26/'25 TSE Stocks'!N25)</f>
        <v>-0.2270488026372332</v>
      </c>
      <c r="O26">
        <f>LN('25 TSE Stocks'!O26/'25 TSE Stocks'!O25)</f>
        <v>-6.3513625325017656E-2</v>
      </c>
      <c r="P26">
        <f>LN('25 TSE Stocks'!P26/'25 TSE Stocks'!P25)</f>
        <v>-0.28037714655638252</v>
      </c>
      <c r="Q26">
        <f>LN('25 TSE Stocks'!Q26/'25 TSE Stocks'!Q25)</f>
        <v>-4.5909603746546679E-2</v>
      </c>
      <c r="R26">
        <f>LN('25 TSE Stocks'!R26/'25 TSE Stocks'!R25)</f>
        <v>-5.8754070797583949E-2</v>
      </c>
      <c r="S26">
        <f>LN('25 TSE Stocks'!S26/'25 TSE Stocks'!S25)</f>
        <v>-6.1817602604447915E-2</v>
      </c>
      <c r="T26">
        <f>LN('25 TSE Stocks'!T26/'25 TSE Stocks'!T25)</f>
        <v>-0.12516300218200963</v>
      </c>
      <c r="U26">
        <f>LN('25 TSE Stocks'!U26/'25 TSE Stocks'!U25)</f>
        <v>-6.4957912072728705E-2</v>
      </c>
      <c r="V26">
        <f>LN('25 TSE Stocks'!V26/'25 TSE Stocks'!V25)</f>
        <v>-7.1289219502125092E-2</v>
      </c>
      <c r="W26">
        <f>LN('25 TSE Stocks'!W26/'25 TSE Stocks'!W25)</f>
        <v>-7.8424911552051446E-2</v>
      </c>
      <c r="X26">
        <f>LN('25 TSE Stocks'!X26/'25 TSE Stocks'!X25)</f>
        <v>-6.2177169597530842E-2</v>
      </c>
      <c r="Y26">
        <f>LN('25 TSE Stocks'!Y26/'25 TSE Stocks'!Y25)</f>
        <v>-0.13167765999457992</v>
      </c>
      <c r="Z26">
        <f>LN('25 TSE Stocks'!Z26/'25 TSE Stocks'!Z25)</f>
        <v>-1.304588611921887E-2</v>
      </c>
    </row>
    <row r="27" spans="1:26" x14ac:dyDescent="0.25">
      <c r="A27" s="1">
        <v>41435</v>
      </c>
      <c r="B27">
        <f>LN('25 TSE Stocks'!B27/'25 TSE Stocks'!B26)</f>
        <v>3.4079366719183775E-2</v>
      </c>
      <c r="C27">
        <f>LN('25 TSE Stocks'!C27/'25 TSE Stocks'!C26)</f>
        <v>5.1405449450716886E-2</v>
      </c>
      <c r="D27">
        <f>LN('25 TSE Stocks'!D27/'25 TSE Stocks'!D26)</f>
        <v>5.235461645415317E-3</v>
      </c>
      <c r="E27">
        <f>LN('25 TSE Stocks'!E27/'25 TSE Stocks'!E26)</f>
        <v>4.3385592478169879E-3</v>
      </c>
      <c r="F27">
        <f>LN('25 TSE Stocks'!F27/'25 TSE Stocks'!F26)</f>
        <v>-5.2770399647453616E-3</v>
      </c>
      <c r="G27">
        <f>LN('25 TSE Stocks'!G27/'25 TSE Stocks'!G26)</f>
        <v>1.9874240689780651E-2</v>
      </c>
      <c r="H27">
        <f>LN('25 TSE Stocks'!H27/'25 TSE Stocks'!H26)</f>
        <v>2.9199311496760295E-2</v>
      </c>
      <c r="I27">
        <f>LN('25 TSE Stocks'!I27/'25 TSE Stocks'!I26)</f>
        <v>-1.0204091101359282E-2</v>
      </c>
      <c r="J27">
        <f>LN('25 TSE Stocks'!J27/'25 TSE Stocks'!J26)</f>
        <v>3.8305963980892747E-2</v>
      </c>
      <c r="K27">
        <f>LN('25 TSE Stocks'!K27/'25 TSE Stocks'!K26)</f>
        <v>1.1898134545330653E-2</v>
      </c>
      <c r="L27">
        <f>LN('25 TSE Stocks'!L27/'25 TSE Stocks'!L26)</f>
        <v>-3.0305246724921547E-2</v>
      </c>
      <c r="M27">
        <f>LN('25 TSE Stocks'!M27/'25 TSE Stocks'!M26)</f>
        <v>1.9215769088376956E-2</v>
      </c>
      <c r="N27">
        <f>LN('25 TSE Stocks'!N27/'25 TSE Stocks'!N26)</f>
        <v>1.1885582312998754E-2</v>
      </c>
      <c r="O27">
        <f>LN('25 TSE Stocks'!O27/'25 TSE Stocks'!O26)</f>
        <v>-4.9473294090429137E-2</v>
      </c>
      <c r="P27">
        <f>LN('25 TSE Stocks'!P27/'25 TSE Stocks'!P26)</f>
        <v>0.14794141664079749</v>
      </c>
      <c r="Q27">
        <f>LN('25 TSE Stocks'!Q27/'25 TSE Stocks'!Q26)</f>
        <v>-3.1359198375357479E-2</v>
      </c>
      <c r="R27">
        <f>LN('25 TSE Stocks'!R27/'25 TSE Stocks'!R26)</f>
        <v>1.6504317185029739E-2</v>
      </c>
      <c r="S27">
        <f>LN('25 TSE Stocks'!S27/'25 TSE Stocks'!S26)</f>
        <v>2.4339141438733818E-2</v>
      </c>
      <c r="T27">
        <f>LN('25 TSE Stocks'!T27/'25 TSE Stocks'!T26)</f>
        <v>3.9220594877174525E-2</v>
      </c>
      <c r="U27">
        <f>LN('25 TSE Stocks'!U27/'25 TSE Stocks'!U26)</f>
        <v>1.0016558115411665E-2</v>
      </c>
      <c r="V27">
        <f>LN('25 TSE Stocks'!V27/'25 TSE Stocks'!V26)</f>
        <v>4.9139182762572764E-3</v>
      </c>
      <c r="W27">
        <f>LN('25 TSE Stocks'!W27/'25 TSE Stocks'!W26)</f>
        <v>-9.9380933939628505E-3</v>
      </c>
      <c r="X27">
        <f>LN('25 TSE Stocks'!X27/'25 TSE Stocks'!X26)</f>
        <v>1.6838369907321307E-2</v>
      </c>
      <c r="Y27">
        <f>LN('25 TSE Stocks'!Y27/'25 TSE Stocks'!Y26)</f>
        <v>-6.5032470996090289E-2</v>
      </c>
      <c r="Z27">
        <f>LN('25 TSE Stocks'!Z27/'25 TSE Stocks'!Z26)</f>
        <v>1.3045886119218829E-2</v>
      </c>
    </row>
    <row r="28" spans="1:26" x14ac:dyDescent="0.25">
      <c r="A28" s="1">
        <v>41442</v>
      </c>
      <c r="B28">
        <f>LN('25 TSE Stocks'!B28/'25 TSE Stocks'!B27)</f>
        <v>0.1475011918635111</v>
      </c>
      <c r="C28">
        <f>LN('25 TSE Stocks'!C28/'25 TSE Stocks'!C27)</f>
        <v>3.3030473110131894E-2</v>
      </c>
      <c r="D28">
        <f>LN('25 TSE Stocks'!D28/'25 TSE Stocks'!D27)</f>
        <v>-5.2354616454154167E-3</v>
      </c>
      <c r="E28">
        <f>LN('25 TSE Stocks'!E28/'25 TSE Stocks'!E27)</f>
        <v>-5.4869316133772557E-2</v>
      </c>
      <c r="F28">
        <f>LN('25 TSE Stocks'!F28/'25 TSE Stocks'!F27)</f>
        <v>2.9541833548827265E-2</v>
      </c>
      <c r="G28">
        <f>LN('25 TSE Stocks'!G28/'25 TSE Stocks'!G27)</f>
        <v>4.3751619054469296E-2</v>
      </c>
      <c r="H28">
        <f>LN('25 TSE Stocks'!H28/'25 TSE Stocks'!H27)</f>
        <v>1.428603273318489E-2</v>
      </c>
      <c r="I28">
        <f>LN('25 TSE Stocks'!I28/'25 TSE Stocks'!I27)</f>
        <v>2.5317751226962188E-2</v>
      </c>
      <c r="J28">
        <f>LN('25 TSE Stocks'!J28/'25 TSE Stocks'!J27)</f>
        <v>-6.5574600929674482E-3</v>
      </c>
      <c r="K28">
        <f>LN('25 TSE Stocks'!K28/'25 TSE Stocks'!K27)</f>
        <v>0.10018608876881835</v>
      </c>
      <c r="L28">
        <f>LN('25 TSE Stocks'!L28/'25 TSE Stocks'!L27)</f>
        <v>1.6529248182222421E-2</v>
      </c>
      <c r="M28">
        <f>LN('25 TSE Stocks'!M28/'25 TSE Stocks'!M27)</f>
        <v>-2.4774354989626737E-2</v>
      </c>
      <c r="N28">
        <f>LN('25 TSE Stocks'!N28/'25 TSE Stocks'!N27)</f>
        <v>4.669083400582047E-2</v>
      </c>
      <c r="O28">
        <f>LN('25 TSE Stocks'!O28/'25 TSE Stocks'!O27)</f>
        <v>6.6629672935892809E-2</v>
      </c>
      <c r="P28">
        <f>LN('25 TSE Stocks'!P28/'25 TSE Stocks'!P27)</f>
        <v>-1.9160207681956181E-2</v>
      </c>
      <c r="Q28">
        <f>LN('25 TSE Stocks'!Q28/'25 TSE Stocks'!Q27)</f>
        <v>3.404017829975188E-2</v>
      </c>
      <c r="R28">
        <f>LN('25 TSE Stocks'!R28/'25 TSE Stocks'!R27)</f>
        <v>4.509864965115707E-2</v>
      </c>
      <c r="S28">
        <f>LN('25 TSE Stocks'!S28/'25 TSE Stocks'!S27)</f>
        <v>3.3382717779719191E-2</v>
      </c>
      <c r="T28">
        <f>LN('25 TSE Stocks'!T28/'25 TSE Stocks'!T27)</f>
        <v>5.3054726901078292E-2</v>
      </c>
      <c r="U28">
        <f>LN('25 TSE Stocks'!U28/'25 TSE Stocks'!U27)</f>
        <v>5.9647281043866171E-2</v>
      </c>
      <c r="V28">
        <f>LN('25 TSE Stocks'!V28/'25 TSE Stocks'!V27)</f>
        <v>9.7563001524420476E-3</v>
      </c>
      <c r="W28">
        <f>LN('25 TSE Stocks'!W28/'25 TSE Stocks'!W27)</f>
        <v>5.8198388570431962E-2</v>
      </c>
      <c r="X28">
        <f>LN('25 TSE Stocks'!X28/'25 TSE Stocks'!X27)</f>
        <v>2.3832698313428258E-2</v>
      </c>
      <c r="Y28">
        <f>LN('25 TSE Stocks'!Y28/'25 TSE Stocks'!Y27)</f>
        <v>5.3859043145176921E-2</v>
      </c>
      <c r="Z28">
        <f>LN('25 TSE Stocks'!Z28/'25 TSE Stocks'!Z27)</f>
        <v>-1.0020162283781633E-2</v>
      </c>
    </row>
    <row r="29" spans="1:26" x14ac:dyDescent="0.25">
      <c r="A29" s="1">
        <v>41449</v>
      </c>
      <c r="B29">
        <f>LN('25 TSE Stocks'!B29/'25 TSE Stocks'!B28)</f>
        <v>-6.9840417988661085E-2</v>
      </c>
      <c r="C29">
        <f>LN('25 TSE Stocks'!C29/'25 TSE Stocks'!C28)</f>
        <v>-2.0318345439511207E-2</v>
      </c>
      <c r="D29">
        <f>LN('25 TSE Stocks'!D29/'25 TSE Stocks'!D28)</f>
        <v>-5.1155047952181745E-2</v>
      </c>
      <c r="E29">
        <f>LN('25 TSE Stocks'!E29/'25 TSE Stocks'!E28)</f>
        <v>1.9623185658066943E-2</v>
      </c>
      <c r="F29">
        <f>LN('25 TSE Stocks'!F29/'25 TSE Stocks'!F28)</f>
        <v>4.6831050251630063E-2</v>
      </c>
      <c r="G29">
        <f>LN('25 TSE Stocks'!G29/'25 TSE Stocks'!G28)</f>
        <v>2.5360351188559241E-2</v>
      </c>
      <c r="H29">
        <f>LN('25 TSE Stocks'!H29/'25 TSE Stocks'!H28)</f>
        <v>-3.6105090903650362E-2</v>
      </c>
      <c r="I29">
        <f>LN('25 TSE Stocks'!I29/'25 TSE Stocks'!I28)</f>
        <v>2.9558911484257325E-2</v>
      </c>
      <c r="J29">
        <f>LN('25 TSE Stocks'!J29/'25 TSE Stocks'!J28)</f>
        <v>6.5257967452326426E-2</v>
      </c>
      <c r="K29">
        <f>LN('25 TSE Stocks'!K29/'25 TSE Stocks'!K28)</f>
        <v>1.7358276028801356E-2</v>
      </c>
      <c r="L29">
        <f>LN('25 TSE Stocks'!L29/'25 TSE Stocks'!L28)</f>
        <v>3.5917225731481789E-2</v>
      </c>
      <c r="M29">
        <f>LN('25 TSE Stocks'!M29/'25 TSE Stocks'!M28)</f>
        <v>3.1278429022536046E-2</v>
      </c>
      <c r="N29">
        <f>LN('25 TSE Stocks'!N29/'25 TSE Stocks'!N28)</f>
        <v>-9.7362682888320964E-2</v>
      </c>
      <c r="O29">
        <f>LN('25 TSE Stocks'!O29/'25 TSE Stocks'!O28)</f>
        <v>4.2074530980533355E-2</v>
      </c>
      <c r="P29">
        <f>LN('25 TSE Stocks'!P29/'25 TSE Stocks'!P28)</f>
        <v>3.0771186664326492E-2</v>
      </c>
      <c r="Q29">
        <f>LN('25 TSE Stocks'!Q29/'25 TSE Stocks'!Q28)</f>
        <v>7.2289527775698026E-2</v>
      </c>
      <c r="R29">
        <f>LN('25 TSE Stocks'!R29/'25 TSE Stocks'!R28)</f>
        <v>3.0814835965056693E-2</v>
      </c>
      <c r="S29">
        <f>LN('25 TSE Stocks'!S29/'25 TSE Stocks'!S28)</f>
        <v>3.4949746215265157E-2</v>
      </c>
      <c r="T29">
        <f>LN('25 TSE Stocks'!T29/'25 TSE Stocks'!T28)</f>
        <v>4.4583964029838469E-2</v>
      </c>
      <c r="U29">
        <f>LN('25 TSE Stocks'!U29/'25 TSE Stocks'!U28)</f>
        <v>5.4808202898819283E-2</v>
      </c>
      <c r="V29">
        <f>LN('25 TSE Stocks'!V29/'25 TSE Stocks'!V28)</f>
        <v>5.2021158662074789E-2</v>
      </c>
      <c r="W29">
        <f>LN('25 TSE Stocks'!W29/'25 TSE Stocks'!W28)</f>
        <v>6.608309745458725E-2</v>
      </c>
      <c r="X29">
        <f>LN('25 TSE Stocks'!X29/'25 TSE Stocks'!X28)</f>
        <v>4.082208809316621E-2</v>
      </c>
      <c r="Y29">
        <f>LN('25 TSE Stocks'!Y29/'25 TSE Stocks'!Y28)</f>
        <v>-1.5094581286500076E-2</v>
      </c>
      <c r="Z29">
        <f>LN('25 TSE Stocks'!Z29/'25 TSE Stocks'!Z28)</f>
        <v>0.10867821073722125</v>
      </c>
    </row>
    <row r="30" spans="1:26" x14ac:dyDescent="0.25">
      <c r="A30" s="1">
        <v>41456</v>
      </c>
      <c r="B30">
        <f>LN('25 TSE Stocks'!B30/'25 TSE Stocks'!B29)</f>
        <v>3.8602782931251176E-2</v>
      </c>
      <c r="C30">
        <f>LN('25 TSE Stocks'!C30/'25 TSE Stocks'!C29)</f>
        <v>9.2914906339358408E-2</v>
      </c>
      <c r="D30">
        <f>LN('25 TSE Stocks'!D30/'25 TSE Stocks'!D29)</f>
        <v>0.15336088499612754</v>
      </c>
      <c r="E30">
        <f>LN('25 TSE Stocks'!E30/'25 TSE Stocks'!E29)</f>
        <v>-9.0091600102720857E-3</v>
      </c>
      <c r="F30">
        <f>LN('25 TSE Stocks'!F30/'25 TSE Stocks'!F29)</f>
        <v>5.4067236300460564E-2</v>
      </c>
      <c r="G30">
        <f>LN('25 TSE Stocks'!G30/'25 TSE Stocks'!G29)</f>
        <v>5.2044435474872433E-2</v>
      </c>
      <c r="H30">
        <f>LN('25 TSE Stocks'!H30/'25 TSE Stocks'!H29)</f>
        <v>9.1291301978719375E-2</v>
      </c>
      <c r="I30">
        <f>LN('25 TSE Stocks'!I30/'25 TSE Stocks'!I29)</f>
        <v>5.2021106058250263E-2</v>
      </c>
      <c r="J30">
        <f>LN('25 TSE Stocks'!J30/'25 TSE Stocks'!J29)</f>
        <v>6.144548009079453E-3</v>
      </c>
      <c r="K30">
        <f>LN('25 TSE Stocks'!K30/'25 TSE Stocks'!K29)</f>
        <v>3.816449032175697E-3</v>
      </c>
      <c r="L30">
        <f>LN('25 TSE Stocks'!L30/'25 TSE Stocks'!L29)</f>
        <v>2.877886692309841E-2</v>
      </c>
      <c r="M30">
        <f>LN('25 TSE Stocks'!M30/'25 TSE Stocks'!M29)</f>
        <v>5.9766252815465139E-2</v>
      </c>
      <c r="N30">
        <f>LN('25 TSE Stocks'!N30/'25 TSE Stocks'!N29)</f>
        <v>0.18043666514647097</v>
      </c>
      <c r="O30">
        <f>LN('25 TSE Stocks'!O30/'25 TSE Stocks'!O29)</f>
        <v>-2.6970053691839125E-2</v>
      </c>
      <c r="P30">
        <f>LN('25 TSE Stocks'!P30/'25 TSE Stocks'!P29)</f>
        <v>0.12675042966695935</v>
      </c>
      <c r="Q30">
        <f>LN('25 TSE Stocks'!Q30/'25 TSE Stocks'!Q29)</f>
        <v>4.1469093955827201E-2</v>
      </c>
      <c r="R30">
        <f>LN('25 TSE Stocks'!R30/'25 TSE Stocks'!R29)</f>
        <v>3.5234019581706501E-2</v>
      </c>
      <c r="S30">
        <f>LN('25 TSE Stocks'!S30/'25 TSE Stocks'!S29)</f>
        <v>2.6076895757693241E-2</v>
      </c>
      <c r="T30">
        <f>LN('25 TSE Stocks'!T30/'25 TSE Stocks'!T29)</f>
        <v>7.8252269974623645E-2</v>
      </c>
      <c r="U30">
        <f>LN('25 TSE Stocks'!U30/'25 TSE Stocks'!U29)</f>
        <v>1.1314636710183726E-2</v>
      </c>
      <c r="V30">
        <f>LN('25 TSE Stocks'!V30/'25 TSE Stocks'!V29)</f>
        <v>1.8265285683944626E-2</v>
      </c>
      <c r="W30">
        <f>LN('25 TSE Stocks'!W30/'25 TSE Stocks'!W29)</f>
        <v>2.3966160393893172E-2</v>
      </c>
      <c r="X30">
        <f>LN('25 TSE Stocks'!X30/'25 TSE Stocks'!X29)</f>
        <v>1.2587719755144132E-2</v>
      </c>
      <c r="Y30">
        <f>LN('25 TSE Stocks'!Y30/'25 TSE Stocks'!Y29)</f>
        <v>5.617776413475515E-2</v>
      </c>
      <c r="Z30">
        <f>LN('25 TSE Stocks'!Z30/'25 TSE Stocks'!Z29)</f>
        <v>-2.0073714285819094E-2</v>
      </c>
    </row>
    <row r="31" spans="1:26" x14ac:dyDescent="0.25">
      <c r="A31" s="1">
        <v>41463</v>
      </c>
      <c r="B31">
        <f>LN('25 TSE Stocks'!B31/'25 TSE Stocks'!B30)</f>
        <v>3.4641948508556147E-2</v>
      </c>
      <c r="C31">
        <f>LN('25 TSE Stocks'!C31/'25 TSE Stocks'!C30)</f>
        <v>4.7304502906504294E-2</v>
      </c>
      <c r="D31">
        <f>LN('25 TSE Stocks'!D31/'25 TSE Stocks'!D30)</f>
        <v>0.10025285139810738</v>
      </c>
      <c r="E31">
        <f>LN('25 TSE Stocks'!E31/'25 TSE Stocks'!E30)</f>
        <v>-6.0512753811889954E-3</v>
      </c>
      <c r="F31">
        <f>LN('25 TSE Stocks'!F31/'25 TSE Stocks'!F30)</f>
        <v>1.3835688649538819E-2</v>
      </c>
      <c r="G31">
        <f>LN('25 TSE Stocks'!G31/'25 TSE Stocks'!G30)</f>
        <v>1.5723454390573585E-2</v>
      </c>
      <c r="H31">
        <f>LN('25 TSE Stocks'!H31/'25 TSE Stocks'!H30)</f>
        <v>-1.3513695091653151E-2</v>
      </c>
      <c r="I31">
        <f>LN('25 TSE Stocks'!I31/'25 TSE Stocks'!I30)</f>
        <v>9.1743685094604691E-3</v>
      </c>
      <c r="J31">
        <f>LN('25 TSE Stocks'!J31/'25 TSE Stocks'!J30)</f>
        <v>-4.5426878944411928E-2</v>
      </c>
      <c r="K31">
        <f>LN('25 TSE Stocks'!K31/'25 TSE Stocks'!K30)</f>
        <v>-1.3422725212447003E-2</v>
      </c>
      <c r="L31">
        <f>LN('25 TSE Stocks'!L31/'25 TSE Stocks'!L30)</f>
        <v>-1.1827618829280801E-3</v>
      </c>
      <c r="M31">
        <f>LN('25 TSE Stocks'!M31/'25 TSE Stocks'!M30)</f>
        <v>-8.8261208016690573E-2</v>
      </c>
      <c r="N31">
        <f>LN('25 TSE Stocks'!N31/'25 TSE Stocks'!N30)</f>
        <v>-3.8466280741951721E-2</v>
      </c>
      <c r="O31">
        <f>LN('25 TSE Stocks'!O31/'25 TSE Stocks'!O30)</f>
        <v>-7.967958097537994E-3</v>
      </c>
      <c r="P31">
        <f>LN('25 TSE Stocks'!P31/'25 TSE Stocks'!P30)</f>
        <v>1.8975803387035285E-2</v>
      </c>
      <c r="Q31">
        <f>LN('25 TSE Stocks'!Q31/'25 TSE Stocks'!Q30)</f>
        <v>1.187675075456939E-2</v>
      </c>
      <c r="R31">
        <f>LN('25 TSE Stocks'!R31/'25 TSE Stocks'!R30)</f>
        <v>4.5551102088506365E-2</v>
      </c>
      <c r="S31">
        <f>LN('25 TSE Stocks'!S31/'25 TSE Stocks'!S30)</f>
        <v>3.2914662800702536E-2</v>
      </c>
      <c r="T31">
        <f>LN('25 TSE Stocks'!T31/'25 TSE Stocks'!T30)</f>
        <v>8.0318860714268473E-3</v>
      </c>
      <c r="U31">
        <f>LN('25 TSE Stocks'!U31/'25 TSE Stocks'!U30)</f>
        <v>0</v>
      </c>
      <c r="V31">
        <f>LN('25 TSE Stocks'!V31/'25 TSE Stocks'!V30)</f>
        <v>3.1183108546856089E-2</v>
      </c>
      <c r="W31">
        <f>LN('25 TSE Stocks'!W31/'25 TSE Stocks'!W30)</f>
        <v>1.7076319600569604E-2</v>
      </c>
      <c r="X31">
        <f>LN('25 TSE Stocks'!X31/'25 TSE Stocks'!X30)</f>
        <v>-3.4718691250331655E-3</v>
      </c>
      <c r="Y31">
        <f>LN('25 TSE Stocks'!Y31/'25 TSE Stocks'!Y30)</f>
        <v>5.3110040611539275E-2</v>
      </c>
      <c r="Z31">
        <f>LN('25 TSE Stocks'!Z31/'25 TSE Stocks'!Z30)</f>
        <v>3.4423776554596469E-2</v>
      </c>
    </row>
    <row r="32" spans="1:26" x14ac:dyDescent="0.25">
      <c r="A32" s="1">
        <v>41470</v>
      </c>
      <c r="B32">
        <f>LN('25 TSE Stocks'!B32/'25 TSE Stocks'!B31)</f>
        <v>-9.8720921206495199E-2</v>
      </c>
      <c r="C32">
        <f>LN('25 TSE Stocks'!C32/'25 TSE Stocks'!C31)</f>
        <v>-3.1129097155421712E-2</v>
      </c>
      <c r="D32">
        <f>LN('25 TSE Stocks'!D32/'25 TSE Stocks'!D31)</f>
        <v>1.910864548412583E-2</v>
      </c>
      <c r="E32">
        <f>LN('25 TSE Stocks'!E32/'25 TSE Stocks'!E31)</f>
        <v>-1.9924023755696185E-2</v>
      </c>
      <c r="F32">
        <f>LN('25 TSE Stocks'!F32/'25 TSE Stocks'!F31)</f>
        <v>2.859495997689462E-2</v>
      </c>
      <c r="G32">
        <f>LN('25 TSE Stocks'!G32/'25 TSE Stocks'!G31)</f>
        <v>9.3169882923466677E-3</v>
      </c>
      <c r="H32">
        <f>LN('25 TSE Stocks'!H32/'25 TSE Stocks'!H31)</f>
        <v>8.4741306509583447E-2</v>
      </c>
      <c r="I32">
        <f>LN('25 TSE Stocks'!I32/'25 TSE Stocks'!I31)</f>
        <v>0</v>
      </c>
      <c r="J32">
        <f>LN('25 TSE Stocks'!J32/'25 TSE Stocks'!J31)</f>
        <v>5.7603142208902863E-2</v>
      </c>
      <c r="K32">
        <f>LN('25 TSE Stocks'!K32/'25 TSE Stocks'!K31)</f>
        <v>9.6062761802714284E-3</v>
      </c>
      <c r="L32">
        <f>LN('25 TSE Stocks'!L32/'25 TSE Stocks'!L31)</f>
        <v>1.1827618829281287E-3</v>
      </c>
      <c r="M32">
        <f>LN('25 TSE Stocks'!M32/'25 TSE Stocks'!M31)</f>
        <v>4.6696906129517497E-2</v>
      </c>
      <c r="N32">
        <f>LN('25 TSE Stocks'!N32/'25 TSE Stocks'!N31)</f>
        <v>-1.2330612584270987E-2</v>
      </c>
      <c r="O32">
        <f>LN('25 TSE Stocks'!O32/'25 TSE Stocks'!O31)</f>
        <v>5.1959681041126068E-2</v>
      </c>
      <c r="P32">
        <f>LN('25 TSE Stocks'!P32/'25 TSE Stocks'!P31)</f>
        <v>-6.285548046297636E-3</v>
      </c>
      <c r="Q32">
        <f>LN('25 TSE Stocks'!Q32/'25 TSE Stocks'!Q31)</f>
        <v>-1.3071982696937372E-2</v>
      </c>
      <c r="R32">
        <f>LN('25 TSE Stocks'!R32/'25 TSE Stocks'!R31)</f>
        <v>2.5412005517628836E-3</v>
      </c>
      <c r="S32">
        <f>LN('25 TSE Stocks'!S32/'25 TSE Stocks'!S31)</f>
        <v>2.4875856882504792E-3</v>
      </c>
      <c r="T32">
        <f>LN('25 TSE Stocks'!T32/'25 TSE Stocks'!T31)</f>
        <v>-2.7028488197451669E-2</v>
      </c>
      <c r="U32">
        <f>LN('25 TSE Stocks'!U32/'25 TSE Stocks'!U31)</f>
        <v>2.1946701694173527E-2</v>
      </c>
      <c r="V32">
        <f>LN('25 TSE Stocks'!V32/'25 TSE Stocks'!V31)</f>
        <v>0</v>
      </c>
      <c r="W32">
        <f>LN('25 TSE Stocks'!W32/'25 TSE Stocks'!W31)</f>
        <v>3.1696142127525004E-3</v>
      </c>
      <c r="X32">
        <f>LN('25 TSE Stocks'!X32/'25 TSE Stocks'!X31)</f>
        <v>-5.2313576308733083E-3</v>
      </c>
      <c r="Y32">
        <f>LN('25 TSE Stocks'!Y32/'25 TSE Stocks'!Y31)</f>
        <v>0</v>
      </c>
      <c r="Z32">
        <f>LN('25 TSE Stocks'!Z32/'25 TSE Stocks'!Z31)</f>
        <v>-2.9826088871267049E-2</v>
      </c>
    </row>
    <row r="33" spans="1:26" x14ac:dyDescent="0.25">
      <c r="A33" s="1">
        <v>41477</v>
      </c>
      <c r="B33">
        <f>LN('25 TSE Stocks'!B33/'25 TSE Stocks'!B32)</f>
        <v>-5.8023848745020708E-2</v>
      </c>
      <c r="C33">
        <f>LN('25 TSE Stocks'!C33/'25 TSE Stocks'!C32)</f>
        <v>5.5531601734904741E-2</v>
      </c>
      <c r="D33">
        <f>LN('25 TSE Stocks'!D33/'25 TSE Stocks'!D32)</f>
        <v>-2.6639771397406291E-2</v>
      </c>
      <c r="E33">
        <f>LN('25 TSE Stocks'!E33/'25 TSE Stocks'!E32)</f>
        <v>-1.7174550423207088E-2</v>
      </c>
      <c r="F33">
        <f>LN('25 TSE Stocks'!F33/'25 TSE Stocks'!F32)</f>
        <v>-7.0689965053641737E-2</v>
      </c>
      <c r="G33">
        <f>LN('25 TSE Stocks'!G33/'25 TSE Stocks'!G32)</f>
        <v>-5.07240486988055E-2</v>
      </c>
      <c r="H33">
        <f>LN('25 TSE Stocks'!H33/'25 TSE Stocks'!H32)</f>
        <v>-8.4741306509583447E-2</v>
      </c>
      <c r="I33">
        <f>LN('25 TSE Stocks'!I33/'25 TSE Stocks'!I32)</f>
        <v>-3.2485394981500791E-2</v>
      </c>
      <c r="J33">
        <f>LN('25 TSE Stocks'!J33/'25 TSE Stocks'!J32)</f>
        <v>-1.9862885680557163E-2</v>
      </c>
      <c r="K33">
        <f>LN('25 TSE Stocks'!K33/'25 TSE Stocks'!K32)</f>
        <v>7.6191069600929353E-3</v>
      </c>
      <c r="L33">
        <f>LN('25 TSE Stocks'!L33/'25 TSE Stocks'!L32)</f>
        <v>1.6413313619075245E-2</v>
      </c>
      <c r="M33">
        <f>LN('25 TSE Stocks'!M33/'25 TSE Stocks'!M32)</f>
        <v>-3.7842563939265744E-2</v>
      </c>
      <c r="N33">
        <f>LN('25 TSE Stocks'!N33/'25 TSE Stocks'!N32)</f>
        <v>-5.9818242591581743E-2</v>
      </c>
      <c r="O33">
        <f>LN('25 TSE Stocks'!O33/'25 TSE Stocks'!O32)</f>
        <v>-4.2281599099282712E-3</v>
      </c>
      <c r="P33">
        <f>LN('25 TSE Stocks'!P33/'25 TSE Stocks'!P32)</f>
        <v>-2.8134769925838351E-2</v>
      </c>
      <c r="Q33">
        <f>LN('25 TSE Stocks'!Q33/'25 TSE Stocks'!Q32)</f>
        <v>-4.6520182639280934E-2</v>
      </c>
      <c r="R33">
        <f>LN('25 TSE Stocks'!R33/'25 TSE Stocks'!R32)</f>
        <v>-6.2847922695280611E-2</v>
      </c>
      <c r="S33">
        <f>LN('25 TSE Stocks'!S33/'25 TSE Stocks'!S32)</f>
        <v>-1.8809458597640209E-2</v>
      </c>
      <c r="T33">
        <f>LN('25 TSE Stocks'!T33/'25 TSE Stocks'!T32)</f>
        <v>-1.6574940975667082E-2</v>
      </c>
      <c r="U33">
        <f>LN('25 TSE Stocks'!U33/'25 TSE Stocks'!U32)</f>
        <v>-0.10198935868302798</v>
      </c>
      <c r="V33">
        <f>LN('25 TSE Stocks'!V33/'25 TSE Stocks'!V32)</f>
        <v>-4.3955241922285391E-3</v>
      </c>
      <c r="W33">
        <f>LN('25 TSE Stocks'!W33/'25 TSE Stocks'!W32)</f>
        <v>-5.6414109233147068E-2</v>
      </c>
      <c r="X33">
        <f>LN('25 TSE Stocks'!X33/'25 TSE Stocks'!X32)</f>
        <v>-1.5859261469762246E-2</v>
      </c>
      <c r="Y33">
        <f>LN('25 TSE Stocks'!Y33/'25 TSE Stocks'!Y32)</f>
        <v>-1.3889207580637558E-2</v>
      </c>
      <c r="Z33">
        <f>LN('25 TSE Stocks'!Z33/'25 TSE Stocks'!Z32)</f>
        <v>-4.5976876833294811E-3</v>
      </c>
    </row>
    <row r="34" spans="1:26" x14ac:dyDescent="0.25">
      <c r="A34" s="1">
        <v>41484</v>
      </c>
      <c r="B34">
        <f>LN('25 TSE Stocks'!B34/'25 TSE Stocks'!B33)</f>
        <v>-1.1319205209945374E-2</v>
      </c>
      <c r="C34">
        <f>LN('25 TSE Stocks'!C34/'25 TSE Stocks'!C33)</f>
        <v>0</v>
      </c>
      <c r="D34">
        <f>LN('25 TSE Stocks'!D34/'25 TSE Stocks'!D33)</f>
        <v>2.769094865024543E-2</v>
      </c>
      <c r="E34">
        <f>LN('25 TSE Stocks'!E34/'25 TSE Stocks'!E33)</f>
        <v>3.5579835200842569E-2</v>
      </c>
      <c r="F34">
        <f>LN('25 TSE Stocks'!F34/'25 TSE Stocks'!F33)</f>
        <v>2.3604416240428625E-2</v>
      </c>
      <c r="G34">
        <f>LN('25 TSE Stocks'!G34/'25 TSE Stocks'!G33)</f>
        <v>4.4522424157179212E-2</v>
      </c>
      <c r="H34">
        <f>LN('25 TSE Stocks'!H34/'25 TSE Stocks'!H33)</f>
        <v>-0.10008337566331793</v>
      </c>
      <c r="I34">
        <f>LN('25 TSE Stocks'!I34/'25 TSE Stocks'!I33)</f>
        <v>-9.4787353560966507E-3</v>
      </c>
      <c r="J34">
        <f>LN('25 TSE Stocks'!J34/'25 TSE Stocks'!J33)</f>
        <v>3.4878321567508447E-2</v>
      </c>
      <c r="K34">
        <f>LN('25 TSE Stocks'!K34/'25 TSE Stocks'!K33)</f>
        <v>2.9908457964085634E-2</v>
      </c>
      <c r="L34">
        <f>LN('25 TSE Stocks'!L34/'25 TSE Stocks'!L33)</f>
        <v>9.8476025622161276E-2</v>
      </c>
      <c r="M34">
        <f>LN('25 TSE Stocks'!M34/'25 TSE Stocks'!M33)</f>
        <v>1.7477344620509254E-2</v>
      </c>
      <c r="N34">
        <f>LN('25 TSE Stocks'!N34/'25 TSE Stocks'!N33)</f>
        <v>1.8272157397016514E-2</v>
      </c>
      <c r="O34">
        <f>LN('25 TSE Stocks'!O34/'25 TSE Stocks'!O33)</f>
        <v>3.0052107891478115E-2</v>
      </c>
      <c r="P34">
        <f>LN('25 TSE Stocks'!P34/'25 TSE Stocks'!P33)</f>
        <v>3.3166527659170157E-2</v>
      </c>
      <c r="Q34">
        <f>LN('25 TSE Stocks'!Q34/'25 TSE Stocks'!Q33)</f>
        <v>3.8111716155279592E-2</v>
      </c>
      <c r="R34">
        <f>LN('25 TSE Stocks'!R34/'25 TSE Stocks'!R33)</f>
        <v>4.6213040843413253E-2</v>
      </c>
      <c r="S34">
        <f>LN('25 TSE Stocks'!S34/'25 TSE Stocks'!S33)</f>
        <v>4.0923249352598667E-2</v>
      </c>
      <c r="T34">
        <f>LN('25 TSE Stocks'!T34/'25 TSE Stocks'!T33)</f>
        <v>1.9310599493661797E-2</v>
      </c>
      <c r="U34">
        <f>LN('25 TSE Stocks'!U34/'25 TSE Stocks'!U33)</f>
        <v>6.6639655473594878E-2</v>
      </c>
      <c r="V34">
        <f>LN('25 TSE Stocks'!V34/'25 TSE Stocks'!V33)</f>
        <v>-3.1322724189283932E-2</v>
      </c>
      <c r="W34">
        <f>LN('25 TSE Stocks'!W34/'25 TSE Stocks'!W33)</f>
        <v>2.425693324231902E-2</v>
      </c>
      <c r="X34">
        <f>LN('25 TSE Stocks'!X34/'25 TSE Stocks'!X33)</f>
        <v>4.5146551019487391E-2</v>
      </c>
      <c r="Y34">
        <f>LN('25 TSE Stocks'!Y34/'25 TSE Stocks'!Y33)</f>
        <v>1.0434932570718022E-2</v>
      </c>
      <c r="Z34">
        <f>LN('25 TSE Stocks'!Z34/'25 TSE Stocks'!Z33)</f>
        <v>5.5147257359546356E-3</v>
      </c>
    </row>
    <row r="35" spans="1:26" x14ac:dyDescent="0.25">
      <c r="A35" s="1">
        <v>41491</v>
      </c>
      <c r="B35">
        <f>LN('25 TSE Stocks'!B35/'25 TSE Stocks'!B34)</f>
        <v>-4.6603430538769967E-2</v>
      </c>
      <c r="C35">
        <f>LN('25 TSE Stocks'!C35/'25 TSE Stocks'!C34)</f>
        <v>-5.5531601734904637E-2</v>
      </c>
      <c r="D35">
        <f>LN('25 TSE Stocks'!D35/'25 TSE Stocks'!D34)</f>
        <v>-4.7320722556498683E-2</v>
      </c>
      <c r="E35">
        <f>LN('25 TSE Stocks'!E35/'25 TSE Stocks'!E34)</f>
        <v>-2.9300151525909188E-2</v>
      </c>
      <c r="F35">
        <f>LN('25 TSE Stocks'!F35/'25 TSE Stocks'!F34)</f>
        <v>-5.4326263951349381E-2</v>
      </c>
      <c r="G35">
        <f>LN('25 TSE Stocks'!G35/'25 TSE Stocks'!G34)</f>
        <v>-4.127556797809636E-2</v>
      </c>
      <c r="H35">
        <f>LN('25 TSE Stocks'!H35/'25 TSE Stocks'!H34)</f>
        <v>-7.8164735767561166E-2</v>
      </c>
      <c r="I35">
        <f>LN('25 TSE Stocks'!I35/'25 TSE Stocks'!I34)</f>
        <v>-1.9231344230113211E-2</v>
      </c>
      <c r="J35">
        <f>LN('25 TSE Stocks'!J35/'25 TSE Stocks'!J34)</f>
        <v>-0.15788334348323929</v>
      </c>
      <c r="K35">
        <f>LN('25 TSE Stocks'!K35/'25 TSE Stocks'!K34)</f>
        <v>-5.5399725806111631E-3</v>
      </c>
      <c r="L35">
        <f>LN('25 TSE Stocks'!L35/'25 TSE Stocks'!L34)</f>
        <v>-3.1035179645864226E-2</v>
      </c>
      <c r="M35">
        <f>LN('25 TSE Stocks'!M35/'25 TSE Stocks'!M34)</f>
        <v>-3.6949697645646339E-2</v>
      </c>
      <c r="N35">
        <f>LN('25 TSE Stocks'!N35/'25 TSE Stocks'!N34)</f>
        <v>-7.8534776327075839E-2</v>
      </c>
      <c r="O35">
        <f>LN('25 TSE Stocks'!O35/'25 TSE Stocks'!O34)</f>
        <v>-2.4980343336857495E-2</v>
      </c>
      <c r="P35">
        <f>LN('25 TSE Stocks'!P35/'25 TSE Stocks'!P34)</f>
        <v>-3.9672487134971623E-2</v>
      </c>
      <c r="Q35">
        <f>LN('25 TSE Stocks'!Q35/'25 TSE Stocks'!Q34)</f>
        <v>-3.5608504036073033E-2</v>
      </c>
      <c r="R35">
        <f>LN('25 TSE Stocks'!R35/'25 TSE Stocks'!R34)</f>
        <v>-7.7786994525363404E-2</v>
      </c>
      <c r="S35">
        <f>LN('25 TSE Stocks'!S35/'25 TSE Stocks'!S34)</f>
        <v>-5.4945146878056086E-2</v>
      </c>
      <c r="T35">
        <f>LN('25 TSE Stocks'!T35/'25 TSE Stocks'!T34)</f>
        <v>-6.490243269606237E-2</v>
      </c>
      <c r="U35">
        <f>LN('25 TSE Stocks'!U35/'25 TSE Stocks'!U34)</f>
        <v>-5.8658909421042453E-2</v>
      </c>
      <c r="V35">
        <f>LN('25 TSE Stocks'!V35/'25 TSE Stocks'!V34)</f>
        <v>2.2472924729653912E-2</v>
      </c>
      <c r="W35">
        <f>LN('25 TSE Stocks'!W35/'25 TSE Stocks'!W34)</f>
        <v>2.1763925946209554E-3</v>
      </c>
      <c r="X35">
        <f>LN('25 TSE Stocks'!X35/'25 TSE Stocks'!X34)</f>
        <v>5.2904961965659532E-2</v>
      </c>
      <c r="Y35">
        <f>LN('25 TSE Stocks'!Y35/'25 TSE Stocks'!Y34)</f>
        <v>2.7305570766296163E-2</v>
      </c>
      <c r="Z35">
        <f>LN('25 TSE Stocks'!Z35/'25 TSE Stocks'!Z34)</f>
        <v>3.6597661955584488E-3</v>
      </c>
    </row>
    <row r="36" spans="1:26" x14ac:dyDescent="0.25">
      <c r="A36" s="1">
        <v>41498</v>
      </c>
      <c r="B36">
        <f>LN('25 TSE Stocks'!B36/'25 TSE Stocks'!B35)</f>
        <v>-0.1576738114683443</v>
      </c>
      <c r="C36">
        <f>LN('25 TSE Stocks'!C36/'25 TSE Stocks'!C35)</f>
        <v>1.4523611711372991E-2</v>
      </c>
      <c r="D36">
        <f>LN('25 TSE Stocks'!D36/'25 TSE Stocks'!D35)</f>
        <v>0.10447903921648399</v>
      </c>
      <c r="E36">
        <f>LN('25 TSE Stocks'!E36/'25 TSE Stocks'!E35)</f>
        <v>-7.8557016089562844E-3</v>
      </c>
      <c r="F36">
        <f>LN('25 TSE Stocks'!F36/'25 TSE Stocks'!F35)</f>
        <v>-1.9901308237454781E-2</v>
      </c>
      <c r="G36">
        <f>LN('25 TSE Stocks'!G36/'25 TSE Stocks'!G35)</f>
        <v>1.9261975387942578E-2</v>
      </c>
      <c r="H36">
        <f>LN('25 TSE Stocks'!H36/'25 TSE Stocks'!H35)</f>
        <v>-2.8031663626579866E-2</v>
      </c>
      <c r="I36">
        <f>LN('25 TSE Stocks'!I36/'25 TSE Stocks'!I35)</f>
        <v>1.9231344230113179E-2</v>
      </c>
      <c r="J36">
        <f>LN('25 TSE Stocks'!J36/'25 TSE Stocks'!J35)</f>
        <v>-1.0526693918444102E-2</v>
      </c>
      <c r="K36">
        <f>LN('25 TSE Stocks'!K36/'25 TSE Stocks'!K35)</f>
        <v>3.2789580426281016E-2</v>
      </c>
      <c r="L36">
        <f>LN('25 TSE Stocks'!L36/'25 TSE Stocks'!L35)</f>
        <v>6.5008394486667578E-3</v>
      </c>
      <c r="M36">
        <f>LN('25 TSE Stocks'!M36/'25 TSE Stocks'!M35)</f>
        <v>-2.1579037442350055E-2</v>
      </c>
      <c r="N36">
        <f>LN('25 TSE Stocks'!N36/'25 TSE Stocks'!N35)</f>
        <v>2.4870027695126307E-2</v>
      </c>
      <c r="O36">
        <f>LN('25 TSE Stocks'!O36/'25 TSE Stocks'!O35)</f>
        <v>-2.9955428217478652E-2</v>
      </c>
      <c r="P36">
        <f>LN('25 TSE Stocks'!P36/'25 TSE Stocks'!P35)</f>
        <v>-2.7798216157812663E-2</v>
      </c>
      <c r="Q36">
        <f>LN('25 TSE Stocks'!Q36/'25 TSE Stocks'!Q35)</f>
        <v>-2.4036523319934573E-2</v>
      </c>
      <c r="R36">
        <f>LN('25 TSE Stocks'!R36/'25 TSE Stocks'!R35)</f>
        <v>-2.7935225288325178E-3</v>
      </c>
      <c r="S36">
        <f>LN('25 TSE Stocks'!S36/'25 TSE Stocks'!S35)</f>
        <v>1.7812080406812439E-2</v>
      </c>
      <c r="T36">
        <f>LN('25 TSE Stocks'!T36/'25 TSE Stocks'!T35)</f>
        <v>6.4902432696062329E-2</v>
      </c>
      <c r="U36">
        <f>LN('25 TSE Stocks'!U36/'25 TSE Stocks'!U35)</f>
        <v>-1.1191077914896931E-2</v>
      </c>
      <c r="V36">
        <f>LN('25 TSE Stocks'!V36/'25 TSE Stocks'!V35)</f>
        <v>-4.0821925382833878E-2</v>
      </c>
      <c r="W36">
        <f>LN('25 TSE Stocks'!W36/'25 TSE Stocks'!W35)</f>
        <v>3.5241167410498764E-2</v>
      </c>
      <c r="X36">
        <f>LN('25 TSE Stocks'!X36/'25 TSE Stocks'!X35)</f>
        <v>8.019243113688854E-3</v>
      </c>
      <c r="Y36">
        <f>LN('25 TSE Stocks'!Y36/'25 TSE Stocks'!Y35)</f>
        <v>1.3378342135968743E-2</v>
      </c>
      <c r="Z36">
        <f>LN('25 TSE Stocks'!Z36/'25 TSE Stocks'!Z35)</f>
        <v>2.7359824228626144E-3</v>
      </c>
    </row>
    <row r="37" spans="1:26" x14ac:dyDescent="0.25">
      <c r="A37" s="1">
        <v>41505</v>
      </c>
      <c r="B37">
        <f>LN('25 TSE Stocks'!B37/'25 TSE Stocks'!B36)</f>
        <v>-5.2933995694175555E-2</v>
      </c>
      <c r="C37">
        <f>LN('25 TSE Stocks'!C37/'25 TSE Stocks'!C36)</f>
        <v>0.12159988951284063</v>
      </c>
      <c r="D37">
        <f>LN('25 TSE Stocks'!D37/'25 TSE Stocks'!D36)</f>
        <v>-2.105334151846527E-2</v>
      </c>
      <c r="E37">
        <f>LN('25 TSE Stocks'!E37/'25 TSE Stocks'!E36)</f>
        <v>1.8750568357229831E-2</v>
      </c>
      <c r="F37">
        <f>LN('25 TSE Stocks'!F37/'25 TSE Stocks'!F36)</f>
        <v>8.3404028337684764E-3</v>
      </c>
      <c r="G37">
        <f>LN('25 TSE Stocks'!G37/'25 TSE Stocks'!G36)</f>
        <v>-1.1191014975252826E-2</v>
      </c>
      <c r="H37">
        <f>LN('25 TSE Stocks'!H37/'25 TSE Stocks'!H36)</f>
        <v>-7.1923469728915279E-2</v>
      </c>
      <c r="I37">
        <f>LN('25 TSE Stocks'!I37/'25 TSE Stocks'!I36)</f>
        <v>-4.773372800844832E-3</v>
      </c>
      <c r="J37">
        <f>LN('25 TSE Stocks'!J37/'25 TSE Stocks'!J36)</f>
        <v>3.9763465410114038E-2</v>
      </c>
      <c r="K37">
        <f>LN('25 TSE Stocks'!K37/'25 TSE Stocks'!K36)</f>
        <v>7.1431029925237369E-3</v>
      </c>
      <c r="L37">
        <f>LN('25 TSE Stocks'!L37/'25 TSE Stocks'!L36)</f>
        <v>-1.9629887843918066E-2</v>
      </c>
      <c r="M37">
        <f>LN('25 TSE Stocks'!M37/'25 TSE Stocks'!M36)</f>
        <v>1.8202655190447524E-2</v>
      </c>
      <c r="N37">
        <f>LN('25 TSE Stocks'!N37/'25 TSE Stocks'!N36)</f>
        <v>8.523557954966976E-2</v>
      </c>
      <c r="O37">
        <f>LN('25 TSE Stocks'!O37/'25 TSE Stocks'!O36)</f>
        <v>-7.2038270993730044E-2</v>
      </c>
      <c r="P37">
        <f>LN('25 TSE Stocks'!P37/'25 TSE Stocks'!P36)</f>
        <v>-2.688007488728173E-3</v>
      </c>
      <c r="Q37">
        <f>LN('25 TSE Stocks'!Q37/'25 TSE Stocks'!Q36)</f>
        <v>2.5285714622754144E-2</v>
      </c>
      <c r="R37">
        <f>LN('25 TSE Stocks'!R37/'25 TSE Stocks'!R36)</f>
        <v>-7.0176383425430387E-3</v>
      </c>
      <c r="S37">
        <f>LN('25 TSE Stocks'!S37/'25 TSE Stocks'!S36)</f>
        <v>-2.4251006213047502E-2</v>
      </c>
      <c r="T37">
        <f>LN('25 TSE Stocks'!T37/'25 TSE Stocks'!T36)</f>
        <v>-1.0989071398565758E-2</v>
      </c>
      <c r="U37">
        <f>LN('25 TSE Stocks'!U37/'25 TSE Stocks'!U36)</f>
        <v>-1.9481190652007693E-2</v>
      </c>
      <c r="V37">
        <f>LN('25 TSE Stocks'!V37/'25 TSE Stocks'!V36)</f>
        <v>-2.3420267328991606E-2</v>
      </c>
      <c r="W37">
        <f>LN('25 TSE Stocks'!W37/'25 TSE Stocks'!W36)</f>
        <v>-7.3721768697327487E-3</v>
      </c>
      <c r="X37">
        <f>LN('25 TSE Stocks'!X37/'25 TSE Stocks'!X36)</f>
        <v>1.5957850009647311E-3</v>
      </c>
      <c r="Y37">
        <f>LN('25 TSE Stocks'!Y37/'25 TSE Stocks'!Y36)</f>
        <v>3.2682335681823931E-2</v>
      </c>
      <c r="Z37">
        <f>LN('25 TSE Stocks'!Z37/'25 TSE Stocks'!Z36)</f>
        <v>-4.2797545891562989E-2</v>
      </c>
    </row>
    <row r="38" spans="1:26" x14ac:dyDescent="0.25">
      <c r="A38" s="1">
        <v>41512</v>
      </c>
      <c r="B38">
        <f>LN('25 TSE Stocks'!B38/'25 TSE Stocks'!B37)</f>
        <v>-5.4696618016191599E-2</v>
      </c>
      <c r="C38">
        <f>LN('25 TSE Stocks'!C38/'25 TSE Stocks'!C37)</f>
        <v>3.8777142795712941E-2</v>
      </c>
      <c r="D38">
        <f>LN('25 TSE Stocks'!D38/'25 TSE Stocks'!D37)</f>
        <v>-6.5958023931408816E-2</v>
      </c>
      <c r="E38">
        <f>LN('25 TSE Stocks'!E38/'25 TSE Stocks'!E37)</f>
        <v>-2.3493749193310952E-2</v>
      </c>
      <c r="F38">
        <f>LN('25 TSE Stocks'!F38/'25 TSE Stocks'!F37)</f>
        <v>-4.4149593000334691E-2</v>
      </c>
      <c r="G38">
        <f>LN('25 TSE Stocks'!G38/'25 TSE Stocks'!G37)</f>
        <v>-4.6060813458960223E-2</v>
      </c>
      <c r="H38">
        <f>LN('25 TSE Stocks'!H38/'25 TSE Stocks'!H37)</f>
        <v>-7.2657488201785914E-2</v>
      </c>
      <c r="I38">
        <f>LN('25 TSE Stocks'!I38/'25 TSE Stocks'!I37)</f>
        <v>-4.4016882913525658E-2</v>
      </c>
      <c r="J38">
        <f>LN('25 TSE Stocks'!J38/'25 TSE Stocks'!J37)</f>
        <v>-3.2733493946204041E-2</v>
      </c>
      <c r="K38">
        <f>LN('25 TSE Stocks'!K38/'25 TSE Stocks'!K37)</f>
        <v>-3.0716075108914529E-2</v>
      </c>
      <c r="L38">
        <f>LN('25 TSE Stocks'!L38/'25 TSE Stocks'!L37)</f>
        <v>-8.621077899881191E-2</v>
      </c>
      <c r="M38">
        <f>LN('25 TSE Stocks'!M38/'25 TSE Stocks'!M37)</f>
        <v>-2.2570859193294223E-3</v>
      </c>
      <c r="N38">
        <f>LN('25 TSE Stocks'!N38/'25 TSE Stocks'!N37)</f>
        <v>-2.1277378440877296E-2</v>
      </c>
      <c r="O38">
        <f>LN('25 TSE Stocks'!O38/'25 TSE Stocks'!O37)</f>
        <v>-1.6000120831712754E-2</v>
      </c>
      <c r="P38">
        <f>LN('25 TSE Stocks'!P38/'25 TSE Stocks'!P37)</f>
        <v>2.9179915907189425E-2</v>
      </c>
      <c r="Q38">
        <f>LN('25 TSE Stocks'!Q38/'25 TSE Stocks'!Q37)</f>
        <v>-3.17081983298328E-2</v>
      </c>
      <c r="R38">
        <f>LN('25 TSE Stocks'!R38/'25 TSE Stocks'!R37)</f>
        <v>-4.7593680085921304E-2</v>
      </c>
      <c r="S38">
        <f>LN('25 TSE Stocks'!S38/'25 TSE Stocks'!S37)</f>
        <v>-4.4921818325462291E-2</v>
      </c>
      <c r="T38">
        <f>LN('25 TSE Stocks'!T38/'25 TSE Stocks'!T37)</f>
        <v>-2.8012847704399553E-2</v>
      </c>
      <c r="U38">
        <f>LN('25 TSE Stocks'!U38/'25 TSE Stocks'!U37)</f>
        <v>-6.082963673610544E-2</v>
      </c>
      <c r="V38">
        <f>LN('25 TSE Stocks'!V38/'25 TSE Stocks'!V37)</f>
        <v>-2.8848288478517812E-2</v>
      </c>
      <c r="W38">
        <f>LN('25 TSE Stocks'!W38/'25 TSE Stocks'!W37)</f>
        <v>8.4211236101808112E-3</v>
      </c>
      <c r="X38">
        <f>LN('25 TSE Stocks'!X38/'25 TSE Stocks'!X37)</f>
        <v>-5.4066785661144187E-2</v>
      </c>
      <c r="Y38">
        <f>LN('25 TSE Stocks'!Y38/'25 TSE Stocks'!Y37)</f>
        <v>-6.6469786137929934E-2</v>
      </c>
      <c r="Z38">
        <f>LN('25 TSE Stocks'!Z38/'25 TSE Stocks'!Z37)</f>
        <v>-5.7195063842525483E-3</v>
      </c>
    </row>
    <row r="39" spans="1:26" x14ac:dyDescent="0.25">
      <c r="A39" s="1">
        <v>41519</v>
      </c>
      <c r="B39">
        <f>LN('25 TSE Stocks'!B39/'25 TSE Stocks'!B38)</f>
        <v>6.0343072962349018E-2</v>
      </c>
      <c r="C39">
        <f>LN('25 TSE Stocks'!C39/'25 TSE Stocks'!C38)</f>
        <v>1.9790856424592297E-3</v>
      </c>
      <c r="D39">
        <f>LN('25 TSE Stocks'!D39/'25 TSE Stocks'!D38)</f>
        <v>8.0042739734642848E-2</v>
      </c>
      <c r="E39">
        <f>LN('25 TSE Stocks'!E39/'25 TSE Stocks'!E38)</f>
        <v>2.0392940908528976E-2</v>
      </c>
      <c r="F39">
        <f>LN('25 TSE Stocks'!F39/'25 TSE Stocks'!F38)</f>
        <v>6.2257121949596185E-2</v>
      </c>
      <c r="G39">
        <f>LN('25 TSE Stocks'!G39/'25 TSE Stocks'!G38)</f>
        <v>4.4451752863623815E-2</v>
      </c>
      <c r="H39">
        <f>LN('25 TSE Stocks'!H39/'25 TSE Stocks'!H38)</f>
        <v>1.2481947415637761E-2</v>
      </c>
      <c r="I39">
        <f>LN('25 TSE Stocks'!I39/'25 TSE Stocks'!I38)</f>
        <v>3.4401432111545345E-2</v>
      </c>
      <c r="J39">
        <f>LN('25 TSE Stocks'!J39/'25 TSE Stocks'!J38)</f>
        <v>2.7635953234519076E-2</v>
      </c>
      <c r="K39">
        <f>LN('25 TSE Stocks'!K39/'25 TSE Stocks'!K38)</f>
        <v>1.0948900320327571E-2</v>
      </c>
      <c r="L39">
        <f>LN('25 TSE Stocks'!L39/'25 TSE Stocks'!L38)</f>
        <v>1.193330120927364E-2</v>
      </c>
      <c r="M39">
        <f>LN('25 TSE Stocks'!M39/'25 TSE Stocks'!M38)</f>
        <v>1.8472402439852389E-2</v>
      </c>
      <c r="N39">
        <f>LN('25 TSE Stocks'!N39/'25 TSE Stocks'!N38)</f>
        <v>4.3583245301993437E-2</v>
      </c>
      <c r="O39">
        <f>LN('25 TSE Stocks'!O39/'25 TSE Stocks'!O38)</f>
        <v>7.5614128347941739E-3</v>
      </c>
      <c r="P39">
        <f>LN('25 TSE Stocks'!P39/'25 TSE Stocks'!P38)</f>
        <v>4.097879487432303E-2</v>
      </c>
      <c r="Q39">
        <f>LN('25 TSE Stocks'!Q39/'25 TSE Stocks'!Q38)</f>
        <v>1.4075620213687853E-2</v>
      </c>
      <c r="R39">
        <f>LN('25 TSE Stocks'!R39/'25 TSE Stocks'!R38)</f>
        <v>4.4255807665743503E-2</v>
      </c>
      <c r="S39">
        <f>LN('25 TSE Stocks'!S39/'25 TSE Stocks'!S38)</f>
        <v>4.1056949530722149E-2</v>
      </c>
      <c r="T39">
        <f>LN('25 TSE Stocks'!T39/'25 TSE Stocks'!T38)</f>
        <v>3.6266260584970407E-2</v>
      </c>
      <c r="U39">
        <f>LN('25 TSE Stocks'!U39/'25 TSE Stocks'!U38)</f>
        <v>2.4097771816005347E-2</v>
      </c>
      <c r="V39">
        <f>LN('25 TSE Stocks'!V39/'25 TSE Stocks'!V38)</f>
        <v>2.4097547823952445E-2</v>
      </c>
      <c r="W39">
        <f>LN('25 TSE Stocks'!W39/'25 TSE Stocks'!W38)</f>
        <v>4.1073316619300471E-2</v>
      </c>
      <c r="X39">
        <f>LN('25 TSE Stocks'!X39/'25 TSE Stocks'!X38)</f>
        <v>0</v>
      </c>
      <c r="Y39">
        <f>LN('25 TSE Stocks'!Y39/'25 TSE Stocks'!Y38)</f>
        <v>2.7120237252194982E-2</v>
      </c>
      <c r="Z39">
        <f>LN('25 TSE Stocks'!Z39/'25 TSE Stocks'!Z38)</f>
        <v>1.6121886337218963E-2</v>
      </c>
    </row>
    <row r="40" spans="1:26" x14ac:dyDescent="0.25">
      <c r="A40" s="1">
        <v>41526</v>
      </c>
      <c r="B40">
        <f>LN('25 TSE Stocks'!B40/'25 TSE Stocks'!B39)</f>
        <v>6.6437249748666688E-2</v>
      </c>
      <c r="C40">
        <f>LN('25 TSE Stocks'!C40/'25 TSE Stocks'!C39)</f>
        <v>0.10000822240463778</v>
      </c>
      <c r="D40">
        <f>LN('25 TSE Stocks'!D40/'25 TSE Stocks'!D39)</f>
        <v>1.9783032473596134E-2</v>
      </c>
      <c r="E40">
        <f>LN('25 TSE Stocks'!E40/'25 TSE Stocks'!E39)</f>
        <v>9.0499066678946569E-2</v>
      </c>
      <c r="F40">
        <f>LN('25 TSE Stocks'!F40/'25 TSE Stocks'!F39)</f>
        <v>2.894069832530545E-2</v>
      </c>
      <c r="G40">
        <f>LN('25 TSE Stocks'!G40/'25 TSE Stocks'!G39)</f>
        <v>1.1209076921472374E-2</v>
      </c>
      <c r="H40">
        <f>LN('25 TSE Stocks'!H40/'25 TSE Stocks'!H39)</f>
        <v>-4.0901451411115564E-2</v>
      </c>
      <c r="I40">
        <f>LN('25 TSE Stocks'!I40/'25 TSE Stocks'!I39)</f>
        <v>4.7178585430962136E-2</v>
      </c>
      <c r="J40">
        <f>LN('25 TSE Stocks'!J40/'25 TSE Stocks'!J39)</f>
        <v>4.984404591639207E-2</v>
      </c>
      <c r="K40">
        <f>LN('25 TSE Stocks'!K40/'25 TSE Stocks'!K39)</f>
        <v>1.798639395246427E-2</v>
      </c>
      <c r="L40">
        <f>LN('25 TSE Stocks'!L40/'25 TSE Stocks'!L39)</f>
        <v>0.11844170583065386</v>
      </c>
      <c r="M40">
        <f>LN('25 TSE Stocks'!M40/'25 TSE Stocks'!M39)</f>
        <v>4.7653597377341095E-2</v>
      </c>
      <c r="N40">
        <f>LN('25 TSE Stocks'!N40/'25 TSE Stocks'!N39)</f>
        <v>5.8546560703949473E-2</v>
      </c>
      <c r="O40">
        <f>LN('25 TSE Stocks'!O40/'25 TSE Stocks'!O39)</f>
        <v>3.759373431673142E-3</v>
      </c>
      <c r="P40">
        <f>LN('25 TSE Stocks'!P40/'25 TSE Stocks'!P39)</f>
        <v>1.2537903129658705E-3</v>
      </c>
      <c r="Q40">
        <f>LN('25 TSE Stocks'!Q40/'25 TSE Stocks'!Q39)</f>
        <v>1.0113846646009395E-2</v>
      </c>
      <c r="R40">
        <f>LN('25 TSE Stocks'!R40/'25 TSE Stocks'!R39)</f>
        <v>2.9517188875532722E-2</v>
      </c>
      <c r="S40">
        <f>LN('25 TSE Stocks'!S40/'25 TSE Stocks'!S39)</f>
        <v>-2.9374411217315825E-2</v>
      </c>
      <c r="T40">
        <f>LN('25 TSE Stocks'!T40/'25 TSE Stocks'!T39)</f>
        <v>6.8810040655838331E-2</v>
      </c>
      <c r="U40">
        <f>LN('25 TSE Stocks'!U40/'25 TSE Stocks'!U39)</f>
        <v>3.398633187737828E-4</v>
      </c>
      <c r="V40">
        <f>LN('25 TSE Stocks'!V40/'25 TSE Stocks'!V39)</f>
        <v>4.1964355932982894E-2</v>
      </c>
      <c r="W40">
        <f>LN('25 TSE Stocks'!W40/'25 TSE Stocks'!W39)</f>
        <v>1.1005593640871149E-2</v>
      </c>
      <c r="X40">
        <f>LN('25 TSE Stocks'!X40/'25 TSE Stocks'!X39)</f>
        <v>1.5037722479771646E-2</v>
      </c>
      <c r="Y40">
        <f>LN('25 TSE Stocks'!Y40/'25 TSE Stocks'!Y39)</f>
        <v>7.4108045241761109E-2</v>
      </c>
      <c r="Z40">
        <f>LN('25 TSE Stocks'!Z40/'25 TSE Stocks'!Z39)</f>
        <v>8.0404354306433917E-2</v>
      </c>
    </row>
    <row r="41" spans="1:26" x14ac:dyDescent="0.25">
      <c r="A41" s="1">
        <v>41533</v>
      </c>
      <c r="B41">
        <f>LN('25 TSE Stocks'!B41/'25 TSE Stocks'!B40)</f>
        <v>7.6062905987533388E-2</v>
      </c>
      <c r="C41">
        <f>LN('25 TSE Stocks'!C41/'25 TSE Stocks'!C40)</f>
        <v>-2.096982083094872E-2</v>
      </c>
      <c r="D41">
        <f>LN('25 TSE Stocks'!D41/'25 TSE Stocks'!D40)</f>
        <v>6.6312176922776286E-2</v>
      </c>
      <c r="E41">
        <f>LN('25 TSE Stocks'!E41/'25 TSE Stocks'!E40)</f>
        <v>-2.2956530533635836E-2</v>
      </c>
      <c r="F41">
        <f>LN('25 TSE Stocks'!F41/'25 TSE Stocks'!F40)</f>
        <v>3.580180672500384E-2</v>
      </c>
      <c r="G41">
        <f>LN('25 TSE Stocks'!G41/'25 TSE Stocks'!G40)</f>
        <v>3.1350597005758325E-2</v>
      </c>
      <c r="H41">
        <f>LN('25 TSE Stocks'!H41/'25 TSE Stocks'!H40)</f>
        <v>6.7268467263452383E-2</v>
      </c>
      <c r="I41">
        <f>LN('25 TSE Stocks'!I41/'25 TSE Stocks'!I40)</f>
        <v>9.1743685094604691E-3</v>
      </c>
      <c r="J41">
        <f>LN('25 TSE Stocks'!J41/'25 TSE Stocks'!J40)</f>
        <v>4.8504558274860277E-3</v>
      </c>
      <c r="K41">
        <f>LN('25 TSE Stocks'!K41/'25 TSE Stocks'!K40)</f>
        <v>1.2400239091546477E-2</v>
      </c>
      <c r="L41">
        <f>LN('25 TSE Stocks'!L41/'25 TSE Stocks'!L40)</f>
        <v>3.8247700856481166E-2</v>
      </c>
      <c r="M41">
        <f>LN('25 TSE Stocks'!M41/'25 TSE Stocks'!M40)</f>
        <v>-3.708504457221466E-3</v>
      </c>
      <c r="N41">
        <f>LN('25 TSE Stocks'!N41/'25 TSE Stocks'!N40)</f>
        <v>6.5318124098266164E-2</v>
      </c>
      <c r="O41">
        <f>LN('25 TSE Stocks'!O41/'25 TSE Stocks'!O40)</f>
        <v>-5.6443095759202751E-3</v>
      </c>
      <c r="P41">
        <f>LN('25 TSE Stocks'!P41/'25 TSE Stocks'!P40)</f>
        <v>6.0772118827668607E-2</v>
      </c>
      <c r="Q41">
        <f>LN('25 TSE Stocks'!Q41/'25 TSE Stocks'!Q40)</f>
        <v>1.1257038204045344E-2</v>
      </c>
      <c r="R41">
        <f>LN('25 TSE Stocks'!R41/'25 TSE Stocks'!R40)</f>
        <v>8.2759381911102162E-3</v>
      </c>
      <c r="S41">
        <f>LN('25 TSE Stocks'!S41/'25 TSE Stocks'!S40)</f>
        <v>1.8792476698419547E-2</v>
      </c>
      <c r="T41">
        <f>LN('25 TSE Stocks'!T41/'25 TSE Stocks'!T40)</f>
        <v>1.774433717601236E-2</v>
      </c>
      <c r="U41">
        <f>LN('25 TSE Stocks'!U41/'25 TSE Stocks'!U40)</f>
        <v>3.3107771503717069E-2</v>
      </c>
      <c r="V41">
        <f>LN('25 TSE Stocks'!V41/'25 TSE Stocks'!V40)</f>
        <v>3.5878376893038216E-2</v>
      </c>
      <c r="W41">
        <f>LN('25 TSE Stocks'!W41/'25 TSE Stocks'!W40)</f>
        <v>3.3271278252615916E-2</v>
      </c>
      <c r="X41">
        <f>LN('25 TSE Stocks'!X41/'25 TSE Stocks'!X40)</f>
        <v>-1.503772247977167E-2</v>
      </c>
      <c r="Y41">
        <f>LN('25 TSE Stocks'!Y41/'25 TSE Stocks'!Y40)</f>
        <v>4.8494227724992428E-2</v>
      </c>
      <c r="Z41">
        <f>LN('25 TSE Stocks'!Z41/'25 TSE Stocks'!Z40)</f>
        <v>-2.549588616761635E-2</v>
      </c>
    </row>
    <row r="42" spans="1:26" x14ac:dyDescent="0.25">
      <c r="A42" s="1">
        <v>41540</v>
      </c>
      <c r="B42">
        <f>LN('25 TSE Stocks'!B42/'25 TSE Stocks'!B41)</f>
        <v>-2.9734416779742739E-2</v>
      </c>
      <c r="C42">
        <f>LN('25 TSE Stocks'!C42/'25 TSE Stocks'!C41)</f>
        <v>-1.4351618664531071E-2</v>
      </c>
      <c r="D42">
        <f>LN('25 TSE Stocks'!D42/'25 TSE Stocks'!D41)</f>
        <v>1.4558757041506807E-2</v>
      </c>
      <c r="E42">
        <f>LN('25 TSE Stocks'!E42/'25 TSE Stocks'!E41)</f>
        <v>2.1537258020345378E-2</v>
      </c>
      <c r="F42">
        <f>LN('25 TSE Stocks'!F42/'25 TSE Stocks'!F41)</f>
        <v>-1.5408619823662602E-2</v>
      </c>
      <c r="G42">
        <f>LN('25 TSE Stocks'!G42/'25 TSE Stocks'!G41)</f>
        <v>-6.1919558511570943E-3</v>
      </c>
      <c r="H42">
        <f>LN('25 TSE Stocks'!H42/'25 TSE Stocks'!H41)</f>
        <v>3.2010148859359891E-2</v>
      </c>
      <c r="I42">
        <f>LN('25 TSE Stocks'!I42/'25 TSE Stocks'!I41)</f>
        <v>-1.3793342168510263E-2</v>
      </c>
      <c r="J42">
        <f>LN('25 TSE Stocks'!J42/'25 TSE Stocks'!J41)</f>
        <v>3.1748656158276573E-2</v>
      </c>
      <c r="K42">
        <f>LN('25 TSE Stocks'!K42/'25 TSE Stocks'!K41)</f>
        <v>-1.0619458255423892E-2</v>
      </c>
      <c r="L42">
        <f>LN('25 TSE Stocks'!L42/'25 TSE Stocks'!L41)</f>
        <v>9.0863455182389908E-3</v>
      </c>
      <c r="M42">
        <f>LN('25 TSE Stocks'!M42/'25 TSE Stocks'!M41)</f>
        <v>-5.3220106273454216E-3</v>
      </c>
      <c r="N42">
        <f>LN('25 TSE Stocks'!N42/'25 TSE Stocks'!N41)</f>
        <v>1.5471002090179991E-2</v>
      </c>
      <c r="O42">
        <f>LN('25 TSE Stocks'!O42/'25 TSE Stocks'!O41)</f>
        <v>3.7662626092347315E-3</v>
      </c>
      <c r="P42">
        <f>LN('25 TSE Stocks'!P42/'25 TSE Stocks'!P41)</f>
        <v>4.2706938271371224E-2</v>
      </c>
      <c r="Q42">
        <f>LN('25 TSE Stocks'!Q42/'25 TSE Stocks'!Q41)</f>
        <v>4.9628144559382102E-3</v>
      </c>
      <c r="R42">
        <f>LN('25 TSE Stocks'!R42/'25 TSE Stocks'!R41)</f>
        <v>2.7437371851561773E-3</v>
      </c>
      <c r="S42">
        <f>LN('25 TSE Stocks'!S42/'25 TSE Stocks'!S41)</f>
        <v>2.8835614129141998E-2</v>
      </c>
      <c r="T42">
        <f>LN('25 TSE Stocks'!T42/'25 TSE Stocks'!T41)</f>
        <v>3.9413989425554213E-2</v>
      </c>
      <c r="U42">
        <f>LN('25 TSE Stocks'!U42/'25 TSE Stocks'!U41)</f>
        <v>3.0771914487139982E-2</v>
      </c>
      <c r="V42">
        <f>LN('25 TSE Stocks'!V42/'25 TSE Stocks'!V41)</f>
        <v>4.395524192228468E-3</v>
      </c>
      <c r="W42">
        <f>LN('25 TSE Stocks'!W42/'25 TSE Stocks'!W41)</f>
        <v>2.0010145014793909E-2</v>
      </c>
      <c r="X42">
        <f>LN('25 TSE Stocks'!X42/'25 TSE Stocks'!X41)</f>
        <v>1.1715686298444012E-2</v>
      </c>
      <c r="Y42">
        <f>LN('25 TSE Stocks'!Y42/'25 TSE Stocks'!Y41)</f>
        <v>3.48875562361654E-2</v>
      </c>
      <c r="Z42">
        <f>LN('25 TSE Stocks'!Z42/'25 TSE Stocks'!Z41)</f>
        <v>3.0690783109646683E-2</v>
      </c>
    </row>
    <row r="43" spans="1:26" x14ac:dyDescent="0.25">
      <c r="A43" s="1">
        <v>41547</v>
      </c>
      <c r="B43">
        <f>LN('25 TSE Stocks'!B43/'25 TSE Stocks'!B42)</f>
        <v>-3.2722944937725963E-2</v>
      </c>
      <c r="C43">
        <f>LN('25 TSE Stocks'!C43/'25 TSE Stocks'!C42)</f>
        <v>-4.2153497154848341E-2</v>
      </c>
      <c r="D43">
        <f>LN('25 TSE Stocks'!D43/'25 TSE Stocks'!D42)</f>
        <v>-4.5664291883671722E-2</v>
      </c>
      <c r="E43">
        <f>LN('25 TSE Stocks'!E43/'25 TSE Stocks'!E42)</f>
        <v>-7.0218149394305929E-2</v>
      </c>
      <c r="F43">
        <f>LN('25 TSE Stocks'!F43/'25 TSE Stocks'!F42)</f>
        <v>-4.1807632709642974E-2</v>
      </c>
      <c r="G43">
        <f>LN('25 TSE Stocks'!G43/'25 TSE Stocks'!G42)</f>
        <v>-3.1113165419314744E-2</v>
      </c>
      <c r="H43">
        <f>LN('25 TSE Stocks'!H43/'25 TSE Stocks'!H42)</f>
        <v>-5.8377164711696718E-2</v>
      </c>
      <c r="I43">
        <f>LN('25 TSE Stocks'!I43/'25 TSE Stocks'!I42)</f>
        <v>4.6189736590496354E-3</v>
      </c>
      <c r="J43">
        <f>LN('25 TSE Stocks'!J43/'25 TSE Stocks'!J42)</f>
        <v>-2.3598706719949E-2</v>
      </c>
      <c r="K43">
        <f>LN('25 TSE Stocks'!K43/'25 TSE Stocks'!K42)</f>
        <v>-2.495347889492068E-2</v>
      </c>
      <c r="L43">
        <f>LN('25 TSE Stocks'!L43/'25 TSE Stocks'!L42)</f>
        <v>-4.0660730304301708E-2</v>
      </c>
      <c r="M43">
        <f>LN('25 TSE Stocks'!M43/'25 TSE Stocks'!M42)</f>
        <v>-5.032280787291666E-2</v>
      </c>
      <c r="N43">
        <f>LN('25 TSE Stocks'!N43/'25 TSE Stocks'!N42)</f>
        <v>-0.10228552315393334</v>
      </c>
      <c r="O43">
        <f>LN('25 TSE Stocks'!O43/'25 TSE Stocks'!O42)</f>
        <v>-5.010682252065482E-2</v>
      </c>
      <c r="P43">
        <f>LN('25 TSE Stocks'!P43/'25 TSE Stocks'!P42)</f>
        <v>-2.40150141749844E-2</v>
      </c>
      <c r="Q43">
        <f>LN('25 TSE Stocks'!Q43/'25 TSE Stocks'!Q42)</f>
        <v>-3.3101241366662176E-2</v>
      </c>
      <c r="R43">
        <f>LN('25 TSE Stocks'!R43/'25 TSE Stocks'!R42)</f>
        <v>-3.484709614519213E-2</v>
      </c>
      <c r="S43">
        <f>LN('25 TSE Stocks'!S43/'25 TSE Stocks'!S42)</f>
        <v>-4.0876038547553131E-2</v>
      </c>
      <c r="T43">
        <f>LN('25 TSE Stocks'!T43/'25 TSE Stocks'!T42)</f>
        <v>-7.8350712013776885E-2</v>
      </c>
      <c r="U43">
        <f>LN('25 TSE Stocks'!U43/'25 TSE Stocks'!U42)</f>
        <v>-6.0146392796049247E-2</v>
      </c>
      <c r="V43">
        <f>LN('25 TSE Stocks'!V43/'25 TSE Stocks'!V42)</f>
        <v>-5.9455308220802583E-2</v>
      </c>
      <c r="W43">
        <f>LN('25 TSE Stocks'!W43/'25 TSE Stocks'!W42)</f>
        <v>-2.8891876705432327E-2</v>
      </c>
      <c r="X43">
        <f>LN('25 TSE Stocks'!X43/'25 TSE Stocks'!X42)</f>
        <v>-3.2124462882452971E-2</v>
      </c>
      <c r="Y43">
        <f>LN('25 TSE Stocks'!Y43/'25 TSE Stocks'!Y42)</f>
        <v>-5.884062217027785E-2</v>
      </c>
      <c r="Z43">
        <f>LN('25 TSE Stocks'!Z43/'25 TSE Stocks'!Z42)</f>
        <v>1.2062915956578537E-3</v>
      </c>
    </row>
    <row r="44" spans="1:26" x14ac:dyDescent="0.25">
      <c r="A44" s="1">
        <v>41554</v>
      </c>
      <c r="B44">
        <f>LN('25 TSE Stocks'!B44/'25 TSE Stocks'!B43)</f>
        <v>3.1137060778671415E-3</v>
      </c>
      <c r="C44">
        <f>LN('25 TSE Stocks'!C44/'25 TSE Stocks'!C43)</f>
        <v>0.14357086670004277</v>
      </c>
      <c r="D44">
        <f>LN('25 TSE Stocks'!D44/'25 TSE Stocks'!D43)</f>
        <v>0.10848093741391746</v>
      </c>
      <c r="E44">
        <f>LN('25 TSE Stocks'!E44/'25 TSE Stocks'!E43)</f>
        <v>5.3663922898950528E-2</v>
      </c>
      <c r="F44">
        <f>LN('25 TSE Stocks'!F44/'25 TSE Stocks'!F43)</f>
        <v>4.0101552309799067E-2</v>
      </c>
      <c r="G44">
        <f>LN('25 TSE Stocks'!G44/'25 TSE Stocks'!G43)</f>
        <v>3.6540922229539106E-2</v>
      </c>
      <c r="H44">
        <f>LN('25 TSE Stocks'!H44/'25 TSE Stocks'!H43)</f>
        <v>-1.4416263931417934E-2</v>
      </c>
      <c r="I44">
        <f>LN('25 TSE Stocks'!I44/'25 TSE Stocks'!I43)</f>
        <v>-4.6189736590496839E-3</v>
      </c>
      <c r="J44">
        <f>LN('25 TSE Stocks'!J44/'25 TSE Stocks'!J43)</f>
        <v>3.6253226872288762E-2</v>
      </c>
      <c r="K44">
        <f>LN('25 TSE Stocks'!K44/'25 TSE Stocks'!K43)</f>
        <v>2.8987689416877602E-2</v>
      </c>
      <c r="L44">
        <f>LN('25 TSE Stocks'!L44/'25 TSE Stocks'!L43)</f>
        <v>1.3548891938128164E-2</v>
      </c>
      <c r="M44">
        <f>LN('25 TSE Stocks'!M44/'25 TSE Stocks'!M43)</f>
        <v>4.1661283945124035E-2</v>
      </c>
      <c r="N44">
        <f>LN('25 TSE Stocks'!N44/'25 TSE Stocks'!N43)</f>
        <v>1.6862165866675334E-2</v>
      </c>
      <c r="O44">
        <f>LN('25 TSE Stocks'!O44/'25 TSE Stocks'!O43)</f>
        <v>6.8933619397607317E-3</v>
      </c>
      <c r="P44">
        <f>LN('25 TSE Stocks'!P44/'25 TSE Stocks'!P43)</f>
        <v>-2.2236048495894355E-2</v>
      </c>
      <c r="Q44">
        <f>LN('25 TSE Stocks'!Q44/'25 TSE Stocks'!Q43)</f>
        <v>3.0536550481137601E-2</v>
      </c>
      <c r="R44">
        <f>LN('25 TSE Stocks'!R44/'25 TSE Stocks'!R43)</f>
        <v>4.7100124108706606E-2</v>
      </c>
      <c r="S44">
        <f>LN('25 TSE Stocks'!S44/'25 TSE Stocks'!S43)</f>
        <v>2.1305560635435702E-2</v>
      </c>
      <c r="T44">
        <f>LN('25 TSE Stocks'!T44/'25 TSE Stocks'!T43)</f>
        <v>5.3790306489766841E-2</v>
      </c>
      <c r="U44">
        <f>LN('25 TSE Stocks'!U44/'25 TSE Stocks'!U43)</f>
        <v>3.7564388458184141E-2</v>
      </c>
      <c r="V44">
        <f>LN('25 TSE Stocks'!V44/'25 TSE Stocks'!V43)</f>
        <v>3.704093631804127E-2</v>
      </c>
      <c r="W44">
        <f>LN('25 TSE Stocks'!W44/'25 TSE Stocks'!W43)</f>
        <v>2.5317919654377657E-2</v>
      </c>
      <c r="X44">
        <f>LN('25 TSE Stocks'!X44/'25 TSE Stocks'!X43)</f>
        <v>1.8723795847323775E-2</v>
      </c>
      <c r="Y44">
        <f>LN('25 TSE Stocks'!Y44/'25 TSE Stocks'!Y43)</f>
        <v>3.57178232238657E-2</v>
      </c>
      <c r="Z44">
        <f>LN('25 TSE Stocks'!Z44/'25 TSE Stocks'!Z43)</f>
        <v>-4.3801996789981576E-3</v>
      </c>
    </row>
    <row r="45" spans="1:26" x14ac:dyDescent="0.25">
      <c r="A45" s="1">
        <v>41561</v>
      </c>
      <c r="B45">
        <f>LN('25 TSE Stocks'!B45/'25 TSE Stocks'!B44)</f>
        <v>1.8480907111272322E-2</v>
      </c>
      <c r="C45">
        <f>LN('25 TSE Stocks'!C45/'25 TSE Stocks'!C44)</f>
        <v>-9.549707959214334E-3</v>
      </c>
      <c r="D45">
        <f>LN('25 TSE Stocks'!D45/'25 TSE Stocks'!D44)</f>
        <v>1.2663520329346201E-2</v>
      </c>
      <c r="E45">
        <f>LN('25 TSE Stocks'!E45/'25 TSE Stocks'!E44)</f>
        <v>2.2956733003354851E-2</v>
      </c>
      <c r="F45">
        <f>LN('25 TSE Stocks'!F45/'25 TSE Stocks'!F44)</f>
        <v>3.1398050486548886E-3</v>
      </c>
      <c r="G45">
        <f>LN('25 TSE Stocks'!G45/'25 TSE Stocks'!G44)</f>
        <v>-2.0489271823517976E-2</v>
      </c>
      <c r="H45">
        <f>LN('25 TSE Stocks'!H45/'25 TSE Stocks'!H44)</f>
        <v>1.934316515780272E-3</v>
      </c>
      <c r="I45">
        <f>LN('25 TSE Stocks'!I45/'25 TSE Stocks'!I44)</f>
        <v>1.379334216851015E-2</v>
      </c>
      <c r="J45">
        <f>LN('25 TSE Stocks'!J45/'25 TSE Stocks'!J44)</f>
        <v>2.5975360058402709E-2</v>
      </c>
      <c r="K45">
        <f>LN('25 TSE Stocks'!K45/'25 TSE Stocks'!K44)</f>
        <v>-1.6202083670721845E-2</v>
      </c>
      <c r="L45">
        <f>LN('25 TSE Stocks'!L45/'25 TSE Stocks'!L44)</f>
        <v>2.9578844589654874E-2</v>
      </c>
      <c r="M45">
        <f>LN('25 TSE Stocks'!M45/'25 TSE Stocks'!M44)</f>
        <v>7.0480483006822251E-3</v>
      </c>
      <c r="N45">
        <f>LN('25 TSE Stocks'!N45/'25 TSE Stocks'!N44)</f>
        <v>5.2917598069310116E-2</v>
      </c>
      <c r="O45">
        <f>LN('25 TSE Stocks'!O45/'25 TSE Stocks'!O44)</f>
        <v>2.2320046830642672E-2</v>
      </c>
      <c r="P45">
        <f>LN('25 TSE Stocks'!P45/'25 TSE Stocks'!P44)</f>
        <v>1.6432325047854881E-2</v>
      </c>
      <c r="Q45">
        <f>LN('25 TSE Stocks'!Q45/'25 TSE Stocks'!Q44)</f>
        <v>3.6904585793558903E-2</v>
      </c>
      <c r="R45">
        <f>LN('25 TSE Stocks'!R45/'25 TSE Stocks'!R44)</f>
        <v>0</v>
      </c>
      <c r="S45">
        <f>LN('25 TSE Stocks'!S45/'25 TSE Stocks'!S44)</f>
        <v>-1.3182717284532745E-3</v>
      </c>
      <c r="T45">
        <f>LN('25 TSE Stocks'!T45/'25 TSE Stocks'!T44)</f>
        <v>0</v>
      </c>
      <c r="U45">
        <f>LN('25 TSE Stocks'!U45/'25 TSE Stocks'!U44)</f>
        <v>9.7406055162821397E-3</v>
      </c>
      <c r="V45">
        <f>LN('25 TSE Stocks'!V45/'25 TSE Stocks'!V44)</f>
        <v>4.5353869247530803E-3</v>
      </c>
      <c r="W45">
        <f>LN('25 TSE Stocks'!W45/'25 TSE Stocks'!W44)</f>
        <v>2.093319257437691E-2</v>
      </c>
      <c r="X45">
        <f>LN('25 TSE Stocks'!X45/'25 TSE Stocks'!X44)</f>
        <v>-3.378268543321291E-3</v>
      </c>
      <c r="Y45">
        <f>LN('25 TSE Stocks'!Y45/'25 TSE Stocks'!Y44)</f>
        <v>2.3122798946412105E-2</v>
      </c>
      <c r="Z45">
        <f>LN('25 TSE Stocks'!Z45/'25 TSE Stocks'!Z44)</f>
        <v>0</v>
      </c>
    </row>
    <row r="46" spans="1:26" x14ac:dyDescent="0.25">
      <c r="A46" s="1">
        <v>41568</v>
      </c>
      <c r="B46">
        <f>LN('25 TSE Stocks'!B46/'25 TSE Stocks'!B45)</f>
        <v>2.7096542277645651E-2</v>
      </c>
      <c r="C46">
        <f>LN('25 TSE Stocks'!C46/'25 TSE Stocks'!C45)</f>
        <v>-3.5581012396048689E-2</v>
      </c>
      <c r="D46">
        <f>LN('25 TSE Stocks'!D46/'25 TSE Stocks'!D45)</f>
        <v>2.075655754473273E-2</v>
      </c>
      <c r="E46">
        <f>LN('25 TSE Stocks'!E46/'25 TSE Stocks'!E45)</f>
        <v>-7.1177226206877997E-3</v>
      </c>
      <c r="F46">
        <f>LN('25 TSE Stocks'!F46/'25 TSE Stocks'!F45)</f>
        <v>-3.6716082427045237E-2</v>
      </c>
      <c r="G46">
        <f>LN('25 TSE Stocks'!G46/'25 TSE Stocks'!G45)</f>
        <v>-1.2820486217299972E-2</v>
      </c>
      <c r="H46">
        <f>LN('25 TSE Stocks'!H46/'25 TSE Stocks'!H45)</f>
        <v>9.655128729044092E-4</v>
      </c>
      <c r="I46">
        <f>LN('25 TSE Stocks'!I46/'25 TSE Stocks'!I45)</f>
        <v>-1.8433622235969727E-2</v>
      </c>
      <c r="J46">
        <f>LN('25 TSE Stocks'!J46/'25 TSE Stocks'!J45)</f>
        <v>-5.1055401783344299E-2</v>
      </c>
      <c r="K46">
        <f>LN('25 TSE Stocks'!K46/'25 TSE Stocks'!K45)</f>
        <v>-3.6972987057079638E-2</v>
      </c>
      <c r="L46">
        <f>LN('25 TSE Stocks'!L46/'25 TSE Stocks'!L45)</f>
        <v>-3.0614582832942817E-2</v>
      </c>
      <c r="M46">
        <f>LN('25 TSE Stocks'!M46/'25 TSE Stocks'!M45)</f>
        <v>1.3948540716900867E-2</v>
      </c>
      <c r="N46">
        <f>LN('25 TSE Stocks'!N46/'25 TSE Stocks'!N45)</f>
        <v>-4.5513543934178148E-2</v>
      </c>
      <c r="O46">
        <f>LN('25 TSE Stocks'!O46/'25 TSE Stocks'!O45)</f>
        <v>4.7869836887093533E-3</v>
      </c>
      <c r="P46">
        <f>LN('25 TSE Stocks'!P46/'25 TSE Stocks'!P45)</f>
        <v>-4.1598273168536447E-2</v>
      </c>
      <c r="Q46">
        <f>LN('25 TSE Stocks'!Q46/'25 TSE Stocks'!Q45)</f>
        <v>-2.3214077174762218E-2</v>
      </c>
      <c r="R46">
        <f>LN('25 TSE Stocks'!R46/'25 TSE Stocks'!R45)</f>
        <v>-3.4414754409595787E-2</v>
      </c>
      <c r="S46">
        <f>LN('25 TSE Stocks'!S46/'25 TSE Stocks'!S45)</f>
        <v>2.2179873203880807E-2</v>
      </c>
      <c r="T46">
        <f>LN('25 TSE Stocks'!T46/'25 TSE Stocks'!T45)</f>
        <v>-4.0718277730337107E-2</v>
      </c>
      <c r="U46">
        <f>LN('25 TSE Stocks'!U46/'25 TSE Stocks'!U45)</f>
        <v>-1.6167483198195277E-3</v>
      </c>
      <c r="V46">
        <f>LN('25 TSE Stocks'!V46/'25 TSE Stocks'!V45)</f>
        <v>-4.5353869247530317E-3</v>
      </c>
      <c r="W46">
        <f>LN('25 TSE Stocks'!W46/'25 TSE Stocks'!W45)</f>
        <v>-4.8225549430573375E-2</v>
      </c>
      <c r="X46">
        <f>LN('25 TSE Stocks'!X46/'25 TSE Stocks'!X45)</f>
        <v>-1.8788173803759883E-2</v>
      </c>
      <c r="Y46">
        <f>LN('25 TSE Stocks'!Y46/'25 TSE Stocks'!Y45)</f>
        <v>-4.380257054061952E-2</v>
      </c>
      <c r="Z46">
        <f>LN('25 TSE Stocks'!Z46/'25 TSE Stocks'!Z45)</f>
        <v>-3.1210751278415595E-2</v>
      </c>
    </row>
    <row r="47" spans="1:26" x14ac:dyDescent="0.25">
      <c r="A47" s="1">
        <v>41575</v>
      </c>
      <c r="B47">
        <f>LN('25 TSE Stocks'!B47/'25 TSE Stocks'!B46)</f>
        <v>-7.8229190786674702E-2</v>
      </c>
      <c r="C47">
        <f>LN('25 TSE Stocks'!C47/'25 TSE Stocks'!C46)</f>
        <v>0.11999012622932644</v>
      </c>
      <c r="D47">
        <f>LN('25 TSE Stocks'!D47/'25 TSE Stocks'!D46)</f>
        <v>1.9528600574681938E-2</v>
      </c>
      <c r="E47">
        <f>LN('25 TSE Stocks'!E47/'25 TSE Stocks'!E46)</f>
        <v>4.2767399335044715E-3</v>
      </c>
      <c r="F47">
        <f>LN('25 TSE Stocks'!F47/'25 TSE Stocks'!F46)</f>
        <v>3.2466346148666706E-3</v>
      </c>
      <c r="G47">
        <f>LN('25 TSE Stocks'!G47/'25 TSE Stocks'!G46)</f>
        <v>2.0750644131380856E-2</v>
      </c>
      <c r="H47">
        <f>LN('25 TSE Stocks'!H47/'25 TSE Stocks'!H46)</f>
        <v>0.10700007837351627</v>
      </c>
      <c r="I47">
        <f>LN('25 TSE Stocks'!I47/'25 TSE Stocks'!I46)</f>
        <v>-4.2761852331741047E-2</v>
      </c>
      <c r="J47">
        <f>LN('25 TSE Stocks'!J47/'25 TSE Stocks'!J46)</f>
        <v>-1.2779534466775423E-2</v>
      </c>
      <c r="K47">
        <f>LN('25 TSE Stocks'!K47/'25 TSE Stocks'!K46)</f>
        <v>1.6807532969144171E-2</v>
      </c>
      <c r="L47">
        <f>LN('25 TSE Stocks'!L47/'25 TSE Stocks'!L46)</f>
        <v>1.1334543536221466E-2</v>
      </c>
      <c r="M47">
        <f>LN('25 TSE Stocks'!M47/'25 TSE Stocks'!M46)</f>
        <v>2.1086733472107645E-2</v>
      </c>
      <c r="N47">
        <f>LN('25 TSE Stocks'!N47/'25 TSE Stocks'!N46)</f>
        <v>-8.1619179689768326E-2</v>
      </c>
      <c r="O47">
        <f>LN('25 TSE Stocks'!O47/'25 TSE Stocks'!O46)</f>
        <v>-5.0941406932992608E-2</v>
      </c>
      <c r="P47">
        <f>LN('25 TSE Stocks'!P47/'25 TSE Stocks'!P46)</f>
        <v>-1.713631192306506E-2</v>
      </c>
      <c r="Q47">
        <f>LN('25 TSE Stocks'!Q47/'25 TSE Stocks'!Q46)</f>
        <v>2.0795831628159379E-2</v>
      </c>
      <c r="R47">
        <f>LN('25 TSE Stocks'!R47/'25 TSE Stocks'!R46)</f>
        <v>5.5864616988258956E-3</v>
      </c>
      <c r="S47">
        <f>LN('25 TSE Stocks'!S47/'25 TSE Stocks'!S46)</f>
        <v>-2.5840882698163368E-3</v>
      </c>
      <c r="T47">
        <f>LN('25 TSE Stocks'!T47/'25 TSE Stocks'!T46)</f>
        <v>5.1815272729032113E-3</v>
      </c>
      <c r="U47">
        <f>LN('25 TSE Stocks'!U47/'25 TSE Stocks'!U46)</f>
        <v>3.965603238365261E-2</v>
      </c>
      <c r="V47">
        <f>LN('25 TSE Stocks'!V47/'25 TSE Stocks'!V46)</f>
        <v>-1.3730088341855471E-2</v>
      </c>
      <c r="W47">
        <f>LN('25 TSE Stocks'!W47/'25 TSE Stocks'!W46)</f>
        <v>-3.9603005053180599E-3</v>
      </c>
      <c r="X47">
        <f>LN('25 TSE Stocks'!X47/'25 TSE Stocks'!X46)</f>
        <v>0</v>
      </c>
      <c r="Y47">
        <f>LN('25 TSE Stocks'!Y47/'25 TSE Stocks'!Y46)</f>
        <v>-1.5038051629658333E-2</v>
      </c>
      <c r="Z47">
        <f>LN('25 TSE Stocks'!Z47/'25 TSE Stocks'!Z46)</f>
        <v>9.9144066710385829E-3</v>
      </c>
    </row>
    <row r="48" spans="1:26" x14ac:dyDescent="0.25">
      <c r="A48" s="1">
        <v>41582</v>
      </c>
      <c r="B48">
        <f>LN('25 TSE Stocks'!B48/'25 TSE Stocks'!B47)</f>
        <v>-1.071205012924479E-3</v>
      </c>
      <c r="C48">
        <f>LN('25 TSE Stocks'!C48/'25 TSE Stocks'!C47)</f>
        <v>3.5579936644710548E-2</v>
      </c>
      <c r="D48">
        <f>LN('25 TSE Stocks'!D48/'25 TSE Stocks'!D47)</f>
        <v>4.0208100476428529E-3</v>
      </c>
      <c r="E48">
        <f>LN('25 TSE Stocks'!E48/'25 TSE Stocks'!E47)</f>
        <v>-5.7060672382732245E-3</v>
      </c>
      <c r="F48">
        <f>LN('25 TSE Stocks'!F48/'25 TSE Stocks'!F47)</f>
        <v>-1.469415584396987E-2</v>
      </c>
      <c r="G48">
        <f>LN('25 TSE Stocks'!G48/'25 TSE Stocks'!G47)</f>
        <v>-2.0750644131380856E-2</v>
      </c>
      <c r="H48">
        <f>LN('25 TSE Stocks'!H48/'25 TSE Stocks'!H47)</f>
        <v>-7.6579658982880869E-2</v>
      </c>
      <c r="I48">
        <f>LN('25 TSE Stocks'!I48/'25 TSE Stocks'!I47)</f>
        <v>2.8710079586209834E-2</v>
      </c>
      <c r="J48">
        <f>LN('25 TSE Stocks'!J48/'25 TSE Stocks'!J47)</f>
        <v>1.2779534466775386E-2</v>
      </c>
      <c r="K48">
        <f>LN('25 TSE Stocks'!K48/'25 TSE Stocks'!K47)</f>
        <v>-2.8170894076453293E-2</v>
      </c>
      <c r="L48">
        <f>LN('25 TSE Stocks'!L48/'25 TSE Stocks'!L47)</f>
        <v>-3.0784131999260721E-3</v>
      </c>
      <c r="M48">
        <f>LN('25 TSE Stocks'!M48/'25 TSE Stocks'!M47)</f>
        <v>-2.8036727267878512E-2</v>
      </c>
      <c r="N48">
        <f>LN('25 TSE Stocks'!N48/'25 TSE Stocks'!N47)</f>
        <v>5.3566951597946701E-2</v>
      </c>
      <c r="O48">
        <f>LN('25 TSE Stocks'!O48/'25 TSE Stocks'!O47)</f>
        <v>6.0119278429088254E-3</v>
      </c>
      <c r="P48">
        <f>LN('25 TSE Stocks'!P48/'25 TSE Stocks'!P47)</f>
        <v>-3.1350570591436588E-2</v>
      </c>
      <c r="Q48">
        <f>LN('25 TSE Stocks'!Q48/'25 TSE Stocks'!Q47)</f>
        <v>-1.7094412885524764E-2</v>
      </c>
      <c r="R48">
        <f>LN('25 TSE Stocks'!R48/'25 TSE Stocks'!R47)</f>
        <v>-1.8271831397936714E-2</v>
      </c>
      <c r="S48">
        <f>LN('25 TSE Stocks'!S48/'25 TSE Stocks'!S47)</f>
        <v>-3.4213977218610331E-2</v>
      </c>
      <c r="T48">
        <f>LN('25 TSE Stocks'!T48/'25 TSE Stocks'!T47)</f>
        <v>4.2990290754613351E-2</v>
      </c>
      <c r="U48">
        <f>LN('25 TSE Stocks'!U48/'25 TSE Stocks'!U47)</f>
        <v>-1.5673931039999402E-2</v>
      </c>
      <c r="V48">
        <f>LN('25 TSE Stocks'!V48/'25 TSE Stocks'!V47)</f>
        <v>-1.8605320024466066E-2</v>
      </c>
      <c r="W48">
        <f>LN('25 TSE Stocks'!W48/'25 TSE Stocks'!W47)</f>
        <v>-1.398611859539328E-2</v>
      </c>
      <c r="X48">
        <f>LN('25 TSE Stocks'!X48/'25 TSE Stocks'!X47)</f>
        <v>2.0478383648787225E-2</v>
      </c>
      <c r="Y48">
        <f>LN('25 TSE Stocks'!Y48/'25 TSE Stocks'!Y47)</f>
        <v>-4.0190817760230049E-2</v>
      </c>
      <c r="Z48">
        <f>LN('25 TSE Stocks'!Z48/'25 TSE Stocks'!Z47)</f>
        <v>-2.9119475125092324E-2</v>
      </c>
    </row>
    <row r="49" spans="1:26" x14ac:dyDescent="0.25">
      <c r="A49" s="1">
        <v>41589</v>
      </c>
      <c r="B49">
        <f>LN('25 TSE Stocks'!B49/'25 TSE Stocks'!B48)</f>
        <v>3.4758648424793384E-2</v>
      </c>
      <c r="C49">
        <f>LN('25 TSE Stocks'!C49/'25 TSE Stocks'!C48)</f>
        <v>1.6579154665734397E-2</v>
      </c>
      <c r="D49">
        <f>LN('25 TSE Stocks'!D49/'25 TSE Stocks'!D48)</f>
        <v>5.4658396940699731E-2</v>
      </c>
      <c r="E49">
        <f>LN('25 TSE Stocks'!E49/'25 TSE Stocks'!E48)</f>
        <v>-0.15105586813489463</v>
      </c>
      <c r="F49">
        <f>LN('25 TSE Stocks'!F49/'25 TSE Stocks'!F48)</f>
        <v>7.9030354380493398E-2</v>
      </c>
      <c r="G49">
        <f>LN('25 TSE Stocks'!G49/'25 TSE Stocks'!G48)</f>
        <v>2.7050020651252855E-2</v>
      </c>
      <c r="H49">
        <f>LN('25 TSE Stocks'!H49/'25 TSE Stocks'!H48)</f>
        <v>3.5866108519110901E-2</v>
      </c>
      <c r="I49">
        <f>LN('25 TSE Stocks'!I49/'25 TSE Stocks'!I48)</f>
        <v>9.3896037656481333E-3</v>
      </c>
      <c r="J49">
        <f>LN('25 TSE Stocks'!J49/'25 TSE Stocks'!J48)</f>
        <v>5.2562489024409575E-2</v>
      </c>
      <c r="K49">
        <f>LN('25 TSE Stocks'!K49/'25 TSE Stocks'!K48)</f>
        <v>3.7387423358505256E-2</v>
      </c>
      <c r="L49">
        <f>LN('25 TSE Stocks'!L49/'25 TSE Stocks'!L48)</f>
        <v>5.8869848634641751E-2</v>
      </c>
      <c r="M49">
        <f>LN('25 TSE Stocks'!M49/'25 TSE Stocks'!M48)</f>
        <v>4.1508425407067145E-2</v>
      </c>
      <c r="N49">
        <f>LN('25 TSE Stocks'!N49/'25 TSE Stocks'!N48)</f>
        <v>2.8513204034892898E-2</v>
      </c>
      <c r="O49">
        <f>LN('25 TSE Stocks'!O49/'25 TSE Stocks'!O48)</f>
        <v>3.7259319074954375E-2</v>
      </c>
      <c r="P49">
        <f>LN('25 TSE Stocks'!P49/'25 TSE Stocks'!P48)</f>
        <v>-1.282072652757443E-2</v>
      </c>
      <c r="Q49">
        <f>LN('25 TSE Stocks'!Q49/'25 TSE Stocks'!Q48)</f>
        <v>1.4670039180633074E-2</v>
      </c>
      <c r="R49">
        <f>LN('25 TSE Stocks'!R49/'25 TSE Stocks'!R48)</f>
        <v>6.1875462412530488E-2</v>
      </c>
      <c r="S49">
        <f>LN('25 TSE Stocks'!S49/'25 TSE Stocks'!S48)</f>
        <v>1.1976336166206733E-2</v>
      </c>
      <c r="T49">
        <f>LN('25 TSE Stocks'!T49/'25 TSE Stocks'!T48)</f>
        <v>0.10114359531943526</v>
      </c>
      <c r="U49">
        <f>LN('25 TSE Stocks'!U49/'25 TSE Stocks'!U48)</f>
        <v>7.4559104056733924E-2</v>
      </c>
      <c r="V49">
        <f>LN('25 TSE Stocks'!V49/'25 TSE Stocks'!V48)</f>
        <v>9.3461900058681713E-3</v>
      </c>
      <c r="W49">
        <f>LN('25 TSE Stocks'!W49/'25 TSE Stocks'!W48)</f>
        <v>5.5760108791481994E-2</v>
      </c>
      <c r="X49">
        <f>LN('25 TSE Stocks'!X49/'25 TSE Stocks'!X48)</f>
        <v>8.4107813178057166E-3</v>
      </c>
      <c r="Y49">
        <f>LN('25 TSE Stocks'!Y49/'25 TSE Stocks'!Y48)</f>
        <v>9.3300370205646882E-2</v>
      </c>
      <c r="Z49">
        <f>LN('25 TSE Stocks'!Z49/'25 TSE Stocks'!Z48)</f>
        <v>2.191875347146292E-2</v>
      </c>
    </row>
    <row r="50" spans="1:26" x14ac:dyDescent="0.25">
      <c r="A50" s="1">
        <v>41596</v>
      </c>
      <c r="B50">
        <f>LN('25 TSE Stocks'!B50/'25 TSE Stocks'!B49)</f>
        <v>2.3530525034395802E-2</v>
      </c>
      <c r="C50">
        <f>LN('25 TSE Stocks'!C50/'25 TSE Stocks'!C49)</f>
        <v>0.1035652322043607</v>
      </c>
      <c r="D50">
        <f>LN('25 TSE Stocks'!D50/'25 TSE Stocks'!D49)</f>
        <v>2.0309136627782616E-2</v>
      </c>
      <c r="E50">
        <f>LN('25 TSE Stocks'!E50/'25 TSE Stocks'!E49)</f>
        <v>3.3224333819516483E-3</v>
      </c>
      <c r="F50">
        <f>LN('25 TSE Stocks'!F50/'25 TSE Stocks'!F49)</f>
        <v>-3.044224734133467E-3</v>
      </c>
      <c r="G50">
        <f>LN('25 TSE Stocks'!G50/'25 TSE Stocks'!G49)</f>
        <v>-4.720600894888757E-3</v>
      </c>
      <c r="H50">
        <f>LN('25 TSE Stocks'!H50/'25 TSE Stocks'!H49)</f>
        <v>-2.3767243723815955E-2</v>
      </c>
      <c r="I50">
        <f>LN('25 TSE Stocks'!I50/'25 TSE Stocks'!I49)</f>
        <v>-1.8868339121744789E-2</v>
      </c>
      <c r="J50">
        <f>LN('25 TSE Stocks'!J50/'25 TSE Stocks'!J49)</f>
        <v>1.4948105242018674E-2</v>
      </c>
      <c r="K50">
        <f>LN('25 TSE Stocks'!K50/'25 TSE Stocks'!K49)</f>
        <v>2.1779460955188436E-2</v>
      </c>
      <c r="L50">
        <f>LN('25 TSE Stocks'!L50/'25 TSE Stocks'!L49)</f>
        <v>2.1093691067317965E-2</v>
      </c>
      <c r="M50">
        <f>LN('25 TSE Stocks'!M50/'25 TSE Stocks'!M49)</f>
        <v>8.7112430334236202E-3</v>
      </c>
      <c r="N50">
        <f>LN('25 TSE Stocks'!N50/'25 TSE Stocks'!N49)</f>
        <v>2.5029845898920117E-2</v>
      </c>
      <c r="O50">
        <f>LN('25 TSE Stocks'!O50/'25 TSE Stocks'!O49)</f>
        <v>2.001032746743692E-2</v>
      </c>
      <c r="P50">
        <f>LN('25 TSE Stocks'!P50/'25 TSE Stocks'!P49)</f>
        <v>-2.4821652913564557E-2</v>
      </c>
      <c r="Q50">
        <f>LN('25 TSE Stocks'!Q50/'25 TSE Stocks'!Q49)</f>
        <v>1.0863298102903336E-2</v>
      </c>
      <c r="R50">
        <f>LN('25 TSE Stocks'!R50/'25 TSE Stocks'!R49)</f>
        <v>-2.6702379970030958E-3</v>
      </c>
      <c r="S50">
        <f>LN('25 TSE Stocks'!S50/'25 TSE Stocks'!S49)</f>
        <v>-7.9683250354205589E-3</v>
      </c>
      <c r="T50">
        <f>LN('25 TSE Stocks'!T50/'25 TSE Stocks'!T49)</f>
        <v>-1.1248757554871347E-2</v>
      </c>
      <c r="U50">
        <f>LN('25 TSE Stocks'!U50/'25 TSE Stocks'!U49)</f>
        <v>-5.8825604755210594E-3</v>
      </c>
      <c r="V50">
        <f>LN('25 TSE Stocks'!V50/'25 TSE Stocks'!V49)</f>
        <v>9.2591300185979105E-3</v>
      </c>
      <c r="W50">
        <f>LN('25 TSE Stocks'!W50/'25 TSE Stocks'!W49)</f>
        <v>1.3232736551117374E-2</v>
      </c>
      <c r="X50">
        <f>LN('25 TSE Stocks'!X50/'25 TSE Stocks'!X49)</f>
        <v>-3.3558283599371855E-3</v>
      </c>
      <c r="Y50">
        <f>LN('25 TSE Stocks'!Y50/'25 TSE Stocks'!Y49)</f>
        <v>-8.6577243660317799E-3</v>
      </c>
      <c r="Z50">
        <f>LN('25 TSE Stocks'!Z50/'25 TSE Stocks'!Z49)</f>
        <v>-5.4770072480583548E-2</v>
      </c>
    </row>
    <row r="51" spans="1:26" x14ac:dyDescent="0.25">
      <c r="A51" s="1">
        <v>41603</v>
      </c>
      <c r="B51">
        <f>LN('25 TSE Stocks'!B51/'25 TSE Stocks'!B50)</f>
        <v>-3.0803364171900754E-2</v>
      </c>
      <c r="C51">
        <f>LN('25 TSE Stocks'!C51/'25 TSE Stocks'!C50)</f>
        <v>2.7908598759259631E-2</v>
      </c>
      <c r="D51">
        <f>LN('25 TSE Stocks'!D51/'25 TSE Stocks'!D50)</f>
        <v>-2.4115763804705998E-2</v>
      </c>
      <c r="E51">
        <f>LN('25 TSE Stocks'!E51/'25 TSE Stocks'!E50)</f>
        <v>2.2951711029601377E-2</v>
      </c>
      <c r="F51">
        <f>LN('25 TSE Stocks'!F51/'25 TSE Stocks'!F50)</f>
        <v>4.5627707831900578E-3</v>
      </c>
      <c r="G51">
        <f>LN('25 TSE Stocks'!G51/'25 TSE Stocks'!G50)</f>
        <v>6.2891954636514792E-3</v>
      </c>
      <c r="H51">
        <f>LN('25 TSE Stocks'!H51/'25 TSE Stocks'!H50)</f>
        <v>2.6473554739211032E-2</v>
      </c>
      <c r="I51">
        <f>LN('25 TSE Stocks'!I51/'25 TSE Stocks'!I50)</f>
        <v>-1.4388823602825009E-2</v>
      </c>
      <c r="J51">
        <f>LN('25 TSE Stocks'!J51/'25 TSE Stocks'!J50)</f>
        <v>-1.1940492440164346E-2</v>
      </c>
      <c r="K51">
        <f>LN('25 TSE Stocks'!K51/'25 TSE Stocks'!K50)</f>
        <v>3.5842034425579206E-3</v>
      </c>
      <c r="L51">
        <f>LN('25 TSE Stocks'!L51/'25 TSE Stocks'!L50)</f>
        <v>-1.1450466068489009E-2</v>
      </c>
      <c r="M51">
        <f>LN('25 TSE Stocks'!M51/'25 TSE Stocks'!M50)</f>
        <v>1.5190389187046198E-2</v>
      </c>
      <c r="N51">
        <f>LN('25 TSE Stocks'!N51/'25 TSE Stocks'!N50)</f>
        <v>-3.0111801427833831E-2</v>
      </c>
      <c r="O51">
        <f>LN('25 TSE Stocks'!O51/'25 TSE Stocks'!O50)</f>
        <v>-4.7281994003357426E-3</v>
      </c>
      <c r="P51">
        <f>LN('25 TSE Stocks'!P51/'25 TSE Stocks'!P50)</f>
        <v>1.9646897676025052E-2</v>
      </c>
      <c r="Q51">
        <f>LN('25 TSE Stocks'!Q51/'25 TSE Stocks'!Q50)</f>
        <v>-1.0863298102903405E-2</v>
      </c>
      <c r="R51">
        <f>LN('25 TSE Stocks'!R51/'25 TSE Stocks'!R50)</f>
        <v>7.9896522285795319E-3</v>
      </c>
      <c r="S51">
        <f>LN('25 TSE Stocks'!S51/'25 TSE Stocks'!S50)</f>
        <v>1.3325007780618143E-3</v>
      </c>
      <c r="T51">
        <f>LN('25 TSE Stocks'!T51/'25 TSE Stocks'!T50)</f>
        <v>3.9916729185973984E-2</v>
      </c>
      <c r="U51">
        <f>LN('25 TSE Stocks'!U51/'25 TSE Stocks'!U50)</f>
        <v>-7.4018272501983574E-3</v>
      </c>
      <c r="V51">
        <f>LN('25 TSE Stocks'!V51/'25 TSE Stocks'!V50)</f>
        <v>4.5977966459027709E-3</v>
      </c>
      <c r="W51">
        <f>LN('25 TSE Stocks'!W51/'25 TSE Stocks'!W50)</f>
        <v>-8.4865429138711538E-3</v>
      </c>
      <c r="X51">
        <f>LN('25 TSE Stocks'!X51/'25 TSE Stocks'!X50)</f>
        <v>-3.3668942595743755E-3</v>
      </c>
      <c r="Y51">
        <f>LN('25 TSE Stocks'!Y51/'25 TSE Stocks'!Y50)</f>
        <v>5.7801001986057731E-3</v>
      </c>
      <c r="Z51">
        <f>LN('25 TSE Stocks'!Z51/'25 TSE Stocks'!Z50)</f>
        <v>3.1927723624507243E-2</v>
      </c>
    </row>
    <row r="52" spans="1:26" x14ac:dyDescent="0.25">
      <c r="A52" s="1">
        <v>41610</v>
      </c>
      <c r="B52">
        <f>LN('25 TSE Stocks'!B52/'25 TSE Stocks'!B51)</f>
        <v>-1.6824665486568153E-2</v>
      </c>
      <c r="C52">
        <f>LN('25 TSE Stocks'!C52/'25 TSE Stocks'!C51)</f>
        <v>5.4825906969517349E-2</v>
      </c>
      <c r="D52">
        <f>LN('25 TSE Stocks'!D52/'25 TSE Stocks'!D51)</f>
        <v>-2.549398182210488E-2</v>
      </c>
      <c r="E52">
        <f>LN('25 TSE Stocks'!E52/'25 TSE Stocks'!E51)</f>
        <v>-6.5041659785413479E-3</v>
      </c>
      <c r="F52">
        <f>LN('25 TSE Stocks'!F52/'25 TSE Stocks'!F51)</f>
        <v>-2.4579013824969284E-2</v>
      </c>
      <c r="G52">
        <f>LN('25 TSE Stocks'!G52/'25 TSE Stocks'!G51)</f>
        <v>-2.539806914037171E-2</v>
      </c>
      <c r="H52">
        <f>LN('25 TSE Stocks'!H52/'25 TSE Stocks'!H51)</f>
        <v>-2.0018776902370545E-2</v>
      </c>
      <c r="I52">
        <f>LN('25 TSE Stocks'!I52/'25 TSE Stocks'!I51)</f>
        <v>4.8193813504762281E-3</v>
      </c>
      <c r="J52">
        <f>LN('25 TSE Stocks'!J52/'25 TSE Stocks'!J51)</f>
        <v>-2.8943262932872322E-2</v>
      </c>
      <c r="K52">
        <f>LN('25 TSE Stocks'!K52/'25 TSE Stocks'!K51)</f>
        <v>0</v>
      </c>
      <c r="L52">
        <f>LN('25 TSE Stocks'!L52/'25 TSE Stocks'!L51)</f>
        <v>-2.3302145328092508E-2</v>
      </c>
      <c r="M52">
        <f>LN('25 TSE Stocks'!M52/'25 TSE Stocks'!M51)</f>
        <v>-2.7510872844264563E-2</v>
      </c>
      <c r="N52">
        <f>LN('25 TSE Stocks'!N52/'25 TSE Stocks'!N51)</f>
        <v>-1.164720214906835E-2</v>
      </c>
      <c r="O52">
        <f>LN('25 TSE Stocks'!O52/'25 TSE Stocks'!O51)</f>
        <v>2.8395122427555442E-3</v>
      </c>
      <c r="P52">
        <f>LN('25 TSE Stocks'!P52/'25 TSE Stocks'!P51)</f>
        <v>-0.18622015654941942</v>
      </c>
      <c r="Q52">
        <f>LN('25 TSE Stocks'!Q52/'25 TSE Stocks'!Q51)</f>
        <v>0</v>
      </c>
      <c r="R52">
        <f>LN('25 TSE Stocks'!R52/'25 TSE Stocks'!R51)</f>
        <v>-7.9896522285794226E-3</v>
      </c>
      <c r="S52">
        <f>LN('25 TSE Stocks'!S52/'25 TSE Stocks'!S51)</f>
        <v>-1.0709608531284663E-2</v>
      </c>
      <c r="T52">
        <f>LN('25 TSE Stocks'!T52/'25 TSE Stocks'!T51)</f>
        <v>-3.0907458913902938E-2</v>
      </c>
      <c r="U52">
        <f>LN('25 TSE Stocks'!U52/'25 TSE Stocks'!U51)</f>
        <v>-2.4061291346850758E-2</v>
      </c>
      <c r="V52">
        <f>LN('25 TSE Stocks'!V52/'25 TSE Stocks'!V51)</f>
        <v>9.1322916959527666E-3</v>
      </c>
      <c r="W52">
        <f>LN('25 TSE Stocks'!W52/'25 TSE Stocks'!W51)</f>
        <v>-2.882052326861817E-2</v>
      </c>
      <c r="X52">
        <f>LN('25 TSE Stocks'!X52/'25 TSE Stocks'!X51)</f>
        <v>-1.1874328578042565E-2</v>
      </c>
      <c r="Y52">
        <f>LN('25 TSE Stocks'!Y52/'25 TSE Stocks'!Y51)</f>
        <v>-8.6830044438093081E-3</v>
      </c>
      <c r="Z52">
        <f>LN('25 TSE Stocks'!Z52/'25 TSE Stocks'!Z51)</f>
        <v>-4.1515340663609256E-2</v>
      </c>
    </row>
    <row r="53" spans="1:26" x14ac:dyDescent="0.25">
      <c r="A53" s="1">
        <v>41617</v>
      </c>
      <c r="B53">
        <f>LN('25 TSE Stocks'!B53/'25 TSE Stocks'!B52)</f>
        <v>-4.0027016243613406E-2</v>
      </c>
      <c r="C53">
        <f>LN('25 TSE Stocks'!C53/'25 TSE Stocks'!C52)</f>
        <v>5.4328364191439181E-2</v>
      </c>
      <c r="D53">
        <f>LN('25 TSE Stocks'!D53/'25 TSE Stocks'!D52)</f>
        <v>-1.5773094196685874E-2</v>
      </c>
      <c r="E53">
        <f>LN('25 TSE Stocks'!E53/'25 TSE Stocks'!E52)</f>
        <v>3.6833709580212988E-2</v>
      </c>
      <c r="F53">
        <f>LN('25 TSE Stocks'!F53/'25 TSE Stocks'!F52)</f>
        <v>-1.2519661410635706E-2</v>
      </c>
      <c r="G53">
        <f>LN('25 TSE Stocks'!G53/'25 TSE Stocks'!G52)</f>
        <v>-6.45171026836524E-3</v>
      </c>
      <c r="H53">
        <f>LN('25 TSE Stocks'!H53/'25 TSE Stocks'!H52)</f>
        <v>-2.3246106058828195E-2</v>
      </c>
      <c r="I53">
        <f>LN('25 TSE Stocks'!I53/'25 TSE Stocks'!I52)</f>
        <v>-4.8193813504761344E-3</v>
      </c>
      <c r="J53">
        <f>LN('25 TSE Stocks'!J53/'25 TSE Stocks'!J52)</f>
        <v>-3.2995983303673697E-2</v>
      </c>
      <c r="K53">
        <f>LN('25 TSE Stocks'!K53/'25 TSE Stocks'!K52)</f>
        <v>-7.1815905554741015E-3</v>
      </c>
      <c r="L53">
        <f>LN('25 TSE Stocks'!L53/'25 TSE Stocks'!L52)</f>
        <v>0</v>
      </c>
      <c r="M53">
        <f>LN('25 TSE Stocks'!M53/'25 TSE Stocks'!M52)</f>
        <v>-5.1783038283584343E-3</v>
      </c>
      <c r="N53">
        <f>LN('25 TSE Stocks'!N53/'25 TSE Stocks'!N52)</f>
        <v>-1.749017491650931E-2</v>
      </c>
      <c r="O53">
        <f>LN('25 TSE Stocks'!O53/'25 TSE Stocks'!O52)</f>
        <v>1.5009671436540112E-2</v>
      </c>
      <c r="P53">
        <f>LN('25 TSE Stocks'!P53/'25 TSE Stocks'!P52)</f>
        <v>1.087838909176405E-2</v>
      </c>
      <c r="Q53">
        <f>LN('25 TSE Stocks'!Q53/'25 TSE Stocks'!Q52)</f>
        <v>1.6847617978455281E-2</v>
      </c>
      <c r="R53">
        <f>LN('25 TSE Stocks'!R53/'25 TSE Stocks'!R52)</f>
        <v>5.3335994517778951E-3</v>
      </c>
      <c r="S53">
        <f>LN('25 TSE Stocks'!S53/'25 TSE Stocks'!S52)</f>
        <v>1.8667452666923965E-2</v>
      </c>
      <c r="T53">
        <f>LN('25 TSE Stocks'!T53/'25 TSE Stocks'!T52)</f>
        <v>3.9565449965335106E-2</v>
      </c>
      <c r="U53">
        <f>LN('25 TSE Stocks'!U53/'25 TSE Stocks'!U52)</f>
        <v>-3.0488365813813954E-3</v>
      </c>
      <c r="V53">
        <f>LN('25 TSE Stocks'!V53/'25 TSE Stocks'!V52)</f>
        <v>-1.3730088341855471E-2</v>
      </c>
      <c r="W53">
        <f>LN('25 TSE Stocks'!W53/'25 TSE Stocks'!W52)</f>
        <v>1.7391749476527132E-2</v>
      </c>
      <c r="X53">
        <f>LN('25 TSE Stocks'!X53/'25 TSE Stocks'!X52)</f>
        <v>1.0186269879748531E-2</v>
      </c>
      <c r="Y53">
        <f>LN('25 TSE Stocks'!Y53/'25 TSE Stocks'!Y52)</f>
        <v>1.7291698336096319E-2</v>
      </c>
      <c r="Z53">
        <f>LN('25 TSE Stocks'!Z53/'25 TSE Stocks'!Z52)</f>
        <v>-1.065413188504132E-2</v>
      </c>
    </row>
    <row r="54" spans="1:26" x14ac:dyDescent="0.25">
      <c r="A54" s="1">
        <v>41624</v>
      </c>
      <c r="B54">
        <f>LN('25 TSE Stocks'!B54/'25 TSE Stocks'!B53)</f>
        <v>-1.1098878698893672E-2</v>
      </c>
      <c r="C54">
        <f>LN('25 TSE Stocks'!C54/'25 TSE Stocks'!C53)</f>
        <v>1.8626925282475552E-2</v>
      </c>
      <c r="D54">
        <f>LN('25 TSE Stocks'!D54/'25 TSE Stocks'!D53)</f>
        <v>3.0530858447076818E-2</v>
      </c>
      <c r="E54">
        <f>LN('25 TSE Stocks'!E54/'25 TSE Stocks'!E53)</f>
        <v>4.4588383512917551E-2</v>
      </c>
      <c r="F54">
        <f>LN('25 TSE Stocks'!F54/'25 TSE Stocks'!F53)</f>
        <v>2.9482450307952456E-2</v>
      </c>
      <c r="G54">
        <f>LN('25 TSE Stocks'!G54/'25 TSE Stocks'!G53)</f>
        <v>-1.6193281913084113E-3</v>
      </c>
      <c r="H54">
        <f>LN('25 TSE Stocks'!H54/'25 TSE Stocks'!H53)</f>
        <v>-8.5024894689548127E-3</v>
      </c>
      <c r="I54">
        <f>LN('25 TSE Stocks'!I54/'25 TSE Stocks'!I53)</f>
        <v>0</v>
      </c>
      <c r="J54">
        <f>LN('25 TSE Stocks'!J54/'25 TSE Stocks'!J53)</f>
        <v>-1.7728096196654684E-2</v>
      </c>
      <c r="K54">
        <f>LN('25 TSE Stocks'!K54/'25 TSE Stocks'!K53)</f>
        <v>1.7857856625649392E-2</v>
      </c>
      <c r="L54">
        <f>LN('25 TSE Stocks'!L54/'25 TSE Stocks'!L53)</f>
        <v>1.559503912966017E-2</v>
      </c>
      <c r="M54">
        <f>LN('25 TSE Stocks'!M54/'25 TSE Stocks'!M53)</f>
        <v>3.5198407988355669E-2</v>
      </c>
      <c r="N54">
        <f>LN('25 TSE Stocks'!N54/'25 TSE Stocks'!N53)</f>
        <v>4.0650282676810597E-2</v>
      </c>
      <c r="O54">
        <f>LN('25 TSE Stocks'!O54/'25 TSE Stocks'!O53)</f>
        <v>5.5710638613777775E-3</v>
      </c>
      <c r="P54">
        <f>LN('25 TSE Stocks'!P54/'25 TSE Stocks'!P53)</f>
        <v>-3.2995977422819067E-2</v>
      </c>
      <c r="Q54">
        <f>LN('25 TSE Stocks'!Q54/'25 TSE Stocks'!Q53)</f>
        <v>2.7076628881161108E-2</v>
      </c>
      <c r="R54">
        <f>LN('25 TSE Stocks'!R54/'25 TSE Stocks'!R53)</f>
        <v>7.429765048090578E-2</v>
      </c>
      <c r="S54">
        <f>LN('25 TSE Stocks'!S54/'25 TSE Stocks'!S53)</f>
        <v>1.7027184295065789E-2</v>
      </c>
      <c r="T54">
        <f>LN('25 TSE Stocks'!T54/'25 TSE Stocks'!T53)</f>
        <v>2.1528792837888677E-3</v>
      </c>
      <c r="U54">
        <f>LN('25 TSE Stocks'!U54/'25 TSE Stocks'!U53)</f>
        <v>-1.0744365895154279E-2</v>
      </c>
      <c r="V54">
        <f>LN('25 TSE Stocks'!V54/'25 TSE Stocks'!V53)</f>
        <v>-9.259130018597973E-3</v>
      </c>
      <c r="W54">
        <f>LN('25 TSE Stocks'!W54/'25 TSE Stocks'!W53)</f>
        <v>3.6675420103378459E-2</v>
      </c>
      <c r="X54">
        <f>LN('25 TSE Stocks'!X54/'25 TSE Stocks'!X53)</f>
        <v>0</v>
      </c>
      <c r="Y54">
        <f>LN('25 TSE Stocks'!Y54/'25 TSE Stocks'!Y53)</f>
        <v>1.9802533436380228E-2</v>
      </c>
      <c r="Z54">
        <f>LN('25 TSE Stocks'!Z54/'25 TSE Stocks'!Z53)</f>
        <v>3.3512092474009492E-2</v>
      </c>
    </row>
    <row r="55" spans="1:26" x14ac:dyDescent="0.25">
      <c r="A55" s="1">
        <v>41631</v>
      </c>
      <c r="B55">
        <f>LN('25 TSE Stocks'!B55/'25 TSE Stocks'!B54)</f>
        <v>7.5223399566580043E-2</v>
      </c>
      <c r="C55">
        <f>LN('25 TSE Stocks'!C55/'25 TSE Stocks'!C54)</f>
        <v>2.3037745533634412E-3</v>
      </c>
      <c r="D55">
        <f>LN('25 TSE Stocks'!D55/'25 TSE Stocks'!D54)</f>
        <v>3.1869111871251306E-2</v>
      </c>
      <c r="E55">
        <f>LN('25 TSE Stocks'!E55/'25 TSE Stocks'!E54)</f>
        <v>5.6991364241600208E-2</v>
      </c>
      <c r="F55">
        <f>LN('25 TSE Stocks'!F55/'25 TSE Stocks'!F54)</f>
        <v>3.4563791282772746E-2</v>
      </c>
      <c r="G55">
        <f>LN('25 TSE Stocks'!G55/'25 TSE Stocks'!G54)</f>
        <v>3.5035588449581073E-2</v>
      </c>
      <c r="H55">
        <f>LN('25 TSE Stocks'!H55/'25 TSE Stocks'!H54)</f>
        <v>6.1628554245739792E-2</v>
      </c>
      <c r="I55">
        <f>LN('25 TSE Stocks'!I55/'25 TSE Stocks'!I54)</f>
        <v>1.4388823602825139E-2</v>
      </c>
      <c r="J55">
        <f>LN('25 TSE Stocks'!J55/'25 TSE Stocks'!J54)</f>
        <v>4.86621082624074E-3</v>
      </c>
      <c r="K55">
        <f>LN('25 TSE Stocks'!K55/'25 TSE Stocks'!K54)</f>
        <v>4.4990378803677566E-2</v>
      </c>
      <c r="L55">
        <f>LN('25 TSE Stocks'!L55/'25 TSE Stocks'!L54)</f>
        <v>2.1053612504324339E-2</v>
      </c>
      <c r="M55">
        <f>LN('25 TSE Stocks'!M55/'25 TSE Stocks'!M54)</f>
        <v>1.8376514929827475E-2</v>
      </c>
      <c r="N55">
        <f>LN('25 TSE Stocks'!N55/'25 TSE Stocks'!N54)</f>
        <v>6.6425378889039655E-2</v>
      </c>
      <c r="O55">
        <f>LN('25 TSE Stocks'!O55/'25 TSE Stocks'!O54)</f>
        <v>-1.8536166344739746E-3</v>
      </c>
      <c r="P55">
        <f>LN('25 TSE Stocks'!P55/'25 TSE Stocks'!P54)</f>
        <v>1.4274642358253636E-2</v>
      </c>
      <c r="Q55">
        <f>LN('25 TSE Stocks'!Q55/'25 TSE Stocks'!Q54)</f>
        <v>2.8622037501134283E-2</v>
      </c>
      <c r="R55">
        <f>LN('25 TSE Stocks'!R55/'25 TSE Stocks'!R54)</f>
        <v>3.398383139554776E-2</v>
      </c>
      <c r="S55">
        <f>LN('25 TSE Stocks'!S55/'25 TSE Stocks'!S54)</f>
        <v>3.0692694668605292E-2</v>
      </c>
      <c r="T55">
        <f>LN('25 TSE Stocks'!T55/'25 TSE Stocks'!T54)</f>
        <v>1.0695071425718069E-2</v>
      </c>
      <c r="U55">
        <f>LN('25 TSE Stocks'!U55/'25 TSE Stocks'!U54)</f>
        <v>1.2269946110957415E-2</v>
      </c>
      <c r="V55">
        <f>LN('25 TSE Stocks'!V55/'25 TSE Stocks'!V54)</f>
        <v>1.3856926664500672E-2</v>
      </c>
      <c r="W55">
        <f>LN('25 TSE Stocks'!W55/'25 TSE Stocks'!W54)</f>
        <v>1.375538113461296E-2</v>
      </c>
      <c r="X55">
        <f>LN('25 TSE Stocks'!X55/'25 TSE Stocks'!X54)</f>
        <v>-8.481532921814321E-3</v>
      </c>
      <c r="Y55">
        <f>LN('25 TSE Stocks'!Y55/'25 TSE Stocks'!Y54)</f>
        <v>0</v>
      </c>
      <c r="Z55">
        <f>LN('25 TSE Stocks'!Z55/'25 TSE Stocks'!Z54)</f>
        <v>1.4953409071250971E-2</v>
      </c>
    </row>
    <row r="56" spans="1:26" x14ac:dyDescent="0.25">
      <c r="A56" s="1">
        <v>41638</v>
      </c>
      <c r="B56">
        <f>LN('25 TSE Stocks'!B56/'25 TSE Stocks'!B55)</f>
        <v>5.243131046925089E-2</v>
      </c>
      <c r="C56">
        <f>LN('25 TSE Stocks'!C56/'25 TSE Stocks'!C55)</f>
        <v>-1.5072576702811763E-2</v>
      </c>
      <c r="D56">
        <f>LN('25 TSE Stocks'!D56/'25 TSE Stocks'!D55)</f>
        <v>3.7270792083751538E-3</v>
      </c>
      <c r="E56">
        <f>LN('25 TSE Stocks'!E56/'25 TSE Stocks'!E55)</f>
        <v>7.077124735609436E-3</v>
      </c>
      <c r="F56">
        <f>LN('25 TSE Stocks'!F56/'25 TSE Stocks'!F55)</f>
        <v>2.4800702088023895E-2</v>
      </c>
      <c r="G56">
        <f>LN('25 TSE Stocks'!G56/'25 TSE Stocks'!G55)</f>
        <v>4.6837490289086967E-3</v>
      </c>
      <c r="H56">
        <f>LN('25 TSE Stocks'!H56/'25 TSE Stocks'!H55)</f>
        <v>7.1111149618124456E-3</v>
      </c>
      <c r="I56">
        <f>LN('25 TSE Stocks'!I56/'25 TSE Stocks'!I55)</f>
        <v>0</v>
      </c>
      <c r="J56">
        <f>LN('25 TSE Stocks'!J56/'25 TSE Stocks'!J55)</f>
        <v>4.8423932158602372E-3</v>
      </c>
      <c r="K56">
        <f>LN('25 TSE Stocks'!K56/'25 TSE Stocks'!K55)</f>
        <v>-6.7914154382640781E-3</v>
      </c>
      <c r="L56">
        <f>LN('25 TSE Stocks'!L56/'25 TSE Stocks'!L55)</f>
        <v>5.6653731323258868E-3</v>
      </c>
      <c r="M56">
        <f>LN('25 TSE Stocks'!M56/'25 TSE Stocks'!M55)</f>
        <v>1.475279022150017E-3</v>
      </c>
      <c r="N56">
        <f>LN('25 TSE Stocks'!N56/'25 TSE Stocks'!N55)</f>
        <v>1.1501798398850759E-2</v>
      </c>
      <c r="O56">
        <f>LN('25 TSE Stocks'!O56/'25 TSE Stocks'!O55)</f>
        <v>1.5783524924626841E-2</v>
      </c>
      <c r="P56">
        <f>LN('25 TSE Stocks'!P56/'25 TSE Stocks'!P55)</f>
        <v>4.7809074287595748E-3</v>
      </c>
      <c r="Q56">
        <f>LN('25 TSE Stocks'!Q56/'25 TSE Stocks'!Q55)</f>
        <v>2.2550986838325983E-3</v>
      </c>
      <c r="R56">
        <f>LN('25 TSE Stocks'!R56/'25 TSE Stocks'!R55)</f>
        <v>-2.3892145422228484E-3</v>
      </c>
      <c r="S56">
        <f>LN('25 TSE Stocks'!S56/'25 TSE Stocks'!S55)</f>
        <v>-8.855077689319495E-3</v>
      </c>
      <c r="T56">
        <f>LN('25 TSE Stocks'!T56/'25 TSE Stocks'!T55)</f>
        <v>3.9629856293441151E-2</v>
      </c>
      <c r="U56">
        <f>LN('25 TSE Stocks'!U56/'25 TSE Stocks'!U55)</f>
        <v>1.9107721134644724E-2</v>
      </c>
      <c r="V56">
        <f>LN('25 TSE Stocks'!V56/'25 TSE Stocks'!V55)</f>
        <v>4.5765340855145461E-3</v>
      </c>
      <c r="W56">
        <f>LN('25 TSE Stocks'!W56/'25 TSE Stocks'!W55)</f>
        <v>1.6260736827483909E-2</v>
      </c>
      <c r="X56">
        <f>LN('25 TSE Stocks'!X56/'25 TSE Stocks'!X55)</f>
        <v>8.4389529412474927E-3</v>
      </c>
      <c r="Y56">
        <f>LN('25 TSE Stocks'!Y56/'25 TSE Stocks'!Y55)</f>
        <v>3.6064755176735457E-2</v>
      </c>
      <c r="Z56">
        <f>LN('25 TSE Stocks'!Z56/'25 TSE Stocks'!Z55)</f>
        <v>4.5338980632254812E-2</v>
      </c>
    </row>
    <row r="57" spans="1:26" x14ac:dyDescent="0.25">
      <c r="A57" s="1">
        <v>41645</v>
      </c>
      <c r="B57">
        <f>LN('25 TSE Stocks'!B57/'25 TSE Stocks'!B56)</f>
        <v>1.7527190284264964E-2</v>
      </c>
      <c r="C57">
        <f>LN('25 TSE Stocks'!C57/'25 TSE Stocks'!C56)</f>
        <v>5.8240052958747545E-3</v>
      </c>
      <c r="D57">
        <f>LN('25 TSE Stocks'!D57/'25 TSE Stocks'!D56)</f>
        <v>-1.4992781002734329E-2</v>
      </c>
      <c r="E57">
        <f>LN('25 TSE Stocks'!E57/'25 TSE Stocks'!E56)</f>
        <v>1.2613991105567879E-2</v>
      </c>
      <c r="F57">
        <f>LN('25 TSE Stocks'!F57/'25 TSE Stocks'!F56)</f>
        <v>-1.1594210363452795E-2</v>
      </c>
      <c r="G57">
        <f>LN('25 TSE Stocks'!G57/'25 TSE Stocks'!G56)</f>
        <v>-2.045730225581174E-2</v>
      </c>
      <c r="H57">
        <f>LN('25 TSE Stocks'!H57/'25 TSE Stocks'!H56)</f>
        <v>-3.8831143391982105E-2</v>
      </c>
      <c r="I57">
        <f>LN('25 TSE Stocks'!I57/'25 TSE Stocks'!I56)</f>
        <v>7.3427586041734688E-2</v>
      </c>
      <c r="J57">
        <f>LN('25 TSE Stocks'!J57/'25 TSE Stocks'!J56)</f>
        <v>1.7558556342570291E-2</v>
      </c>
      <c r="K57">
        <f>LN('25 TSE Stocks'!K57/'25 TSE Stocks'!K56)</f>
        <v>-5.1238413217730011E-3</v>
      </c>
      <c r="L57">
        <f>LN('25 TSE Stocks'!L57/'25 TSE Stocks'!L56)</f>
        <v>-1.7094223956488845E-2</v>
      </c>
      <c r="M57">
        <f>LN('25 TSE Stocks'!M57/'25 TSE Stocks'!M56)</f>
        <v>-3.0940623180132954E-2</v>
      </c>
      <c r="N57">
        <f>LN('25 TSE Stocks'!N57/'25 TSE Stocks'!N56)</f>
        <v>7.1502775933116922E-2</v>
      </c>
      <c r="O57">
        <f>LN('25 TSE Stocks'!O57/'25 TSE Stocks'!O56)</f>
        <v>0</v>
      </c>
      <c r="P57">
        <f>LN('25 TSE Stocks'!P57/'25 TSE Stocks'!P56)</f>
        <v>-7.9052563108565257E-3</v>
      </c>
      <c r="Q57">
        <f>LN('25 TSE Stocks'!Q57/'25 TSE Stocks'!Q56)</f>
        <v>-7.9141073040812013E-3</v>
      </c>
      <c r="R57">
        <f>LN('25 TSE Stocks'!R57/'25 TSE Stocks'!R56)</f>
        <v>5.015624558221235E-2</v>
      </c>
      <c r="S57">
        <f>LN('25 TSE Stocks'!S57/'25 TSE Stocks'!S56)</f>
        <v>1.1370907172487267E-2</v>
      </c>
      <c r="T57">
        <f>LN('25 TSE Stocks'!T57/'25 TSE Stocks'!T56)</f>
        <v>-2.6944456418613406E-2</v>
      </c>
      <c r="U57">
        <f>LN('25 TSE Stocks'!U57/'25 TSE Stocks'!U56)</f>
        <v>-3.0255332268400255E-3</v>
      </c>
      <c r="V57">
        <f>LN('25 TSE Stocks'!V57/'25 TSE Stocks'!V56)</f>
        <v>1.3605693564644044E-2</v>
      </c>
      <c r="W57">
        <f>LN('25 TSE Stocks'!W57/'25 TSE Stocks'!W56)</f>
        <v>-1.2624320776928613E-2</v>
      </c>
      <c r="X57">
        <f>LN('25 TSE Stocks'!X57/'25 TSE Stocks'!X56)</f>
        <v>-1.0273925827955674E-2</v>
      </c>
      <c r="Y57">
        <f>LN('25 TSE Stocks'!Y57/'25 TSE Stocks'!Y56)</f>
        <v>-3.3243876647748402E-2</v>
      </c>
      <c r="Z57">
        <f>LN('25 TSE Stocks'!Z57/'25 TSE Stocks'!Z56)</f>
        <v>-2.6955752202077493E-2</v>
      </c>
    </row>
    <row r="58" spans="1:26" x14ac:dyDescent="0.25">
      <c r="A58" s="1">
        <v>41652</v>
      </c>
      <c r="B58">
        <f>LN('25 TSE Stocks'!B58/'25 TSE Stocks'!B57)</f>
        <v>0.12504966613669774</v>
      </c>
      <c r="C58">
        <f>LN('25 TSE Stocks'!C58/'25 TSE Stocks'!C57)</f>
        <v>2.8622678146417432E-2</v>
      </c>
      <c r="D58">
        <f>LN('25 TSE Stocks'!D58/'25 TSE Stocks'!D57)</f>
        <v>-2.2919158253951459E-2</v>
      </c>
      <c r="E58">
        <f>LN('25 TSE Stocks'!E58/'25 TSE Stocks'!E57)</f>
        <v>3.5571711045959305E-2</v>
      </c>
      <c r="F58">
        <f>LN('25 TSE Stocks'!F58/'25 TSE Stocks'!F57)</f>
        <v>-1.0256430147207249E-2</v>
      </c>
      <c r="G58">
        <f>LN('25 TSE Stocks'!G58/'25 TSE Stocks'!G57)</f>
        <v>-1.4411542842648273E-2</v>
      </c>
      <c r="H58">
        <f>LN('25 TSE Stocks'!H58/'25 TSE Stocks'!H57)</f>
        <v>0.16435900611824075</v>
      </c>
      <c r="I58">
        <f>LN('25 TSE Stocks'!I58/'25 TSE Stocks'!I57)</f>
        <v>3.0503217412287807E-2</v>
      </c>
      <c r="J58">
        <f>LN('25 TSE Stocks'!J58/'25 TSE Stocks'!J57)</f>
        <v>-1.7558556342570308E-2</v>
      </c>
      <c r="K58">
        <f>LN('25 TSE Stocks'!K58/'25 TSE Stocks'!K57)</f>
        <v>-1.2058943893246412E-2</v>
      </c>
      <c r="L58">
        <f>LN('25 TSE Stocks'!L58/'25 TSE Stocks'!L57)</f>
        <v>-1.917655481728695E-3</v>
      </c>
      <c r="M58">
        <f>LN('25 TSE Stocks'!M58/'25 TSE Stocks'!M57)</f>
        <v>3.1922855014013152E-2</v>
      </c>
      <c r="N58">
        <f>LN('25 TSE Stocks'!N58/'25 TSE Stocks'!N57)</f>
        <v>0.12302686708289444</v>
      </c>
      <c r="O58">
        <f>LN('25 TSE Stocks'!O58/'25 TSE Stocks'!O57)</f>
        <v>1.8366002568366159E-2</v>
      </c>
      <c r="P58">
        <f>LN('25 TSE Stocks'!P58/'25 TSE Stocks'!P57)</f>
        <v>2.8170649389520488E-2</v>
      </c>
      <c r="Q58">
        <f>LN('25 TSE Stocks'!Q58/'25 TSE Stocks'!Q57)</f>
        <v>1.576601180986693E-2</v>
      </c>
      <c r="R58">
        <f>LN('25 TSE Stocks'!R58/'25 TSE Stocks'!R57)</f>
        <v>-2.4647204539032738E-2</v>
      </c>
      <c r="S58">
        <f>LN('25 TSE Stocks'!S58/'25 TSE Stocks'!S57)</f>
        <v>3.7617500452918075E-3</v>
      </c>
      <c r="T58">
        <f>LN('25 TSE Stocks'!T58/'25 TSE Stocks'!T57)</f>
        <v>1.4598721395056406E-2</v>
      </c>
      <c r="U58">
        <f>LN('25 TSE Stocks'!U58/'25 TSE Stocks'!U57)</f>
        <v>1.6529329359216485E-2</v>
      </c>
      <c r="V58">
        <f>LN('25 TSE Stocks'!V58/'25 TSE Stocks'!V57)</f>
        <v>1.3423060734101433E-2</v>
      </c>
      <c r="W58">
        <f>LN('25 TSE Stocks'!W58/'25 TSE Stocks'!W57)</f>
        <v>-1.5546753324079747E-2</v>
      </c>
      <c r="X58">
        <f>LN('25 TSE Stocks'!X58/'25 TSE Stocks'!X57)</f>
        <v>3.4364620103207446E-3</v>
      </c>
      <c r="Y58">
        <f>LN('25 TSE Stocks'!Y58/'25 TSE Stocks'!Y57)</f>
        <v>-1.7045988489679927E-2</v>
      </c>
      <c r="Z58">
        <f>LN('25 TSE Stocks'!Z58/'25 TSE Stocks'!Z57)</f>
        <v>1.4466659245411835E-2</v>
      </c>
    </row>
    <row r="59" spans="1:26" x14ac:dyDescent="0.25">
      <c r="A59" s="1">
        <v>41659</v>
      </c>
      <c r="B59">
        <f>LN('25 TSE Stocks'!B59/'25 TSE Stocks'!B58)</f>
        <v>-4.0857698139306078E-2</v>
      </c>
      <c r="C59">
        <f>LN('25 TSE Stocks'!C59/'25 TSE Stocks'!C58)</f>
        <v>0.15447311093850574</v>
      </c>
      <c r="D59">
        <f>LN('25 TSE Stocks'!D59/'25 TSE Stocks'!D58)</f>
        <v>-1.5576633528626154E-2</v>
      </c>
      <c r="E59">
        <f>LN('25 TSE Stocks'!E59/'25 TSE Stocks'!E58)</f>
        <v>-4.536880224417679E-2</v>
      </c>
      <c r="F59">
        <f>LN('25 TSE Stocks'!F59/'25 TSE Stocks'!F58)</f>
        <v>-2.8381449539416875E-2</v>
      </c>
      <c r="G59">
        <f>LN('25 TSE Stocks'!G59/'25 TSE Stocks'!G58)</f>
        <v>-4.8504923800296845E-3</v>
      </c>
      <c r="H59">
        <f>LN('25 TSE Stocks'!H59/'25 TSE Stocks'!H58)</f>
        <v>-0.11145530958101811</v>
      </c>
      <c r="I59">
        <f>LN('25 TSE Stocks'!I59/'25 TSE Stocks'!I58)</f>
        <v>-2.6088475553128338E-2</v>
      </c>
      <c r="J59">
        <f>LN('25 TSE Stocks'!J59/'25 TSE Stocks'!J58)</f>
        <v>-6.314401240525655E-2</v>
      </c>
      <c r="K59">
        <f>LN('25 TSE Stocks'!K59/'25 TSE Stocks'!K58)</f>
        <v>-1.2205856338073405E-2</v>
      </c>
      <c r="L59">
        <f>LN('25 TSE Stocks'!L59/'25 TSE Stocks'!L58)</f>
        <v>-1.9380551227497489E-2</v>
      </c>
      <c r="M59">
        <f>LN('25 TSE Stocks'!M59/'25 TSE Stocks'!M58)</f>
        <v>-2.989746953815613E-2</v>
      </c>
      <c r="N59">
        <f>LN('25 TSE Stocks'!N59/'25 TSE Stocks'!N58)</f>
        <v>3.4806099730097582E-3</v>
      </c>
      <c r="O59">
        <f>LN('25 TSE Stocks'!O59/'25 TSE Stocks'!O58)</f>
        <v>4.5392603718199045E-3</v>
      </c>
      <c r="P59">
        <f>LN('25 TSE Stocks'!P59/'25 TSE Stocks'!P58)</f>
        <v>-2.817064938952046E-2</v>
      </c>
      <c r="Q59">
        <f>LN('25 TSE Stocks'!Q59/'25 TSE Stocks'!Q58)</f>
        <v>5.5709777151615953E-3</v>
      </c>
      <c r="R59">
        <f>LN('25 TSE Stocks'!R59/'25 TSE Stocks'!R58)</f>
        <v>-4.2640840966308956E-2</v>
      </c>
      <c r="S59">
        <f>LN('25 TSE Stocks'!S59/'25 TSE Stocks'!S58)</f>
        <v>-4.3485313395599738E-2</v>
      </c>
      <c r="T59">
        <f>LN('25 TSE Stocks'!T59/'25 TSE Stocks'!T58)</f>
        <v>-4.2289596298056266E-2</v>
      </c>
      <c r="U59">
        <f>LN('25 TSE Stocks'!U59/'25 TSE Stocks'!U58)</f>
        <v>-1.1089678900101587E-2</v>
      </c>
      <c r="V59">
        <f>LN('25 TSE Stocks'!V59/'25 TSE Stocks'!V58)</f>
        <v>-1.7937609763554341E-2</v>
      </c>
      <c r="W59">
        <f>LN('25 TSE Stocks'!W59/'25 TSE Stocks'!W58)</f>
        <v>-4.5248076532300591E-2</v>
      </c>
      <c r="X59">
        <f>LN('25 TSE Stocks'!X59/'25 TSE Stocks'!X58)</f>
        <v>-5.1022682882915532E-2</v>
      </c>
      <c r="Y59">
        <f>LN('25 TSE Stocks'!Y59/'25 TSE Stocks'!Y58)</f>
        <v>-2.3189465202027134E-2</v>
      </c>
      <c r="Z59">
        <f>LN('25 TSE Stocks'!Z59/'25 TSE Stocks'!Z58)</f>
        <v>-2.7299261242656348E-2</v>
      </c>
    </row>
    <row r="60" spans="1:26" x14ac:dyDescent="0.25">
      <c r="A60" s="1">
        <v>41666</v>
      </c>
      <c r="B60">
        <f>LN('25 TSE Stocks'!B60/'25 TSE Stocks'!B59)</f>
        <v>-2.5158324091083321E-2</v>
      </c>
      <c r="C60">
        <f>LN('25 TSE Stocks'!C60/'25 TSE Stocks'!C59)</f>
        <v>-3.3434742112837368E-2</v>
      </c>
      <c r="D60">
        <f>LN('25 TSE Stocks'!D60/'25 TSE Stocks'!D59)</f>
        <v>-3.3522639378531283E-2</v>
      </c>
      <c r="E60">
        <f>LN('25 TSE Stocks'!E60/'25 TSE Stocks'!E59)</f>
        <v>-1.4164451149057716E-2</v>
      </c>
      <c r="F60">
        <f>LN('25 TSE Stocks'!F60/'25 TSE Stocks'!F59)</f>
        <v>-5.7693303907280301E-2</v>
      </c>
      <c r="G60">
        <f>LN('25 TSE Stocks'!G60/'25 TSE Stocks'!G59)</f>
        <v>-4.1024707569533449E-2</v>
      </c>
      <c r="H60">
        <f>LN('25 TSE Stocks'!H60/'25 TSE Stocks'!H59)</f>
        <v>-2.5653907543414158E-2</v>
      </c>
      <c r="I60">
        <f>LN('25 TSE Stocks'!I60/'25 TSE Stocks'!I59)</f>
        <v>-4.0454892174019326E-2</v>
      </c>
      <c r="J60">
        <f>LN('25 TSE Stocks'!J60/'25 TSE Stocks'!J59)</f>
        <v>-2.4306591436628056E-2</v>
      </c>
      <c r="K60">
        <f>LN('25 TSE Stocks'!K60/'25 TSE Stocks'!K59)</f>
        <v>-2.1277035693788571E-2</v>
      </c>
      <c r="L60">
        <f>LN('25 TSE Stocks'!L60/'25 TSE Stocks'!L59)</f>
        <v>-1.1811016692875462E-2</v>
      </c>
      <c r="M60">
        <f>LN('25 TSE Stocks'!M60/'25 TSE Stocks'!M59)</f>
        <v>-6.5974537055084282E-3</v>
      </c>
      <c r="N60">
        <f>LN('25 TSE Stocks'!N60/'25 TSE Stocks'!N59)</f>
        <v>6.6209282431362065E-2</v>
      </c>
      <c r="O60">
        <f>LN('25 TSE Stocks'!O60/'25 TSE Stocks'!O59)</f>
        <v>4.5188084705753036E-3</v>
      </c>
      <c r="P60">
        <f>LN('25 TSE Stocks'!P60/'25 TSE Stocks'!P59)</f>
        <v>-6.3694459110528292E-3</v>
      </c>
      <c r="Q60">
        <f>LN('25 TSE Stocks'!Q60/'25 TSE Stocks'!Q59)</f>
        <v>-1.0050263219034268E-2</v>
      </c>
      <c r="R60">
        <f>LN('25 TSE Stocks'!R60/'25 TSE Stocks'!R59)</f>
        <v>-1.7048354820061707E-3</v>
      </c>
      <c r="S60">
        <f>LN('25 TSE Stocks'!S60/'25 TSE Stocks'!S59)</f>
        <v>-2.2472563587021814E-2</v>
      </c>
      <c r="T60">
        <f>LN('25 TSE Stocks'!T60/'25 TSE Stocks'!T59)</f>
        <v>-4.1902369155543837E-2</v>
      </c>
      <c r="U60">
        <f>LN('25 TSE Stocks'!U60/'25 TSE Stocks'!U59)</f>
        <v>-1.3044222251745164E-2</v>
      </c>
      <c r="V60">
        <f>LN('25 TSE Stocks'!V60/'25 TSE Stocks'!V59)</f>
        <v>-1.3667678620705762E-2</v>
      </c>
      <c r="W60">
        <f>LN('25 TSE Stocks'!W60/'25 TSE Stocks'!W59)</f>
        <v>-1.1639397596502404E-2</v>
      </c>
      <c r="X60">
        <f>LN('25 TSE Stocks'!X60/'25 TSE Stocks'!X59)</f>
        <v>-3.1166704705980715E-2</v>
      </c>
      <c r="Y60">
        <f>LN('25 TSE Stocks'!Y60/'25 TSE Stocks'!Y59)</f>
        <v>-2.6747418644276849E-2</v>
      </c>
      <c r="Z60">
        <f>LN('25 TSE Stocks'!Z60/'25 TSE Stocks'!Z59)</f>
        <v>-2.4277649937474464E-2</v>
      </c>
    </row>
    <row r="61" spans="1:26" x14ac:dyDescent="0.25">
      <c r="A61" s="1">
        <v>41673</v>
      </c>
      <c r="B61">
        <f>LN('25 TSE Stocks'!B61/'25 TSE Stocks'!B60)</f>
        <v>-0.10142526400660595</v>
      </c>
      <c r="C61">
        <f>LN('25 TSE Stocks'!C61/'25 TSE Stocks'!C60)</f>
        <v>-0.17197532284478631</v>
      </c>
      <c r="D61">
        <f>LN('25 TSE Stocks'!D61/'25 TSE Stocks'!D60)</f>
        <v>-1.5542144996914366E-2</v>
      </c>
      <c r="E61">
        <f>LN('25 TSE Stocks'!E61/'25 TSE Stocks'!E60)</f>
        <v>5.4142126934608986E-2</v>
      </c>
      <c r="F61">
        <f>LN('25 TSE Stocks'!F61/'25 TSE Stocks'!F60)</f>
        <v>-3.4289054203670205E-2</v>
      </c>
      <c r="G61">
        <f>LN('25 TSE Stocks'!G61/'25 TSE Stocks'!G60)</f>
        <v>-3.721769880631152E-3</v>
      </c>
      <c r="H61">
        <f>LN('25 TSE Stocks'!H61/'25 TSE Stocks'!H60)</f>
        <v>0</v>
      </c>
      <c r="I61">
        <f>LN('25 TSE Stocks'!I61/'25 TSE Stocks'!I60)</f>
        <v>-9.2166475577876734E-3</v>
      </c>
      <c r="J61">
        <f>LN('25 TSE Stocks'!J61/'25 TSE Stocks'!J60)</f>
        <v>2.6020574628652676E-2</v>
      </c>
      <c r="K61">
        <f>LN('25 TSE Stocks'!K61/'25 TSE Stocks'!K60)</f>
        <v>-5.3370838314033123E-2</v>
      </c>
      <c r="L61">
        <f>LN('25 TSE Stocks'!L61/'25 TSE Stocks'!L60)</f>
        <v>-2.8114445313441028E-2</v>
      </c>
      <c r="M61">
        <f>LN('25 TSE Stocks'!M61/'25 TSE Stocks'!M60)</f>
        <v>-6.7938517696703726E-2</v>
      </c>
      <c r="N61">
        <f>LN('25 TSE Stocks'!N61/'25 TSE Stocks'!N60)</f>
        <v>-7.2483205588851934E-2</v>
      </c>
      <c r="O61">
        <f>LN('25 TSE Stocks'!O61/'25 TSE Stocks'!O60)</f>
        <v>9.0134063431045631E-4</v>
      </c>
      <c r="P61">
        <f>LN('25 TSE Stocks'!P61/'25 TSE Stocks'!P60)</f>
        <v>-8.019237622431204E-3</v>
      </c>
      <c r="Q61">
        <f>LN('25 TSE Stocks'!Q61/'25 TSE Stocks'!Q60)</f>
        <v>2.6579487263369488E-2</v>
      </c>
      <c r="R61">
        <f>LN('25 TSE Stocks'!R61/'25 TSE Stocks'!R60)</f>
        <v>-6.4701066838199817E-2</v>
      </c>
      <c r="S61">
        <f>LN('25 TSE Stocks'!S61/'25 TSE Stocks'!S60)</f>
        <v>-2.1622646661117011E-2</v>
      </c>
      <c r="T61">
        <f>LN('25 TSE Stocks'!T61/'25 TSE Stocks'!T60)</f>
        <v>-5.3191901295718914E-2</v>
      </c>
      <c r="U61">
        <f>LN('25 TSE Stocks'!U61/'25 TSE Stocks'!U60)</f>
        <v>-4.0503920832949389E-2</v>
      </c>
      <c r="V61">
        <f>LN('25 TSE Stocks'!V61/'25 TSE Stocks'!V60)</f>
        <v>1.3667678620705623E-2</v>
      </c>
      <c r="W61">
        <f>LN('25 TSE Stocks'!W61/'25 TSE Stocks'!W60)</f>
        <v>-5.0010234214526619E-2</v>
      </c>
      <c r="X61">
        <f>LN('25 TSE Stocks'!X61/'25 TSE Stocks'!X60)</f>
        <v>-4.5722235489789598E-2</v>
      </c>
      <c r="Y61">
        <f>LN('25 TSE Stocks'!Y61/'25 TSE Stocks'!Y60)</f>
        <v>-3.6814002940022537E-2</v>
      </c>
      <c r="Z61">
        <f>LN('25 TSE Stocks'!Z61/'25 TSE Stocks'!Z60)</f>
        <v>5.6550948581530662E-3</v>
      </c>
    </row>
    <row r="62" spans="1:26" x14ac:dyDescent="0.25">
      <c r="A62" s="1">
        <v>41680</v>
      </c>
      <c r="B62">
        <f>LN('25 TSE Stocks'!B62/'25 TSE Stocks'!B61)</f>
        <v>3.0165751061333609E-3</v>
      </c>
      <c r="C62">
        <f>LN('25 TSE Stocks'!C62/'25 TSE Stocks'!C61)</f>
        <v>6.6614737640464092E-2</v>
      </c>
      <c r="D62">
        <f>LN('25 TSE Stocks'!D62/'25 TSE Stocks'!D61)</f>
        <v>8.4534932830351656E-2</v>
      </c>
      <c r="E62">
        <f>LN('25 TSE Stocks'!E62/'25 TSE Stocks'!E61)</f>
        <v>-1.2236749419921972E-2</v>
      </c>
      <c r="F62">
        <f>LN('25 TSE Stocks'!F62/'25 TSE Stocks'!F61)</f>
        <v>-1.8441531694100378E-2</v>
      </c>
      <c r="G62">
        <f>LN('25 TSE Stocks'!G62/'25 TSE Stocks'!G61)</f>
        <v>-1.4855816254127305E-2</v>
      </c>
      <c r="H62">
        <f>LN('25 TSE Stocks'!H62/'25 TSE Stocks'!H61)</f>
        <v>-2.9093050982310294E-2</v>
      </c>
      <c r="I62">
        <f>LN('25 TSE Stocks'!I62/'25 TSE Stocks'!I61)</f>
        <v>1.379334216851015E-2</v>
      </c>
      <c r="J62">
        <f>LN('25 TSE Stocks'!J62/'25 TSE Stocks'!J61)</f>
        <v>-3.8398936298569442E-2</v>
      </c>
      <c r="K62">
        <f>LN('25 TSE Stocks'!K62/'25 TSE Stocks'!K61)</f>
        <v>1.8727290077715741E-2</v>
      </c>
      <c r="L62">
        <f>LN('25 TSE Stocks'!L62/'25 TSE Stocks'!L61)</f>
        <v>-1.8499894786552291E-2</v>
      </c>
      <c r="M62">
        <f>LN('25 TSE Stocks'!M62/'25 TSE Stocks'!M61)</f>
        <v>-2.5387950648871498E-2</v>
      </c>
      <c r="N62">
        <f>LN('25 TSE Stocks'!N62/'25 TSE Stocks'!N61)</f>
        <v>-4.5557552328652287E-3</v>
      </c>
      <c r="O62">
        <f>LN('25 TSE Stocks'!O62/'25 TSE Stocks'!O61)</f>
        <v>-1.8034944165385644E-3</v>
      </c>
      <c r="P62">
        <f>LN('25 TSE Stocks'!P62/'25 TSE Stocks'!P61)</f>
        <v>-2.4451135720434978E-2</v>
      </c>
      <c r="Q62">
        <f>LN('25 TSE Stocks'!Q62/'25 TSE Stocks'!Q61)</f>
        <v>6.5358454555213231E-3</v>
      </c>
      <c r="R62">
        <f>LN('25 TSE Stocks'!R62/'25 TSE Stocks'!R61)</f>
        <v>1.0397291250289385E-3</v>
      </c>
      <c r="S62">
        <f>LN('25 TSE Stocks'!S62/'25 TSE Stocks'!S61)</f>
        <v>-6.8539579545903598E-3</v>
      </c>
      <c r="T62">
        <f>LN('25 TSE Stocks'!T62/'25 TSE Stocks'!T61)</f>
        <v>-5.6180918715843971E-2</v>
      </c>
      <c r="U62">
        <f>LN('25 TSE Stocks'!U62/'25 TSE Stocks'!U61)</f>
        <v>3.1917810128035989E-2</v>
      </c>
      <c r="V62">
        <f>LN('25 TSE Stocks'!V62/'25 TSE Stocks'!V61)</f>
        <v>-4.5353869247530317E-3</v>
      </c>
      <c r="W62">
        <f>LN('25 TSE Stocks'!W62/'25 TSE Stocks'!W61)</f>
        <v>7.1538137819858565E-3</v>
      </c>
      <c r="X62">
        <f>LN('25 TSE Stocks'!X62/'25 TSE Stocks'!X61)</f>
        <v>3.0712490827633665E-2</v>
      </c>
      <c r="Y62">
        <f>LN('25 TSE Stocks'!Y62/'25 TSE Stocks'!Y61)</f>
        <v>-4.8009074043028524E-2</v>
      </c>
      <c r="Z62">
        <f>LN('25 TSE Stocks'!Z62/'25 TSE Stocks'!Z61)</f>
        <v>1.8780277306801388E-3</v>
      </c>
    </row>
    <row r="63" spans="1:26" x14ac:dyDescent="0.25">
      <c r="A63" s="1">
        <v>41687</v>
      </c>
      <c r="B63">
        <f>LN('25 TSE Stocks'!B63/'25 TSE Stocks'!B62)</f>
        <v>5.3750043491389253E-2</v>
      </c>
      <c r="C63">
        <f>LN('25 TSE Stocks'!C63/'25 TSE Stocks'!C62)</f>
        <v>-1.2297723538540169E-2</v>
      </c>
      <c r="D63">
        <f>LN('25 TSE Stocks'!D63/'25 TSE Stocks'!D62)</f>
        <v>4.5176199695865039E-2</v>
      </c>
      <c r="E63">
        <f>LN('25 TSE Stocks'!E63/'25 TSE Stocks'!E62)</f>
        <v>2.4325639562946817E-2</v>
      </c>
      <c r="F63">
        <f>LN('25 TSE Stocks'!F63/'25 TSE Stocks'!F62)</f>
        <v>3.3281057280128333E-2</v>
      </c>
      <c r="G63">
        <f>LN('25 TSE Stocks'!G63/'25 TSE Stocks'!G62)</f>
        <v>2.8658397059640062E-2</v>
      </c>
      <c r="H63">
        <f>LN('25 TSE Stocks'!H63/'25 TSE Stocks'!H62)</f>
        <v>2.280092702319635E-2</v>
      </c>
      <c r="I63">
        <f>LN('25 TSE Stocks'!I63/'25 TSE Stocks'!I62)</f>
        <v>4.0273835805035393E-2</v>
      </c>
      <c r="J63">
        <f>LN('25 TSE Stocks'!J63/'25 TSE Stocks'!J62)</f>
        <v>2.8071865984608545E-2</v>
      </c>
      <c r="K63">
        <f>LN('25 TSE Stocks'!K63/'25 TSE Stocks'!K62)</f>
        <v>5.064371074440719E-2</v>
      </c>
      <c r="L63">
        <f>LN('25 TSE Stocks'!L63/'25 TSE Stocks'!L62)</f>
        <v>4.4632168857052852E-2</v>
      </c>
      <c r="M63">
        <f>LN('25 TSE Stocks'!M63/'25 TSE Stocks'!M62)</f>
        <v>5.1740463984649952E-2</v>
      </c>
      <c r="N63">
        <f>LN('25 TSE Stocks'!N63/'25 TSE Stocks'!N62)</f>
        <v>-1.3081386182614745E-2</v>
      </c>
      <c r="O63">
        <f>LN('25 TSE Stocks'!O63/'25 TSE Stocks'!O62)</f>
        <v>3.9810723697417984E-2</v>
      </c>
      <c r="P63">
        <f>LN('25 TSE Stocks'!P63/'25 TSE Stocks'!P62)</f>
        <v>1.3114740061245111E-2</v>
      </c>
      <c r="Q63">
        <f>LN('25 TSE Stocks'!Q63/'25 TSE Stocks'!Q62)</f>
        <v>-6.5358454555212702E-3</v>
      </c>
      <c r="R63">
        <f>LN('25 TSE Stocks'!R63/'25 TSE Stocks'!R62)</f>
        <v>4.2473091199441822E-2</v>
      </c>
      <c r="S63">
        <f>LN('25 TSE Stocks'!S63/'25 TSE Stocks'!S62)</f>
        <v>1.3746278924938293E-3</v>
      </c>
      <c r="T63">
        <f>LN('25 TSE Stocks'!T63/'25 TSE Stocks'!T62)</f>
        <v>4.6634385185434397E-2</v>
      </c>
      <c r="U63">
        <f>LN('25 TSE Stocks'!U63/'25 TSE Stocks'!U62)</f>
        <v>5.1908979388482032E-2</v>
      </c>
      <c r="V63">
        <f>LN('25 TSE Stocks'!V63/'25 TSE Stocks'!V62)</f>
        <v>6.1693756492109758E-2</v>
      </c>
      <c r="W63">
        <f>LN('25 TSE Stocks'!W63/'25 TSE Stocks'!W62)</f>
        <v>4.0903420190674458E-2</v>
      </c>
      <c r="X63">
        <f>LN('25 TSE Stocks'!X63/'25 TSE Stocks'!X62)</f>
        <v>5.516113733638018E-2</v>
      </c>
      <c r="Y63">
        <f>LN('25 TSE Stocks'!Y63/'25 TSE Stocks'!Y62)</f>
        <v>4.1739455646320957E-2</v>
      </c>
      <c r="Z63">
        <f>LN('25 TSE Stocks'!Z63/'25 TSE Stocks'!Z62)</f>
        <v>3.8643200079053266E-2</v>
      </c>
    </row>
    <row r="64" spans="1:26" x14ac:dyDescent="0.25">
      <c r="A64" s="1">
        <v>41694</v>
      </c>
      <c r="B64">
        <f>LN('25 TSE Stocks'!B64/'25 TSE Stocks'!B63)</f>
        <v>3.8268777378996741E-2</v>
      </c>
      <c r="C64">
        <f>LN('25 TSE Stocks'!C64/'25 TSE Stocks'!C63)</f>
        <v>6.7266219851113149E-3</v>
      </c>
      <c r="D64">
        <f>LN('25 TSE Stocks'!D64/'25 TSE Stocks'!D63)</f>
        <v>-1.3119661249659145E-2</v>
      </c>
      <c r="E64">
        <f>LN('25 TSE Stocks'!E64/'25 TSE Stocks'!E63)</f>
        <v>0.11108534297880669</v>
      </c>
      <c r="F64">
        <f>LN('25 TSE Stocks'!F64/'25 TSE Stocks'!F63)</f>
        <v>-4.0072146819378873E-2</v>
      </c>
      <c r="G64">
        <f>LN('25 TSE Stocks'!G64/'25 TSE Stocks'!G63)</f>
        <v>-2.4195294821963725E-2</v>
      </c>
      <c r="H64">
        <f>LN('25 TSE Stocks'!H64/'25 TSE Stocks'!H63)</f>
        <v>1.5212708584694846E-2</v>
      </c>
      <c r="I64">
        <f>LN('25 TSE Stocks'!I64/'25 TSE Stocks'!I63)</f>
        <v>-4.3956382417385522E-3</v>
      </c>
      <c r="J64">
        <f>LN('25 TSE Stocks'!J64/'25 TSE Stocks'!J63)</f>
        <v>4.8954961717326426E-2</v>
      </c>
      <c r="K64">
        <f>LN('25 TSE Stocks'!K64/'25 TSE Stocks'!K63)</f>
        <v>1.5748370474569059E-2</v>
      </c>
      <c r="L64">
        <f>LN('25 TSE Stocks'!L64/'25 TSE Stocks'!L63)</f>
        <v>-3.2260921270231072E-2</v>
      </c>
      <c r="M64">
        <f>LN('25 TSE Stocks'!M64/'25 TSE Stocks'!M63)</f>
        <v>-2.0375987812859112E-2</v>
      </c>
      <c r="N64">
        <f>LN('25 TSE Stocks'!N64/'25 TSE Stocks'!N63)</f>
        <v>2.8429455539164604E-3</v>
      </c>
      <c r="O64">
        <f>LN('25 TSE Stocks'!O64/'25 TSE Stocks'!O63)</f>
        <v>2.2299410280074729E-2</v>
      </c>
      <c r="P64">
        <f>LN('25 TSE Stocks'!P64/'25 TSE Stocks'!P63)</f>
        <v>6.4935935747078687E-3</v>
      </c>
      <c r="Q64">
        <f>LN('25 TSE Stocks'!Q64/'25 TSE Stocks'!Q63)</f>
        <v>-5.4793999682922921E-3</v>
      </c>
      <c r="R64">
        <f>LN('25 TSE Stocks'!R64/'25 TSE Stocks'!R63)</f>
        <v>-5.1870108712129846E-2</v>
      </c>
      <c r="S64">
        <f>LN('25 TSE Stocks'!S64/'25 TSE Stocks'!S63)</f>
        <v>-3.06858840536984E-2</v>
      </c>
      <c r="T64">
        <f>LN('25 TSE Stocks'!T64/'25 TSE Stocks'!T63)</f>
        <v>-5.9276520536722138E-2</v>
      </c>
      <c r="U64">
        <f>LN('25 TSE Stocks'!U64/'25 TSE Stocks'!U63)</f>
        <v>2.1692658568249139E-2</v>
      </c>
      <c r="V64">
        <f>LN('25 TSE Stocks'!V64/'25 TSE Stocks'!V63)</f>
        <v>1.6949607814319794E-2</v>
      </c>
      <c r="W64">
        <f>LN('25 TSE Stocks'!W64/'25 TSE Stocks'!W63)</f>
        <v>-9.7819812504783645E-4</v>
      </c>
      <c r="X64">
        <f>LN('25 TSE Stocks'!X64/'25 TSE Stocks'!X63)</f>
        <v>8.9046208080759467E-3</v>
      </c>
      <c r="Y64">
        <f>LN('25 TSE Stocks'!Y64/'25 TSE Stocks'!Y63)</f>
        <v>-2.8710068829673595E-2</v>
      </c>
      <c r="Z64">
        <f>LN('25 TSE Stocks'!Z64/'25 TSE Stocks'!Z63)</f>
        <v>-5.429835566897025E-3</v>
      </c>
    </row>
    <row r="65" spans="1:26" x14ac:dyDescent="0.25">
      <c r="A65" s="1">
        <v>41701</v>
      </c>
      <c r="B65">
        <f>LN('25 TSE Stocks'!B65/'25 TSE Stocks'!B64)</f>
        <v>1.9946508732231822E-2</v>
      </c>
      <c r="C65">
        <f>LN('25 TSE Stocks'!C65/'25 TSE Stocks'!C64)</f>
        <v>3.7284987339000701E-2</v>
      </c>
      <c r="D65">
        <f>LN('25 TSE Stocks'!D65/'25 TSE Stocks'!D64)</f>
        <v>5.3565084873646099E-2</v>
      </c>
      <c r="E65">
        <f>LN('25 TSE Stocks'!E65/'25 TSE Stocks'!E64)</f>
        <v>3.2905268483611985E-2</v>
      </c>
      <c r="F65">
        <f>LN('25 TSE Stocks'!F65/'25 TSE Stocks'!F64)</f>
        <v>2.523262123335103E-2</v>
      </c>
      <c r="G65">
        <f>LN('25 TSE Stocks'!G65/'25 TSE Stocks'!G64)</f>
        <v>8.5263984520786533E-3</v>
      </c>
      <c r="H65">
        <f>LN('25 TSE Stocks'!H65/'25 TSE Stocks'!H64)</f>
        <v>2.4562769115543625E-2</v>
      </c>
      <c r="I65">
        <f>LN('25 TSE Stocks'!I65/'25 TSE Stocks'!I64)</f>
        <v>1.312931143361348E-2</v>
      </c>
      <c r="J65">
        <f>LN('25 TSE Stocks'!J65/'25 TSE Stocks'!J64)</f>
        <v>-3.3001748011071926E-3</v>
      </c>
      <c r="K65">
        <f>LN('25 TSE Stocks'!K65/'25 TSE Stocks'!K64)</f>
        <v>-5.2219483081807601E-3</v>
      </c>
      <c r="L65">
        <f>LN('25 TSE Stocks'!L65/'25 TSE Stocks'!L64)</f>
        <v>2.3292309887659055E-2</v>
      </c>
      <c r="M65">
        <f>LN('25 TSE Stocks'!M65/'25 TSE Stocks'!M64)</f>
        <v>5.1212026095388802E-2</v>
      </c>
      <c r="N65">
        <f>LN('25 TSE Stocks'!N65/'25 TSE Stocks'!N64)</f>
        <v>7.7729407136734301E-3</v>
      </c>
      <c r="O65">
        <f>LN('25 TSE Stocks'!O65/'25 TSE Stocks'!O64)</f>
        <v>-2.1432508692847456E-2</v>
      </c>
      <c r="P65">
        <f>LN('25 TSE Stocks'!P65/'25 TSE Stocks'!P64)</f>
        <v>-6.4935935747079234E-3</v>
      </c>
      <c r="Q65">
        <f>LN('25 TSE Stocks'!Q65/'25 TSE Stocks'!Q64)</f>
        <v>1.0984168080339263E-3</v>
      </c>
      <c r="R65">
        <f>LN('25 TSE Stocks'!R65/'25 TSE Stocks'!R64)</f>
        <v>4.4257565192101049E-2</v>
      </c>
      <c r="S65">
        <f>LN('25 TSE Stocks'!S65/'25 TSE Stocks'!S64)</f>
        <v>2.2157074735251081E-2</v>
      </c>
      <c r="T65">
        <f>LN('25 TSE Stocks'!T65/'25 TSE Stocks'!T64)</f>
        <v>7.5923761758579261E-2</v>
      </c>
      <c r="U65">
        <f>LN('25 TSE Stocks'!U65/'25 TSE Stocks'!U64)</f>
        <v>1.0530835349935987E-2</v>
      </c>
      <c r="V65">
        <f>LN('25 TSE Stocks'!V65/'25 TSE Stocks'!V64)</f>
        <v>-4.2107476495542558E-3</v>
      </c>
      <c r="W65">
        <f>LN('25 TSE Stocks'!W65/'25 TSE Stocks'!W64)</f>
        <v>2.7028885443580997E-2</v>
      </c>
      <c r="X65">
        <f>LN('25 TSE Stocks'!X65/'25 TSE Stocks'!X64)</f>
        <v>2.2788237307991246E-2</v>
      </c>
      <c r="Y65">
        <f>LN('25 TSE Stocks'!Y65/'25 TSE Stocks'!Y64)</f>
        <v>7.4801327172325779E-2</v>
      </c>
      <c r="Z65">
        <f>LN('25 TSE Stocks'!Z65/'25 TSE Stocks'!Z64)</f>
        <v>5.4298355668970467E-3</v>
      </c>
    </row>
    <row r="66" spans="1:26" x14ac:dyDescent="0.25">
      <c r="A66" s="1">
        <v>41708</v>
      </c>
      <c r="B66">
        <f>LN('25 TSE Stocks'!B66/'25 TSE Stocks'!B65)</f>
        <v>-0.11800767940238824</v>
      </c>
      <c r="C66">
        <f>LN('25 TSE Stocks'!C66/'25 TSE Stocks'!C65)</f>
        <v>-7.9504520554673788E-2</v>
      </c>
      <c r="D66">
        <f>LN('25 TSE Stocks'!D66/'25 TSE Stocks'!D65)</f>
        <v>-3.8275312828285321E-2</v>
      </c>
      <c r="E66">
        <f>LN('25 TSE Stocks'!E66/'25 TSE Stocks'!E65)</f>
        <v>-5.5867259859820523E-2</v>
      </c>
      <c r="F66">
        <f>LN('25 TSE Stocks'!F66/'25 TSE Stocks'!F65)</f>
        <v>-7.0536640490778138E-2</v>
      </c>
      <c r="G66">
        <f>LN('25 TSE Stocks'!G66/'25 TSE Stocks'!G65)</f>
        <v>-5.9108119293341574E-2</v>
      </c>
      <c r="H66">
        <f>LN('25 TSE Stocks'!H66/'25 TSE Stocks'!H65)</f>
        <v>-7.4641379413227724E-2</v>
      </c>
      <c r="I66">
        <f>LN('25 TSE Stocks'!I66/'25 TSE Stocks'!I65)</f>
        <v>-1.312931143361349E-2</v>
      </c>
      <c r="J66">
        <f>LN('25 TSE Stocks'!J66/'25 TSE Stocks'!J65)</f>
        <v>-5.4342704294065194E-2</v>
      </c>
      <c r="K66">
        <f>LN('25 TSE Stocks'!K66/'25 TSE Stocks'!K65)</f>
        <v>-3.3720994530266897E-2</v>
      </c>
      <c r="L66">
        <f>LN('25 TSE Stocks'!L66/'25 TSE Stocks'!L65)</f>
        <v>-5.4512269663685296E-2</v>
      </c>
      <c r="M66">
        <f>LN('25 TSE Stocks'!M66/'25 TSE Stocks'!M65)</f>
        <v>-6.5946250350586169E-2</v>
      </c>
      <c r="N66">
        <f>LN('25 TSE Stocks'!N66/'25 TSE Stocks'!N65)</f>
        <v>-8.2248190256955053E-2</v>
      </c>
      <c r="O66">
        <f>LN('25 TSE Stocks'!O66/'25 TSE Stocks'!O65)</f>
        <v>-3.2587630944760797E-2</v>
      </c>
      <c r="P66">
        <f>LN('25 TSE Stocks'!P66/'25 TSE Stocks'!P65)</f>
        <v>-3.2625461089422752E-3</v>
      </c>
      <c r="Q66">
        <f>LN('25 TSE Stocks'!Q66/'25 TSE Stocks'!Q65)</f>
        <v>-4.8351249281059751E-2</v>
      </c>
      <c r="R66">
        <f>LN('25 TSE Stocks'!R66/'25 TSE Stocks'!R65)</f>
        <v>-6.4825243562031648E-2</v>
      </c>
      <c r="S66">
        <f>LN('25 TSE Stocks'!S66/'25 TSE Stocks'!S65)</f>
        <v>-6.238432476816512E-2</v>
      </c>
      <c r="T66">
        <f>LN('25 TSE Stocks'!T66/'25 TSE Stocks'!T65)</f>
        <v>-9.6490288951006378E-2</v>
      </c>
      <c r="U66">
        <f>LN('25 TSE Stocks'!U66/'25 TSE Stocks'!U65)</f>
        <v>-8.5982287115346862E-2</v>
      </c>
      <c r="V66">
        <f>LN('25 TSE Stocks'!V66/'25 TSE Stocks'!V65)</f>
        <v>-6.9897229732122312E-2</v>
      </c>
      <c r="W66">
        <f>LN('25 TSE Stocks'!W66/'25 TSE Stocks'!W65)</f>
        <v>-7.5134141957924352E-2</v>
      </c>
      <c r="X66">
        <f>LN('25 TSE Stocks'!X66/'25 TSE Stocks'!X65)</f>
        <v>-4.7924087015823853E-2</v>
      </c>
      <c r="Y66">
        <f>LN('25 TSE Stocks'!Y66/'25 TSE Stocks'!Y65)</f>
        <v>-3.3590967926579854E-2</v>
      </c>
      <c r="Z66">
        <f>LN('25 TSE Stocks'!Z66/'25 TSE Stocks'!Z65)</f>
        <v>-3.4898013369252794E-2</v>
      </c>
    </row>
    <row r="67" spans="1:26" x14ac:dyDescent="0.25">
      <c r="A67" s="1">
        <v>41715</v>
      </c>
      <c r="B67">
        <f>LN('25 TSE Stocks'!B67/'25 TSE Stocks'!B66)</f>
        <v>-8.1136819357003551E-3</v>
      </c>
      <c r="C67">
        <f>LN('25 TSE Stocks'!C67/'25 TSE Stocks'!C66)</f>
        <v>-7.626203380823228E-2</v>
      </c>
      <c r="D67">
        <f>LN('25 TSE Stocks'!D67/'25 TSE Stocks'!D66)</f>
        <v>-4.0551153232519878E-2</v>
      </c>
      <c r="E67">
        <f>LN('25 TSE Stocks'!E67/'25 TSE Stocks'!E66)</f>
        <v>4.8780528614329544E-3</v>
      </c>
      <c r="F67">
        <f>LN('25 TSE Stocks'!F67/'25 TSE Stocks'!F66)</f>
        <v>-2.7101927978086842E-2</v>
      </c>
      <c r="G67">
        <f>LN('25 TSE Stocks'!G67/'25 TSE Stocks'!G66)</f>
        <v>-2.29601697545566E-2</v>
      </c>
      <c r="H67">
        <f>LN('25 TSE Stocks'!H67/'25 TSE Stocks'!H66)</f>
        <v>-4.8790427274683371E-2</v>
      </c>
      <c r="I67">
        <f>LN('25 TSE Stocks'!I67/'25 TSE Stocks'!I66)</f>
        <v>-3.1322416020662422E-2</v>
      </c>
      <c r="J67">
        <f>LN('25 TSE Stocks'!J67/'25 TSE Stocks'!J66)</f>
        <v>3.599357497931982E-2</v>
      </c>
      <c r="K67">
        <f>LN('25 TSE Stocks'!K67/'25 TSE Stocks'!K66)</f>
        <v>-1.0889506455983517E-2</v>
      </c>
      <c r="L67">
        <f>LN('25 TSE Stocks'!L67/'25 TSE Stocks'!L66)</f>
        <v>-1.9211046419816531E-2</v>
      </c>
      <c r="M67">
        <f>LN('25 TSE Stocks'!M67/'25 TSE Stocks'!M66)</f>
        <v>-4.2679112447603453E-2</v>
      </c>
      <c r="N67">
        <f>LN('25 TSE Stocks'!N67/'25 TSE Stocks'!N66)</f>
        <v>-4.6030640512701284E-3</v>
      </c>
      <c r="O67">
        <f>LN('25 TSE Stocks'!O67/'25 TSE Stocks'!O66)</f>
        <v>-5.3860307746602743E-3</v>
      </c>
      <c r="P67">
        <f>LN('25 TSE Stocks'!P67/'25 TSE Stocks'!P66)</f>
        <v>-2.582072665849797E-2</v>
      </c>
      <c r="Q67">
        <f>LN('25 TSE Stocks'!Q67/'25 TSE Stocks'!Q66)</f>
        <v>-4.6188771432397633E-3</v>
      </c>
      <c r="R67">
        <f>LN('25 TSE Stocks'!R67/'25 TSE Stocks'!R66)</f>
        <v>-1.6216525154331542E-3</v>
      </c>
      <c r="S67">
        <f>LN('25 TSE Stocks'!S67/'25 TSE Stocks'!S66)</f>
        <v>-3.8143462553756516E-2</v>
      </c>
      <c r="T67">
        <f>LN('25 TSE Stocks'!T67/'25 TSE Stocks'!T66)</f>
        <v>-2.8987353488949409E-2</v>
      </c>
      <c r="U67">
        <f>LN('25 TSE Stocks'!U67/'25 TSE Stocks'!U66)</f>
        <v>2.3480146765338314E-2</v>
      </c>
      <c r="V67">
        <f>LN('25 TSE Stocks'!V67/'25 TSE Stocks'!V66)</f>
        <v>-4.6304477603255401E-2</v>
      </c>
      <c r="W67">
        <f>LN('25 TSE Stocks'!W67/'25 TSE Stocks'!W66)</f>
        <v>-4.6226512475312981E-2</v>
      </c>
      <c r="X67">
        <f>LN('25 TSE Stocks'!X67/'25 TSE Stocks'!X66)</f>
        <v>-5.4693409345744903E-3</v>
      </c>
      <c r="Y67">
        <f>LN('25 TSE Stocks'!Y67/'25 TSE Stocks'!Y66)</f>
        <v>2.1506335294574474E-2</v>
      </c>
      <c r="Z67">
        <f>LN('25 TSE Stocks'!Z67/'25 TSE Stocks'!Z66)</f>
        <v>-2.6516719304256503E-2</v>
      </c>
    </row>
    <row r="68" spans="1:26" x14ac:dyDescent="0.25">
      <c r="A68" s="1">
        <v>41722</v>
      </c>
      <c r="B68">
        <f>LN('25 TSE Stocks'!B68/'25 TSE Stocks'!B67)</f>
        <v>0.17431277047674953</v>
      </c>
      <c r="C68">
        <f>LN('25 TSE Stocks'!C68/'25 TSE Stocks'!C67)</f>
        <v>6.2696763518343412E-3</v>
      </c>
      <c r="D68">
        <f>LN('25 TSE Stocks'!D68/'25 TSE Stocks'!D67)</f>
        <v>-3.2890180325333765E-2</v>
      </c>
      <c r="E68">
        <f>LN('25 TSE Stocks'!E68/'25 TSE Stocks'!E67)</f>
        <v>-5.3729319145560693E-2</v>
      </c>
      <c r="F68">
        <f>LN('25 TSE Stocks'!F68/'25 TSE Stocks'!F67)</f>
        <v>1.6349385009462678E-2</v>
      </c>
      <c r="G68">
        <f>LN('25 TSE Stocks'!G68/'25 TSE Stocks'!G67)</f>
        <v>6.425058350220722E-2</v>
      </c>
      <c r="H68">
        <f>LN('25 TSE Stocks'!H68/'25 TSE Stocks'!H67)</f>
        <v>3.5632272963096401E-2</v>
      </c>
      <c r="I68">
        <f>LN('25 TSE Stocks'!I68/'25 TSE Stocks'!I67)</f>
        <v>1.3544244985754539E-2</v>
      </c>
      <c r="J68">
        <f>LN('25 TSE Stocks'!J68/'25 TSE Stocks'!J67)</f>
        <v>9.0092844900672153E-2</v>
      </c>
      <c r="K68">
        <f>LN('25 TSE Stocks'!K68/'25 TSE Stocks'!K67)</f>
        <v>8.0604043012604251E-2</v>
      </c>
      <c r="L68">
        <f>LN('25 TSE Stocks'!L68/'25 TSE Stocks'!L67)</f>
        <v>0.11009093791780306</v>
      </c>
      <c r="M68">
        <f>LN('25 TSE Stocks'!M68/'25 TSE Stocks'!M67)</f>
        <v>-1.1482844584930635E-3</v>
      </c>
      <c r="N68">
        <f>LN('25 TSE Stocks'!N68/'25 TSE Stocks'!N67)</f>
        <v>-2.6491559915607869E-2</v>
      </c>
      <c r="O68">
        <f>LN('25 TSE Stocks'!O68/'25 TSE Stocks'!O67)</f>
        <v>7.7061146920380796E-2</v>
      </c>
      <c r="P68">
        <f>LN('25 TSE Stocks'!P68/'25 TSE Stocks'!P67)</f>
        <v>7.8338575530783522E-2</v>
      </c>
      <c r="Q68">
        <f>LN('25 TSE Stocks'!Q68/'25 TSE Stocks'!Q67)</f>
        <v>5.8443527464090858E-2</v>
      </c>
      <c r="R68">
        <f>LN('25 TSE Stocks'!R68/'25 TSE Stocks'!R67)</f>
        <v>6.3912905938417031E-2</v>
      </c>
      <c r="S68">
        <f>LN('25 TSE Stocks'!S68/'25 TSE Stocks'!S67)</f>
        <v>9.2053172842198425E-2</v>
      </c>
      <c r="T68">
        <f>LN('25 TSE Stocks'!T68/'25 TSE Stocks'!T67)</f>
        <v>5.3333019868675429E-3</v>
      </c>
      <c r="U68">
        <f>LN('25 TSE Stocks'!U68/'25 TSE Stocks'!U67)</f>
        <v>8.5176374251839049E-2</v>
      </c>
      <c r="V68">
        <f>LN('25 TSE Stocks'!V68/'25 TSE Stocks'!V67)</f>
        <v>3.721333306806409E-2</v>
      </c>
      <c r="W68">
        <f>LN('25 TSE Stocks'!W68/'25 TSE Stocks'!W67)</f>
        <v>5.33877237433188E-2</v>
      </c>
      <c r="X68">
        <f>LN('25 TSE Stocks'!X68/'25 TSE Stocks'!X67)</f>
        <v>0.10901018979039226</v>
      </c>
      <c r="Y68">
        <f>LN('25 TSE Stocks'!Y68/'25 TSE Stocks'!Y67)</f>
        <v>5.6144217329750307E-2</v>
      </c>
      <c r="Z68">
        <f>LN('25 TSE Stocks'!Z68/'25 TSE Stocks'!Z67)</f>
        <v>-5.7745896371431925E-3</v>
      </c>
    </row>
    <row r="69" spans="1:26" x14ac:dyDescent="0.25">
      <c r="A69" s="1">
        <v>41729</v>
      </c>
      <c r="B69">
        <f>LN('25 TSE Stocks'!B69/'25 TSE Stocks'!B68)</f>
        <v>-2.5998087436104697E-2</v>
      </c>
      <c r="C69">
        <f>LN('25 TSE Stocks'!C69/'25 TSE Stocks'!C68)</f>
        <v>-2.5317797917868406E-2</v>
      </c>
      <c r="D69">
        <f>LN('25 TSE Stocks'!D69/'25 TSE Stocks'!D68)</f>
        <v>-1.8560225137753093E-2</v>
      </c>
      <c r="E69">
        <f>LN('25 TSE Stocks'!E69/'25 TSE Stocks'!E68)</f>
        <v>3.7101014531262112E-2</v>
      </c>
      <c r="F69">
        <f>LN('25 TSE Stocks'!F69/'25 TSE Stocks'!F68)</f>
        <v>6.4215595261460395E-2</v>
      </c>
      <c r="G69">
        <f>LN('25 TSE Stocks'!G69/'25 TSE Stocks'!G68)</f>
        <v>1.9159862038363756E-2</v>
      </c>
      <c r="H69">
        <f>LN('25 TSE Stocks'!H69/'25 TSE Stocks'!H68)</f>
        <v>7.0038611249486335E-2</v>
      </c>
      <c r="I69">
        <f>LN('25 TSE Stocks'!I69/'25 TSE Stocks'!I68)</f>
        <v>2.6907514318036094E-2</v>
      </c>
      <c r="J69">
        <f>LN('25 TSE Stocks'!J69/'25 TSE Stocks'!J68)</f>
        <v>-2.4534159894846587E-3</v>
      </c>
      <c r="K69">
        <f>LN('25 TSE Stocks'!K69/'25 TSE Stocks'!K68)</f>
        <v>1.7453286871942222E-2</v>
      </c>
      <c r="L69">
        <f>LN('25 TSE Stocks'!L69/'25 TSE Stocks'!L68)</f>
        <v>-5.3173968496752618E-3</v>
      </c>
      <c r="M69">
        <f>LN('25 TSE Stocks'!M69/'25 TSE Stocks'!M68)</f>
        <v>5.7138185514227058E-2</v>
      </c>
      <c r="N69">
        <f>LN('25 TSE Stocks'!N69/'25 TSE Stocks'!N68)</f>
        <v>1.021224220506247E-2</v>
      </c>
      <c r="O69">
        <f>LN('25 TSE Stocks'!O69/'25 TSE Stocks'!O68)</f>
        <v>1.4888506083601583E-2</v>
      </c>
      <c r="P69">
        <f>LN('25 TSE Stocks'!P69/'25 TSE Stocks'!P68)</f>
        <v>0</v>
      </c>
      <c r="Q69">
        <f>LN('25 TSE Stocks'!Q69/'25 TSE Stocks'!Q68)</f>
        <v>2.5038503687530893E-2</v>
      </c>
      <c r="R69">
        <f>LN('25 TSE Stocks'!R69/'25 TSE Stocks'!R68)</f>
        <v>-3.0496152365534022E-3</v>
      </c>
      <c r="S69">
        <f>LN('25 TSE Stocks'!S69/'25 TSE Stocks'!S68)</f>
        <v>-9.9788414941582686E-3</v>
      </c>
      <c r="T69">
        <f>LN('25 TSE Stocks'!T69/'25 TSE Stocks'!T68)</f>
        <v>6.5026155898388671E-2</v>
      </c>
      <c r="U69">
        <f>LN('25 TSE Stocks'!U69/'25 TSE Stocks'!U68)</f>
        <v>4.6942273140947064E-3</v>
      </c>
      <c r="V69">
        <f>LN('25 TSE Stocks'!V69/'25 TSE Stocks'!V68)</f>
        <v>9.2233495112614722E-2</v>
      </c>
      <c r="W69">
        <f>LN('25 TSE Stocks'!W69/'25 TSE Stocks'!W68)</f>
        <v>2.470242500568505E-2</v>
      </c>
      <c r="X69">
        <f>LN('25 TSE Stocks'!X69/'25 TSE Stocks'!X68)</f>
        <v>-4.9304396299068706E-3</v>
      </c>
      <c r="Y69">
        <f>LN('25 TSE Stocks'!Y69/'25 TSE Stocks'!Y68)</f>
        <v>-2.9156169056413384E-2</v>
      </c>
      <c r="Z69">
        <f>LN('25 TSE Stocks'!Z69/'25 TSE Stocks'!Z68)</f>
        <v>1.7068272966104032E-2</v>
      </c>
    </row>
    <row r="70" spans="1:26" x14ac:dyDescent="0.25">
      <c r="A70" s="1">
        <v>41736</v>
      </c>
      <c r="B70">
        <f>LN('25 TSE Stocks'!B70/'25 TSE Stocks'!B69)</f>
        <v>-0.13015060642473378</v>
      </c>
      <c r="C70">
        <f>LN('25 TSE Stocks'!C70/'25 TSE Stocks'!C69)</f>
        <v>-8.2824446807395216E-2</v>
      </c>
      <c r="D70">
        <f>LN('25 TSE Stocks'!D70/'25 TSE Stocks'!D69)</f>
        <v>-4.5536057747711016E-2</v>
      </c>
      <c r="E70">
        <f>LN('25 TSE Stocks'!E70/'25 TSE Stocks'!E69)</f>
        <v>1.724176395008753E-2</v>
      </c>
      <c r="F70">
        <f>LN('25 TSE Stocks'!F70/'25 TSE Stocks'!F69)</f>
        <v>-9.3593505378439606E-2</v>
      </c>
      <c r="G70">
        <f>LN('25 TSE Stocks'!G70/'25 TSE Stocks'!G69)</f>
        <v>-8.6132765933148572E-2</v>
      </c>
      <c r="H70">
        <f>LN('25 TSE Stocks'!H70/'25 TSE Stocks'!H69)</f>
        <v>-7.5821858237687736E-2</v>
      </c>
      <c r="I70">
        <f>LN('25 TSE Stocks'!I70/'25 TSE Stocks'!I69)</f>
        <v>-2.2372389410553209E-2</v>
      </c>
      <c r="J70">
        <f>LN('25 TSE Stocks'!J70/'25 TSE Stocks'!J69)</f>
        <v>-3.6310147228367208E-2</v>
      </c>
      <c r="K70">
        <f>LN('25 TSE Stocks'!K70/'25 TSE Stocks'!K69)</f>
        <v>-3.5627082134162262E-2</v>
      </c>
      <c r="L70">
        <f>LN('25 TSE Stocks'!L70/'25 TSE Stocks'!L69)</f>
        <v>-4.47612859138165E-2</v>
      </c>
      <c r="M70">
        <f>LN('25 TSE Stocks'!M70/'25 TSE Stocks'!M69)</f>
        <v>-6.2698586764830255E-2</v>
      </c>
      <c r="N70">
        <f>LN('25 TSE Stocks'!N70/'25 TSE Stocks'!N69)</f>
        <v>3.11623305109823E-2</v>
      </c>
      <c r="O70">
        <f>LN('25 TSE Stocks'!O70/'25 TSE Stocks'!O69)</f>
        <v>5.7306162409809409E-3</v>
      </c>
      <c r="P70">
        <f>LN('25 TSE Stocks'!P70/'25 TSE Stocks'!P69)</f>
        <v>-1.5513557194601763E-3</v>
      </c>
      <c r="Q70">
        <f>LN('25 TSE Stocks'!Q70/'25 TSE Stocks'!Q69)</f>
        <v>-1.2959014181902179E-2</v>
      </c>
      <c r="R70">
        <f>LN('25 TSE Stocks'!R70/'25 TSE Stocks'!R69)</f>
        <v>-4.5563094518536379E-2</v>
      </c>
      <c r="S70">
        <f>LN('25 TSE Stocks'!S70/'25 TSE Stocks'!S69)</f>
        <v>1.2811638579523289E-2</v>
      </c>
      <c r="T70">
        <f>LN('25 TSE Stocks'!T70/'25 TSE Stocks'!T69)</f>
        <v>-7.8369204315229896E-2</v>
      </c>
      <c r="U70">
        <f>LN('25 TSE Stocks'!U70/'25 TSE Stocks'!U69)</f>
        <v>-2.2003328534889965E-2</v>
      </c>
      <c r="V70">
        <f>LN('25 TSE Stocks'!V70/'25 TSE Stocks'!V69)</f>
        <v>-9.2781636173616455E-2</v>
      </c>
      <c r="W70">
        <f>LN('25 TSE Stocks'!W70/'25 TSE Stocks'!W69)</f>
        <v>-7.3408388530478014E-2</v>
      </c>
      <c r="X70">
        <f>LN('25 TSE Stocks'!X70/'25 TSE Stocks'!X69)</f>
        <v>-5.0686322210086926E-2</v>
      </c>
      <c r="Y70">
        <f>LN('25 TSE Stocks'!Y70/'25 TSE Stocks'!Y69)</f>
        <v>-4.2302408791311426E-2</v>
      </c>
      <c r="Z70">
        <f>LN('25 TSE Stocks'!Z70/'25 TSE Stocks'!Z69)</f>
        <v>9.5876434259080188E-3</v>
      </c>
    </row>
    <row r="71" spans="1:26" x14ac:dyDescent="0.25">
      <c r="A71" s="1">
        <v>41743</v>
      </c>
      <c r="B71">
        <f>LN('25 TSE Stocks'!B71/'25 TSE Stocks'!B70)</f>
        <v>1.9979426443232362E-3</v>
      </c>
      <c r="C71">
        <f>LN('25 TSE Stocks'!C71/'25 TSE Stocks'!C70)</f>
        <v>7.380952519111772E-2</v>
      </c>
      <c r="D71">
        <f>LN('25 TSE Stocks'!D71/'25 TSE Stocks'!D70)</f>
        <v>2.5463229167318861E-2</v>
      </c>
      <c r="E71">
        <f>LN('25 TSE Stocks'!E71/'25 TSE Stocks'!E70)</f>
        <v>-3.7317727400092253E-2</v>
      </c>
      <c r="F71">
        <f>LN('25 TSE Stocks'!F71/'25 TSE Stocks'!F70)</f>
        <v>6.5717192163718977E-2</v>
      </c>
      <c r="G71">
        <f>LN('25 TSE Stocks'!G71/'25 TSE Stocks'!G70)</f>
        <v>4.597250170882422E-2</v>
      </c>
      <c r="H71">
        <f>LN('25 TSE Stocks'!H71/'25 TSE Stocks'!H70)</f>
        <v>1.3359195631484097E-2</v>
      </c>
      <c r="I71">
        <f>LN('25 TSE Stocks'!I71/'25 TSE Stocks'!I70)</f>
        <v>1.793770209369612E-2</v>
      </c>
      <c r="J71">
        <f>LN('25 TSE Stocks'!J71/'25 TSE Stocks'!J70)</f>
        <v>2.2258437574934172E-2</v>
      </c>
      <c r="K71">
        <f>LN('25 TSE Stocks'!K71/'25 TSE Stocks'!K70)</f>
        <v>5.8692613789891913E-2</v>
      </c>
      <c r="L71">
        <f>LN('25 TSE Stocks'!L71/'25 TSE Stocks'!L70)</f>
        <v>6.5936332954278892E-2</v>
      </c>
      <c r="M71">
        <f>LN('25 TSE Stocks'!M71/'25 TSE Stocks'!M70)</f>
        <v>1.6915007929484971E-2</v>
      </c>
      <c r="N71">
        <f>LN('25 TSE Stocks'!N71/'25 TSE Stocks'!N70)</f>
        <v>4.6623317493428094E-2</v>
      </c>
      <c r="O71">
        <f>LN('25 TSE Stocks'!O71/'25 TSE Stocks'!O70)</f>
        <v>-1.0668862762701051E-2</v>
      </c>
      <c r="P71">
        <f>LN('25 TSE Stocks'!P71/'25 TSE Stocks'!P70)</f>
        <v>5.4394114713277764E-2</v>
      </c>
      <c r="Q71">
        <f>LN('25 TSE Stocks'!Q71/'25 TSE Stocks'!Q70)</f>
        <v>2.8925191864732525E-2</v>
      </c>
      <c r="R71">
        <f>LN('25 TSE Stocks'!R71/'25 TSE Stocks'!R70)</f>
        <v>2.3691618633511054E-2</v>
      </c>
      <c r="S71">
        <f>LN('25 TSE Stocks'!S71/'25 TSE Stocks'!S70)</f>
        <v>-5.6742507373806997E-2</v>
      </c>
      <c r="T71">
        <f>LN('25 TSE Stocks'!T71/'25 TSE Stocks'!T70)</f>
        <v>8.836922417459768E-2</v>
      </c>
      <c r="U71">
        <f>LN('25 TSE Stocks'!U71/'25 TSE Stocks'!U70)</f>
        <v>2.8319356839453101E-2</v>
      </c>
      <c r="V71">
        <f>LN('25 TSE Stocks'!V71/'25 TSE Stocks'!V70)</f>
        <v>3.6367722672790467E-2</v>
      </c>
      <c r="W71">
        <f>LN('25 TSE Stocks'!W71/'25 TSE Stocks'!W70)</f>
        <v>2.1529597129524927E-2</v>
      </c>
      <c r="X71">
        <f>LN('25 TSE Stocks'!X71/'25 TSE Stocks'!X70)</f>
        <v>-3.1692858116067271E-2</v>
      </c>
      <c r="Y71">
        <f>LN('25 TSE Stocks'!Y71/'25 TSE Stocks'!Y70)</f>
        <v>3.3387038864553277E-2</v>
      </c>
      <c r="Z71">
        <f>LN('25 TSE Stocks'!Z71/'25 TSE Stocks'!Z70)</f>
        <v>2.4506486029746335E-2</v>
      </c>
    </row>
    <row r="72" spans="1:26" x14ac:dyDescent="0.25">
      <c r="A72" s="1">
        <v>41750</v>
      </c>
      <c r="B72">
        <f>LN('25 TSE Stocks'!B72/'25 TSE Stocks'!B71)</f>
        <v>-1.7111632560194219E-2</v>
      </c>
      <c r="C72">
        <f>LN('25 TSE Stocks'!C72/'25 TSE Stocks'!C71)</f>
        <v>9.0240169604403189E-2</v>
      </c>
      <c r="D72">
        <f>LN('25 TSE Stocks'!D72/'25 TSE Stocks'!D71)</f>
        <v>-1.883012166712068E-2</v>
      </c>
      <c r="E72">
        <f>LN('25 TSE Stocks'!E72/'25 TSE Stocks'!E71)</f>
        <v>-4.5373977354853358E-2</v>
      </c>
      <c r="F72">
        <f>LN('25 TSE Stocks'!F72/'25 TSE Stocks'!F71)</f>
        <v>-2.8675740386711567E-2</v>
      </c>
      <c r="G72">
        <f>LN('25 TSE Stocks'!G72/'25 TSE Stocks'!G71)</f>
        <v>-1.2660860215497293E-2</v>
      </c>
      <c r="H72">
        <f>LN('25 TSE Stocks'!H72/'25 TSE Stocks'!H71)</f>
        <v>1.7849164089028147E-2</v>
      </c>
      <c r="I72">
        <f>LN('25 TSE Stocks'!I72/'25 TSE Stocks'!I71)</f>
        <v>-4.454320625510399E-3</v>
      </c>
      <c r="J72">
        <f>LN('25 TSE Stocks'!J72/'25 TSE Stocks'!J71)</f>
        <v>4.7060927480715243E-3</v>
      </c>
      <c r="K72">
        <f>LN('25 TSE Stocks'!K72/'25 TSE Stocks'!K71)</f>
        <v>2.2545060612106472E-2</v>
      </c>
      <c r="L72">
        <f>LN('25 TSE Stocks'!L72/'25 TSE Stocks'!L71)</f>
        <v>3.7387392413839808E-2</v>
      </c>
      <c r="M72">
        <f>LN('25 TSE Stocks'!M72/'25 TSE Stocks'!M71)</f>
        <v>2.3109790716290533E-3</v>
      </c>
      <c r="N72">
        <f>LN('25 TSE Stocks'!N72/'25 TSE Stocks'!N71)</f>
        <v>2.5273721380557903E-3</v>
      </c>
      <c r="O72">
        <f>LN('25 TSE Stocks'!O72/'25 TSE Stocks'!O71)</f>
        <v>2.8468703129588695E-2</v>
      </c>
      <c r="P72">
        <f>LN('25 TSE Stocks'!P72/'25 TSE Stocks'!P71)</f>
        <v>3.0415092704927718E-2</v>
      </c>
      <c r="Q72">
        <f>LN('25 TSE Stocks'!Q72/'25 TSE Stocks'!Q71)</f>
        <v>1.9864640332150404E-2</v>
      </c>
      <c r="R72">
        <f>LN('25 TSE Stocks'!R72/'25 TSE Stocks'!R71)</f>
        <v>2.3397445870167077E-2</v>
      </c>
      <c r="S72">
        <f>LN('25 TSE Stocks'!S72/'25 TSE Stocks'!S71)</f>
        <v>3.6741743564797737E-2</v>
      </c>
      <c r="T72">
        <f>LN('25 TSE Stocks'!T72/'25 TSE Stocks'!T71)</f>
        <v>-2.4905448982508603E-3</v>
      </c>
      <c r="U72">
        <f>LN('25 TSE Stocks'!U72/'25 TSE Stocks'!U71)</f>
        <v>2.4872748895389925E-2</v>
      </c>
      <c r="V72">
        <f>LN('25 TSE Stocks'!V72/'25 TSE Stocks'!V71)</f>
        <v>-8.9684932122553757E-3</v>
      </c>
      <c r="W72">
        <f>LN('25 TSE Stocks'!W72/'25 TSE Stocks'!W71)</f>
        <v>-6.4101857270267631E-3</v>
      </c>
      <c r="X72">
        <f>LN('25 TSE Stocks'!X72/'25 TSE Stocks'!X71)</f>
        <v>7.1301629399757793E-3</v>
      </c>
      <c r="Y72">
        <f>LN('25 TSE Stocks'!Y72/'25 TSE Stocks'!Y71)</f>
        <v>-8.995682720495635E-3</v>
      </c>
      <c r="Z72">
        <f>LN('25 TSE Stocks'!Z72/'25 TSE Stocks'!Z71)</f>
        <v>3.717336836017954E-3</v>
      </c>
    </row>
    <row r="73" spans="1:26" x14ac:dyDescent="0.25">
      <c r="A73" s="1">
        <v>41757</v>
      </c>
      <c r="B73">
        <f>LN('25 TSE Stocks'!B73/'25 TSE Stocks'!B72)</f>
        <v>3.3935306684953107E-2</v>
      </c>
      <c r="C73">
        <f>LN('25 TSE Stocks'!C73/'25 TSE Stocks'!C72)</f>
        <v>-8.3087012862839166E-3</v>
      </c>
      <c r="D73">
        <f>LN('25 TSE Stocks'!D73/'25 TSE Stocks'!D72)</f>
        <v>3.1723040475028524E-2</v>
      </c>
      <c r="E73">
        <f>LN('25 TSE Stocks'!E73/'25 TSE Stocks'!E72)</f>
        <v>-2.1448337700516455E-2</v>
      </c>
      <c r="F73">
        <f>LN('25 TSE Stocks'!F73/'25 TSE Stocks'!F72)</f>
        <v>2.8675740386711467E-2</v>
      </c>
      <c r="G73">
        <f>LN('25 TSE Stocks'!G73/'25 TSE Stocks'!G72)</f>
        <v>2.4630397330897474E-2</v>
      </c>
      <c r="H73">
        <f>LN('25 TSE Stocks'!H73/'25 TSE Stocks'!H72)</f>
        <v>2.9359962492956259E-2</v>
      </c>
      <c r="I73">
        <f>LN('25 TSE Stocks'!I73/'25 TSE Stocks'!I72)</f>
        <v>8.8890079423674679E-3</v>
      </c>
      <c r="J73">
        <f>LN('25 TSE Stocks'!J73/'25 TSE Stocks'!J72)</f>
        <v>4.1385081041387078E-2</v>
      </c>
      <c r="K73">
        <f>LN('25 TSE Stocks'!K73/'25 TSE Stocks'!K72)</f>
        <v>1.4229737770813137E-2</v>
      </c>
      <c r="L73">
        <f>LN('25 TSE Stocks'!L73/'25 TSE Stocks'!L72)</f>
        <v>7.3125445781676438E-3</v>
      </c>
      <c r="M73">
        <f>LN('25 TSE Stocks'!M73/'25 TSE Stocks'!M72)</f>
        <v>1.15316855754045E-3</v>
      </c>
      <c r="N73">
        <f>LN('25 TSE Stocks'!N73/'25 TSE Stocks'!N72)</f>
        <v>9.521191900513977E-2</v>
      </c>
      <c r="O73">
        <f>LN('25 TSE Stocks'!O73/'25 TSE Stocks'!O72)</f>
        <v>-5.8621862042675367E-2</v>
      </c>
      <c r="P73">
        <f>LN('25 TSE Stocks'!P73/'25 TSE Stocks'!P72)</f>
        <v>4.7362513164617502E-2</v>
      </c>
      <c r="Q73">
        <f>LN('25 TSE Stocks'!Q73/'25 TSE Stocks'!Q72)</f>
        <v>7.2203822909670543E-3</v>
      </c>
      <c r="R73">
        <f>LN('25 TSE Stocks'!R73/'25 TSE Stocks'!R72)</f>
        <v>2.905282328825495E-2</v>
      </c>
      <c r="S73">
        <f>LN('25 TSE Stocks'!S73/'25 TSE Stocks'!S72)</f>
        <v>2.4234969835337534E-2</v>
      </c>
      <c r="T73">
        <f>LN('25 TSE Stocks'!T73/'25 TSE Stocks'!T72)</f>
        <v>-7.509474961116893E-3</v>
      </c>
      <c r="U73">
        <f>LN('25 TSE Stocks'!U73/'25 TSE Stocks'!U72)</f>
        <v>4.0811532584589118E-2</v>
      </c>
      <c r="V73">
        <f>LN('25 TSE Stocks'!V73/'25 TSE Stocks'!V72)</f>
        <v>0</v>
      </c>
      <c r="W73">
        <f>LN('25 TSE Stocks'!W73/'25 TSE Stocks'!W72)</f>
        <v>4.2778835555223943E-3</v>
      </c>
      <c r="X73">
        <f>LN('25 TSE Stocks'!X73/'25 TSE Stocks'!X72)</f>
        <v>1.0601149689793013E-2</v>
      </c>
      <c r="Y73">
        <f>LN('25 TSE Stocks'!Y73/'25 TSE Stocks'!Y72)</f>
        <v>-3.3694108728803192E-2</v>
      </c>
      <c r="Z73">
        <f>LN('25 TSE Stocks'!Z73/'25 TSE Stocks'!Z72)</f>
        <v>5.5504962070361506E-3</v>
      </c>
    </row>
    <row r="74" spans="1:26" x14ac:dyDescent="0.25">
      <c r="A74" s="1">
        <v>41764</v>
      </c>
      <c r="B74">
        <f>LN('25 TSE Stocks'!B74/'25 TSE Stocks'!B73)</f>
        <v>-5.9055641905322986E-3</v>
      </c>
      <c r="C74">
        <f>LN('25 TSE Stocks'!C74/'25 TSE Stocks'!C73)</f>
        <v>-7.8058051819962768E-2</v>
      </c>
      <c r="D74">
        <f>LN('25 TSE Stocks'!D74/'25 TSE Stocks'!D73)</f>
        <v>-5.7676624172436554E-2</v>
      </c>
      <c r="E74">
        <f>LN('25 TSE Stocks'!E74/'25 TSE Stocks'!E73)</f>
        <v>-9.5306269998743677E-3</v>
      </c>
      <c r="F74">
        <f>LN('25 TSE Stocks'!F74/'25 TSE Stocks'!F73)</f>
        <v>-8.8732156241833754E-3</v>
      </c>
      <c r="G74">
        <f>LN('25 TSE Stocks'!G74/'25 TSE Stocks'!G73)</f>
        <v>-1.2509195506364762E-2</v>
      </c>
      <c r="H74">
        <f>LN('25 TSE Stocks'!H74/'25 TSE Stocks'!H73)</f>
        <v>-4.3425064869271342E-2</v>
      </c>
      <c r="I74">
        <f>LN('25 TSE Stocks'!I74/'25 TSE Stocks'!I73)</f>
        <v>4.4148692980359554E-3</v>
      </c>
      <c r="J74">
        <f>LN('25 TSE Stocks'!J74/'25 TSE Stocks'!J73)</f>
        <v>1.3422901064526644E-2</v>
      </c>
      <c r="K74">
        <f>LN('25 TSE Stocks'!K74/'25 TSE Stocks'!K73)</f>
        <v>1.0929066016245619E-2</v>
      </c>
      <c r="L74">
        <f>LN('25 TSE Stocks'!L74/'25 TSE Stocks'!L73)</f>
        <v>-5.6194452457692001E-2</v>
      </c>
      <c r="M74">
        <f>LN('25 TSE Stocks'!M74/'25 TSE Stocks'!M73)</f>
        <v>3.8444743059548064E-2</v>
      </c>
      <c r="N74">
        <f>LN('25 TSE Stocks'!N74/'25 TSE Stocks'!N73)</f>
        <v>-1.1541813652814722E-2</v>
      </c>
      <c r="O74">
        <f>LN('25 TSE Stocks'!O74/'25 TSE Stocks'!O73)</f>
        <v>3.3956024731005723E-3</v>
      </c>
      <c r="P74">
        <f>LN('25 TSE Stocks'!P74/'25 TSE Stocks'!P73)</f>
        <v>-0.10460499065216691</v>
      </c>
      <c r="Q74">
        <f>LN('25 TSE Stocks'!Q74/'25 TSE Stocks'!Q73)</f>
        <v>-4.7352395301826965E-2</v>
      </c>
      <c r="R74">
        <f>LN('25 TSE Stocks'!R74/'25 TSE Stocks'!R73)</f>
        <v>-8.4283754284157839E-3</v>
      </c>
      <c r="S74">
        <f>LN('25 TSE Stocks'!S74/'25 TSE Stocks'!S73)</f>
        <v>1.1204796952209377E-2</v>
      </c>
      <c r="T74">
        <f>LN('25 TSE Stocks'!T74/'25 TSE Stocks'!T73)</f>
        <v>3.214130175759615E-2</v>
      </c>
      <c r="U74">
        <f>LN('25 TSE Stocks'!U74/'25 TSE Stocks'!U73)</f>
        <v>-2.5668020094122041E-3</v>
      </c>
      <c r="V74">
        <f>LN('25 TSE Stocks'!V74/'25 TSE Stocks'!V73)</f>
        <v>-1.3605705647218365E-2</v>
      </c>
      <c r="W74">
        <f>LN('25 TSE Stocks'!W74/'25 TSE Stocks'!W73)</f>
        <v>6.3830715122184262E-3</v>
      </c>
      <c r="X74">
        <f>LN('25 TSE Stocks'!X74/'25 TSE Stocks'!X73)</f>
        <v>-1.0601149689793117E-2</v>
      </c>
      <c r="Y74">
        <f>LN('25 TSE Stocks'!Y74/'25 TSE Stocks'!Y73)</f>
        <v>-4.1340832294296706E-2</v>
      </c>
      <c r="Z74">
        <f>LN('25 TSE Stocks'!Z74/'25 TSE Stocks'!Z73)</f>
        <v>1.4652269254317883E-2</v>
      </c>
    </row>
    <row r="75" spans="1:26" x14ac:dyDescent="0.25">
      <c r="A75" s="1">
        <v>41771</v>
      </c>
      <c r="B75">
        <f>LN('25 TSE Stocks'!B75/'25 TSE Stocks'!B74)</f>
        <v>-2.4988848821695733E-2</v>
      </c>
      <c r="C75">
        <f>LN('25 TSE Stocks'!C75/'25 TSE Stocks'!C74)</f>
        <v>-5.1564442071095049E-2</v>
      </c>
      <c r="D75">
        <f>LN('25 TSE Stocks'!D75/'25 TSE Stocks'!D74)</f>
        <v>9.6157931587011747E-2</v>
      </c>
      <c r="E75">
        <f>LN('25 TSE Stocks'!E75/'25 TSE Stocks'!E74)</f>
        <v>9.5306269998743018E-3</v>
      </c>
      <c r="F75">
        <f>LN('25 TSE Stocks'!F75/'25 TSE Stocks'!F74)</f>
        <v>3.5588752710623401E-3</v>
      </c>
      <c r="G75">
        <f>LN('25 TSE Stocks'!G75/'25 TSE Stocks'!G74)</f>
        <v>-7.0376683732122644E-3</v>
      </c>
      <c r="H75">
        <f>LN('25 TSE Stocks'!H75/'25 TSE Stocks'!H74)</f>
        <v>-1.0441419427183466E-2</v>
      </c>
      <c r="I75">
        <f>LN('25 TSE Stocks'!I75/'25 TSE Stocks'!I74)</f>
        <v>-1.3303877240403585E-2</v>
      </c>
      <c r="J75">
        <f>LN('25 TSE Stocks'!J75/'25 TSE Stocks'!J74)</f>
        <v>-7.4347575160132956E-3</v>
      </c>
      <c r="K75">
        <f>LN('25 TSE Stocks'!K75/'25 TSE Stocks'!K74)</f>
        <v>-9.3606058674406134E-3</v>
      </c>
      <c r="L75">
        <f>LN('25 TSE Stocks'!L75/'25 TSE Stocks'!L74)</f>
        <v>-6.7755077307120187E-2</v>
      </c>
      <c r="M75">
        <f>LN('25 TSE Stocks'!M75/'25 TSE Stocks'!M74)</f>
        <v>3.7555309939677331E-2</v>
      </c>
      <c r="N75">
        <f>LN('25 TSE Stocks'!N75/'25 TSE Stocks'!N74)</f>
        <v>-3.9924004212655212E-2</v>
      </c>
      <c r="O75">
        <f>LN('25 TSE Stocks'!O75/'25 TSE Stocks'!O74)</f>
        <v>2.5390730095657919E-3</v>
      </c>
      <c r="P75">
        <f>LN('25 TSE Stocks'!P75/'25 TSE Stocks'!P74)</f>
        <v>-4.1640341471008466E-2</v>
      </c>
      <c r="Q75">
        <f>LN('25 TSE Stocks'!Q75/'25 TSE Stocks'!Q74)</f>
        <v>-2.2889173764266572E-2</v>
      </c>
      <c r="R75">
        <f>LN('25 TSE Stocks'!R75/'25 TSE Stocks'!R74)</f>
        <v>-3.9609222710198608E-2</v>
      </c>
      <c r="S75">
        <f>LN('25 TSE Stocks'!S75/'25 TSE Stocks'!S74)</f>
        <v>-2.789611075571595E-3</v>
      </c>
      <c r="T75">
        <f>LN('25 TSE Stocks'!T75/'25 TSE Stocks'!T74)</f>
        <v>6.3625664896135511E-2</v>
      </c>
      <c r="U75">
        <f>LN('25 TSE Stocks'!U75/'25 TSE Stocks'!U74)</f>
        <v>-4.1206519337649E-3</v>
      </c>
      <c r="V75">
        <f>LN('25 TSE Stocks'!V75/'25 TSE Stocks'!V74)</f>
        <v>-4.1964218764577586E-2</v>
      </c>
      <c r="W75">
        <f>LN('25 TSE Stocks'!W75/'25 TSE Stocks'!W74)</f>
        <v>1.7867078099005534E-2</v>
      </c>
      <c r="X75">
        <f>LN('25 TSE Stocks'!X75/'25 TSE Stocks'!X74)</f>
        <v>-1.9731401935669548E-2</v>
      </c>
      <c r="Y75">
        <f>LN('25 TSE Stocks'!Y75/'25 TSE Stocks'!Y74)</f>
        <v>-4.9927460342798616E-2</v>
      </c>
      <c r="Z75">
        <f>LN('25 TSE Stocks'!Z75/'25 TSE Stocks'!Z74)</f>
        <v>1.264698351196927E-2</v>
      </c>
    </row>
    <row r="76" spans="1:26" x14ac:dyDescent="0.25">
      <c r="A76" s="1">
        <v>41778</v>
      </c>
      <c r="B76">
        <f>LN('25 TSE Stocks'!B76/'25 TSE Stocks'!B75)</f>
        <v>2.4988848821695633E-2</v>
      </c>
      <c r="C76">
        <f>LN('25 TSE Stocks'!C76/'25 TSE Stocks'!C75)</f>
        <v>1.8817652975024388E-2</v>
      </c>
      <c r="D76">
        <f>LN('25 TSE Stocks'!D76/'25 TSE Stocks'!D75)</f>
        <v>2.5857224915799649E-2</v>
      </c>
      <c r="E76">
        <f>LN('25 TSE Stocks'!E76/'25 TSE Stocks'!E75)</f>
        <v>-6.4357974555029701E-2</v>
      </c>
      <c r="F76">
        <f>LN('25 TSE Stocks'!F76/'25 TSE Stocks'!F75)</f>
        <v>1.2356627156049025E-2</v>
      </c>
      <c r="G76">
        <f>LN('25 TSE Stocks'!G76/'25 TSE Stocks'!G75)</f>
        <v>6.3184453910849541E-3</v>
      </c>
      <c r="H76">
        <f>LN('25 TSE Stocks'!H76/'25 TSE Stocks'!H75)</f>
        <v>-1.6354334214077736E-2</v>
      </c>
      <c r="I76">
        <f>LN('25 TSE Stocks'!I76/'25 TSE Stocks'!I75)</f>
        <v>0</v>
      </c>
      <c r="J76">
        <f>LN('25 TSE Stocks'!J76/'25 TSE Stocks'!J75)</f>
        <v>4.8079049063616916E-2</v>
      </c>
      <c r="K76">
        <f>LN('25 TSE Stocks'!K76/'25 TSE Stocks'!K75)</f>
        <v>3.8436697354404178E-2</v>
      </c>
      <c r="L76">
        <f>LN('25 TSE Stocks'!L76/'25 TSE Stocks'!L75)</f>
        <v>2.1418559644087828E-2</v>
      </c>
      <c r="M76">
        <f>LN('25 TSE Stocks'!M76/'25 TSE Stocks'!M75)</f>
        <v>2.1344638527002E-3</v>
      </c>
      <c r="N76">
        <f>LN('25 TSE Stocks'!N76/'25 TSE Stocks'!N75)</f>
        <v>-2.8003159935974166E-2</v>
      </c>
      <c r="O76">
        <f>LN('25 TSE Stocks'!O76/'25 TSE Stocks'!O75)</f>
        <v>9.2554956474963958E-3</v>
      </c>
      <c r="P76">
        <f>LN('25 TSE Stocks'!P76/'25 TSE Stocks'!P75)</f>
        <v>-2.06851080290738E-2</v>
      </c>
      <c r="Q76">
        <f>LN('25 TSE Stocks'!Q76/'25 TSE Stocks'!Q75)</f>
        <v>4.3156546442976125E-2</v>
      </c>
      <c r="R76">
        <f>LN('25 TSE Stocks'!R76/'25 TSE Stocks'!R75)</f>
        <v>5.9084751947031278E-2</v>
      </c>
      <c r="S76">
        <f>LN('25 TSE Stocks'!S76/'25 TSE Stocks'!S75)</f>
        <v>1.7993601489097545E-2</v>
      </c>
      <c r="T76">
        <f>LN('25 TSE Stocks'!T76/'25 TSE Stocks'!T75)</f>
        <v>4.465016831819249E-2</v>
      </c>
      <c r="U76">
        <f>LN('25 TSE Stocks'!U76/'25 TSE Stocks'!U75)</f>
        <v>2.3464514416273948E-2</v>
      </c>
      <c r="V76">
        <f>LN('25 TSE Stocks'!V76/'25 TSE Stocks'!V75)</f>
        <v>-4.7734492086885386E-3</v>
      </c>
      <c r="W76">
        <f>LN('25 TSE Stocks'!W76/'25 TSE Stocks'!W75)</f>
        <v>3.4803682453254825E-2</v>
      </c>
      <c r="X76">
        <f>LN('25 TSE Stocks'!X76/'25 TSE Stocks'!X75)</f>
        <v>3.208819357604762E-2</v>
      </c>
      <c r="Y76">
        <f>LN('25 TSE Stocks'!Y76/'25 TSE Stocks'!Y75)</f>
        <v>-2.0690344923919236E-2</v>
      </c>
      <c r="Z76">
        <f>LN('25 TSE Stocks'!Z76/'25 TSE Stocks'!Z75)</f>
        <v>1.793693083901889E-3</v>
      </c>
    </row>
    <row r="77" spans="1:26" x14ac:dyDescent="0.25">
      <c r="A77" s="1">
        <v>41785</v>
      </c>
      <c r="B77">
        <f>LN('25 TSE Stocks'!B77/'25 TSE Stocks'!B76)</f>
        <v>-3.9564367997605657E-3</v>
      </c>
      <c r="C77">
        <f>LN('25 TSE Stocks'!C77/'25 TSE Stocks'!C76)</f>
        <v>7.809462163497459E-2</v>
      </c>
      <c r="D77">
        <f>LN('25 TSE Stocks'!D77/'25 TSE Stocks'!D76)</f>
        <v>-3.7607968456967096E-3</v>
      </c>
      <c r="E77">
        <f>LN('25 TSE Stocks'!E77/'25 TSE Stocks'!E76)</f>
        <v>0.1273706846837491</v>
      </c>
      <c r="F77">
        <f>LN('25 TSE Stocks'!F77/'25 TSE Stocks'!F76)</f>
        <v>5.249469772423793E-3</v>
      </c>
      <c r="G77">
        <f>LN('25 TSE Stocks'!G77/'25 TSE Stocks'!G76)</f>
        <v>3.605253208620908E-2</v>
      </c>
      <c r="H77">
        <f>LN('25 TSE Stocks'!H77/'25 TSE Stocks'!H76)</f>
        <v>4.8378599204995888E-3</v>
      </c>
      <c r="I77">
        <f>LN('25 TSE Stocks'!I77/'25 TSE Stocks'!I76)</f>
        <v>-8.968670165596224E-3</v>
      </c>
      <c r="J77">
        <f>LN('25 TSE Stocks'!J77/'25 TSE Stocks'!J76)</f>
        <v>1.552615092217665E-2</v>
      </c>
      <c r="K77">
        <f>LN('25 TSE Stocks'!K77/'25 TSE Stocks'!K76)</f>
        <v>-1.3667879947016454E-2</v>
      </c>
      <c r="L77">
        <f>LN('25 TSE Stocks'!L77/'25 TSE Stocks'!L76)</f>
        <v>2.8843557144012686E-2</v>
      </c>
      <c r="M77">
        <f>LN('25 TSE Stocks'!M77/'25 TSE Stocks'!M76)</f>
        <v>1.5340120827961103E-2</v>
      </c>
      <c r="N77">
        <f>LN('25 TSE Stocks'!N77/'25 TSE Stocks'!N76)</f>
        <v>8.274234855941956E-2</v>
      </c>
      <c r="O77">
        <f>LN('25 TSE Stocks'!O77/'25 TSE Stocks'!O76)</f>
        <v>5.8456902404643235E-3</v>
      </c>
      <c r="P77">
        <f>LN('25 TSE Stocks'!P77/'25 TSE Stocks'!P76)</f>
        <v>-3.2206465256232083E-3</v>
      </c>
      <c r="Q77">
        <f>LN('25 TSE Stocks'!Q77/'25 TSE Stocks'!Q76)</f>
        <v>4.4405841175259156E-2</v>
      </c>
      <c r="R77">
        <f>LN('25 TSE Stocks'!R77/'25 TSE Stocks'!R76)</f>
        <v>-6.8592768811811299E-3</v>
      </c>
      <c r="S77">
        <f>LN('25 TSE Stocks'!S77/'25 TSE Stocks'!S76)</f>
        <v>2.7399329127915165E-3</v>
      </c>
      <c r="T77">
        <f>LN('25 TSE Stocks'!T77/'25 TSE Stocks'!T76)</f>
        <v>5.5215882133337599E-2</v>
      </c>
      <c r="U77">
        <f>LN('25 TSE Stocks'!U77/'25 TSE Stocks'!U76)</f>
        <v>1.4017904907907181E-2</v>
      </c>
      <c r="V77">
        <f>LN('25 TSE Stocks'!V77/'25 TSE Stocks'!V76)</f>
        <v>-1.9324045361589649E-2</v>
      </c>
      <c r="W77">
        <f>LN('25 TSE Stocks'!W77/'25 TSE Stocks'!W76)</f>
        <v>2.5820911340742263E-2</v>
      </c>
      <c r="X77">
        <f>LN('25 TSE Stocks'!X77/'25 TSE Stocks'!X76)</f>
        <v>2.4264500249258435E-2</v>
      </c>
      <c r="Y77">
        <f>LN('25 TSE Stocks'!Y77/'25 TSE Stocks'!Y76)</f>
        <v>0</v>
      </c>
      <c r="Z77">
        <f>LN('25 TSE Stocks'!Z77/'25 TSE Stocks'!Z76)</f>
        <v>6.4202278197986795E-2</v>
      </c>
    </row>
    <row r="78" spans="1:26" x14ac:dyDescent="0.25">
      <c r="A78" s="1">
        <v>41792</v>
      </c>
      <c r="B78">
        <f>LN('25 TSE Stocks'!B78/'25 TSE Stocks'!B77)</f>
        <v>1.9627691498897398E-2</v>
      </c>
      <c r="C78">
        <f>LN('25 TSE Stocks'!C78/'25 TSE Stocks'!C77)</f>
        <v>2.4599480808160444E-3</v>
      </c>
      <c r="D78">
        <f>LN('25 TSE Stocks'!D78/'25 TSE Stocks'!D77)</f>
        <v>5.3551325391134962E-2</v>
      </c>
      <c r="E78">
        <f>LN('25 TSE Stocks'!E78/'25 TSE Stocks'!E77)</f>
        <v>1.765509037990497E-2</v>
      </c>
      <c r="F78">
        <f>LN('25 TSE Stocks'!F78/'25 TSE Stocks'!F77)</f>
        <v>4.6043783787932779E-2</v>
      </c>
      <c r="G78">
        <f>LN('25 TSE Stocks'!G78/'25 TSE Stocks'!G77)</f>
        <v>1.8573092504666554E-2</v>
      </c>
      <c r="H78">
        <f>LN('25 TSE Stocks'!H78/'25 TSE Stocks'!H77)</f>
        <v>5.9033432205605814E-2</v>
      </c>
      <c r="I78">
        <f>LN('25 TSE Stocks'!I78/'25 TSE Stocks'!I77)</f>
        <v>3.9740418486348947E-2</v>
      </c>
      <c r="J78">
        <f>LN('25 TSE Stocks'!J78/'25 TSE Stocks'!J77)</f>
        <v>2.4897400954241505E-2</v>
      </c>
      <c r="K78">
        <f>LN('25 TSE Stocks'!K78/'25 TSE Stocks'!K77)</f>
        <v>4.5769915657012644E-3</v>
      </c>
      <c r="L78">
        <f>LN('25 TSE Stocks'!L78/'25 TSE Stocks'!L77)</f>
        <v>7.8124289442417011E-3</v>
      </c>
      <c r="M78">
        <f>LN('25 TSE Stocks'!M78/'25 TSE Stocks'!M77)</f>
        <v>5.2657296669421733E-2</v>
      </c>
      <c r="N78">
        <f>LN('25 TSE Stocks'!N78/'25 TSE Stocks'!N77)</f>
        <v>3.2156999587993708E-2</v>
      </c>
      <c r="O78">
        <f>LN('25 TSE Stocks'!O78/'25 TSE Stocks'!O77)</f>
        <v>0</v>
      </c>
      <c r="P78">
        <f>LN('25 TSE Stocks'!P78/'25 TSE Stocks'!P77)</f>
        <v>1.1227172989624909E-2</v>
      </c>
      <c r="Q78">
        <f>LN('25 TSE Stocks'!Q78/'25 TSE Stocks'!Q77)</f>
        <v>1.8018544900581402E-2</v>
      </c>
      <c r="R78">
        <f>LN('25 TSE Stocks'!R78/'25 TSE Stocks'!R77)</f>
        <v>2.907179586351178E-2</v>
      </c>
      <c r="S78">
        <f>LN('25 TSE Stocks'!S78/'25 TSE Stocks'!S77)</f>
        <v>1.6282383879680926E-2</v>
      </c>
      <c r="T78">
        <f>LN('25 TSE Stocks'!T78/'25 TSE Stocks'!T77)</f>
        <v>-2.0683231911311074E-3</v>
      </c>
      <c r="U78">
        <f>LN('25 TSE Stocks'!U78/'25 TSE Stocks'!U77)</f>
        <v>-4.4845435324417093E-3</v>
      </c>
      <c r="V78">
        <f>LN('25 TSE Stocks'!V78/'25 TSE Stocks'!V77)</f>
        <v>4.7627790581555168E-2</v>
      </c>
      <c r="W78">
        <f>LN('25 TSE Stocks'!W78/'25 TSE Stocks'!W77)</f>
        <v>2.0379127534887357E-2</v>
      </c>
      <c r="X78">
        <f>LN('25 TSE Stocks'!X78/'25 TSE Stocks'!X77)</f>
        <v>1.1915382484162768E-2</v>
      </c>
      <c r="Y78">
        <f>LN('25 TSE Stocks'!Y78/'25 TSE Stocks'!Y77)</f>
        <v>2.7493033880225084E-2</v>
      </c>
      <c r="Z78">
        <f>LN('25 TSE Stocks'!Z78/'25 TSE Stocks'!Z77)</f>
        <v>-3.2453504146558065E-2</v>
      </c>
    </row>
    <row r="79" spans="1:26" x14ac:dyDescent="0.25">
      <c r="A79" s="1">
        <v>41799</v>
      </c>
      <c r="B79">
        <f>LN('25 TSE Stocks'!B79/'25 TSE Stocks'!B78)</f>
        <v>-1.863706054267255E-2</v>
      </c>
      <c r="C79">
        <f>LN('25 TSE Stocks'!C79/'25 TSE Stocks'!C78)</f>
        <v>6.5382624280942298E-2</v>
      </c>
      <c r="D79">
        <f>LN('25 TSE Stocks'!D79/'25 TSE Stocks'!D78)</f>
        <v>-6.4494908325815935E-3</v>
      </c>
      <c r="E79">
        <f>LN('25 TSE Stocks'!E79/'25 TSE Stocks'!E78)</f>
        <v>-1.6383608732421548E-2</v>
      </c>
      <c r="F79">
        <f>LN('25 TSE Stocks'!F79/'25 TSE Stocks'!F78)</f>
        <v>2.9558889205255841E-2</v>
      </c>
      <c r="G79">
        <f>LN('25 TSE Stocks'!G79/'25 TSE Stocks'!G78)</f>
        <v>-2.5588882576821964E-3</v>
      </c>
      <c r="H79">
        <f>LN('25 TSE Stocks'!H79/'25 TSE Stocks'!H78)</f>
        <v>-6.3894454545752296E-3</v>
      </c>
      <c r="I79">
        <f>LN('25 TSE Stocks'!I79/'25 TSE Stocks'!I78)</f>
        <v>0</v>
      </c>
      <c r="J79">
        <f>LN('25 TSE Stocks'!J79/'25 TSE Stocks'!J78)</f>
        <v>1.7603758882682535E-2</v>
      </c>
      <c r="K79">
        <f>LN('25 TSE Stocks'!K79/'25 TSE Stocks'!K78)</f>
        <v>-2.621608348197588E-2</v>
      </c>
      <c r="L79">
        <f>LN('25 TSE Stocks'!L79/'25 TSE Stocks'!L78)</f>
        <v>0</v>
      </c>
      <c r="M79">
        <f>LN('25 TSE Stocks'!M79/'25 TSE Stocks'!M78)</f>
        <v>-8.5021637826162011E-3</v>
      </c>
      <c r="N79">
        <f>LN('25 TSE Stocks'!N79/'25 TSE Stocks'!N78)</f>
        <v>1.8809389692417418E-2</v>
      </c>
      <c r="O79">
        <f>LN('25 TSE Stocks'!O79/'25 TSE Stocks'!O78)</f>
        <v>3.5177292329664961E-2</v>
      </c>
      <c r="P79">
        <f>LN('25 TSE Stocks'!P79/'25 TSE Stocks'!P78)</f>
        <v>-2.9128363161429919E-2</v>
      </c>
      <c r="Q79">
        <f>LN('25 TSE Stocks'!Q79/'25 TSE Stocks'!Q78)</f>
        <v>-1.3986175120574014E-2</v>
      </c>
      <c r="R79">
        <f>LN('25 TSE Stocks'!R79/'25 TSE Stocks'!R78)</f>
        <v>-1.0320687881692716E-2</v>
      </c>
      <c r="S79">
        <f>LN('25 TSE Stocks'!S79/'25 TSE Stocks'!S78)</f>
        <v>-1.0825293396301549E-2</v>
      </c>
      <c r="T79">
        <f>LN('25 TSE Stocks'!T79/'25 TSE Stocks'!T78)</f>
        <v>-2.0725262039130755E-3</v>
      </c>
      <c r="U79">
        <f>LN('25 TSE Stocks'!U79/'25 TSE Stocks'!U78)</f>
        <v>-4.0029056656206603E-3</v>
      </c>
      <c r="V79">
        <f>LN('25 TSE Stocks'!V79/'25 TSE Stocks'!V78)</f>
        <v>2.2989469797900706E-2</v>
      </c>
      <c r="W79">
        <f>LN('25 TSE Stocks'!W79/'25 TSE Stocks'!W78)</f>
        <v>-1.9232459903376765E-3</v>
      </c>
      <c r="X79">
        <f>LN('25 TSE Stocks'!X79/'25 TSE Stocks'!X78)</f>
        <v>2.5063748426678835E-2</v>
      </c>
      <c r="Y79">
        <f>LN('25 TSE Stocks'!Y79/'25 TSE Stocks'!Y78)</f>
        <v>-1.7094188326945085E-2</v>
      </c>
      <c r="Z79">
        <f>LN('25 TSE Stocks'!Z79/'25 TSE Stocks'!Z78)</f>
        <v>1.0362762830987401E-2</v>
      </c>
    </row>
    <row r="80" spans="1:26" x14ac:dyDescent="0.25">
      <c r="A80" s="1">
        <v>41806</v>
      </c>
      <c r="B80">
        <f>LN('25 TSE Stocks'!B80/'25 TSE Stocks'!B79)</f>
        <v>7.162956809098131E-2</v>
      </c>
      <c r="C80">
        <f>LN('25 TSE Stocks'!C80/'25 TSE Stocks'!C79)</f>
        <v>-5.8038562546297599E-2</v>
      </c>
      <c r="D80">
        <f>LN('25 TSE Stocks'!D80/'25 TSE Stocks'!D79)</f>
        <v>1.3566921325538646E-2</v>
      </c>
      <c r="E80">
        <f>LN('25 TSE Stocks'!E80/'25 TSE Stocks'!E79)</f>
        <v>5.6805368195001177E-2</v>
      </c>
      <c r="F80">
        <f>LN('25 TSE Stocks'!F80/'25 TSE Stocks'!F79)</f>
        <v>3.1849776888844494E-2</v>
      </c>
      <c r="G80">
        <f>LN('25 TSE Stocks'!G80/'25 TSE Stocks'!G79)</f>
        <v>2.9621679933591424E-2</v>
      </c>
      <c r="H80">
        <f>LN('25 TSE Stocks'!H80/'25 TSE Stocks'!H79)</f>
        <v>1.2738971839002414E-2</v>
      </c>
      <c r="I80">
        <f>LN('25 TSE Stocks'!I80/'25 TSE Stocks'!I79)</f>
        <v>1.7167688260247664E-2</v>
      </c>
      <c r="J80">
        <f>LN('25 TSE Stocks'!J80/'25 TSE Stocks'!J79)</f>
        <v>9.35195362190527E-3</v>
      </c>
      <c r="K80">
        <f>LN('25 TSE Stocks'!K80/'25 TSE Stocks'!K79)</f>
        <v>1.5504349382231745E-2</v>
      </c>
      <c r="L80">
        <f>LN('25 TSE Stocks'!L80/'25 TSE Stocks'!L79)</f>
        <v>7.7518677228362379E-3</v>
      </c>
      <c r="M80">
        <f>LN('25 TSE Stocks'!M80/'25 TSE Stocks'!M79)</f>
        <v>4.8048313237232229E-2</v>
      </c>
      <c r="N80">
        <f>LN('25 TSE Stocks'!N80/'25 TSE Stocks'!N79)</f>
        <v>7.4773234029358093E-2</v>
      </c>
      <c r="O80">
        <f>LN('25 TSE Stocks'!O80/'25 TSE Stocks'!O79)</f>
        <v>3.2426827454191322E-2</v>
      </c>
      <c r="P80">
        <f>LN('25 TSE Stocks'!P80/'25 TSE Stocks'!P79)</f>
        <v>0</v>
      </c>
      <c r="Q80">
        <f>LN('25 TSE Stocks'!Q80/'25 TSE Stocks'!Q79)</f>
        <v>1.9920744707244139E-2</v>
      </c>
      <c r="R80">
        <f>LN('25 TSE Stocks'!R80/'25 TSE Stocks'!R79)</f>
        <v>2.8773743241293073E-2</v>
      </c>
      <c r="S80">
        <f>LN('25 TSE Stocks'!S80/'25 TSE Stocks'!S79)</f>
        <v>2.7174180971099703E-3</v>
      </c>
      <c r="T80">
        <f>LN('25 TSE Stocks'!T80/'25 TSE Stocks'!T79)</f>
        <v>1.4418365675334624E-2</v>
      </c>
      <c r="U80">
        <f>LN('25 TSE Stocks'!U80/'25 TSE Stocks'!U79)</f>
        <v>3.4979066056344689E-2</v>
      </c>
      <c r="V80">
        <f>LN('25 TSE Stocks'!V80/'25 TSE Stocks'!V79)</f>
        <v>-1.8349070857917232E-2</v>
      </c>
      <c r="W80">
        <f>LN('25 TSE Stocks'!W80/'25 TSE Stocks'!W79)</f>
        <v>2.2836568414003677E-2</v>
      </c>
      <c r="X80">
        <f>LN('25 TSE Stocks'!X80/'25 TSE Stocks'!X79)</f>
        <v>-2.1685682401144327E-2</v>
      </c>
      <c r="Y80">
        <f>LN('25 TSE Stocks'!Y80/'25 TSE Stocks'!Y79)</f>
        <v>4.3851723268907808E-2</v>
      </c>
      <c r="Z80">
        <f>LN('25 TSE Stocks'!Z80/'25 TSE Stocks'!Z79)</f>
        <v>1.8724003299705378E-2</v>
      </c>
    </row>
    <row r="81" spans="1:26" x14ac:dyDescent="0.25">
      <c r="A81" s="1">
        <v>41813</v>
      </c>
      <c r="B81">
        <f>LN('25 TSE Stocks'!B81/'25 TSE Stocks'!B80)</f>
        <v>-6.5706585461786191E-2</v>
      </c>
      <c r="C81">
        <f>LN('25 TSE Stocks'!C81/'25 TSE Stocks'!C80)</f>
        <v>-4.8899581253616375E-3</v>
      </c>
      <c r="D81">
        <f>LN('25 TSE Stocks'!D81/'25 TSE Stocks'!D80)</f>
        <v>-7.0945005311632062E-4</v>
      </c>
      <c r="E81">
        <f>LN('25 TSE Stocks'!E81/'25 TSE Stocks'!E80)</f>
        <v>-3.9172580598523556E-2</v>
      </c>
      <c r="F81">
        <f>LN('25 TSE Stocks'!F81/'25 TSE Stocks'!F80)</f>
        <v>-3.1849776888844536E-2</v>
      </c>
      <c r="G81">
        <f>LN('25 TSE Stocks'!G81/'25 TSE Stocks'!G80)</f>
        <v>2.9807547783561976E-3</v>
      </c>
      <c r="H81">
        <f>LN('25 TSE Stocks'!H81/'25 TSE Stocks'!H80)</f>
        <v>1.3471084478133732E-2</v>
      </c>
      <c r="I81">
        <f>LN('25 TSE Stocks'!I81/'25 TSE Stocks'!I80)</f>
        <v>8.4746849238587912E-3</v>
      </c>
      <c r="J81">
        <f>LN('25 TSE Stocks'!J81/'25 TSE Stocks'!J80)</f>
        <v>-9.3519536219053723E-3</v>
      </c>
      <c r="K81">
        <f>LN('25 TSE Stocks'!K81/'25 TSE Stocks'!K80)</f>
        <v>-1.0827553143406785E-2</v>
      </c>
      <c r="L81">
        <f>LN('25 TSE Stocks'!L81/'25 TSE Stocks'!L80)</f>
        <v>-1.3605612248177523E-2</v>
      </c>
      <c r="M81">
        <f>LN('25 TSE Stocks'!M81/'25 TSE Stocks'!M80)</f>
        <v>-1.4464884211681005E-2</v>
      </c>
      <c r="N81">
        <f>LN('25 TSE Stocks'!N81/'25 TSE Stocks'!N80)</f>
        <v>-1.4513864657369481E-2</v>
      </c>
      <c r="O81">
        <f>LN('25 TSE Stocks'!O81/'25 TSE Stocks'!O80)</f>
        <v>-2.521803762017993E-2</v>
      </c>
      <c r="P81">
        <f>LN('25 TSE Stocks'!P81/'25 TSE Stocks'!P80)</f>
        <v>-4.938130838273499E-3</v>
      </c>
      <c r="Q81">
        <f>LN('25 TSE Stocks'!Q81/'25 TSE Stocks'!Q80)</f>
        <v>5.8999845034762854E-3</v>
      </c>
      <c r="R81">
        <f>LN('25 TSE Stocks'!R81/'25 TSE Stocks'!R80)</f>
        <v>-1.4402106151384698E-2</v>
      </c>
      <c r="S81">
        <f>LN('25 TSE Stocks'!S81/'25 TSE Stocks'!S80)</f>
        <v>2.2804207722788086E-2</v>
      </c>
      <c r="T81">
        <f>LN('25 TSE Stocks'!T81/'25 TSE Stocks'!T80)</f>
        <v>4.0816942796082648E-3</v>
      </c>
      <c r="U81">
        <f>LN('25 TSE Stocks'!U81/'25 TSE Stocks'!U80)</f>
        <v>-3.2725396553346636E-2</v>
      </c>
      <c r="V81">
        <f>LN('25 TSE Stocks'!V81/'25 TSE Stocks'!V80)</f>
        <v>0</v>
      </c>
      <c r="W81">
        <f>LN('25 TSE Stocks'!W81/'25 TSE Stocks'!W80)</f>
        <v>-2.2836568414003743E-2</v>
      </c>
      <c r="X81">
        <f>LN('25 TSE Stocks'!X81/'25 TSE Stocks'!X80)</f>
        <v>-1.5293448509697109E-2</v>
      </c>
      <c r="Y81">
        <f>LN('25 TSE Stocks'!Y81/'25 TSE Stocks'!Y80)</f>
        <v>-2.6757534941962743E-2</v>
      </c>
      <c r="Z81">
        <f>LN('25 TSE Stocks'!Z81/'25 TSE Stocks'!Z80)</f>
        <v>-1.3582543474078647E-2</v>
      </c>
    </row>
    <row r="82" spans="1:26" x14ac:dyDescent="0.25">
      <c r="A82" s="1">
        <v>41820</v>
      </c>
      <c r="B82">
        <f>LN('25 TSE Stocks'!B82/'25 TSE Stocks'!B81)</f>
        <v>5.5001033554741896E-2</v>
      </c>
      <c r="C82">
        <f>LN('25 TSE Stocks'!C82/'25 TSE Stocks'!C81)</f>
        <v>7.3259994379837514E-3</v>
      </c>
      <c r="D82">
        <f>LN('25 TSE Stocks'!D82/'25 TSE Stocks'!D81)</f>
        <v>5.6566650020289114E-2</v>
      </c>
      <c r="E82">
        <f>LN('25 TSE Stocks'!E82/'25 TSE Stocks'!E81)</f>
        <v>3.9172580598523493E-2</v>
      </c>
      <c r="F82">
        <f>LN('25 TSE Stocks'!F82/'25 TSE Stocks'!F81)</f>
        <v>1.9231238025284973E-2</v>
      </c>
      <c r="G82">
        <f>LN('25 TSE Stocks'!G82/'25 TSE Stocks'!G81)</f>
        <v>2.4982935888694022E-2</v>
      </c>
      <c r="H82">
        <f>LN('25 TSE Stocks'!H82/'25 TSE Stocks'!H81)</f>
        <v>2.5540847221664883E-2</v>
      </c>
      <c r="I82">
        <f>LN('25 TSE Stocks'!I82/'25 TSE Stocks'!I81)</f>
        <v>8.4033540973439021E-3</v>
      </c>
      <c r="J82">
        <f>LN('25 TSE Stocks'!J82/'25 TSE Stocks'!J81)</f>
        <v>1.9934312025996943E-2</v>
      </c>
      <c r="K82">
        <f>LN('25 TSE Stocks'!K82/'25 TSE Stocks'!K81)</f>
        <v>4.654778163468847E-3</v>
      </c>
      <c r="L82">
        <f>LN('25 TSE Stocks'!L82/'25 TSE Stocks'!L81)</f>
        <v>4.402637176379897E-2</v>
      </c>
      <c r="M82">
        <f>LN('25 TSE Stocks'!M82/'25 TSE Stocks'!M81)</f>
        <v>3.905246831127928E-2</v>
      </c>
      <c r="N82">
        <f>LN('25 TSE Stocks'!N82/'25 TSE Stocks'!N81)</f>
        <v>2.9196232858095905E-3</v>
      </c>
      <c r="O82">
        <f>LN('25 TSE Stocks'!O82/'25 TSE Stocks'!O81)</f>
        <v>2.2100433860335347E-2</v>
      </c>
      <c r="P82">
        <f>LN('25 TSE Stocks'!P82/'25 TSE Stocks'!P81)</f>
        <v>9.8738802667750793E-3</v>
      </c>
      <c r="Q82">
        <f>LN('25 TSE Stocks'!Q82/'25 TSE Stocks'!Q81)</f>
        <v>4.4110809863628399E-2</v>
      </c>
      <c r="R82">
        <f>LN('25 TSE Stocks'!R82/'25 TSE Stocks'!R81)</f>
        <v>5.5955438591041705E-2</v>
      </c>
      <c r="S82">
        <f>LN('25 TSE Stocks'!S82/'25 TSE Stocks'!S81)</f>
        <v>1.5789865864647597E-2</v>
      </c>
      <c r="T82">
        <f>LN('25 TSE Stocks'!T82/'25 TSE Stocks'!T81)</f>
        <v>-2.0388058365710593E-3</v>
      </c>
      <c r="U82">
        <f>LN('25 TSE Stocks'!U82/'25 TSE Stocks'!U81)</f>
        <v>3.840053878982342E-2</v>
      </c>
      <c r="V82">
        <f>LN('25 TSE Stocks'!V82/'25 TSE Stocks'!V81)</f>
        <v>1.8349070857917288E-2</v>
      </c>
      <c r="W82">
        <f>LN('25 TSE Stocks'!W82/'25 TSE Stocks'!W81)</f>
        <v>2.1895417719680232E-2</v>
      </c>
      <c r="X82">
        <f>LN('25 TSE Stocks'!X82/'25 TSE Stocks'!X81)</f>
        <v>2.7171293745086943E-2</v>
      </c>
      <c r="Y82">
        <f>LN('25 TSE Stocks'!Y82/'25 TSE Stocks'!Y81)</f>
        <v>6.5549538212659264E-3</v>
      </c>
      <c r="Z82">
        <f>LN('25 TSE Stocks'!Z82/'25 TSE Stocks'!Z81)</f>
        <v>-1.0309709787411855E-2</v>
      </c>
    </row>
    <row r="83" spans="1:26" x14ac:dyDescent="0.25">
      <c r="A83" s="1">
        <v>41827</v>
      </c>
      <c r="B83">
        <f>LN('25 TSE Stocks'!B83/'25 TSE Stocks'!B82)</f>
        <v>-4.8981581334714072E-2</v>
      </c>
      <c r="C83">
        <f>LN('25 TSE Stocks'!C83/'25 TSE Stocks'!C82)</f>
        <v>-4.3512199513863911E-2</v>
      </c>
      <c r="D83">
        <f>LN('25 TSE Stocks'!D83/'25 TSE Stocks'!D82)</f>
        <v>-4.6679776566615511E-2</v>
      </c>
      <c r="E83">
        <f>LN('25 TSE Stocks'!E83/'25 TSE Stocks'!E82)</f>
        <v>-4.0421759462579643E-2</v>
      </c>
      <c r="F83">
        <f>LN('25 TSE Stocks'!F83/'25 TSE Stocks'!F82)</f>
        <v>-5.0458079403790948E-2</v>
      </c>
      <c r="G83">
        <f>LN('25 TSE Stocks'!G83/'25 TSE Stocks'!G82)</f>
        <v>-3.612307994787526E-2</v>
      </c>
      <c r="H83">
        <f>LN('25 TSE Stocks'!H83/'25 TSE Stocks'!H82)</f>
        <v>-2.0202805062142313E-2</v>
      </c>
      <c r="I83">
        <f>LN('25 TSE Stocks'!I83/'25 TSE Stocks'!I82)</f>
        <v>2.4794605401630629E-2</v>
      </c>
      <c r="J83">
        <f>LN('25 TSE Stocks'!J83/'25 TSE Stocks'!J82)</f>
        <v>-4.3017488035703683E-2</v>
      </c>
      <c r="K83">
        <f>LN('25 TSE Stocks'!K83/'25 TSE Stocks'!K82)</f>
        <v>-2.3493802384729381E-2</v>
      </c>
      <c r="L83">
        <f>LN('25 TSE Stocks'!L83/'25 TSE Stocks'!L82)</f>
        <v>1.1173239066082408E-2</v>
      </c>
      <c r="M83">
        <f>LN('25 TSE Stocks'!M83/'25 TSE Stocks'!M82)</f>
        <v>-1.5059125772305577E-2</v>
      </c>
      <c r="N83">
        <f>LN('25 TSE Stocks'!N83/'25 TSE Stocks'!N82)</f>
        <v>0.19415602570603713</v>
      </c>
      <c r="O83">
        <f>LN('25 TSE Stocks'!O83/'25 TSE Stocks'!O82)</f>
        <v>-1.5626624805053983E-3</v>
      </c>
      <c r="P83">
        <f>LN('25 TSE Stocks'!P83/'25 TSE Stocks'!P82)</f>
        <v>-4.9465468727573998E-3</v>
      </c>
      <c r="Q83">
        <f>LN('25 TSE Stocks'!Q83/'25 TSE Stocks'!Q82)</f>
        <v>-9.4253875199764772E-3</v>
      </c>
      <c r="R83">
        <f>LN('25 TSE Stocks'!R83/'25 TSE Stocks'!R82)</f>
        <v>-2.4355368474035612E-2</v>
      </c>
      <c r="S83">
        <f>LN('25 TSE Stocks'!S83/'25 TSE Stocks'!S82)</f>
        <v>1.0389801896197723E-2</v>
      </c>
      <c r="T83">
        <f>LN('25 TSE Stocks'!T83/'25 TSE Stocks'!T82)</f>
        <v>-5.6678311004367633E-2</v>
      </c>
      <c r="U83">
        <f>LN('25 TSE Stocks'!U83/'25 TSE Stocks'!U82)</f>
        <v>1.7324724413727167E-2</v>
      </c>
      <c r="V83">
        <f>LN('25 TSE Stocks'!V83/'25 TSE Stocks'!V82)</f>
        <v>-2.298946979790074E-2</v>
      </c>
      <c r="W83">
        <f>LN('25 TSE Stocks'!W83/'25 TSE Stocks'!W82)</f>
        <v>2.8209430685140631E-3</v>
      </c>
      <c r="X83">
        <f>LN('25 TSE Stocks'!X83/'25 TSE Stocks'!X82)</f>
        <v>-1.183476969115573E-2</v>
      </c>
      <c r="Y83">
        <f>LN('25 TSE Stocks'!Y83/'25 TSE Stocks'!Y82)</f>
        <v>1.0152433889247248E-2</v>
      </c>
      <c r="Z83">
        <f>LN('25 TSE Stocks'!Z83/'25 TSE Stocks'!Z82)</f>
        <v>-3.4598621802493863E-3</v>
      </c>
    </row>
    <row r="84" spans="1:26" x14ac:dyDescent="0.25">
      <c r="A84" s="1">
        <v>41834</v>
      </c>
      <c r="B84">
        <f>LN('25 TSE Stocks'!B84/'25 TSE Stocks'!B83)</f>
        <v>-1.1105637731252907E-2</v>
      </c>
      <c r="C84">
        <f>LN('25 TSE Stocks'!C84/'25 TSE Stocks'!C83)</f>
        <v>3.1272148385780789E-2</v>
      </c>
      <c r="D84">
        <f>LN('25 TSE Stocks'!D84/'25 TSE Stocks'!D83)</f>
        <v>-1.7724676168693106E-2</v>
      </c>
      <c r="E84">
        <f>LN('25 TSE Stocks'!E84/'25 TSE Stocks'!E83)</f>
        <v>1.857610852506978E-2</v>
      </c>
      <c r="F84">
        <f>LN('25 TSE Stocks'!F84/'25 TSE Stocks'!F83)</f>
        <v>-1.6708096209097085E-3</v>
      </c>
      <c r="G84">
        <f>LN('25 TSE Stocks'!G84/'25 TSE Stocks'!G83)</f>
        <v>4.1713931650684856E-3</v>
      </c>
      <c r="H84">
        <f>LN('25 TSE Stocks'!H84/'25 TSE Stocks'!H83)</f>
        <v>-6.2304608798288271E-3</v>
      </c>
      <c r="I84">
        <f>LN('25 TSE Stocks'!I84/'25 TSE Stocks'!I83)</f>
        <v>4.0734084942827074E-3</v>
      </c>
      <c r="J84">
        <f>LN('25 TSE Stocks'!J84/'25 TSE Stocks'!J83)</f>
        <v>2.9772173726517043E-2</v>
      </c>
      <c r="K84">
        <f>LN('25 TSE Stocks'!K84/'25 TSE Stocks'!K83)</f>
        <v>2.1944615856976445E-2</v>
      </c>
      <c r="L84">
        <f>LN('25 TSE Stocks'!L84/'25 TSE Stocks'!L83)</f>
        <v>-3.0077419957838743E-2</v>
      </c>
      <c r="M84">
        <f>LN('25 TSE Stocks'!M84/'25 TSE Stocks'!M83)</f>
        <v>1.0377449743914685E-2</v>
      </c>
      <c r="N84">
        <f>LN('25 TSE Stocks'!N84/'25 TSE Stocks'!N83)</f>
        <v>6.5063386511905255E-2</v>
      </c>
      <c r="O84">
        <f>LN('25 TSE Stocks'!O84/'25 TSE Stocks'!O83)</f>
        <v>3.3823295735449642E-2</v>
      </c>
      <c r="P84">
        <f>LN('25 TSE Stocks'!P84/'25 TSE Stocks'!P83)</f>
        <v>8.2305718947842891E-3</v>
      </c>
      <c r="Q84">
        <f>LN('25 TSE Stocks'!Q84/'25 TSE Stocks'!Q83)</f>
        <v>2.9852938869018235E-2</v>
      </c>
      <c r="R84">
        <f>LN('25 TSE Stocks'!R84/'25 TSE Stocks'!R83)</f>
        <v>5.2853221229778313E-3</v>
      </c>
      <c r="S84">
        <f>LN('25 TSE Stocks'!S84/'25 TSE Stocks'!S83)</f>
        <v>3.8683023738064603E-3</v>
      </c>
      <c r="T84">
        <f>LN('25 TSE Stocks'!T84/'25 TSE Stocks'!T83)</f>
        <v>-6.5005225228704213E-3</v>
      </c>
      <c r="U84">
        <f>LN('25 TSE Stocks'!U84/'25 TSE Stocks'!U83)</f>
        <v>3.8095844253460739E-3</v>
      </c>
      <c r="V84">
        <f>LN('25 TSE Stocks'!V84/'25 TSE Stocks'!V83)</f>
        <v>0</v>
      </c>
      <c r="W84">
        <f>LN('25 TSE Stocks'!W84/'25 TSE Stocks'!W83)</f>
        <v>-1.7045981972794604E-2</v>
      </c>
      <c r="X84">
        <f>LN('25 TSE Stocks'!X84/'25 TSE Stocks'!X83)</f>
        <v>1.5190402439396625E-2</v>
      </c>
      <c r="Y84">
        <f>LN('25 TSE Stocks'!Y84/'25 TSE Stocks'!Y83)</f>
        <v>-6.7568450040708435E-3</v>
      </c>
      <c r="Z84">
        <f>LN('25 TSE Stocks'!Z84/'25 TSE Stocks'!Z83)</f>
        <v>1.3769571967661267E-2</v>
      </c>
    </row>
    <row r="85" spans="1:26" x14ac:dyDescent="0.25">
      <c r="A85" s="1">
        <v>41841</v>
      </c>
      <c r="B85">
        <f>LN('25 TSE Stocks'!B85/'25 TSE Stocks'!B84)</f>
        <v>8.4639721963610096E-2</v>
      </c>
      <c r="C85">
        <f>LN('25 TSE Stocks'!C85/'25 TSE Stocks'!C84)</f>
        <v>-9.2850109723707205E-2</v>
      </c>
      <c r="D85">
        <f>LN('25 TSE Stocks'!D85/'25 TSE Stocks'!D84)</f>
        <v>3.0988523727909587E-2</v>
      </c>
      <c r="E85">
        <f>LN('25 TSE Stocks'!E85/'25 TSE Stocks'!E84)</f>
        <v>7.3352081148047206E-3</v>
      </c>
      <c r="F85">
        <f>LN('25 TSE Stocks'!F85/'25 TSE Stocks'!F84)</f>
        <v>-4.3574142126288091E-3</v>
      </c>
      <c r="G85">
        <f>LN('25 TSE Stocks'!G85/'25 TSE Stocks'!G84)</f>
        <v>1.6676800236769717E-2</v>
      </c>
      <c r="H85">
        <f>LN('25 TSE Stocks'!H85/'25 TSE Stocks'!H84)</f>
        <v>2.2948849106595979E-2</v>
      </c>
      <c r="I85">
        <f>LN('25 TSE Stocks'!I85/'25 TSE Stocks'!I84)</f>
        <v>2.0519798778249543E-2</v>
      </c>
      <c r="J85">
        <f>LN('25 TSE Stocks'!J85/'25 TSE Stocks'!J84)</f>
        <v>3.7937773538510369E-2</v>
      </c>
      <c r="K85">
        <f>LN('25 TSE Stocks'!K85/'25 TSE Stocks'!K84)</f>
        <v>9.2590764792942204E-3</v>
      </c>
      <c r="L85">
        <f>LN('25 TSE Stocks'!L85/'25 TSE Stocks'!L84)</f>
        <v>2.8223925601564264E-2</v>
      </c>
      <c r="M85">
        <f>LN('25 TSE Stocks'!M85/'25 TSE Stocks'!M84)</f>
        <v>-1.2275876439313152E-2</v>
      </c>
      <c r="N85">
        <f>LN('25 TSE Stocks'!N85/'25 TSE Stocks'!N84)</f>
        <v>-4.9577688215465938E-2</v>
      </c>
      <c r="O85">
        <f>LN('25 TSE Stocks'!O85/'25 TSE Stocks'!O84)</f>
        <v>1.2021230177379235E-2</v>
      </c>
      <c r="P85">
        <f>LN('25 TSE Stocks'!P85/'25 TSE Stocks'!P84)</f>
        <v>4.9061003474488033E-3</v>
      </c>
      <c r="Q85">
        <f>LN('25 TSE Stocks'!Q85/'25 TSE Stocks'!Q84)</f>
        <v>5.5420798073496834E-2</v>
      </c>
      <c r="R85">
        <f>LN('25 TSE Stocks'!R85/'25 TSE Stocks'!R84)</f>
        <v>5.9416073041179728E-3</v>
      </c>
      <c r="S85">
        <f>LN('25 TSE Stocks'!S85/'25 TSE Stocks'!S84)</f>
        <v>0</v>
      </c>
      <c r="T85">
        <f>LN('25 TSE Stocks'!T85/'25 TSE Stocks'!T84)</f>
        <v>1.9376240476865064E-2</v>
      </c>
      <c r="U85">
        <f>LN('25 TSE Stocks'!U85/'25 TSE Stocks'!U84)</f>
        <v>-2.3774759601056492E-4</v>
      </c>
      <c r="V85">
        <f>LN('25 TSE Stocks'!V85/'25 TSE Stocks'!V84)</f>
        <v>1.8433922753300441E-2</v>
      </c>
      <c r="W85">
        <f>LN('25 TSE Stocks'!W85/'25 TSE Stocks'!W84)</f>
        <v>1.7045981972794638E-2</v>
      </c>
      <c r="X85">
        <f>LN('25 TSE Stocks'!X85/'25 TSE Stocks'!X84)</f>
        <v>1.661164590630362E-2</v>
      </c>
      <c r="Y85">
        <f>LN('25 TSE Stocks'!Y85/'25 TSE Stocks'!Y84)</f>
        <v>6.7568450040709173E-3</v>
      </c>
      <c r="Z85">
        <f>LN('25 TSE Stocks'!Z85/'25 TSE Stocks'!Z84)</f>
        <v>-1.7241740357467526E-2</v>
      </c>
    </row>
    <row r="86" spans="1:26" x14ac:dyDescent="0.25">
      <c r="A86" s="1">
        <v>41848</v>
      </c>
      <c r="B86">
        <f>LN('25 TSE Stocks'!B86/'25 TSE Stocks'!B85)</f>
        <v>-4.1910909891339845E-2</v>
      </c>
      <c r="C86">
        <f>LN('25 TSE Stocks'!C86/'25 TSE Stocks'!C85)</f>
        <v>-6.7064221132504764E-2</v>
      </c>
      <c r="D86">
        <f>LN('25 TSE Stocks'!D86/'25 TSE Stocks'!D85)</f>
        <v>-1.3966455022867761E-2</v>
      </c>
      <c r="E86">
        <f>LN('25 TSE Stocks'!E86/'25 TSE Stocks'!E85)</f>
        <v>-0.12573178833216569</v>
      </c>
      <c r="F86">
        <f>LN('25 TSE Stocks'!F86/'25 TSE Stocks'!F85)</f>
        <v>3.7740299073767317E-2</v>
      </c>
      <c r="G86">
        <f>LN('25 TSE Stocks'!G86/'25 TSE Stocks'!G85)</f>
        <v>-3.2802790474430136E-3</v>
      </c>
      <c r="H86">
        <f>LN('25 TSE Stocks'!H86/'25 TSE Stocks'!H85)</f>
        <v>1.55848360071637E-2</v>
      </c>
      <c r="I86">
        <f>LN('25 TSE Stocks'!I86/'25 TSE Stocks'!I85)</f>
        <v>2.6332784818615722E-2</v>
      </c>
      <c r="J86">
        <f>LN('25 TSE Stocks'!J86/'25 TSE Stocks'!J85)</f>
        <v>3.283133241497433E-2</v>
      </c>
      <c r="K86">
        <f>LN('25 TSE Stocks'!K86/'25 TSE Stocks'!K85)</f>
        <v>-1.7041464353835422E-2</v>
      </c>
      <c r="L86">
        <f>LN('25 TSE Stocks'!L86/'25 TSE Stocks'!L85)</f>
        <v>3.1052709248589418E-2</v>
      </c>
      <c r="M86">
        <f>LN('25 TSE Stocks'!M86/'25 TSE Stocks'!M85)</f>
        <v>-9.3067112029312365E-3</v>
      </c>
      <c r="N86">
        <f>LN('25 TSE Stocks'!N86/'25 TSE Stocks'!N85)</f>
        <v>1.5249341226183318E-2</v>
      </c>
      <c r="O86">
        <f>LN('25 TSE Stocks'!O86/'25 TSE Stocks'!O85)</f>
        <v>-1.126547893395184E-2</v>
      </c>
      <c r="P86">
        <f>LN('25 TSE Stocks'!P86/'25 TSE Stocks'!P85)</f>
        <v>8.1233323087404937E-3</v>
      </c>
      <c r="Q86">
        <f>LN('25 TSE Stocks'!Q86/'25 TSE Stocks'!Q85)</f>
        <v>-1.5776093987866217E-2</v>
      </c>
      <c r="R86">
        <f>LN('25 TSE Stocks'!R86/'25 TSE Stocks'!R85)</f>
        <v>-8.8107025851763554E-3</v>
      </c>
      <c r="S86">
        <f>LN('25 TSE Stocks'!S86/'25 TSE Stocks'!S85)</f>
        <v>-3.8683023738063939E-3</v>
      </c>
      <c r="T86">
        <f>LN('25 TSE Stocks'!T86/'25 TSE Stocks'!T85)</f>
        <v>-1.0718233767294468E-2</v>
      </c>
      <c r="U86">
        <f>LN('25 TSE Stocks'!U86/'25 TSE Stocks'!U85)</f>
        <v>2.2556695261805736E-3</v>
      </c>
      <c r="V86">
        <f>LN('25 TSE Stocks'!V86/'25 TSE Stocks'!V85)</f>
        <v>1.3605705647218398E-2</v>
      </c>
      <c r="W86">
        <f>LN('25 TSE Stocks'!W86/'25 TSE Stocks'!W85)</f>
        <v>-1.2757241492925141E-2</v>
      </c>
      <c r="X86">
        <f>LN('25 TSE Stocks'!X86/'25 TSE Stocks'!X85)</f>
        <v>-1.9967278654544562E-2</v>
      </c>
      <c r="Y86">
        <f>LN('25 TSE Stocks'!Y86/'25 TSE Stocks'!Y85)</f>
        <v>-1.3559783814471741E-2</v>
      </c>
      <c r="Z86">
        <f>LN('25 TSE Stocks'!Z86/'25 TSE Stocks'!Z85)</f>
        <v>3.4721683898063147E-3</v>
      </c>
    </row>
    <row r="87" spans="1:26" x14ac:dyDescent="0.25">
      <c r="A87" s="1">
        <v>41855</v>
      </c>
      <c r="B87">
        <f>LN('25 TSE Stocks'!B87/'25 TSE Stocks'!B86)</f>
        <v>-1.56865894596287E-2</v>
      </c>
      <c r="C87">
        <f>LN('25 TSE Stocks'!C87/'25 TSE Stocks'!C86)</f>
        <v>-7.811773369217033E-2</v>
      </c>
      <c r="D87">
        <f>LN('25 TSE Stocks'!D87/'25 TSE Stocks'!D86)</f>
        <v>-5.0479544255661951E-2</v>
      </c>
      <c r="E87">
        <f>LN('25 TSE Stocks'!E87/'25 TSE Stocks'!E86)</f>
        <v>-7.4532887284584834E-2</v>
      </c>
      <c r="F87">
        <f>LN('25 TSE Stocks'!F87/'25 TSE Stocks'!F86)</f>
        <v>-7.6611733679620111E-2</v>
      </c>
      <c r="G87">
        <f>LN('25 TSE Stocks'!G87/'25 TSE Stocks'!G86)</f>
        <v>-3.0356160611069237E-2</v>
      </c>
      <c r="H87">
        <f>LN('25 TSE Stocks'!H87/'25 TSE Stocks'!H86)</f>
        <v>-5.3828715344301607E-2</v>
      </c>
      <c r="I87">
        <f>LN('25 TSE Stocks'!I87/'25 TSE Stocks'!I86)</f>
        <v>-6.1182368101176714E-2</v>
      </c>
      <c r="J87">
        <f>LN('25 TSE Stocks'!J87/'25 TSE Stocks'!J86)</f>
        <v>1.3572020116912942E-2</v>
      </c>
      <c r="K87">
        <f>LN('25 TSE Stocks'!K87/'25 TSE Stocks'!K86)</f>
        <v>9.3315744022939781E-3</v>
      </c>
      <c r="L87">
        <f>LN('25 TSE Stocks'!L87/'25 TSE Stocks'!L86)</f>
        <v>2.1352916026402761E-2</v>
      </c>
      <c r="M87">
        <f>LN('25 TSE Stocks'!M87/'25 TSE Stocks'!M86)</f>
        <v>-7.3868288858007836E-2</v>
      </c>
      <c r="N87">
        <f>LN('25 TSE Stocks'!N87/'25 TSE Stocks'!N86)</f>
        <v>-1.6432064427286446E-2</v>
      </c>
      <c r="O87">
        <f>LN('25 TSE Stocks'!O87/'25 TSE Stocks'!O86)</f>
        <v>-4.1640567256801667E-2</v>
      </c>
      <c r="P87">
        <f>LN('25 TSE Stocks'!P87/'25 TSE Stocks'!P86)</f>
        <v>2.7136766238698394E-2</v>
      </c>
      <c r="Q87">
        <f>LN('25 TSE Stocks'!Q87/'25 TSE Stocks'!Q86)</f>
        <v>0</v>
      </c>
      <c r="R87">
        <f>LN('25 TSE Stocks'!R87/'25 TSE Stocks'!R86)</f>
        <v>-4.2494492364404821E-2</v>
      </c>
      <c r="S87">
        <f>LN('25 TSE Stocks'!S87/'25 TSE Stocks'!S86)</f>
        <v>1.9194335300477344E-2</v>
      </c>
      <c r="T87">
        <f>LN('25 TSE Stocks'!T87/'25 TSE Stocks'!T86)</f>
        <v>-7.1459047608638165E-2</v>
      </c>
      <c r="U87">
        <f>LN('25 TSE Stocks'!U87/'25 TSE Stocks'!U86)</f>
        <v>-3.7083808975433862E-2</v>
      </c>
      <c r="V87">
        <f>LN('25 TSE Stocks'!V87/'25 TSE Stocks'!V86)</f>
        <v>-4.1385455920540194E-2</v>
      </c>
      <c r="W87">
        <f>LN('25 TSE Stocks'!W87/'25 TSE Stocks'!W86)</f>
        <v>-2.8456114714790762E-2</v>
      </c>
      <c r="X87">
        <f>LN('25 TSE Stocks'!X87/'25 TSE Stocks'!X86)</f>
        <v>-6.7455820206151545E-3</v>
      </c>
      <c r="Y87">
        <f>LN('25 TSE Stocks'!Y87/'25 TSE Stocks'!Y86)</f>
        <v>-2.7683169359718679E-2</v>
      </c>
      <c r="Z87">
        <f>LN('25 TSE Stocks'!Z87/'25 TSE Stocks'!Z86)</f>
        <v>-3.8874184947370702E-2</v>
      </c>
    </row>
    <row r="88" spans="1:26" x14ac:dyDescent="0.25">
      <c r="A88" s="1">
        <v>41862</v>
      </c>
      <c r="B88">
        <f>LN('25 TSE Stocks'!B88/'25 TSE Stocks'!B87)</f>
        <v>0.23649289720777525</v>
      </c>
      <c r="C88">
        <f>LN('25 TSE Stocks'!C88/'25 TSE Stocks'!C87)</f>
        <v>9.5310038766385982E-2</v>
      </c>
      <c r="D88">
        <f>LN('25 TSE Stocks'!D88/'25 TSE Stocks'!D87)</f>
        <v>-8.8087855643580487E-2</v>
      </c>
      <c r="E88">
        <f>LN('25 TSE Stocks'!E88/'25 TSE Stocks'!E87)</f>
        <v>1.1834383243142586E-2</v>
      </c>
      <c r="F88">
        <f>LN('25 TSE Stocks'!F88/'25 TSE Stocks'!F87)</f>
        <v>2.7894207755202079E-2</v>
      </c>
      <c r="G88">
        <f>LN('25 TSE Stocks'!G88/'25 TSE Stocks'!G87)</f>
        <v>1.4459122172788537E-2</v>
      </c>
      <c r="H88">
        <f>LN('25 TSE Stocks'!H88/'25 TSE Stocks'!H87)</f>
        <v>3.5622638568950406E-2</v>
      </c>
      <c r="I88">
        <f>LN('25 TSE Stocks'!I88/'25 TSE Stocks'!I87)</f>
        <v>4.0013380582615124E-2</v>
      </c>
      <c r="J88">
        <f>LN('25 TSE Stocks'!J88/'25 TSE Stocks'!J87)</f>
        <v>-2.4539032611043555E-3</v>
      </c>
      <c r="K88">
        <f>LN('25 TSE Stocks'!K88/'25 TSE Stocks'!K87)</f>
        <v>3.7969461722393724E-2</v>
      </c>
      <c r="L88">
        <f>LN('25 TSE Stocks'!L88/'25 TSE Stocks'!L87)</f>
        <v>1.572085472747942E-2</v>
      </c>
      <c r="M88">
        <f>LN('25 TSE Stocks'!M88/'25 TSE Stocks'!M87)</f>
        <v>6.8579777980499509E-2</v>
      </c>
      <c r="N88">
        <f>LN('25 TSE Stocks'!N88/'25 TSE Stocks'!N87)</f>
        <v>1.2933545437932122E-2</v>
      </c>
      <c r="O88">
        <f>LN('25 TSE Stocks'!O88/'25 TSE Stocks'!O87)</f>
        <v>6.4784481266766072E-2</v>
      </c>
      <c r="P88">
        <f>LN('25 TSE Stocks'!P88/'25 TSE Stocks'!P87)</f>
        <v>8.1616112341781177E-2</v>
      </c>
      <c r="Q88">
        <f>LN('25 TSE Stocks'!Q88/'25 TSE Stocks'!Q87)</f>
        <v>3.1307070136502989E-2</v>
      </c>
      <c r="R88">
        <f>LN('25 TSE Stocks'!R88/'25 TSE Stocks'!R87)</f>
        <v>4.7081328799270725E-2</v>
      </c>
      <c r="S88">
        <f>LN('25 TSE Stocks'!S88/'25 TSE Stocks'!S87)</f>
        <v>2.6267971088141003E-2</v>
      </c>
      <c r="T88">
        <f>LN('25 TSE Stocks'!T88/'25 TSE Stocks'!T87)</f>
        <v>1.3793419251447966E-2</v>
      </c>
      <c r="U88">
        <f>LN('25 TSE Stocks'!U88/'25 TSE Stocks'!U87)</f>
        <v>7.3985056703356283E-2</v>
      </c>
      <c r="V88">
        <f>LN('25 TSE Stocks'!V88/'25 TSE Stocks'!V87)</f>
        <v>3.6870543172196166E-2</v>
      </c>
      <c r="W88">
        <f>LN('25 TSE Stocks'!W88/'25 TSE Stocks'!W87)</f>
        <v>4.9628609332795739E-2</v>
      </c>
      <c r="X88">
        <f>LN('25 TSE Stocks'!X88/'25 TSE Stocks'!X87)</f>
        <v>4.9515086887558062E-2</v>
      </c>
      <c r="Y88">
        <f>LN('25 TSE Stocks'!Y88/'25 TSE Stocks'!Y87)</f>
        <v>3.7870269022017171E-2</v>
      </c>
      <c r="Z88">
        <f>LN('25 TSE Stocks'!Z88/'25 TSE Stocks'!Z87)</f>
        <v>3.1917528815426047E-2</v>
      </c>
    </row>
    <row r="89" spans="1:26" x14ac:dyDescent="0.25">
      <c r="A89" s="1">
        <v>41869</v>
      </c>
      <c r="B89">
        <f>LN('25 TSE Stocks'!B89/'25 TSE Stocks'!B88)</f>
        <v>1.9313019008638764E-2</v>
      </c>
      <c r="C89">
        <f>LN('25 TSE Stocks'!C89/'25 TSE Stocks'!C88)</f>
        <v>-2.0086722853707821E-2</v>
      </c>
      <c r="D89">
        <f>LN('25 TSE Stocks'!D89/'25 TSE Stocks'!D88)</f>
        <v>1.044634945258391E-2</v>
      </c>
      <c r="E89">
        <f>LN('25 TSE Stocks'!E89/'25 TSE Stocks'!E88)</f>
        <v>-1.0347442409534781E-2</v>
      </c>
      <c r="F89">
        <f>LN('25 TSE Stocks'!F89/'25 TSE Stocks'!F88)</f>
        <v>2.2001335693722323E-2</v>
      </c>
      <c r="G89">
        <f>LN('25 TSE Stocks'!G89/'25 TSE Stocks'!G88)</f>
        <v>-8.0441945101813166E-3</v>
      </c>
      <c r="H89">
        <f>LN('25 TSE Stocks'!H89/'25 TSE Stocks'!H88)</f>
        <v>2.078002635185788E-2</v>
      </c>
      <c r="I89">
        <f>LN('25 TSE Stocks'!I89/'25 TSE Stocks'!I88)</f>
        <v>3.1645598208769358E-3</v>
      </c>
      <c r="J89">
        <f>LN('25 TSE Stocks'!J89/'25 TSE Stocks'!J88)</f>
        <v>-1.2293730681096585E-3</v>
      </c>
      <c r="K89">
        <f>LN('25 TSE Stocks'!K89/'25 TSE Stocks'!K88)</f>
        <v>1.3323737580485827E-2</v>
      </c>
      <c r="L89">
        <f>LN('25 TSE Stocks'!L89/'25 TSE Stocks'!L88)</f>
        <v>-1.5720854727479368E-2</v>
      </c>
      <c r="M89">
        <f>LN('25 TSE Stocks'!M89/'25 TSE Stocks'!M88)</f>
        <v>-1.4322344608967197E-2</v>
      </c>
      <c r="N89">
        <f>LN('25 TSE Stocks'!N89/'25 TSE Stocks'!N88)</f>
        <v>4.9012773173842145E-2</v>
      </c>
      <c r="O89">
        <f>LN('25 TSE Stocks'!O89/'25 TSE Stocks'!O88)</f>
        <v>2.8375707997279277E-2</v>
      </c>
      <c r="P89">
        <f>LN('25 TSE Stocks'!P89/'25 TSE Stocks'!P88)</f>
        <v>4.9550048831548718E-2</v>
      </c>
      <c r="Q89">
        <f>LN('25 TSE Stocks'!Q89/'25 TSE Stocks'!Q88)</f>
        <v>4.5196250696697041E-2</v>
      </c>
      <c r="R89">
        <f>LN('25 TSE Stocks'!R89/'25 TSE Stocks'!R88)</f>
        <v>-7.00306327678543E-3</v>
      </c>
      <c r="S89">
        <f>LN('25 TSE Stocks'!S89/'25 TSE Stocks'!S88)</f>
        <v>-3.7740439871345011E-2</v>
      </c>
      <c r="T89">
        <f>LN('25 TSE Stocks'!T89/'25 TSE Stocks'!T88)</f>
        <v>2.2803960765590543E-3</v>
      </c>
      <c r="U89">
        <f>LN('25 TSE Stocks'!U89/'25 TSE Stocks'!U88)</f>
        <v>1.6210558244956683E-2</v>
      </c>
      <c r="V89">
        <f>LN('25 TSE Stocks'!V89/'25 TSE Stocks'!V88)</f>
        <v>0</v>
      </c>
      <c r="W89">
        <f>LN('25 TSE Stocks'!W89/'25 TSE Stocks'!W88)</f>
        <v>-1.3978710146462135E-3</v>
      </c>
      <c r="X89">
        <f>LN('25 TSE Stocks'!X89/'25 TSE Stocks'!X88)</f>
        <v>1.7558463462173855E-2</v>
      </c>
      <c r="Y89">
        <f>LN('25 TSE Stocks'!Y89/'25 TSE Stocks'!Y88)</f>
        <v>2.337297775458258E-2</v>
      </c>
      <c r="Z89">
        <f>LN('25 TSE Stocks'!Z89/'25 TSE Stocks'!Z88)</f>
        <v>2.2434142337226286E-2</v>
      </c>
    </row>
    <row r="90" spans="1:26" x14ac:dyDescent="0.25">
      <c r="A90" s="1">
        <v>41876</v>
      </c>
      <c r="B90">
        <f>LN('25 TSE Stocks'!B90/'25 TSE Stocks'!B89)</f>
        <v>-5.0206708379595143E-2</v>
      </c>
      <c r="C90">
        <f>LN('25 TSE Stocks'!C90/'25 TSE Stocks'!C89)</f>
        <v>3.1386363369095532E-2</v>
      </c>
      <c r="D90">
        <f>LN('25 TSE Stocks'!D90/'25 TSE Stocks'!D89)</f>
        <v>-1.4493175666925305E-2</v>
      </c>
      <c r="E90">
        <f>LN('25 TSE Stocks'!E90/'25 TSE Stocks'!E89)</f>
        <v>1.7673551824244658E-2</v>
      </c>
      <c r="F90">
        <f>LN('25 TSE Stocks'!F90/'25 TSE Stocks'!F89)</f>
        <v>-6.3324082056514172E-3</v>
      </c>
      <c r="G90">
        <f>LN('25 TSE Stocks'!G90/'25 TSE Stocks'!G89)</f>
        <v>-2.5274934033702292E-3</v>
      </c>
      <c r="H90">
        <f>LN('25 TSE Stocks'!H90/'25 TSE Stocks'!H89)</f>
        <v>1.3617289179816711E-2</v>
      </c>
      <c r="I90">
        <f>LN('25 TSE Stocks'!I90/'25 TSE Stocks'!I89)</f>
        <v>-1.1854963401644902E-3</v>
      </c>
      <c r="J90">
        <f>LN('25 TSE Stocks'!J90/'25 TSE Stocks'!J89)</f>
        <v>-9.8887437876988785E-3</v>
      </c>
      <c r="K90">
        <f>LN('25 TSE Stocks'!K90/'25 TSE Stocks'!K89)</f>
        <v>-1.930266780199083E-2</v>
      </c>
      <c r="L90">
        <f>LN('25 TSE Stocks'!L90/'25 TSE Stocks'!L89)</f>
        <v>5.2678539354497804E-3</v>
      </c>
      <c r="M90">
        <f>LN('25 TSE Stocks'!M90/'25 TSE Stocks'!M89)</f>
        <v>-3.863404488678069E-2</v>
      </c>
      <c r="N90">
        <f>LN('25 TSE Stocks'!N90/'25 TSE Stocks'!N89)</f>
        <v>5.6230964597584268E-2</v>
      </c>
      <c r="O90">
        <f>LN('25 TSE Stocks'!O90/'25 TSE Stocks'!O89)</f>
        <v>-1.8096623445550228E-2</v>
      </c>
      <c r="P90">
        <f>LN('25 TSE Stocks'!P90/'25 TSE Stocks'!P89)</f>
        <v>-1.8119023413784165E-2</v>
      </c>
      <c r="Q90">
        <f>LN('25 TSE Stocks'!Q90/'25 TSE Stocks'!Q89)</f>
        <v>-2.4856400897848532E-2</v>
      </c>
      <c r="R90">
        <f>LN('25 TSE Stocks'!R90/'25 TSE Stocks'!R89)</f>
        <v>-3.9359034659241315E-2</v>
      </c>
      <c r="S90">
        <f>LN('25 TSE Stocks'!S90/'25 TSE Stocks'!S89)</f>
        <v>-4.3228675188585156E-2</v>
      </c>
      <c r="T90">
        <f>LN('25 TSE Stocks'!T90/'25 TSE Stocks'!T89)</f>
        <v>-2.0714071580666706E-2</v>
      </c>
      <c r="U90">
        <f>LN('25 TSE Stocks'!U90/'25 TSE Stocks'!U89)</f>
        <v>8.6212492149758384E-3</v>
      </c>
      <c r="V90">
        <f>LN('25 TSE Stocks'!V90/'25 TSE Stocks'!V89)</f>
        <v>3.9916769809576688E-2</v>
      </c>
      <c r="W90">
        <f>LN('25 TSE Stocks'!W90/'25 TSE Stocks'!W89)</f>
        <v>1.7560543847456669E-2</v>
      </c>
      <c r="X90">
        <f>LN('25 TSE Stocks'!X90/'25 TSE Stocks'!X89)</f>
        <v>-4.5315059235036481E-2</v>
      </c>
      <c r="Y90">
        <f>LN('25 TSE Stocks'!Y90/'25 TSE Stocks'!Y89)</f>
        <v>-3.3560077416881121E-2</v>
      </c>
      <c r="Z90">
        <f>LN('25 TSE Stocks'!Z90/'25 TSE Stocks'!Z89)</f>
        <v>-2.4180986813591744E-2</v>
      </c>
    </row>
    <row r="91" spans="1:26" x14ac:dyDescent="0.25">
      <c r="A91" s="1">
        <v>41883</v>
      </c>
      <c r="B91">
        <f>LN('25 TSE Stocks'!B91/'25 TSE Stocks'!B90)</f>
        <v>3.7114383995482919E-2</v>
      </c>
      <c r="C91">
        <f>LN('25 TSE Stocks'!C91/'25 TSE Stocks'!C90)</f>
        <v>-8.4627005107945474E-3</v>
      </c>
      <c r="D91">
        <f>LN('25 TSE Stocks'!D91/'25 TSE Stocks'!D90)</f>
        <v>-2.5463229167318975E-2</v>
      </c>
      <c r="E91">
        <f>LN('25 TSE Stocks'!E91/'25 TSE Stocks'!E90)</f>
        <v>4.9832248621398137E-2</v>
      </c>
      <c r="F91">
        <f>LN('25 TSE Stocks'!F91/'25 TSE Stocks'!F90)</f>
        <v>1.3284965878815332E-2</v>
      </c>
      <c r="G91">
        <f>LN('25 TSE Stocks'!G91/'25 TSE Stocks'!G90)</f>
        <v>3.1058152247335494E-2</v>
      </c>
      <c r="H91">
        <f>LN('25 TSE Stocks'!H91/'25 TSE Stocks'!H90)</f>
        <v>7.5789436969787311E-3</v>
      </c>
      <c r="I91">
        <f>LN('25 TSE Stocks'!I91/'25 TSE Stocks'!I90)</f>
        <v>2.0740364399697907E-2</v>
      </c>
      <c r="J91">
        <f>LN('25 TSE Stocks'!J91/'25 TSE Stocks'!J90)</f>
        <v>4.9565310075449752E-3</v>
      </c>
      <c r="K91">
        <f>LN('25 TSE Stocks'!K91/'25 TSE Stocks'!K90)</f>
        <v>-1.5004549463959098E-3</v>
      </c>
      <c r="L91">
        <f>LN('25 TSE Stocks'!L91/'25 TSE Stocks'!L90)</f>
        <v>-2.3030338687707673E-2</v>
      </c>
      <c r="M91">
        <f>LN('25 TSE Stocks'!M91/'25 TSE Stocks'!M90)</f>
        <v>-2.2097646903904304E-2</v>
      </c>
      <c r="N91">
        <f>LN('25 TSE Stocks'!N91/'25 TSE Stocks'!N90)</f>
        <v>-2.4482324419776082E-2</v>
      </c>
      <c r="O91">
        <f>LN('25 TSE Stocks'!O91/'25 TSE Stocks'!O90)</f>
        <v>-6.5959459172973542E-3</v>
      </c>
      <c r="P91">
        <f>LN('25 TSE Stocks'!P91/'25 TSE Stocks'!P90)</f>
        <v>-1.8453275372319611E-2</v>
      </c>
      <c r="Q91">
        <f>LN('25 TSE Stocks'!Q91/'25 TSE Stocks'!Q90)</f>
        <v>-4.6360233027333927E-2</v>
      </c>
      <c r="R91">
        <f>LN('25 TSE Stocks'!R91/'25 TSE Stocks'!R90)</f>
        <v>-1.2321137729418628E-3</v>
      </c>
      <c r="S91">
        <f>LN('25 TSE Stocks'!S91/'25 TSE Stocks'!S90)</f>
        <v>6.210306911726516E-3</v>
      </c>
      <c r="T91">
        <f>LN('25 TSE Stocks'!T91/'25 TSE Stocks'!T90)</f>
        <v>0</v>
      </c>
      <c r="U91">
        <f>LN('25 TSE Stocks'!U91/'25 TSE Stocks'!U90)</f>
        <v>-2.1978777714342729E-2</v>
      </c>
      <c r="V91">
        <f>LN('25 TSE Stocks'!V91/'25 TSE Stocks'!V90)</f>
        <v>0.16034265506167444</v>
      </c>
      <c r="W91">
        <f>LN('25 TSE Stocks'!W91/'25 TSE Stocks'!W90)</f>
        <v>-1.1981595767423388E-2</v>
      </c>
      <c r="X91">
        <f>LN('25 TSE Stocks'!X91/'25 TSE Stocks'!X90)</f>
        <v>-9.9834454746636093E-3</v>
      </c>
      <c r="Y91">
        <f>LN('25 TSE Stocks'!Y91/'25 TSE Stocks'!Y90)</f>
        <v>1.6920942689334584E-2</v>
      </c>
      <c r="Z91">
        <f>LN('25 TSE Stocks'!Z91/'25 TSE Stocks'!Z90)</f>
        <v>-3.3780889921475959E-2</v>
      </c>
    </row>
    <row r="92" spans="1:26" x14ac:dyDescent="0.25">
      <c r="A92" s="1">
        <v>41890</v>
      </c>
      <c r="B92">
        <f>LN('25 TSE Stocks'!B92/'25 TSE Stocks'!B91)</f>
        <v>-3.0699245700009987E-2</v>
      </c>
      <c r="C92">
        <f>LN('25 TSE Stocks'!C92/'25 TSE Stocks'!C91)</f>
        <v>4.7034976053695721E-2</v>
      </c>
      <c r="D92">
        <f>LN('25 TSE Stocks'!D92/'25 TSE Stocks'!D91)</f>
        <v>5.6603427552369745E-2</v>
      </c>
      <c r="E92">
        <f>LN('25 TSE Stocks'!E92/'25 TSE Stocks'!E91)</f>
        <v>2.773909649980648E-3</v>
      </c>
      <c r="F92">
        <f>LN('25 TSE Stocks'!F92/'25 TSE Stocks'!F91)</f>
        <v>2.5569167817955821E-2</v>
      </c>
      <c r="G92">
        <f>LN('25 TSE Stocks'!G92/'25 TSE Stocks'!G91)</f>
        <v>3.0280952585045134E-2</v>
      </c>
      <c r="H92">
        <f>LN('25 TSE Stocks'!H92/'25 TSE Stocks'!H91)</f>
        <v>3.1381666123383042E-2</v>
      </c>
      <c r="I92">
        <f>LN('25 TSE Stocks'!I92/'25 TSE Stocks'!I91)</f>
        <v>1.5478305509952842E-3</v>
      </c>
      <c r="J92">
        <f>LN('25 TSE Stocks'!J92/'25 TSE Stocks'!J91)</f>
        <v>-8.690167275317795E-3</v>
      </c>
      <c r="K92">
        <f>LN('25 TSE Stocks'!K92/'25 TSE Stocks'!K91)</f>
        <v>1.1940279503500354E-2</v>
      </c>
      <c r="L92">
        <f>LN('25 TSE Stocks'!L92/'25 TSE Stocks'!L91)</f>
        <v>0</v>
      </c>
      <c r="M92">
        <f>LN('25 TSE Stocks'!M92/'25 TSE Stocks'!M91)</f>
        <v>-2.5790825012987208E-2</v>
      </c>
      <c r="N92">
        <f>LN('25 TSE Stocks'!N92/'25 TSE Stocks'!N91)</f>
        <v>5.5540661399490966E-2</v>
      </c>
      <c r="O92">
        <f>LN('25 TSE Stocks'!O92/'25 TSE Stocks'!O91)</f>
        <v>7.3260212628256374E-3</v>
      </c>
      <c r="P92">
        <f>LN('25 TSE Stocks'!P92/'25 TSE Stocks'!P91)</f>
        <v>-3.3506251593490875E-2</v>
      </c>
      <c r="Q92">
        <f>LN('25 TSE Stocks'!Q92/'25 TSE Stocks'!Q91)</f>
        <v>-1.7731137509981416E-2</v>
      </c>
      <c r="R92">
        <f>LN('25 TSE Stocks'!R92/'25 TSE Stocks'!R91)</f>
        <v>-1.5978849897749694E-2</v>
      </c>
      <c r="S92">
        <f>LN('25 TSE Stocks'!S92/'25 TSE Stocks'!S91)</f>
        <v>1.3504413303977009E-3</v>
      </c>
      <c r="T92">
        <f>LN('25 TSE Stocks'!T92/'25 TSE Stocks'!T91)</f>
        <v>4.6402562526596351E-3</v>
      </c>
      <c r="U92">
        <f>LN('25 TSE Stocks'!U92/'25 TSE Stocks'!U91)</f>
        <v>-8.2391126624722644E-3</v>
      </c>
      <c r="V92">
        <f>LN('25 TSE Stocks'!V92/'25 TSE Stocks'!V91)</f>
        <v>3.2789667654073033E-2</v>
      </c>
      <c r="W92">
        <f>LN('25 TSE Stocks'!W92/'25 TSE Stocks'!W91)</f>
        <v>1.1523277756652645E-2</v>
      </c>
      <c r="X92">
        <f>LN('25 TSE Stocks'!X92/'25 TSE Stocks'!X91)</f>
        <v>-1.1775045640031945E-2</v>
      </c>
      <c r="Y92">
        <f>LN('25 TSE Stocks'!Y92/'25 TSE Stocks'!Y91)</f>
        <v>6.6889883565865171E-3</v>
      </c>
      <c r="Z92">
        <f>LN('25 TSE Stocks'!Z92/'25 TSE Stocks'!Z91)</f>
        <v>-1.6408794843942868E-2</v>
      </c>
    </row>
    <row r="93" spans="1:26" x14ac:dyDescent="0.25">
      <c r="A93" s="1">
        <v>41897</v>
      </c>
      <c r="B93">
        <f>LN('25 TSE Stocks'!B93/'25 TSE Stocks'!B92)</f>
        <v>5.5800849573657465E-3</v>
      </c>
      <c r="C93">
        <f>LN('25 TSE Stocks'!C93/'25 TSE Stocks'!C92)</f>
        <v>-2.7064882641206025E-3</v>
      </c>
      <c r="D93">
        <f>LN('25 TSE Stocks'!D93/'25 TSE Stocks'!D92)</f>
        <v>4.0821821953413565E-2</v>
      </c>
      <c r="E93">
        <f>LN('25 TSE Stocks'!E93/'25 TSE Stocks'!E92)</f>
        <v>4.1467439280089367E-3</v>
      </c>
      <c r="F93">
        <f>LN('25 TSE Stocks'!F93/'25 TSE Stocks'!F92)</f>
        <v>1.1828621738499407E-2</v>
      </c>
      <c r="G93">
        <f>LN('25 TSE Stocks'!G93/'25 TSE Stocks'!G92)</f>
        <v>2.9852993288831026E-2</v>
      </c>
      <c r="H93">
        <f>LN('25 TSE Stocks'!H93/'25 TSE Stocks'!H92)</f>
        <v>2.3303628777686682E-2</v>
      </c>
      <c r="I93">
        <f>LN('25 TSE Stocks'!I93/'25 TSE Stocks'!I92)</f>
        <v>-6.2061713811339637E-3</v>
      </c>
      <c r="J93">
        <f>LN('25 TSE Stocks'!J93/'25 TSE Stocks'!J92)</f>
        <v>2.8274716534286957E-2</v>
      </c>
      <c r="K93">
        <f>LN('25 TSE Stocks'!K93/'25 TSE Stocks'!K92)</f>
        <v>-1.4846228652359891E-3</v>
      </c>
      <c r="L93">
        <f>LN('25 TSE Stocks'!L93/'25 TSE Stocks'!L92)</f>
        <v>2.4779959718517947E-2</v>
      </c>
      <c r="M93">
        <f>LN('25 TSE Stocks'!M93/'25 TSE Stocks'!M92)</f>
        <v>4.4324347632106971E-2</v>
      </c>
      <c r="N93">
        <f>LN('25 TSE Stocks'!N93/'25 TSE Stocks'!N92)</f>
        <v>8.1219856502542896E-3</v>
      </c>
      <c r="O93">
        <f>LN('25 TSE Stocks'!O93/'25 TSE Stocks'!O92)</f>
        <v>2.8779176173445744E-2</v>
      </c>
      <c r="P93">
        <f>LN('25 TSE Stocks'!P93/'25 TSE Stocks'!P92)</f>
        <v>2.7759196584742362E-2</v>
      </c>
      <c r="Q93">
        <f>LN('25 TSE Stocks'!Q93/'25 TSE Stocks'!Q92)</f>
        <v>7.1304386651935368E-3</v>
      </c>
      <c r="R93">
        <f>LN('25 TSE Stocks'!R93/'25 TSE Stocks'!R92)</f>
        <v>1.1855955564649912E-2</v>
      </c>
      <c r="S93">
        <f>LN('25 TSE Stocks'!S93/'25 TSE Stocks'!S92)</f>
        <v>1.2072515021844922E-2</v>
      </c>
      <c r="T93">
        <f>LN('25 TSE Stocks'!T93/'25 TSE Stocks'!T92)</f>
        <v>-2.3175770791364742E-3</v>
      </c>
      <c r="U93">
        <f>LN('25 TSE Stocks'!U93/'25 TSE Stocks'!U92)</f>
        <v>-2.4660810634353585E-2</v>
      </c>
      <c r="V93">
        <f>LN('25 TSE Stocks'!V93/'25 TSE Stocks'!V92)</f>
        <v>-4.0224794171344613E-2</v>
      </c>
      <c r="W93">
        <f>LN('25 TSE Stocks'!W93/'25 TSE Stocks'!W92)</f>
        <v>7.7609636977965055E-3</v>
      </c>
      <c r="X93">
        <f>LN('25 TSE Stocks'!X93/'25 TSE Stocks'!X92)</f>
        <v>5.0630750680531597E-3</v>
      </c>
      <c r="Y93">
        <f>LN('25 TSE Stocks'!Y93/'25 TSE Stocks'!Y92)</f>
        <v>3.2789945671611254E-2</v>
      </c>
      <c r="Z93">
        <f>LN('25 TSE Stocks'!Z93/'25 TSE Stocks'!Z92)</f>
        <v>2.3616067549445161E-2</v>
      </c>
    </row>
    <row r="94" spans="1:26" x14ac:dyDescent="0.25">
      <c r="A94" s="1">
        <v>41904</v>
      </c>
      <c r="B94">
        <f>LN('25 TSE Stocks'!B94/'25 TSE Stocks'!B93)</f>
        <v>2.4343552042020506E-2</v>
      </c>
      <c r="C94">
        <f>LN('25 TSE Stocks'!C94/'25 TSE Stocks'!C93)</f>
        <v>3.8543009147940281E-2</v>
      </c>
      <c r="D94">
        <f>LN('25 TSE Stocks'!D94/'25 TSE Stocks'!D93)</f>
        <v>-1.0622317110849168E-2</v>
      </c>
      <c r="E94">
        <f>LN('25 TSE Stocks'!E94/'25 TSE Stocks'!E93)</f>
        <v>-8.3105358792229505E-3</v>
      </c>
      <c r="F94">
        <f>LN('25 TSE Stocks'!F94/'25 TSE Stocks'!F93)</f>
        <v>-6.5363110188225325E-3</v>
      </c>
      <c r="G94">
        <f>LN('25 TSE Stocks'!G94/'25 TSE Stocks'!G93)</f>
        <v>-6.3336479146942418E-3</v>
      </c>
      <c r="H94">
        <f>LN('25 TSE Stocks'!H94/'25 TSE Stocks'!H93)</f>
        <v>5.1848963645134971E-2</v>
      </c>
      <c r="I94">
        <f>LN('25 TSE Stocks'!I94/'25 TSE Stocks'!I93)</f>
        <v>-1.4896527229394803E-2</v>
      </c>
      <c r="J94">
        <f>LN('25 TSE Stocks'!J94/'25 TSE Stocks'!J93)</f>
        <v>4.387180200979926E-2</v>
      </c>
      <c r="K94">
        <f>LN('25 TSE Stocks'!K94/'25 TSE Stocks'!K93)</f>
        <v>5.926020765517283E-3</v>
      </c>
      <c r="L94">
        <f>LN('25 TSE Stocks'!L94/'25 TSE Stocks'!L93)</f>
        <v>6.9688432244542665E-3</v>
      </c>
      <c r="M94">
        <f>LN('25 TSE Stocks'!M94/'25 TSE Stocks'!M93)</f>
        <v>1.3929420040730497E-2</v>
      </c>
      <c r="N94">
        <f>LN('25 TSE Stocks'!N94/'25 TSE Stocks'!N93)</f>
        <v>5.6034385353624712E-2</v>
      </c>
      <c r="O94">
        <f>LN('25 TSE Stocks'!O94/'25 TSE Stocks'!O93)</f>
        <v>-1.4194996508250463E-3</v>
      </c>
      <c r="P94">
        <f>LN('25 TSE Stocks'!P94/'25 TSE Stocks'!P93)</f>
        <v>-1.4418235171596299E-3</v>
      </c>
      <c r="Q94">
        <f>LN('25 TSE Stocks'!Q94/'25 TSE Stocks'!Q93)</f>
        <v>-7.1304386651934778E-3</v>
      </c>
      <c r="R94">
        <f>LN('25 TSE Stocks'!R94/'25 TSE Stocks'!R93)</f>
        <v>1.8777822275405705E-2</v>
      </c>
      <c r="S94">
        <f>LN('25 TSE Stocks'!S94/'25 TSE Stocks'!S93)</f>
        <v>3.9921138097614214E-3</v>
      </c>
      <c r="T94">
        <f>LN('25 TSE Stocks'!T94/'25 TSE Stocks'!T93)</f>
        <v>5.1989145700330294E-2</v>
      </c>
      <c r="U94">
        <f>LN('25 TSE Stocks'!U94/'25 TSE Stocks'!U93)</f>
        <v>-3.7760762734036285E-3</v>
      </c>
      <c r="V94">
        <f>LN('25 TSE Stocks'!V94/'25 TSE Stocks'!V93)</f>
        <v>3.7245909050336208E-3</v>
      </c>
      <c r="W94">
        <f>LN('25 TSE Stocks'!W94/'25 TSE Stocks'!W93)</f>
        <v>-2.2762185058176503E-3</v>
      </c>
      <c r="X94">
        <f>LN('25 TSE Stocks'!X94/'25 TSE Stocks'!X93)</f>
        <v>-5.0630750680531788E-3</v>
      </c>
      <c r="Y94">
        <f>LN('25 TSE Stocks'!Y94/'25 TSE Stocks'!Y93)</f>
        <v>-6.4722709947604377E-3</v>
      </c>
      <c r="Z94">
        <f>LN('25 TSE Stocks'!Z94/'25 TSE Stocks'!Z93)</f>
        <v>-1.4466790417081907E-2</v>
      </c>
    </row>
    <row r="95" spans="1:26" x14ac:dyDescent="0.25">
      <c r="A95" s="1">
        <v>41911</v>
      </c>
      <c r="B95">
        <f>LN('25 TSE Stocks'!B95/'25 TSE Stocks'!B94)</f>
        <v>2.224910853813605E-2</v>
      </c>
      <c r="C95">
        <f>LN('25 TSE Stocks'!C95/'25 TSE Stocks'!C94)</f>
        <v>-1.7218657651445153E-2</v>
      </c>
      <c r="D95">
        <f>LN('25 TSE Stocks'!D95/'25 TSE Stocks'!D94)</f>
        <v>-3.7131538871919355E-2</v>
      </c>
      <c r="E95">
        <f>LN('25 TSE Stocks'!E95/'25 TSE Stocks'!E94)</f>
        <v>-5.820498384842062E-2</v>
      </c>
      <c r="F95">
        <f>LN('25 TSE Stocks'!F95/'25 TSE Stocks'!F94)</f>
        <v>-2.381340710223237E-2</v>
      </c>
      <c r="G95">
        <f>LN('25 TSE Stocks'!G95/'25 TSE Stocks'!G94)</f>
        <v>-1.4067766592727069E-2</v>
      </c>
      <c r="H95">
        <f>LN('25 TSE Stocks'!H95/'25 TSE Stocks'!H94)</f>
        <v>-5.6636564329144413E-2</v>
      </c>
      <c r="I95">
        <f>LN('25 TSE Stocks'!I95/'25 TSE Stocks'!I94)</f>
        <v>-4.0706852853672711E-2</v>
      </c>
      <c r="J95">
        <f>LN('25 TSE Stocks'!J95/'25 TSE Stocks'!J94)</f>
        <v>-1.1519479582093015E-2</v>
      </c>
      <c r="K95">
        <f>LN('25 TSE Stocks'!K95/'25 TSE Stocks'!K94)</f>
        <v>-1.4489901818987841E-2</v>
      </c>
      <c r="L95">
        <f>LN('25 TSE Stocks'!L95/'25 TSE Stocks'!L94)</f>
        <v>-2.9606022512762533E-2</v>
      </c>
      <c r="M95">
        <f>LN('25 TSE Stocks'!M95/'25 TSE Stocks'!M94)</f>
        <v>-1.5082217334290307E-2</v>
      </c>
      <c r="N95">
        <f>LN('25 TSE Stocks'!N95/'25 TSE Stocks'!N94)</f>
        <v>-3.3044701282421929E-2</v>
      </c>
      <c r="O95">
        <f>LN('25 TSE Stocks'!O95/'25 TSE Stocks'!O94)</f>
        <v>8.4866473499701101E-3</v>
      </c>
      <c r="P95">
        <f>LN('25 TSE Stocks'!P95/'25 TSE Stocks'!P94)</f>
        <v>-8.6959227040297703E-3</v>
      </c>
      <c r="Q95">
        <f>LN('25 TSE Stocks'!Q95/'25 TSE Stocks'!Q94)</f>
        <v>5.9294390151443679E-2</v>
      </c>
      <c r="R95">
        <f>LN('25 TSE Stocks'!R95/'25 TSE Stocks'!R94)</f>
        <v>-1.9628658096433271E-2</v>
      </c>
      <c r="S95">
        <f>LN('25 TSE Stocks'!S95/'25 TSE Stocks'!S94)</f>
        <v>1.3271423642184782E-3</v>
      </c>
      <c r="T95">
        <f>LN('25 TSE Stocks'!T95/'25 TSE Stocks'!T94)</f>
        <v>-3.1511413383179872E-2</v>
      </c>
      <c r="U95">
        <f>LN('25 TSE Stocks'!U95/'25 TSE Stocks'!U94)</f>
        <v>2.7517077447146092E-2</v>
      </c>
      <c r="V95">
        <f>LN('25 TSE Stocks'!V95/'25 TSE Stocks'!V94)</f>
        <v>-3.8524684918365096E-2</v>
      </c>
      <c r="W95">
        <f>LN('25 TSE Stocks'!W95/'25 TSE Stocks'!W94)</f>
        <v>-6.7615038785849161E-3</v>
      </c>
      <c r="X95">
        <f>LN('25 TSE Stocks'!X95/'25 TSE Stocks'!X94)</f>
        <v>-1.3628876262003289E-2</v>
      </c>
      <c r="Y95">
        <f>LN('25 TSE Stocks'!Y95/'25 TSE Stocks'!Y94)</f>
        <v>-3.9740506060473364E-2</v>
      </c>
      <c r="Z95">
        <f>LN('25 TSE Stocks'!Z95/'25 TSE Stocks'!Z94)</f>
        <v>1.3701927678485508E-2</v>
      </c>
    </row>
    <row r="96" spans="1:26" x14ac:dyDescent="0.25">
      <c r="A96" s="1">
        <v>41918</v>
      </c>
      <c r="B96">
        <f>LN('25 TSE Stocks'!B96/'25 TSE Stocks'!B95)</f>
        <v>1.3564330413338172E-2</v>
      </c>
      <c r="C96">
        <f>LN('25 TSE Stocks'!C96/'25 TSE Stocks'!C95)</f>
        <v>4.6883546047002018E-2</v>
      </c>
      <c r="D96">
        <f>LN('25 TSE Stocks'!D96/'25 TSE Stocks'!D95)</f>
        <v>-9.5627589594481976E-2</v>
      </c>
      <c r="E96">
        <f>LN('25 TSE Stocks'!E96/'25 TSE Stocks'!E95)</f>
        <v>-7.3766030353286882E-2</v>
      </c>
      <c r="F96">
        <f>LN('25 TSE Stocks'!F96/'25 TSE Stocks'!F95)</f>
        <v>-2.0986287750640913E-2</v>
      </c>
      <c r="G96">
        <f>LN('25 TSE Stocks'!G96/'25 TSE Stocks'!G95)</f>
        <v>-1.1191033377756628E-2</v>
      </c>
      <c r="H96">
        <f>LN('25 TSE Stocks'!H96/'25 TSE Stocks'!H95)</f>
        <v>-5.6969470986187064E-2</v>
      </c>
      <c r="I96">
        <f>LN('25 TSE Stocks'!I96/'25 TSE Stocks'!I95)</f>
        <v>-8.2290618059834583E-4</v>
      </c>
      <c r="J96">
        <f>LN('25 TSE Stocks'!J96/'25 TSE Stocks'!J95)</f>
        <v>-3.8420112178107542E-2</v>
      </c>
      <c r="K96">
        <f>LN('25 TSE Stocks'!K96/'25 TSE Stocks'!K95)</f>
        <v>-4.0005199446773415E-2</v>
      </c>
      <c r="L96">
        <f>LN('25 TSE Stocks'!L96/'25 TSE Stocks'!L95)</f>
        <v>-3.0939688298420601E-2</v>
      </c>
      <c r="M96">
        <f>LN('25 TSE Stocks'!M96/'25 TSE Stocks'!M95)</f>
        <v>-6.7443767496353658E-3</v>
      </c>
      <c r="N96">
        <f>LN('25 TSE Stocks'!N96/'25 TSE Stocks'!N95)</f>
        <v>-0.16741374447259852</v>
      </c>
      <c r="O96">
        <f>LN('25 TSE Stocks'!O96/'25 TSE Stocks'!O95)</f>
        <v>0</v>
      </c>
      <c r="P96">
        <f>LN('25 TSE Stocks'!P96/'25 TSE Stocks'!P95)</f>
        <v>-1.3186684633493914E-2</v>
      </c>
      <c r="Q96">
        <f>LN('25 TSE Stocks'!Q96/'25 TSE Stocks'!Q95)</f>
        <v>-2.2318642147497413E-2</v>
      </c>
      <c r="R96">
        <f>LN('25 TSE Stocks'!R96/'25 TSE Stocks'!R95)</f>
        <v>-1.3097611147320195E-2</v>
      </c>
      <c r="S96">
        <f>LN('25 TSE Stocks'!S96/'25 TSE Stocks'!S95)</f>
        <v>-3.0978959342262854E-2</v>
      </c>
      <c r="T96">
        <f>LN('25 TSE Stocks'!T96/'25 TSE Stocks'!T95)</f>
        <v>-4.6737380910217903E-2</v>
      </c>
      <c r="U96">
        <f>LN('25 TSE Stocks'!U96/'25 TSE Stocks'!U95)</f>
        <v>-4.3965728227586237E-2</v>
      </c>
      <c r="V96">
        <f>LN('25 TSE Stocks'!V96/'25 TSE Stocks'!V95)</f>
        <v>-6.0380631932042544E-2</v>
      </c>
      <c r="W96">
        <f>LN('25 TSE Stocks'!W96/'25 TSE Stocks'!W95)</f>
        <v>-5.1587530251099377E-2</v>
      </c>
      <c r="X96">
        <f>LN('25 TSE Stocks'!X96/'25 TSE Stocks'!X95)</f>
        <v>-1.207949230807048E-2</v>
      </c>
      <c r="Y96">
        <f>LN('25 TSE Stocks'!Y96/'25 TSE Stocks'!Y95)</f>
        <v>-3.4367770055203389E-2</v>
      </c>
      <c r="Z96">
        <f>LN('25 TSE Stocks'!Z96/'25 TSE Stocks'!Z95)</f>
        <v>2.340348877079795E-2</v>
      </c>
    </row>
    <row r="97" spans="1:26" x14ac:dyDescent="0.25">
      <c r="A97" s="1">
        <v>41925</v>
      </c>
      <c r="B97">
        <f>LN('25 TSE Stocks'!B97/'25 TSE Stocks'!B96)</f>
        <v>-3.6589325742699207E-2</v>
      </c>
      <c r="C97">
        <f>LN('25 TSE Stocks'!C97/'25 TSE Stocks'!C96)</f>
        <v>-2.8389013360682502E-2</v>
      </c>
      <c r="D97">
        <f>LN('25 TSE Stocks'!D97/'25 TSE Stocks'!D96)</f>
        <v>-6.3027002024781759E-2</v>
      </c>
      <c r="E97">
        <f>LN('25 TSE Stocks'!E97/'25 TSE Stocks'!E96)</f>
        <v>-2.7487572214795516E-2</v>
      </c>
      <c r="F97">
        <f>LN('25 TSE Stocks'!F97/'25 TSE Stocks'!F96)</f>
        <v>-6.7370380061138116E-2</v>
      </c>
      <c r="G97">
        <f>LN('25 TSE Stocks'!G97/'25 TSE Stocks'!G96)</f>
        <v>-8.1879794402542283E-2</v>
      </c>
      <c r="H97">
        <f>LN('25 TSE Stocks'!H97/'25 TSE Stocks'!H96)</f>
        <v>-6.3123681308790716E-2</v>
      </c>
      <c r="I97">
        <f>LN('25 TSE Stocks'!I97/'25 TSE Stocks'!I96)</f>
        <v>-5.4570627801278221E-2</v>
      </c>
      <c r="J97">
        <f>LN('25 TSE Stocks'!J97/'25 TSE Stocks'!J96)</f>
        <v>-7.2320640932294816E-2</v>
      </c>
      <c r="K97">
        <f>LN('25 TSE Stocks'!K97/'25 TSE Stocks'!K96)</f>
        <v>-4.1672809307642035E-2</v>
      </c>
      <c r="L97">
        <f>LN('25 TSE Stocks'!L97/'25 TSE Stocks'!L96)</f>
        <v>-5.9008395522890951E-2</v>
      </c>
      <c r="M97">
        <f>LN('25 TSE Stocks'!M97/'25 TSE Stocks'!M96)</f>
        <v>-5.8966751990708881E-2</v>
      </c>
      <c r="N97">
        <f>LN('25 TSE Stocks'!N97/'25 TSE Stocks'!N96)</f>
        <v>-5.0309932341375131E-2</v>
      </c>
      <c r="O97">
        <f>LN('25 TSE Stocks'!O97/'25 TSE Stocks'!O96)</f>
        <v>-4.2437147207241878E-2</v>
      </c>
      <c r="P97">
        <f>LN('25 TSE Stocks'!P97/'25 TSE Stocks'!P96)</f>
        <v>8.8101421887205374E-3</v>
      </c>
      <c r="Q97">
        <f>LN('25 TSE Stocks'!Q97/'25 TSE Stocks'!Q96)</f>
        <v>-3.7139534350757765E-2</v>
      </c>
      <c r="R97">
        <f>LN('25 TSE Stocks'!R97/'25 TSE Stocks'!R96)</f>
        <v>-6.713748429776617E-2</v>
      </c>
      <c r="S97">
        <f>LN('25 TSE Stocks'!S97/'25 TSE Stocks'!S96)</f>
        <v>-6.9383827804890608E-2</v>
      </c>
      <c r="T97">
        <f>LN('25 TSE Stocks'!T97/'25 TSE Stocks'!T96)</f>
        <v>-9.0060855151221975E-2</v>
      </c>
      <c r="U97">
        <f>LN('25 TSE Stocks'!U97/'25 TSE Stocks'!U96)</f>
        <v>-3.5099568448079391E-2</v>
      </c>
      <c r="V97">
        <f>LN('25 TSE Stocks'!V97/'25 TSE Stocks'!V96)</f>
        <v>-3.8059358714662206E-2</v>
      </c>
      <c r="W97">
        <f>LN('25 TSE Stocks'!W97/'25 TSE Stocks'!W96)</f>
        <v>-6.5113893146357196E-2</v>
      </c>
      <c r="X97">
        <f>LN('25 TSE Stocks'!X97/'25 TSE Stocks'!X96)</f>
        <v>-4.255957346252276E-2</v>
      </c>
      <c r="Y97">
        <f>LN('25 TSE Stocks'!Y97/'25 TSE Stocks'!Y96)</f>
        <v>-8.0042778433613695E-2</v>
      </c>
      <c r="Z97">
        <f>LN('25 TSE Stocks'!Z97/'25 TSE Stocks'!Z96)</f>
        <v>-3.6235938225402622E-2</v>
      </c>
    </row>
    <row r="98" spans="1:26" x14ac:dyDescent="0.25">
      <c r="A98" s="1">
        <v>41932</v>
      </c>
      <c r="B98">
        <f>LN('25 TSE Stocks'!B98/'25 TSE Stocks'!B97)</f>
        <v>3.4341481912085511E-2</v>
      </c>
      <c r="C98">
        <f>LN('25 TSE Stocks'!C98/'25 TSE Stocks'!C97)</f>
        <v>5.103156867613505E-2</v>
      </c>
      <c r="D98">
        <f>LN('25 TSE Stocks'!D98/'25 TSE Stocks'!D97)</f>
        <v>4.8967024438613276E-2</v>
      </c>
      <c r="E98">
        <f>LN('25 TSE Stocks'!E98/'25 TSE Stocks'!E97)</f>
        <v>4.4879442951867493E-2</v>
      </c>
      <c r="F98">
        <f>LN('25 TSE Stocks'!F98/'25 TSE Stocks'!F97)</f>
        <v>5.6795525120610216E-2</v>
      </c>
      <c r="G98">
        <f>LN('25 TSE Stocks'!G98/'25 TSE Stocks'!G97)</f>
        <v>7.0724451184425205E-2</v>
      </c>
      <c r="H98">
        <f>LN('25 TSE Stocks'!H98/'25 TSE Stocks'!H97)</f>
        <v>3.1182961001086366E-2</v>
      </c>
      <c r="I98">
        <f>LN('25 TSE Stocks'!I98/'25 TSE Stocks'!I97)</f>
        <v>5.9908284313367699E-2</v>
      </c>
      <c r="J98">
        <f>LN('25 TSE Stocks'!J98/'25 TSE Stocks'!J97)</f>
        <v>0.11661253473252457</v>
      </c>
      <c r="K98">
        <f>LN('25 TSE Stocks'!K98/'25 TSE Stocks'!K97)</f>
        <v>5.8793832465103064E-2</v>
      </c>
      <c r="L98">
        <f>LN('25 TSE Stocks'!L98/'25 TSE Stocks'!L97)</f>
        <v>8.6357623214059556E-2</v>
      </c>
      <c r="M98">
        <f>LN('25 TSE Stocks'!M98/'25 TSE Stocks'!M97)</f>
        <v>5.8185584717857522E-2</v>
      </c>
      <c r="N98">
        <f>LN('25 TSE Stocks'!N98/'25 TSE Stocks'!N97)</f>
        <v>2.9057926521869785E-2</v>
      </c>
      <c r="O98">
        <f>LN('25 TSE Stocks'!O98/'25 TSE Stocks'!O97)</f>
        <v>4.1732694287236645E-2</v>
      </c>
      <c r="P98">
        <f>LN('25 TSE Stocks'!P98/'25 TSE Stocks'!P97)</f>
        <v>1.1628443823964657E-2</v>
      </c>
      <c r="Q98">
        <f>LN('25 TSE Stocks'!Q98/'25 TSE Stocks'!Q97)</f>
        <v>2.6668359769458277E-2</v>
      </c>
      <c r="R98">
        <f>LN('25 TSE Stocks'!R98/'25 TSE Stocks'!R97)</f>
        <v>3.8896175581184848E-2</v>
      </c>
      <c r="S98">
        <f>LN('25 TSE Stocks'!S98/'25 TSE Stocks'!S97)</f>
        <v>2.175606687460211E-2</v>
      </c>
      <c r="T98">
        <f>LN('25 TSE Stocks'!T98/'25 TSE Stocks'!T97)</f>
        <v>9.2450188841297631E-2</v>
      </c>
      <c r="U98">
        <f>LN('25 TSE Stocks'!U98/'25 TSE Stocks'!U97)</f>
        <v>4.3238650934960411E-2</v>
      </c>
      <c r="V98">
        <f>LN('25 TSE Stocks'!V98/'25 TSE Stocks'!V97)</f>
        <v>5.4520720510801479E-2</v>
      </c>
      <c r="W98">
        <f>LN('25 TSE Stocks'!W98/'25 TSE Stocks'!W97)</f>
        <v>5.0298939083831873E-2</v>
      </c>
      <c r="X98">
        <f>LN('25 TSE Stocks'!X98/'25 TSE Stocks'!X97)</f>
        <v>5.9771903915513923E-2</v>
      </c>
      <c r="Y98">
        <f>LN('25 TSE Stocks'!Y98/'25 TSE Stocks'!Y97)</f>
        <v>2.6169788665950957E-2</v>
      </c>
      <c r="Z98">
        <f>LN('25 TSE Stocks'!Z98/'25 TSE Stocks'!Z97)</f>
        <v>1.4652298199041272E-2</v>
      </c>
    </row>
    <row r="99" spans="1:26" x14ac:dyDescent="0.25">
      <c r="A99" s="1">
        <v>41939</v>
      </c>
      <c r="B99">
        <f>LN('25 TSE Stocks'!B99/'25 TSE Stocks'!B98)</f>
        <v>3.2475034662632178E-2</v>
      </c>
      <c r="C99">
        <f>LN('25 TSE Stocks'!C99/'25 TSE Stocks'!C98)</f>
        <v>5.5637061888085634E-2</v>
      </c>
      <c r="D99">
        <f>LN('25 TSE Stocks'!D99/'25 TSE Stocks'!D98)</f>
        <v>0.11522336221632534</v>
      </c>
      <c r="E99">
        <f>LN('25 TSE Stocks'!E99/'25 TSE Stocks'!E98)</f>
        <v>2.3238744212322152E-2</v>
      </c>
      <c r="F99">
        <f>LN('25 TSE Stocks'!F99/'25 TSE Stocks'!F98)</f>
        <v>8.0675541860974073E-2</v>
      </c>
      <c r="G99">
        <f>LN('25 TSE Stocks'!G99/'25 TSE Stocks'!G98)</f>
        <v>5.4879822898306306E-2</v>
      </c>
      <c r="H99">
        <f>LN('25 TSE Stocks'!H99/'25 TSE Stocks'!H98)</f>
        <v>-6.1591612559279687E-3</v>
      </c>
      <c r="I99">
        <f>LN('25 TSE Stocks'!I99/'25 TSE Stocks'!I98)</f>
        <v>5.2643577152850125E-2</v>
      </c>
      <c r="J99">
        <f>LN('25 TSE Stocks'!J99/'25 TSE Stocks'!J98)</f>
        <v>9.9135439247946433E-2</v>
      </c>
      <c r="K99">
        <f>LN('25 TSE Stocks'!K99/'25 TSE Stocks'!K98)</f>
        <v>5.6986895545540178E-2</v>
      </c>
      <c r="L99">
        <f>LN('25 TSE Stocks'!L99/'25 TSE Stocks'!L98)</f>
        <v>8.6111611981826111E-2</v>
      </c>
      <c r="M99">
        <f>LN('25 TSE Stocks'!M99/'25 TSE Stocks'!M98)</f>
        <v>8.1984499542094427E-2</v>
      </c>
      <c r="N99">
        <f>LN('25 TSE Stocks'!N99/'25 TSE Stocks'!N98)</f>
        <v>8.2426344273239791E-2</v>
      </c>
      <c r="O99">
        <f>LN('25 TSE Stocks'!O99/'25 TSE Stocks'!O98)</f>
        <v>-3.3682929941517739E-2</v>
      </c>
      <c r="P99">
        <f>LN('25 TSE Stocks'!P99/'25 TSE Stocks'!P98)</f>
        <v>3.5489683137204193E-2</v>
      </c>
      <c r="Q99">
        <f>LN('25 TSE Stocks'!Q99/'25 TSE Stocks'!Q98)</f>
        <v>2.7683345998347347E-2</v>
      </c>
      <c r="R99">
        <f>LN('25 TSE Stocks'!R99/'25 TSE Stocks'!R98)</f>
        <v>8.1737620732363847E-2</v>
      </c>
      <c r="S99">
        <f>LN('25 TSE Stocks'!S99/'25 TSE Stocks'!S98)</f>
        <v>7.4620083290010991E-2</v>
      </c>
      <c r="T99">
        <f>LN('25 TSE Stocks'!T99/'25 TSE Stocks'!T98)</f>
        <v>0.12333649093346351</v>
      </c>
      <c r="U99">
        <f>LN('25 TSE Stocks'!U99/'25 TSE Stocks'!U98)</f>
        <v>2.5887076493850712E-2</v>
      </c>
      <c r="V99">
        <f>LN('25 TSE Stocks'!V99/'25 TSE Stocks'!V98)</f>
        <v>5.5570006067554079E-2</v>
      </c>
      <c r="W99">
        <f>LN('25 TSE Stocks'!W99/'25 TSE Stocks'!W98)</f>
        <v>7.3823523942446387E-2</v>
      </c>
      <c r="X99">
        <f>LN('25 TSE Stocks'!X99/'25 TSE Stocks'!X98)</f>
        <v>6.4431659311367254E-2</v>
      </c>
      <c r="Y99">
        <f>LN('25 TSE Stocks'!Y99/'25 TSE Stocks'!Y98)</f>
        <v>5.0370490800848787E-2</v>
      </c>
      <c r="Z99">
        <f>LN('25 TSE Stocks'!Z99/'25 TSE Stocks'!Z98)</f>
        <v>0.10025648592170025</v>
      </c>
    </row>
    <row r="100" spans="1:26" x14ac:dyDescent="0.25">
      <c r="A100" s="1">
        <v>41946</v>
      </c>
      <c r="B100">
        <f>LN('25 TSE Stocks'!B100/'25 TSE Stocks'!B99)</f>
        <v>-8.0103042743332048E-2</v>
      </c>
      <c r="C100">
        <f>LN('25 TSE Stocks'!C100/'25 TSE Stocks'!C99)</f>
        <v>6.9306474083065284E-2</v>
      </c>
      <c r="D100">
        <f>LN('25 TSE Stocks'!D100/'25 TSE Stocks'!D99)</f>
        <v>1.0980593842468555E-2</v>
      </c>
      <c r="E100">
        <f>LN('25 TSE Stocks'!E100/'25 TSE Stocks'!E99)</f>
        <v>-3.2687740114388818E-2</v>
      </c>
      <c r="F100">
        <f>LN('25 TSE Stocks'!F100/'25 TSE Stocks'!F99)</f>
        <v>-5.8697719487104194E-3</v>
      </c>
      <c r="G100">
        <f>LN('25 TSE Stocks'!G100/'25 TSE Stocks'!G99)</f>
        <v>4.7925116016977951E-2</v>
      </c>
      <c r="H100">
        <f>LN('25 TSE Stocks'!H100/'25 TSE Stocks'!H99)</f>
        <v>4.9924174951843883E-2</v>
      </c>
      <c r="I100">
        <f>LN('25 TSE Stocks'!I100/'25 TSE Stocks'!I99)</f>
        <v>1.3122718598297519E-2</v>
      </c>
      <c r="J100">
        <f>LN('25 TSE Stocks'!J100/'25 TSE Stocks'!J99)</f>
        <v>1.3691417936773155E-2</v>
      </c>
      <c r="K100">
        <f>LN('25 TSE Stocks'!K100/'25 TSE Stocks'!K99)</f>
        <v>-2.2108453985533384E-2</v>
      </c>
      <c r="L100">
        <f>LN('25 TSE Stocks'!L100/'25 TSE Stocks'!L99)</f>
        <v>6.578931237107709E-3</v>
      </c>
      <c r="M100">
        <f>LN('25 TSE Stocks'!M100/'25 TSE Stocks'!M99)</f>
        <v>4.8481559017999144E-2</v>
      </c>
      <c r="N100">
        <f>LN('25 TSE Stocks'!N100/'25 TSE Stocks'!N99)</f>
        <v>8.3249721947661462E-2</v>
      </c>
      <c r="O100">
        <f>LN('25 TSE Stocks'!O100/'25 TSE Stocks'!O99)</f>
        <v>1.6624975075609342E-2</v>
      </c>
      <c r="P100">
        <f>LN('25 TSE Stocks'!P100/'25 TSE Stocks'!P99)</f>
        <v>-1.3956523881327924E-3</v>
      </c>
      <c r="Q100">
        <f>LN('25 TSE Stocks'!Q100/'25 TSE Stocks'!Q99)</f>
        <v>1.0186997841820658E-2</v>
      </c>
      <c r="R100">
        <f>LN('25 TSE Stocks'!R100/'25 TSE Stocks'!R99)</f>
        <v>4.8934552203868734E-3</v>
      </c>
      <c r="S100">
        <f>LN('25 TSE Stocks'!S100/'25 TSE Stocks'!S99)</f>
        <v>6.6356494493168524E-3</v>
      </c>
      <c r="T100">
        <f>LN('25 TSE Stocks'!T100/'25 TSE Stocks'!T99)</f>
        <v>4.5368829600692627E-2</v>
      </c>
      <c r="U100">
        <f>LN('25 TSE Stocks'!U100/'25 TSE Stocks'!U99)</f>
        <v>2.5346546599114509E-2</v>
      </c>
      <c r="V100">
        <f>LN('25 TSE Stocks'!V100/'25 TSE Stocks'!V99)</f>
        <v>7.0792827914818085E-2</v>
      </c>
      <c r="W100">
        <f>LN('25 TSE Stocks'!W100/'25 TSE Stocks'!W99)</f>
        <v>-2.3376574223964292E-2</v>
      </c>
      <c r="X100">
        <f>LN('25 TSE Stocks'!X100/'25 TSE Stocks'!X99)</f>
        <v>2.3716750372389246E-2</v>
      </c>
      <c r="Y100">
        <f>LN('25 TSE Stocks'!Y100/'25 TSE Stocks'!Y99)</f>
        <v>3.4486108170119455E-2</v>
      </c>
      <c r="Z100">
        <f>LN('25 TSE Stocks'!Z100/'25 TSE Stocks'!Z99)</f>
        <v>-8.2237935636294182E-2</v>
      </c>
    </row>
    <row r="101" spans="1:26" x14ac:dyDescent="0.25">
      <c r="A101" s="1">
        <v>41953</v>
      </c>
      <c r="B101">
        <f>LN('25 TSE Stocks'!B101/'25 TSE Stocks'!B100)</f>
        <v>2.8695064317564047E-2</v>
      </c>
      <c r="C101">
        <f>LN('25 TSE Stocks'!C101/'25 TSE Stocks'!C100)</f>
        <v>4.4022088892121225E-2</v>
      </c>
      <c r="D101">
        <f>LN('25 TSE Stocks'!D101/'25 TSE Stocks'!D100)</f>
        <v>1.3942699269752258E-2</v>
      </c>
      <c r="E101">
        <f>LN('25 TSE Stocks'!E101/'25 TSE Stocks'!E100)</f>
        <v>2.6543230586550472E-2</v>
      </c>
      <c r="F101">
        <f>LN('25 TSE Stocks'!F101/'25 TSE Stocks'!F100)</f>
        <v>2.6069169740370397E-2</v>
      </c>
      <c r="G101">
        <f>LN('25 TSE Stocks'!G101/'25 TSE Stocks'!G100)</f>
        <v>2.2052219038059408E-2</v>
      </c>
      <c r="H101">
        <f>LN('25 TSE Stocks'!H101/'25 TSE Stocks'!H100)</f>
        <v>2.7330922222347391E-2</v>
      </c>
      <c r="I101">
        <f>LN('25 TSE Stocks'!I101/'25 TSE Stocks'!I100)</f>
        <v>4.1312696760514349E-2</v>
      </c>
      <c r="J101">
        <f>LN('25 TSE Stocks'!J101/'25 TSE Stocks'!J100)</f>
        <v>2.5814461615920867E-2</v>
      </c>
      <c r="K101">
        <f>LN('25 TSE Stocks'!K101/'25 TSE Stocks'!K100)</f>
        <v>4.3738754238278353E-2</v>
      </c>
      <c r="L101">
        <f>LN('25 TSE Stocks'!L101/'25 TSE Stocks'!L100)</f>
        <v>6.6585613669038354E-2</v>
      </c>
      <c r="M101">
        <f>LN('25 TSE Stocks'!M101/'25 TSE Stocks'!M100)</f>
        <v>4.8855399143811568E-2</v>
      </c>
      <c r="N101">
        <f>LN('25 TSE Stocks'!N101/'25 TSE Stocks'!N100)</f>
        <v>-6.4740805401552678E-2</v>
      </c>
      <c r="O101">
        <f>LN('25 TSE Stocks'!O101/'25 TSE Stocks'!O100)</f>
        <v>6.6552513770514729E-2</v>
      </c>
      <c r="P101">
        <f>LN('25 TSE Stocks'!P101/'25 TSE Stocks'!P100)</f>
        <v>-2.2599941960591501E-2</v>
      </c>
      <c r="Q101">
        <f>LN('25 TSE Stocks'!Q101/'25 TSE Stocks'!Q100)</f>
        <v>1.5088163288381938E-2</v>
      </c>
      <c r="R101">
        <f>LN('25 TSE Stocks'!R101/'25 TSE Stocks'!R100)</f>
        <v>5.6047452044791349E-2</v>
      </c>
      <c r="S101">
        <f>LN('25 TSE Stocks'!S101/'25 TSE Stocks'!S100)</f>
        <v>3.9602377562031089E-3</v>
      </c>
      <c r="T101">
        <f>LN('25 TSE Stocks'!T101/'25 TSE Stocks'!T100)</f>
        <v>2.3905340365355784E-2</v>
      </c>
      <c r="U101">
        <f>LN('25 TSE Stocks'!U101/'25 TSE Stocks'!U100)</f>
        <v>1.9513900314086799E-2</v>
      </c>
      <c r="V101">
        <f>LN('25 TSE Stocks'!V101/'25 TSE Stocks'!V100)</f>
        <v>3.8805501194576708E-2</v>
      </c>
      <c r="W101">
        <f>LN('25 TSE Stocks'!W101/'25 TSE Stocks'!W100)</f>
        <v>9.4574186368674143E-4</v>
      </c>
      <c r="X101">
        <f>LN('25 TSE Stocks'!X101/'25 TSE Stocks'!X100)</f>
        <v>2.6215779546617395E-2</v>
      </c>
      <c r="Y101">
        <f>LN('25 TSE Stocks'!Y101/'25 TSE Stocks'!Y100)</f>
        <v>5.2817552507943913E-2</v>
      </c>
      <c r="Z101">
        <f>LN('25 TSE Stocks'!Z101/'25 TSE Stocks'!Z100)</f>
        <v>4.5383086265507348E-2</v>
      </c>
    </row>
    <row r="102" spans="1:26" x14ac:dyDescent="0.25">
      <c r="A102" s="1">
        <v>41960</v>
      </c>
      <c r="B102">
        <f>LN('25 TSE Stocks'!B102/'25 TSE Stocks'!B101)</f>
        <v>-2.7122943204533071E-2</v>
      </c>
      <c r="C102">
        <f>LN('25 TSE Stocks'!C102/'25 TSE Stocks'!C101)</f>
        <v>6.2826570111346762E-3</v>
      </c>
      <c r="D102">
        <f>LN('25 TSE Stocks'!D102/'25 TSE Stocks'!D101)</f>
        <v>-1.53974336693435E-3</v>
      </c>
      <c r="E102">
        <f>LN('25 TSE Stocks'!E102/'25 TSE Stocks'!E101)</f>
        <v>-1.3964660547208622E-2</v>
      </c>
      <c r="F102">
        <f>LN('25 TSE Stocks'!F102/'25 TSE Stocks'!F101)</f>
        <v>3.9363863126146675E-2</v>
      </c>
      <c r="G102">
        <f>LN('25 TSE Stocks'!G102/'25 TSE Stocks'!G101)</f>
        <v>1.7072517534539644E-2</v>
      </c>
      <c r="H102">
        <f>LN('25 TSE Stocks'!H102/'25 TSE Stocks'!H101)</f>
        <v>2.4479851042564279E-3</v>
      </c>
      <c r="I102">
        <f>LN('25 TSE Stocks'!I102/'25 TSE Stocks'!I101)</f>
        <v>1.0613029524544454E-2</v>
      </c>
      <c r="J102">
        <f>LN('25 TSE Stocks'!J102/'25 TSE Stocks'!J101)</f>
        <v>-3.0627668820288156E-3</v>
      </c>
      <c r="K102">
        <f>LN('25 TSE Stocks'!K102/'25 TSE Stocks'!K101)</f>
        <v>-1.5816503579414224E-2</v>
      </c>
      <c r="L102">
        <f>LN('25 TSE Stocks'!L102/'25 TSE Stocks'!L101)</f>
        <v>4.6450175352580933E-2</v>
      </c>
      <c r="M102">
        <f>LN('25 TSE Stocks'!M102/'25 TSE Stocks'!M101)</f>
        <v>-2.2235375288812236E-2</v>
      </c>
      <c r="N102">
        <f>LN('25 TSE Stocks'!N102/'25 TSE Stocks'!N101)</f>
        <v>4.9457898182477172E-2</v>
      </c>
      <c r="O102">
        <f>LN('25 TSE Stocks'!O102/'25 TSE Stocks'!O101)</f>
        <v>2.7779716642798859E-2</v>
      </c>
      <c r="P102">
        <f>LN('25 TSE Stocks'!P102/'25 TSE Stocks'!P101)</f>
        <v>0</v>
      </c>
      <c r="Q102">
        <f>LN('25 TSE Stocks'!Q102/'25 TSE Stocks'!Q101)</f>
        <v>1.4864067368699422E-2</v>
      </c>
      <c r="R102">
        <f>LN('25 TSE Stocks'!R102/'25 TSE Stocks'!R101)</f>
        <v>-1.5058247142239668E-2</v>
      </c>
      <c r="S102">
        <f>LN('25 TSE Stocks'!S102/'25 TSE Stocks'!S101)</f>
        <v>-3.349254612286269E-2</v>
      </c>
      <c r="T102">
        <f>LN('25 TSE Stocks'!T102/'25 TSE Stocks'!T101)</f>
        <v>-3.9447620312503496E-3</v>
      </c>
      <c r="U102">
        <f>LN('25 TSE Stocks'!U102/'25 TSE Stocks'!U101)</f>
        <v>6.6617039044562483E-4</v>
      </c>
      <c r="V102">
        <f>LN('25 TSE Stocks'!V102/'25 TSE Stocks'!V101)</f>
        <v>-2.0979681169834674E-2</v>
      </c>
      <c r="W102">
        <f>LN('25 TSE Stocks'!W102/'25 TSE Stocks'!W101)</f>
        <v>-1.418877403478655E-3</v>
      </c>
      <c r="X102">
        <f>LN('25 TSE Stocks'!X102/'25 TSE Stocks'!X101)</f>
        <v>-1.5235068793568696E-3</v>
      </c>
      <c r="Y102">
        <f>LN('25 TSE Stocks'!Y102/'25 TSE Stocks'!Y101)</f>
        <v>5.0167141313503347E-2</v>
      </c>
      <c r="Z102">
        <f>LN('25 TSE Stocks'!Z102/'25 TSE Stocks'!Z101)</f>
        <v>6.8025090754116439E-3</v>
      </c>
    </row>
    <row r="103" spans="1:26" x14ac:dyDescent="0.25">
      <c r="A103" s="1">
        <v>41967</v>
      </c>
      <c r="B103">
        <f>LN('25 TSE Stocks'!B103/'25 TSE Stocks'!B102)</f>
        <v>-1.6634075004559695E-2</v>
      </c>
      <c r="C103">
        <f>LN('25 TSE Stocks'!C103/'25 TSE Stocks'!C102)</f>
        <v>-1.2604815602611537E-2</v>
      </c>
      <c r="D103">
        <f>LN('25 TSE Stocks'!D103/'25 TSE Stocks'!D102)</f>
        <v>-3.2892533267579578E-2</v>
      </c>
      <c r="E103">
        <f>LN('25 TSE Stocks'!E103/'25 TSE Stocks'!E102)</f>
        <v>4.1321985416474222E-2</v>
      </c>
      <c r="F103">
        <f>LN('25 TSE Stocks'!F103/'25 TSE Stocks'!F102)</f>
        <v>2.2691489509657891E-2</v>
      </c>
      <c r="G103">
        <f>LN('25 TSE Stocks'!G103/'25 TSE Stocks'!G102)</f>
        <v>3.1246160023426332E-2</v>
      </c>
      <c r="H103">
        <f>LN('25 TSE Stocks'!H103/'25 TSE Stocks'!H102)</f>
        <v>-5.7214304179224905E-3</v>
      </c>
      <c r="I103">
        <f>LN('25 TSE Stocks'!I103/'25 TSE Stocks'!I102)</f>
        <v>6.1758827370038683E-2</v>
      </c>
      <c r="J103">
        <f>LN('25 TSE Stocks'!J103/'25 TSE Stocks'!J102)</f>
        <v>4.2048337006230542E-2</v>
      </c>
      <c r="K103">
        <f>LN('25 TSE Stocks'!K103/'25 TSE Stocks'!K102)</f>
        <v>-4.3570985258802502E-3</v>
      </c>
      <c r="L103">
        <f>LN('25 TSE Stocks'!L103/'25 TSE Stocks'!L102)</f>
        <v>-8.0775118010651278E-2</v>
      </c>
      <c r="M103">
        <f>LN('25 TSE Stocks'!M103/'25 TSE Stocks'!M102)</f>
        <v>6.4353497250079833E-3</v>
      </c>
      <c r="N103">
        <f>LN('25 TSE Stocks'!N103/'25 TSE Stocks'!N102)</f>
        <v>-1.0320016697815118E-2</v>
      </c>
      <c r="O103">
        <f>LN('25 TSE Stocks'!O103/'25 TSE Stocks'!O102)</f>
        <v>-2.3095915113682929E-2</v>
      </c>
      <c r="P103">
        <f>LN('25 TSE Stocks'!P103/'25 TSE Stocks'!P102)</f>
        <v>4.2767203005600069E-3</v>
      </c>
      <c r="Q103">
        <f>LN('25 TSE Stocks'!Q103/'25 TSE Stocks'!Q102)</f>
        <v>-2.4897475744392654E-2</v>
      </c>
      <c r="R103">
        <f>LN('25 TSE Stocks'!R103/'25 TSE Stocks'!R102)</f>
        <v>-1.2234255802863353E-2</v>
      </c>
      <c r="S103">
        <f>LN('25 TSE Stocks'!S103/'25 TSE Stocks'!S102)</f>
        <v>-2.7286069430466423E-3</v>
      </c>
      <c r="T103">
        <f>LN('25 TSE Stocks'!T103/'25 TSE Stocks'!T102)</f>
        <v>7.608222478152589E-2</v>
      </c>
      <c r="U103">
        <f>LN('25 TSE Stocks'!U103/'25 TSE Stocks'!U102)</f>
        <v>-2.449281263296349E-2</v>
      </c>
      <c r="V103">
        <f>LN('25 TSE Stocks'!V103/'25 TSE Stocks'!V102)</f>
        <v>4.1528456529206802E-2</v>
      </c>
      <c r="W103">
        <f>LN('25 TSE Stocks'!W103/'25 TSE Stocks'!W102)</f>
        <v>-1.2860153231232669E-2</v>
      </c>
      <c r="X103">
        <f>LN('25 TSE Stocks'!X103/'25 TSE Stocks'!X102)</f>
        <v>-9.1881172344414463E-3</v>
      </c>
      <c r="Y103">
        <f>LN('25 TSE Stocks'!Y103/'25 TSE Stocks'!Y102)</f>
        <v>2.1180654975040878E-2</v>
      </c>
      <c r="Z103">
        <f>LN('25 TSE Stocks'!Z103/'25 TSE Stocks'!Z102)</f>
        <v>-8.510605010254987E-3</v>
      </c>
    </row>
    <row r="104" spans="1:26" x14ac:dyDescent="0.25">
      <c r="A104" s="1">
        <v>41974</v>
      </c>
      <c r="B104">
        <f>LN('25 TSE Stocks'!B104/'25 TSE Stocks'!B103)</f>
        <v>5.8931836380325439E-2</v>
      </c>
      <c r="C104">
        <f>LN('25 TSE Stocks'!C104/'25 TSE Stocks'!C103)</f>
        <v>-2.3530725049137467E-2</v>
      </c>
      <c r="D104">
        <f>LN('25 TSE Stocks'!D104/'25 TSE Stocks'!D103)</f>
        <v>0.13253569971593362</v>
      </c>
      <c r="E104">
        <f>LN('25 TSE Stocks'!E104/'25 TSE Stocks'!E103)</f>
        <v>5.3988305866814149E-2</v>
      </c>
      <c r="F104">
        <f>LN('25 TSE Stocks'!F104/'25 TSE Stocks'!F103)</f>
        <v>1.5181246594512475E-2</v>
      </c>
      <c r="G104">
        <f>LN('25 TSE Stocks'!G104/'25 TSE Stocks'!G103)</f>
        <v>5.6869654308457231E-2</v>
      </c>
      <c r="H104">
        <f>LN('25 TSE Stocks'!H104/'25 TSE Stocks'!H103)</f>
        <v>2.028480942971235E-2</v>
      </c>
      <c r="I104">
        <f>LN('25 TSE Stocks'!I104/'25 TSE Stocks'!I103)</f>
        <v>3.662432237848768E-2</v>
      </c>
      <c r="J104">
        <f>LN('25 TSE Stocks'!J104/'25 TSE Stocks'!J103)</f>
        <v>4.0351388316355839E-2</v>
      </c>
      <c r="K104">
        <f>LN('25 TSE Stocks'!K104/'25 TSE Stocks'!K103)</f>
        <v>2.1599076248508976E-2</v>
      </c>
      <c r="L104">
        <f>LN('25 TSE Stocks'!L104/'25 TSE Stocks'!L103)</f>
        <v>1.4184795791319585E-2</v>
      </c>
      <c r="M104">
        <f>LN('25 TSE Stocks'!M104/'25 TSE Stocks'!M103)</f>
        <v>2.9852814006178528E-2</v>
      </c>
      <c r="N104">
        <f>LN('25 TSE Stocks'!N104/'25 TSE Stocks'!N103)</f>
        <v>4.8592607988093194E-2</v>
      </c>
      <c r="O104">
        <f>LN('25 TSE Stocks'!O104/'25 TSE Stocks'!O103)</f>
        <v>2.635209065291132E-2</v>
      </c>
      <c r="P104">
        <f>LN('25 TSE Stocks'!P104/'25 TSE Stocks'!P103)</f>
        <v>7.0869807556073455E-3</v>
      </c>
      <c r="Q104">
        <f>LN('25 TSE Stocks'!Q104/'25 TSE Stocks'!Q103)</f>
        <v>-2.8987539512894712E-2</v>
      </c>
      <c r="R104">
        <f>LN('25 TSE Stocks'!R104/'25 TSE Stocks'!R103)</f>
        <v>-6.2307086003550189E-3</v>
      </c>
      <c r="S104">
        <f>LN('25 TSE Stocks'!S104/'25 TSE Stocks'!S103)</f>
        <v>6.8073895738988196E-3</v>
      </c>
      <c r="T104">
        <f>LN('25 TSE Stocks'!T104/'25 TSE Stocks'!T103)</f>
        <v>6.2131779315867379E-2</v>
      </c>
      <c r="U104">
        <f>LN('25 TSE Stocks'!U104/'25 TSE Stocks'!U103)</f>
        <v>2.4160104623800603E-2</v>
      </c>
      <c r="V104">
        <f>LN('25 TSE Stocks'!V104/'25 TSE Stocks'!V103)</f>
        <v>1.0118129220991994E-2</v>
      </c>
      <c r="W104">
        <f>LN('25 TSE Stocks'!W104/'25 TSE Stocks'!W103)</f>
        <v>1.4751566075827898E-2</v>
      </c>
      <c r="X104">
        <f>LN('25 TSE Stocks'!X104/'25 TSE Stocks'!X103)</f>
        <v>3.1796782853717905E-2</v>
      </c>
      <c r="Y104">
        <f>LN('25 TSE Stocks'!Y104/'25 TSE Stocks'!Y103)</f>
        <v>8.8756533706321528E-2</v>
      </c>
      <c r="Z104">
        <f>LN('25 TSE Stocks'!Z104/'25 TSE Stocks'!Z103)</f>
        <v>5.1151347276117134E-3</v>
      </c>
    </row>
    <row r="105" spans="1:26" x14ac:dyDescent="0.25">
      <c r="A105" s="1">
        <v>41981</v>
      </c>
      <c r="B105">
        <f>LN('25 TSE Stocks'!B105/'25 TSE Stocks'!B104)</f>
        <v>-1.1359656420531366E-2</v>
      </c>
      <c r="C105">
        <f>LN('25 TSE Stocks'!C105/'25 TSE Stocks'!C104)</f>
        <v>-1.4169205251506717E-2</v>
      </c>
      <c r="D105">
        <f>LN('25 TSE Stocks'!D105/'25 TSE Stocks'!D104)</f>
        <v>-5.5191330885275586E-2</v>
      </c>
      <c r="E105">
        <f>LN('25 TSE Stocks'!E105/'25 TSE Stocks'!E104)</f>
        <v>-1.863843273692355E-2</v>
      </c>
      <c r="F105">
        <f>LN('25 TSE Stocks'!F105/'25 TSE Stocks'!F104)</f>
        <v>-3.8021625589963186E-2</v>
      </c>
      <c r="G105">
        <f>LN('25 TSE Stocks'!G105/'25 TSE Stocks'!G104)</f>
        <v>-3.1757154155123299E-2</v>
      </c>
      <c r="H105">
        <f>LN('25 TSE Stocks'!H105/'25 TSE Stocks'!H104)</f>
        <v>-6.813266787595737E-2</v>
      </c>
      <c r="I105">
        <f>LN('25 TSE Stocks'!I105/'25 TSE Stocks'!I104)</f>
        <v>-2.033059005760764E-2</v>
      </c>
      <c r="J105">
        <f>LN('25 TSE Stocks'!J105/'25 TSE Stocks'!J104)</f>
        <v>2.4187044135216676E-2</v>
      </c>
      <c r="K105">
        <f>LN('25 TSE Stocks'!K105/'25 TSE Stocks'!K104)</f>
        <v>2.531772303697874E-2</v>
      </c>
      <c r="L105">
        <f>LN('25 TSE Stocks'!L105/'25 TSE Stocks'!L104)</f>
        <v>-3.1799155244541084E-2</v>
      </c>
      <c r="M105">
        <f>LN('25 TSE Stocks'!M105/'25 TSE Stocks'!M104)</f>
        <v>-3.85168556923653E-2</v>
      </c>
      <c r="N105">
        <f>LN('25 TSE Stocks'!N105/'25 TSE Stocks'!N104)</f>
        <v>-1.1928822682131966E-2</v>
      </c>
      <c r="O105">
        <f>LN('25 TSE Stocks'!O105/'25 TSE Stocks'!O104)</f>
        <v>-2.6352090652911202E-2</v>
      </c>
      <c r="P105">
        <f>LN('25 TSE Stocks'!P105/'25 TSE Stocks'!P104)</f>
        <v>0</v>
      </c>
      <c r="Q105">
        <f>LN('25 TSE Stocks'!Q105/'25 TSE Stocks'!Q104)</f>
        <v>-1.9214600378365199E-2</v>
      </c>
      <c r="R105">
        <f>LN('25 TSE Stocks'!R105/'25 TSE Stocks'!R104)</f>
        <v>-2.8352442428664998E-2</v>
      </c>
      <c r="S105">
        <f>LN('25 TSE Stocks'!S105/'25 TSE Stocks'!S104)</f>
        <v>-2.6118277408104195E-2</v>
      </c>
      <c r="T105">
        <f>LN('25 TSE Stocks'!T105/'25 TSE Stocks'!T104)</f>
        <v>-3.860112444225506E-2</v>
      </c>
      <c r="U105">
        <f>LN('25 TSE Stocks'!U105/'25 TSE Stocks'!U104)</f>
        <v>3.0936244070992901E-2</v>
      </c>
      <c r="V105">
        <f>LN('25 TSE Stocks'!V105/'25 TSE Stocks'!V104)</f>
        <v>0</v>
      </c>
      <c r="W105">
        <f>LN('25 TSE Stocks'!W105/'25 TSE Stocks'!W104)</f>
        <v>-1.4751566075827815E-2</v>
      </c>
      <c r="X105">
        <f>LN('25 TSE Stocks'!X105/'25 TSE Stocks'!X104)</f>
        <v>-3.0259537864831289E-2</v>
      </c>
      <c r="Y105">
        <f>LN('25 TSE Stocks'!Y105/'25 TSE Stocks'!Y104)</f>
        <v>-3.0600494925380962E-2</v>
      </c>
      <c r="Z105">
        <f>LN('25 TSE Stocks'!Z105/'25 TSE Stocks'!Z104)</f>
        <v>-2.9337644510118607E-2</v>
      </c>
    </row>
    <row r="106" spans="1:26" x14ac:dyDescent="0.25">
      <c r="A106" s="1">
        <v>41988</v>
      </c>
      <c r="B106">
        <f>LN('25 TSE Stocks'!B106/'25 TSE Stocks'!B105)</f>
        <v>4.1035259768886133E-2</v>
      </c>
      <c r="C106">
        <f>LN('25 TSE Stocks'!C106/'25 TSE Stocks'!C105)</f>
        <v>1.3086383104789722E-2</v>
      </c>
      <c r="D106">
        <f>LN('25 TSE Stocks'!D106/'25 TSE Stocks'!D105)</f>
        <v>-2.9521241828240528E-3</v>
      </c>
      <c r="E106">
        <f>LN('25 TSE Stocks'!E106/'25 TSE Stocks'!E105)</f>
        <v>2.993794547857755E-2</v>
      </c>
      <c r="F106">
        <f>LN('25 TSE Stocks'!F106/'25 TSE Stocks'!F105)</f>
        <v>8.1646288791984174E-3</v>
      </c>
      <c r="G106">
        <f>LN('25 TSE Stocks'!G106/'25 TSE Stocks'!G105)</f>
        <v>8.2328452435109639E-3</v>
      </c>
      <c r="H106">
        <f>LN('25 TSE Stocks'!H106/'25 TSE Stocks'!H105)</f>
        <v>-2.613379341428005E-2</v>
      </c>
      <c r="I106">
        <f>LN('25 TSE Stocks'!I106/'25 TSE Stocks'!I105)</f>
        <v>4.3675870805559552E-3</v>
      </c>
      <c r="J106">
        <f>LN('25 TSE Stocks'!J106/'25 TSE Stocks'!J105)</f>
        <v>-1.6682471957622114E-2</v>
      </c>
      <c r="K106">
        <f>LN('25 TSE Stocks'!K106/'25 TSE Stocks'!K105)</f>
        <v>-3.2465729938500713E-2</v>
      </c>
      <c r="L106">
        <f>LN('25 TSE Stocks'!L106/'25 TSE Stocks'!L105)</f>
        <v>2.7093373985436306E-2</v>
      </c>
      <c r="M106">
        <f>LN('25 TSE Stocks'!M106/'25 TSE Stocks'!M105)</f>
        <v>1.7910873563104415E-2</v>
      </c>
      <c r="N106">
        <f>LN('25 TSE Stocks'!N106/'25 TSE Stocks'!N105)</f>
        <v>1.192882268213202E-2</v>
      </c>
      <c r="O106">
        <f>LN('25 TSE Stocks'!O106/'25 TSE Stocks'!O105)</f>
        <v>0</v>
      </c>
      <c r="P106">
        <f>LN('25 TSE Stocks'!P106/'25 TSE Stocks'!P105)</f>
        <v>1.9581419430829399E-2</v>
      </c>
      <c r="Q106">
        <f>LN('25 TSE Stocks'!Q106/'25 TSE Stocks'!Q105)</f>
        <v>5.2770411384032382E-3</v>
      </c>
      <c r="R106">
        <f>LN('25 TSE Stocks'!R106/'25 TSE Stocks'!R105)</f>
        <v>2.698824637999149E-2</v>
      </c>
      <c r="S106">
        <f>LN('25 TSE Stocks'!S106/'25 TSE Stocks'!S105)</f>
        <v>1.7943831334872273E-2</v>
      </c>
      <c r="T106">
        <f>LN('25 TSE Stocks'!T106/'25 TSE Stocks'!T105)</f>
        <v>-5.3814814049178965E-3</v>
      </c>
      <c r="U106">
        <f>LN('25 TSE Stocks'!U106/'25 TSE Stocks'!U105)</f>
        <v>5.1534021692090344E-3</v>
      </c>
      <c r="V106">
        <f>LN('25 TSE Stocks'!V106/'25 TSE Stocks'!V105)</f>
        <v>-3.7611195744996606E-2</v>
      </c>
      <c r="W106">
        <f>LN('25 TSE Stocks'!W106/'25 TSE Stocks'!W105)</f>
        <v>4.2239948195780468E-2</v>
      </c>
      <c r="X106">
        <f>LN('25 TSE Stocks'!X106/'25 TSE Stocks'!X105)</f>
        <v>-2.1740029275492918E-2</v>
      </c>
      <c r="Y106">
        <f>LN('25 TSE Stocks'!Y106/'25 TSE Stocks'!Y105)</f>
        <v>2.5105975163403731E-2</v>
      </c>
      <c r="Z106">
        <f>LN('25 TSE Stocks'!Z106/'25 TSE Stocks'!Z105)</f>
        <v>-1.2335113616456705E-2</v>
      </c>
    </row>
    <row r="107" spans="1:26" x14ac:dyDescent="0.25">
      <c r="A107" s="1">
        <v>41995</v>
      </c>
      <c r="B107">
        <f>LN('25 TSE Stocks'!B107/'25 TSE Stocks'!B106)</f>
        <v>3.4486167336674881E-2</v>
      </c>
      <c r="C107">
        <f>LN('25 TSE Stocks'!C107/'25 TSE Stocks'!C106)</f>
        <v>-1.4184551295160296E-2</v>
      </c>
      <c r="D107">
        <f>LN('25 TSE Stocks'!D107/'25 TSE Stocks'!D106)</f>
        <v>2.3376054919851195E-2</v>
      </c>
      <c r="E107">
        <f>LN('25 TSE Stocks'!E107/'25 TSE Stocks'!E106)</f>
        <v>-7.0471915336535436E-3</v>
      </c>
      <c r="F107">
        <f>LN('25 TSE Stocks'!F107/'25 TSE Stocks'!F106)</f>
        <v>-4.7421724582779054E-3</v>
      </c>
      <c r="G107">
        <f>LN('25 TSE Stocks'!G107/'25 TSE Stocks'!G106)</f>
        <v>1.7565061216163566E-2</v>
      </c>
      <c r="H107">
        <f>LN('25 TSE Stocks'!H107/'25 TSE Stocks'!H106)</f>
        <v>-1.6014720042761253E-2</v>
      </c>
      <c r="I107">
        <f>LN('25 TSE Stocks'!I107/'25 TSE Stocks'!I106)</f>
        <v>1.3320120451844464E-2</v>
      </c>
      <c r="J107">
        <f>LN('25 TSE Stocks'!J107/'25 TSE Stocks'!J106)</f>
        <v>2.5831881691169799E-2</v>
      </c>
      <c r="K107">
        <f>LN('25 TSE Stocks'!K107/'25 TSE Stocks'!K106)</f>
        <v>2.6894703430788609E-2</v>
      </c>
      <c r="L107">
        <f>LN('25 TSE Stocks'!L107/'25 TSE Stocks'!L106)</f>
        <v>9.389602576890102E-3</v>
      </c>
      <c r="M107">
        <f>LN('25 TSE Stocks'!M107/'25 TSE Stocks'!M106)</f>
        <v>1.8887033748280338E-2</v>
      </c>
      <c r="N107">
        <f>LN('25 TSE Stocks'!N107/'25 TSE Stocks'!N106)</f>
        <v>2.5367097412155246E-2</v>
      </c>
      <c r="O107">
        <f>LN('25 TSE Stocks'!O107/'25 TSE Stocks'!O106)</f>
        <v>-5.3546978557128151E-3</v>
      </c>
      <c r="P107">
        <f>LN('25 TSE Stocks'!P107/'25 TSE Stocks'!P106)</f>
        <v>2.7659893613739659E-3</v>
      </c>
      <c r="Q107">
        <f>LN('25 TSE Stocks'!Q107/'25 TSE Stocks'!Q106)</f>
        <v>2.0834117211068082E-2</v>
      </c>
      <c r="R107">
        <f>LN('25 TSE Stocks'!R107/'25 TSE Stocks'!R106)</f>
        <v>1.0234364766349873E-3</v>
      </c>
      <c r="S107">
        <f>LN('25 TSE Stocks'!S107/'25 TSE Stocks'!S106)</f>
        <v>-6.8634564585197946E-3</v>
      </c>
      <c r="T107">
        <f>LN('25 TSE Stocks'!T107/'25 TSE Stocks'!T106)</f>
        <v>6.611111365586736E-2</v>
      </c>
      <c r="U107">
        <f>LN('25 TSE Stocks'!U107/'25 TSE Stocks'!U106)</f>
        <v>3.2865923375304029E-2</v>
      </c>
      <c r="V107">
        <f>LN('25 TSE Stocks'!V107/'25 TSE Stocks'!V106)</f>
        <v>3.4782281970498108E-3</v>
      </c>
      <c r="W107">
        <f>LN('25 TSE Stocks'!W107/'25 TSE Stocks'!W106)</f>
        <v>1.4598583848689433E-2</v>
      </c>
      <c r="X107">
        <f>LN('25 TSE Stocks'!X107/'25 TSE Stocks'!X106)</f>
        <v>-9.4635805470092895E-3</v>
      </c>
      <c r="Y107">
        <f>LN('25 TSE Stocks'!Y107/'25 TSE Stocks'!Y106)</f>
        <v>-5.5250836305303554E-3</v>
      </c>
      <c r="Z107">
        <f>LN('25 TSE Stocks'!Z107/'25 TSE Stocks'!Z106)</f>
        <v>1.4084760954872788E-2</v>
      </c>
    </row>
    <row r="108" spans="1:26" x14ac:dyDescent="0.25">
      <c r="A108" s="1">
        <v>42002</v>
      </c>
      <c r="B108">
        <f>LN('25 TSE Stocks'!B108/'25 TSE Stocks'!B107)</f>
        <v>-2.9382010185413573E-2</v>
      </c>
      <c r="C108">
        <f>LN('25 TSE Stocks'!C108/'25 TSE Stocks'!C107)</f>
        <v>-3.3021032995864384E-3</v>
      </c>
      <c r="D108">
        <f>LN('25 TSE Stocks'!D108/'25 TSE Stocks'!D107)</f>
        <v>-2.1161122082887781E-2</v>
      </c>
      <c r="E108">
        <f>LN('25 TSE Stocks'!E108/'25 TSE Stocks'!E107)</f>
        <v>-7.0972068150060852E-3</v>
      </c>
      <c r="F108">
        <f>LN('25 TSE Stocks'!F108/'25 TSE Stocks'!F107)</f>
        <v>-1.3007772587528851E-2</v>
      </c>
      <c r="G108">
        <f>LN('25 TSE Stocks'!G108/'25 TSE Stocks'!G107)</f>
        <v>-1.8094393162755951E-2</v>
      </c>
      <c r="H108">
        <f>LN('25 TSE Stocks'!H108/'25 TSE Stocks'!H107)</f>
        <v>-4.4945226485529292E-3</v>
      </c>
      <c r="I108">
        <f>LN('25 TSE Stocks'!I108/'25 TSE Stocks'!I107)</f>
        <v>-9.973419699551872E-3</v>
      </c>
      <c r="J108">
        <f>LN('25 TSE Stocks'!J108/'25 TSE Stocks'!J107)</f>
        <v>-1.8382921057960695E-2</v>
      </c>
      <c r="K108">
        <f>LN('25 TSE Stocks'!K108/'25 TSE Stocks'!K107)</f>
        <v>-1.6901753913165403E-2</v>
      </c>
      <c r="L108">
        <f>LN('25 TSE Stocks'!L108/'25 TSE Stocks'!L107)</f>
        <v>-6.2500641137171707E-3</v>
      </c>
      <c r="M108">
        <f>LN('25 TSE Stocks'!M108/'25 TSE Stocks'!M107)</f>
        <v>-1.3859143360743668E-2</v>
      </c>
      <c r="N108">
        <f>LN('25 TSE Stocks'!N108/'25 TSE Stocks'!N107)</f>
        <v>-2.9327552891464437E-2</v>
      </c>
      <c r="O108">
        <f>LN('25 TSE Stocks'!O108/'25 TSE Stocks'!O107)</f>
        <v>9.1556493822730171E-3</v>
      </c>
      <c r="P108">
        <f>LN('25 TSE Stocks'!P108/'25 TSE Stocks'!P107)</f>
        <v>4.2183251347414283E-2</v>
      </c>
      <c r="Q108">
        <f>LN('25 TSE Stocks'!Q108/'25 TSE Stocks'!Q107)</f>
        <v>-8.6283418290258752E-3</v>
      </c>
      <c r="R108">
        <f>LN('25 TSE Stocks'!R108/'25 TSE Stocks'!R107)</f>
        <v>-9.1357061763176258E-3</v>
      </c>
      <c r="S108">
        <f>LN('25 TSE Stocks'!S108/'25 TSE Stocks'!S107)</f>
        <v>4.1237241229698188E-3</v>
      </c>
      <c r="T108">
        <f>LN('25 TSE Stocks'!T108/'25 TSE Stocks'!T107)</f>
        <v>-1.355947528990663E-2</v>
      </c>
      <c r="U108">
        <f>LN('25 TSE Stocks'!U108/'25 TSE Stocks'!U107)</f>
        <v>-6.8232616531030974E-3</v>
      </c>
      <c r="V108">
        <f>LN('25 TSE Stocks'!V108/'25 TSE Stocks'!V107)</f>
        <v>-6.9687051364660801E-3</v>
      </c>
      <c r="W108">
        <f>LN('25 TSE Stocks'!W108/'25 TSE Stocks'!W107)</f>
        <v>-1.276201992489048E-2</v>
      </c>
      <c r="X108">
        <f>LN('25 TSE Stocks'!X108/'25 TSE Stocks'!X107)</f>
        <v>6.1238314610600796E-3</v>
      </c>
      <c r="Y108">
        <f>LN('25 TSE Stocks'!Y108/'25 TSE Stocks'!Y107)</f>
        <v>-8.6407467084830252E-3</v>
      </c>
      <c r="Z108">
        <f>LN('25 TSE Stocks'!Z108/'25 TSE Stocks'!Z107)</f>
        <v>1.3889348384951964E-2</v>
      </c>
    </row>
    <row r="109" spans="1:26" x14ac:dyDescent="0.25">
      <c r="A109" s="1">
        <v>42009</v>
      </c>
      <c r="B109">
        <f>LN('25 TSE Stocks'!B109/'25 TSE Stocks'!B108)</f>
        <v>3.1498529136739215E-2</v>
      </c>
      <c r="C109">
        <f>LN('25 TSE Stocks'!C109/'25 TSE Stocks'!C108)</f>
        <v>-1.5555999338128845E-2</v>
      </c>
      <c r="D109">
        <f>LN('25 TSE Stocks'!D109/'25 TSE Stocks'!D108)</f>
        <v>-5.455895263186996E-2</v>
      </c>
      <c r="E109">
        <f>LN('25 TSE Stocks'!E109/'25 TSE Stocks'!E108)</f>
        <v>-5.4146512420877854E-2</v>
      </c>
      <c r="F109">
        <f>LN('25 TSE Stocks'!F109/'25 TSE Stocks'!F108)</f>
        <v>-4.8880554438644051E-2</v>
      </c>
      <c r="G109">
        <f>LN('25 TSE Stocks'!G109/'25 TSE Stocks'!G108)</f>
        <v>6.7254340017243626E-3</v>
      </c>
      <c r="H109">
        <f>LN('25 TSE Stocks'!H109/'25 TSE Stocks'!H108)</f>
        <v>-3.2039194869200739E-2</v>
      </c>
      <c r="I109">
        <f>LN('25 TSE Stocks'!I109/'25 TSE Stocks'!I108)</f>
        <v>6.6599861880484081E-3</v>
      </c>
      <c r="J109">
        <f>LN('25 TSE Stocks'!J109/'25 TSE Stocks'!J108)</f>
        <v>-2.441466231817923E-2</v>
      </c>
      <c r="K109">
        <f>LN('25 TSE Stocks'!K109/'25 TSE Stocks'!K108)</f>
        <v>-1.1428656807496664E-2</v>
      </c>
      <c r="L109">
        <f>LN('25 TSE Stocks'!L109/'25 TSE Stocks'!L108)</f>
        <v>-1.1032355028117523E-2</v>
      </c>
      <c r="M109">
        <f>LN('25 TSE Stocks'!M109/'25 TSE Stocks'!M108)</f>
        <v>-1.9375153046613774E-2</v>
      </c>
      <c r="N109">
        <f>LN('25 TSE Stocks'!N109/'25 TSE Stocks'!N108)</f>
        <v>-4.879012995938916E-2</v>
      </c>
      <c r="O109">
        <f>LN('25 TSE Stocks'!O109/'25 TSE Stocks'!O108)</f>
        <v>6.0300454034542894E-3</v>
      </c>
      <c r="P109">
        <f>LN('25 TSE Stocks'!P109/'25 TSE Stocks'!P108)</f>
        <v>5.7010255689610961E-2</v>
      </c>
      <c r="Q109">
        <f>LN('25 TSE Stocks'!Q109/'25 TSE Stocks'!Q108)</f>
        <v>3.7419315106180212E-2</v>
      </c>
      <c r="R109">
        <f>LN('25 TSE Stocks'!R109/'25 TSE Stocks'!R108)</f>
        <v>1.8337112743713232E-3</v>
      </c>
      <c r="S109">
        <f>LN('25 TSE Stocks'!S109/'25 TSE Stocks'!S108)</f>
        <v>2.9732054695272684E-2</v>
      </c>
      <c r="T109">
        <f>LN('25 TSE Stocks'!T109/'25 TSE Stocks'!T108)</f>
        <v>2.6937748418569343E-2</v>
      </c>
      <c r="U109">
        <f>LN('25 TSE Stocks'!U109/'25 TSE Stocks'!U108)</f>
        <v>-1.0141447596445327E-2</v>
      </c>
      <c r="V109">
        <f>LN('25 TSE Stocks'!V109/'25 TSE Stocks'!V108)</f>
        <v>-3.5024845320632421E-3</v>
      </c>
      <c r="W109">
        <f>LN('25 TSE Stocks'!W109/'25 TSE Stocks'!W108)</f>
        <v>-3.6435745782918257E-2</v>
      </c>
      <c r="X109">
        <f>LN('25 TSE Stocks'!X109/'25 TSE Stocks'!X108)</f>
        <v>-4.3802603472278469E-2</v>
      </c>
      <c r="Y109">
        <f>LN('25 TSE Stocks'!Y109/'25 TSE Stocks'!Y108)</f>
        <v>-4.3172228683090938E-2</v>
      </c>
      <c r="Z109">
        <f>LN('25 TSE Stocks'!Z109/'25 TSE Stocks'!Z108)</f>
        <v>6.5077172735200847E-2</v>
      </c>
    </row>
    <row r="110" spans="1:26" x14ac:dyDescent="0.25">
      <c r="A110" s="1">
        <v>42016</v>
      </c>
      <c r="B110">
        <f>LN('25 TSE Stocks'!B110/'25 TSE Stocks'!B109)</f>
        <v>-7.7637946056886814E-2</v>
      </c>
      <c r="C110">
        <f>LN('25 TSE Stocks'!C110/'25 TSE Stocks'!C109)</f>
        <v>2.542988996550101E-2</v>
      </c>
      <c r="D110">
        <f>LN('25 TSE Stocks'!D110/'25 TSE Stocks'!D109)</f>
        <v>-2.843781621874443E-2</v>
      </c>
      <c r="E110">
        <f>LN('25 TSE Stocks'!E110/'25 TSE Stocks'!E109)</f>
        <v>-5.089746329474687E-2</v>
      </c>
      <c r="F110">
        <f>LN('25 TSE Stocks'!F110/'25 TSE Stocks'!F109)</f>
        <v>-2.9020066153956737E-2</v>
      </c>
      <c r="G110">
        <f>LN('25 TSE Stocks'!G110/'25 TSE Stocks'!G109)</f>
        <v>-1.2563826605819119E-2</v>
      </c>
      <c r="H110">
        <f>LN('25 TSE Stocks'!H110/'25 TSE Stocks'!H109)</f>
        <v>-3.7919138221409257E-2</v>
      </c>
      <c r="I110">
        <f>LN('25 TSE Stocks'!I110/'25 TSE Stocks'!I109)</f>
        <v>1.0236191505936387E-2</v>
      </c>
      <c r="J110">
        <f>LN('25 TSE Stocks'!J110/'25 TSE Stocks'!J109)</f>
        <v>-5.7195091048476481E-3</v>
      </c>
      <c r="K110">
        <f>LN('25 TSE Stocks'!K110/'25 TSE Stocks'!K109)</f>
        <v>1.2847985778656073E-2</v>
      </c>
      <c r="L110">
        <f>LN('25 TSE Stocks'!L110/'25 TSE Stocks'!L109)</f>
        <v>3.2738744690800223E-2</v>
      </c>
      <c r="M110">
        <f>LN('25 TSE Stocks'!M110/'25 TSE Stocks'!M109)</f>
        <v>-1.953147930694922E-2</v>
      </c>
      <c r="N110">
        <f>LN('25 TSE Stocks'!N110/'25 TSE Stocks'!N109)</f>
        <v>-5.2390244599814138E-2</v>
      </c>
      <c r="O110">
        <f>LN('25 TSE Stocks'!O110/'25 TSE Stocks'!O109)</f>
        <v>2.5718583850363085E-2</v>
      </c>
      <c r="P110">
        <f>LN('25 TSE Stocks'!P110/'25 TSE Stocks'!P109)</f>
        <v>-2.0356890868580731E-2</v>
      </c>
      <c r="Q110">
        <f>LN('25 TSE Stocks'!Q110/'25 TSE Stocks'!Q109)</f>
        <v>3.2843668639567211E-2</v>
      </c>
      <c r="R110">
        <f>LN('25 TSE Stocks'!R110/'25 TSE Stocks'!R109)</f>
        <v>-5.0732838357746807E-2</v>
      </c>
      <c r="S110">
        <f>LN('25 TSE Stocks'!S110/'25 TSE Stocks'!S109)</f>
        <v>-1.2056514115482376E-2</v>
      </c>
      <c r="T110">
        <f>LN('25 TSE Stocks'!T110/'25 TSE Stocks'!T109)</f>
        <v>-3.5506780937357339E-2</v>
      </c>
      <c r="U110">
        <f>LN('25 TSE Stocks'!U110/'25 TSE Stocks'!U109)</f>
        <v>3.3926080375058218E-2</v>
      </c>
      <c r="V110">
        <f>LN('25 TSE Stocks'!V110/'25 TSE Stocks'!V109)</f>
        <v>-3.5718150227624486E-2</v>
      </c>
      <c r="W110">
        <f>LN('25 TSE Stocks'!W110/'25 TSE Stocks'!W109)</f>
        <v>-3.2884823959833817E-2</v>
      </c>
      <c r="X110">
        <f>LN('25 TSE Stocks'!X110/'25 TSE Stocks'!X109)</f>
        <v>1.6447842092862409E-2</v>
      </c>
      <c r="Y110">
        <f>LN('25 TSE Stocks'!Y110/'25 TSE Stocks'!Y109)</f>
        <v>-1.7804759812577745E-2</v>
      </c>
      <c r="Z110">
        <f>LN('25 TSE Stocks'!Z110/'25 TSE Stocks'!Z109)</f>
        <v>4.1144787676900697E-2</v>
      </c>
    </row>
    <row r="111" spans="1:26" x14ac:dyDescent="0.25">
      <c r="A111" s="1">
        <v>42023</v>
      </c>
      <c r="B111">
        <f>LN('25 TSE Stocks'!B111/'25 TSE Stocks'!B110)</f>
        <v>-3.3297433996942544E-2</v>
      </c>
      <c r="C111">
        <f>LN('25 TSE Stocks'!C111/'25 TSE Stocks'!C110)</f>
        <v>5.0036797520394749E-2</v>
      </c>
      <c r="D111">
        <f>LN('25 TSE Stocks'!D111/'25 TSE Stocks'!D110)</f>
        <v>5.760323913223387E-2</v>
      </c>
      <c r="E111">
        <f>LN('25 TSE Stocks'!E111/'25 TSE Stocks'!E110)</f>
        <v>-2.7267199550065447E-2</v>
      </c>
      <c r="F111">
        <f>LN('25 TSE Stocks'!F111/'25 TSE Stocks'!F110)</f>
        <v>1.2127412725457556E-2</v>
      </c>
      <c r="G111">
        <f>LN('25 TSE Stocks'!G111/'25 TSE Stocks'!G110)</f>
        <v>2.25022374039422E-2</v>
      </c>
      <c r="H111">
        <f>LN('25 TSE Stocks'!H111/'25 TSE Stocks'!H110)</f>
        <v>6.7404548133108838E-3</v>
      </c>
      <c r="I111">
        <f>LN('25 TSE Stocks'!I111/'25 TSE Stocks'!I110)</f>
        <v>1.0457524312164996E-2</v>
      </c>
      <c r="J111">
        <f>LN('25 TSE Stocks'!J111/'25 TSE Stocks'!J110)</f>
        <v>-1.1538602463504213E-2</v>
      </c>
      <c r="K111">
        <f>LN('25 TSE Stocks'!K111/'25 TSE Stocks'!K110)</f>
        <v>1.8272039080153069E-2</v>
      </c>
      <c r="L111">
        <f>LN('25 TSE Stocks'!L111/'25 TSE Stocks'!L110)</f>
        <v>2.5739499595598282E-2</v>
      </c>
      <c r="M111">
        <f>LN('25 TSE Stocks'!M111/'25 TSE Stocks'!M110)</f>
        <v>0</v>
      </c>
      <c r="N111">
        <f>LN('25 TSE Stocks'!N111/'25 TSE Stocks'!N110)</f>
        <v>-2.3321634090876151E-2</v>
      </c>
      <c r="O111">
        <f>LN('25 TSE Stocks'!O111/'25 TSE Stocks'!O110)</f>
        <v>4.0821963224478071E-2</v>
      </c>
      <c r="P111">
        <f>LN('25 TSE Stocks'!P111/'25 TSE Stocks'!P110)</f>
        <v>8.9571795768202487E-3</v>
      </c>
      <c r="Q111">
        <f>LN('25 TSE Stocks'!Q111/'25 TSE Stocks'!Q110)</f>
        <v>2.709312891834512E-2</v>
      </c>
      <c r="R111">
        <f>LN('25 TSE Stocks'!R111/'25 TSE Stocks'!R110)</f>
        <v>2.6274994435948832E-2</v>
      </c>
      <c r="S111">
        <f>LN('25 TSE Stocks'!S111/'25 TSE Stocks'!S110)</f>
        <v>4.3513856437340993E-2</v>
      </c>
      <c r="T111">
        <f>LN('25 TSE Stocks'!T111/'25 TSE Stocks'!T110)</f>
        <v>8.2554976178189174E-2</v>
      </c>
      <c r="U111">
        <f>LN('25 TSE Stocks'!U111/'25 TSE Stocks'!U110)</f>
        <v>3.9544627293198173E-2</v>
      </c>
      <c r="V111">
        <f>LN('25 TSE Stocks'!V111/'25 TSE Stocks'!V110)</f>
        <v>5.3109925887099264E-2</v>
      </c>
      <c r="W111">
        <f>LN('25 TSE Stocks'!W111/'25 TSE Stocks'!W110)</f>
        <v>4.0467864817902176E-2</v>
      </c>
      <c r="X111">
        <f>LN('25 TSE Stocks'!X111/'25 TSE Stocks'!X110)</f>
        <v>1.1354426911039113E-2</v>
      </c>
      <c r="Y111">
        <f>LN('25 TSE Stocks'!Y111/'25 TSE Stocks'!Y110)</f>
        <v>6.3790211596881877E-2</v>
      </c>
      <c r="Z111">
        <f>LN('25 TSE Stocks'!Z111/'25 TSE Stocks'!Z110)</f>
        <v>-5.0885187703584682E-2</v>
      </c>
    </row>
    <row r="112" spans="1:26" x14ac:dyDescent="0.25">
      <c r="A112" s="1">
        <v>42030</v>
      </c>
      <c r="B112">
        <f>LN('25 TSE Stocks'!B112/'25 TSE Stocks'!B111)</f>
        <v>0.14352066262584037</v>
      </c>
      <c r="C112">
        <f>LN('25 TSE Stocks'!C112/'25 TSE Stocks'!C111)</f>
        <v>8.0761487840216223E-2</v>
      </c>
      <c r="D112">
        <f>LN('25 TSE Stocks'!D112/'25 TSE Stocks'!D111)</f>
        <v>2.7603568235372571E-2</v>
      </c>
      <c r="E112">
        <f>LN('25 TSE Stocks'!E112/'25 TSE Stocks'!E111)</f>
        <v>3.9845769589407241E-2</v>
      </c>
      <c r="F112">
        <f>LN('25 TSE Stocks'!F112/'25 TSE Stocks'!F111)</f>
        <v>1.6102419662147427E-2</v>
      </c>
      <c r="G112">
        <f>LN('25 TSE Stocks'!G112/'25 TSE Stocks'!G111)</f>
        <v>-5.2182702763324158E-3</v>
      </c>
      <c r="H112">
        <f>LN('25 TSE Stocks'!H112/'25 TSE Stocks'!H111)</f>
        <v>-3.7150031796614837E-2</v>
      </c>
      <c r="I112">
        <f>LN('25 TSE Stocks'!I112/'25 TSE Stocks'!I111)</f>
        <v>5.8710605063355611E-2</v>
      </c>
      <c r="J112">
        <f>LN('25 TSE Stocks'!J112/'25 TSE Stocks'!J111)</f>
        <v>2.4834143083519097E-2</v>
      </c>
      <c r="K112">
        <f>LN('25 TSE Stocks'!K112/'25 TSE Stocks'!K111)</f>
        <v>9.6828239346500977E-2</v>
      </c>
      <c r="L112">
        <f>LN('25 TSE Stocks'!L112/'25 TSE Stocks'!L111)</f>
        <v>7.0685313382256351E-2</v>
      </c>
      <c r="M112">
        <f>LN('25 TSE Stocks'!M112/'25 TSE Stocks'!M111)</f>
        <v>-8.6522388197445236E-3</v>
      </c>
      <c r="N112">
        <f>LN('25 TSE Stocks'!N112/'25 TSE Stocks'!N111)</f>
        <v>-1.699753986318742E-2</v>
      </c>
      <c r="O112">
        <f>LN('25 TSE Stocks'!O112/'25 TSE Stocks'!O111)</f>
        <v>8.44559930164335E-2</v>
      </c>
      <c r="P112">
        <f>LN('25 TSE Stocks'!P112/'25 TSE Stocks'!P111)</f>
        <v>3.8730508041148956E-2</v>
      </c>
      <c r="Q112">
        <f>LN('25 TSE Stocks'!Q112/'25 TSE Stocks'!Q111)</f>
        <v>3.1399652295037387E-3</v>
      </c>
      <c r="R112">
        <f>LN('25 TSE Stocks'!R112/'25 TSE Stocks'!R111)</f>
        <v>1.7794398116275263E-2</v>
      </c>
      <c r="S112">
        <f>LN('25 TSE Stocks'!S112/'25 TSE Stocks'!S111)</f>
        <v>-3.8784020524033121E-3</v>
      </c>
      <c r="T112">
        <f>LN('25 TSE Stocks'!T112/'25 TSE Stocks'!T111)</f>
        <v>1.5723595919986944E-2</v>
      </c>
      <c r="U112">
        <f>LN('25 TSE Stocks'!U112/'25 TSE Stocks'!U111)</f>
        <v>2.2052005253701591E-2</v>
      </c>
      <c r="V112">
        <f>LN('25 TSE Stocks'!V112/'25 TSE Stocks'!V111)</f>
        <v>6.8724841875444677E-3</v>
      </c>
      <c r="W112">
        <f>LN('25 TSE Stocks'!W112/'25 TSE Stocks'!W111)</f>
        <v>6.119141915576113E-3</v>
      </c>
      <c r="X112">
        <f>LN('25 TSE Stocks'!X112/'25 TSE Stocks'!X111)</f>
        <v>3.3310069940858236E-2</v>
      </c>
      <c r="Y112">
        <f>LN('25 TSE Stocks'!Y112/'25 TSE Stocks'!Y111)</f>
        <v>-4.0120288326247588E-2</v>
      </c>
      <c r="Z112">
        <f>LN('25 TSE Stocks'!Z112/'25 TSE Stocks'!Z111)</f>
        <v>-6.7479311306869807E-2</v>
      </c>
    </row>
    <row r="113" spans="1:26" x14ac:dyDescent="0.25">
      <c r="A113" s="1">
        <v>42037</v>
      </c>
      <c r="B113">
        <f>LN('25 TSE Stocks'!B113/'25 TSE Stocks'!B112)</f>
        <v>-4.6065358533727556E-2</v>
      </c>
      <c r="C113">
        <f>LN('25 TSE Stocks'!C113/'25 TSE Stocks'!C112)</f>
        <v>8.7968701664365226E-2</v>
      </c>
      <c r="D113">
        <f>LN('25 TSE Stocks'!D113/'25 TSE Stocks'!D112)</f>
        <v>-2.2100385169921658E-3</v>
      </c>
      <c r="E113">
        <f>LN('25 TSE Stocks'!E113/'25 TSE Stocks'!E112)</f>
        <v>-7.8431175643284747E-3</v>
      </c>
      <c r="F113">
        <f>LN('25 TSE Stocks'!F113/'25 TSE Stocks'!F112)</f>
        <v>6.0596492260895002E-2</v>
      </c>
      <c r="G113">
        <f>LN('25 TSE Stocks'!G113/'25 TSE Stocks'!G112)</f>
        <v>-2.8820495187206825E-3</v>
      </c>
      <c r="H113">
        <f>LN('25 TSE Stocks'!H113/'25 TSE Stocks'!H112)</f>
        <v>9.9108951343944516E-3</v>
      </c>
      <c r="I113">
        <f>LN('25 TSE Stocks'!I113/'25 TSE Stocks'!I112)</f>
        <v>-2.7033052254190709E-2</v>
      </c>
      <c r="J113">
        <f>LN('25 TSE Stocks'!J113/'25 TSE Stocks'!J112)</f>
        <v>1.6838630803011744E-2</v>
      </c>
      <c r="K113">
        <f>LN('25 TSE Stocks'!K113/'25 TSE Stocks'!K112)</f>
        <v>1.2633195702764094E-3</v>
      </c>
      <c r="L113">
        <f>LN('25 TSE Stocks'!L113/'25 TSE Stocks'!L112)</f>
        <v>-7.3679387028071294E-2</v>
      </c>
      <c r="M113">
        <f>LN('25 TSE Stocks'!M113/'25 TSE Stocks'!M112)</f>
        <v>1.3627185622841074E-2</v>
      </c>
      <c r="N113">
        <f>LN('25 TSE Stocks'!N113/'25 TSE Stocks'!N112)</f>
        <v>5.1236130202597631E-2</v>
      </c>
      <c r="O113">
        <f>LN('25 TSE Stocks'!O113/'25 TSE Stocks'!O112)</f>
        <v>-4.2834219954479932E-2</v>
      </c>
      <c r="P113">
        <f>LN('25 TSE Stocks'!P113/'25 TSE Stocks'!P112)</f>
        <v>-4.0005450158965394E-2</v>
      </c>
      <c r="Q113">
        <f>LN('25 TSE Stocks'!Q113/'25 TSE Stocks'!Q112)</f>
        <v>-0.11270185327563849</v>
      </c>
      <c r="R113">
        <f>LN('25 TSE Stocks'!R113/'25 TSE Stocks'!R112)</f>
        <v>1.5782622364316979E-2</v>
      </c>
      <c r="S113">
        <f>LN('25 TSE Stocks'!S113/'25 TSE Stocks'!S112)</f>
        <v>1.797210513789084E-2</v>
      </c>
      <c r="T113">
        <f>LN('25 TSE Stocks'!T113/'25 TSE Stocks'!T112)</f>
        <v>-0.16408013935949475</v>
      </c>
      <c r="U113">
        <f>LN('25 TSE Stocks'!U113/'25 TSE Stocks'!U112)</f>
        <v>-1.7524033562100964E-2</v>
      </c>
      <c r="V113">
        <f>LN('25 TSE Stocks'!V113/'25 TSE Stocks'!V112)</f>
        <v>-3.1306688380741736E-2</v>
      </c>
      <c r="W113">
        <f>LN('25 TSE Stocks'!W113/'25 TSE Stocks'!W112)</f>
        <v>1.675230487418413E-2</v>
      </c>
      <c r="X113">
        <f>LN('25 TSE Stocks'!X113/'25 TSE Stocks'!X112)</f>
        <v>-2.3679073167204905E-2</v>
      </c>
      <c r="Y113">
        <f>LN('25 TSE Stocks'!Y113/'25 TSE Stocks'!Y112)</f>
        <v>1.1627909994684427E-2</v>
      </c>
      <c r="Z113">
        <f>LN('25 TSE Stocks'!Z113/'25 TSE Stocks'!Z112)</f>
        <v>1.5584690256005319E-2</v>
      </c>
    </row>
    <row r="114" spans="1:26" x14ac:dyDescent="0.25">
      <c r="A114" s="1">
        <v>42044</v>
      </c>
      <c r="B114">
        <f>LN('25 TSE Stocks'!B114/'25 TSE Stocks'!B113)</f>
        <v>-2.6050588750549355E-2</v>
      </c>
      <c r="C114">
        <f>LN('25 TSE Stocks'!C114/'25 TSE Stocks'!C113)</f>
        <v>-5.2769840993593387E-3</v>
      </c>
      <c r="D114">
        <f>LN('25 TSE Stocks'!D114/'25 TSE Stocks'!D113)</f>
        <v>2.2604031088863798E-2</v>
      </c>
      <c r="E114">
        <f>LN('25 TSE Stocks'!E114/'25 TSE Stocks'!E113)</f>
        <v>-0.20018083337887216</v>
      </c>
      <c r="F114">
        <f>LN('25 TSE Stocks'!F114/'25 TSE Stocks'!F113)</f>
        <v>5.1211536407784392E-2</v>
      </c>
      <c r="G114">
        <f>LN('25 TSE Stocks'!G114/'25 TSE Stocks'!G113)</f>
        <v>2.3978747206481851E-2</v>
      </c>
      <c r="H114">
        <f>LN('25 TSE Stocks'!H114/'25 TSE Stocks'!H113)</f>
        <v>2.5317904437275478E-2</v>
      </c>
      <c r="I114">
        <f>LN('25 TSE Stocks'!I114/'25 TSE Stocks'!I113)</f>
        <v>-1.1403313397392249E-2</v>
      </c>
      <c r="J114">
        <f>LN('25 TSE Stocks'!J114/'25 TSE Stocks'!J113)</f>
        <v>7.3937884644918288E-3</v>
      </c>
      <c r="K114">
        <f>LN('25 TSE Stocks'!K114/'25 TSE Stocks'!K113)</f>
        <v>3.7809437131762365E-3</v>
      </c>
      <c r="L114">
        <f>LN('25 TSE Stocks'!L114/'25 TSE Stocks'!L113)</f>
        <v>3.5349794905715964E-2</v>
      </c>
      <c r="M114">
        <f>LN('25 TSE Stocks'!M114/'25 TSE Stocks'!M113)</f>
        <v>1.5889532266942303E-2</v>
      </c>
      <c r="N114">
        <f>LN('25 TSE Stocks'!N114/'25 TSE Stocks'!N113)</f>
        <v>-4.5538154353665747E-2</v>
      </c>
      <c r="O114">
        <f>LN('25 TSE Stocks'!O114/'25 TSE Stocks'!O113)</f>
        <v>4.1109722142247618E-2</v>
      </c>
      <c r="P114">
        <f>LN('25 TSE Stocks'!P114/'25 TSE Stocks'!P113)</f>
        <v>-0.10055325789611019</v>
      </c>
      <c r="Q114">
        <f>LN('25 TSE Stocks'!Q114/'25 TSE Stocks'!Q113)</f>
        <v>1.0471174581299475E-2</v>
      </c>
      <c r="R114">
        <f>LN('25 TSE Stocks'!R114/'25 TSE Stocks'!R113)</f>
        <v>2.4546009341450101E-2</v>
      </c>
      <c r="S114">
        <f>LN('25 TSE Stocks'!S114/'25 TSE Stocks'!S113)</f>
        <v>1.1385421953646314E-2</v>
      </c>
      <c r="T114">
        <f>LN('25 TSE Stocks'!T114/'25 TSE Stocks'!T113)</f>
        <v>-5.5299829412402491E-3</v>
      </c>
      <c r="U114">
        <f>LN('25 TSE Stocks'!U114/'25 TSE Stocks'!U113)</f>
        <v>9.8135476680863052E-4</v>
      </c>
      <c r="V114">
        <f>LN('25 TSE Stocks'!V114/'25 TSE Stocks'!V113)</f>
        <v>3.4725673983311771E-2</v>
      </c>
      <c r="W114">
        <f>LN('25 TSE Stocks'!W114/'25 TSE Stocks'!W113)</f>
        <v>3.0897434482314287E-2</v>
      </c>
      <c r="X114">
        <f>LN('25 TSE Stocks'!X114/'25 TSE Stocks'!X113)</f>
        <v>5.1373136426140671E-2</v>
      </c>
      <c r="Y114">
        <f>LN('25 TSE Stocks'!Y114/'25 TSE Stocks'!Y113)</f>
        <v>2.002927525961971E-2</v>
      </c>
      <c r="Z114">
        <f>LN('25 TSE Stocks'!Z114/'25 TSE Stocks'!Z113)</f>
        <v>-1.5584690256005337E-2</v>
      </c>
    </row>
    <row r="115" spans="1:26" x14ac:dyDescent="0.25">
      <c r="A115" s="1">
        <v>42051</v>
      </c>
      <c r="B115">
        <f>LN('25 TSE Stocks'!B115/'25 TSE Stocks'!B114)</f>
        <v>7.5520813566126138E-2</v>
      </c>
      <c r="C115">
        <f>LN('25 TSE Stocks'!C115/'25 TSE Stocks'!C114)</f>
        <v>1.2270104835688607E-2</v>
      </c>
      <c r="D115">
        <f>LN('25 TSE Stocks'!D115/'25 TSE Stocks'!D114)</f>
        <v>7.2303849434395911E-2</v>
      </c>
      <c r="E115">
        <f>LN('25 TSE Stocks'!E115/'25 TSE Stocks'!E114)</f>
        <v>4.9541296679250189E-2</v>
      </c>
      <c r="F115">
        <f>LN('25 TSE Stocks'!F115/'25 TSE Stocks'!F114)</f>
        <v>7.9357211635687389E-2</v>
      </c>
      <c r="G115">
        <f>LN('25 TSE Stocks'!G115/'25 TSE Stocks'!G114)</f>
        <v>3.3995630296697776E-2</v>
      </c>
      <c r="H115">
        <f>LN('25 TSE Stocks'!H115/'25 TSE Stocks'!H114)</f>
        <v>4.2359054093464542E-2</v>
      </c>
      <c r="I115">
        <f>LN('25 TSE Stocks'!I115/'25 TSE Stocks'!I114)</f>
        <v>1.9559091369218202E-2</v>
      </c>
      <c r="J115">
        <f>LN('25 TSE Stocks'!J115/'25 TSE Stocks'!J114)</f>
        <v>8.3013048305031964E-2</v>
      </c>
      <c r="K115">
        <f>LN('25 TSE Stocks'!K115/'25 TSE Stocks'!K114)</f>
        <v>6.2694916322337977E-3</v>
      </c>
      <c r="L115">
        <f>LN('25 TSE Stocks'!L115/'25 TSE Stocks'!L114)</f>
        <v>4.1111434556323781E-2</v>
      </c>
      <c r="M115">
        <f>LN('25 TSE Stocks'!M115/'25 TSE Stocks'!M114)</f>
        <v>4.1319222144921001E-2</v>
      </c>
      <c r="N115">
        <f>LN('25 TSE Stocks'!N115/'25 TSE Stocks'!N114)</f>
        <v>0</v>
      </c>
      <c r="O115">
        <f>LN('25 TSE Stocks'!O115/'25 TSE Stocks'!O114)</f>
        <v>0.12326587267688145</v>
      </c>
      <c r="P115">
        <f>LN('25 TSE Stocks'!P115/'25 TSE Stocks'!P114)</f>
        <v>1.8169757522215748E-2</v>
      </c>
      <c r="Q115">
        <f>LN('25 TSE Stocks'!Q115/'25 TSE Stocks'!Q114)</f>
        <v>1.7212171417047846E-2</v>
      </c>
      <c r="R115">
        <f>LN('25 TSE Stocks'!R115/'25 TSE Stocks'!R114)</f>
        <v>9.0378002294023863E-3</v>
      </c>
      <c r="S115">
        <f>LN('25 TSE Stocks'!S115/'25 TSE Stocks'!S114)</f>
        <v>1.6219888780323627E-2</v>
      </c>
      <c r="T115">
        <f>LN('25 TSE Stocks'!T115/'25 TSE Stocks'!T114)</f>
        <v>2.1938927023151818E-2</v>
      </c>
      <c r="U115">
        <f>LN('25 TSE Stocks'!U115/'25 TSE Stocks'!U114)</f>
        <v>1.0540865604841184E-2</v>
      </c>
      <c r="V115">
        <f>LN('25 TSE Stocks'!V115/'25 TSE Stocks'!V114)</f>
        <v>-1.374599281347706E-2</v>
      </c>
      <c r="W115">
        <f>LN('25 TSE Stocks'!W115/'25 TSE Stocks'!W114)</f>
        <v>2.3873987714300059E-2</v>
      </c>
      <c r="X115">
        <f>LN('25 TSE Stocks'!X115/'25 TSE Stocks'!X114)</f>
        <v>3.0303038058976796E-3</v>
      </c>
      <c r="Y115">
        <f>LN('25 TSE Stocks'!Y115/'25 TSE Stocks'!Y114)</f>
        <v>2.2409967379169952E-2</v>
      </c>
      <c r="Z115">
        <f>LN('25 TSE Stocks'!Z115/'25 TSE Stocks'!Z114)</f>
        <v>1.7301225792547711E-2</v>
      </c>
    </row>
    <row r="116" spans="1:26" x14ac:dyDescent="0.25">
      <c r="A116" s="1">
        <v>42058</v>
      </c>
      <c r="B116">
        <f>LN('25 TSE Stocks'!B116/'25 TSE Stocks'!B115)</f>
        <v>2.9472960905533384E-2</v>
      </c>
      <c r="C116">
        <f>LN('25 TSE Stocks'!C116/'25 TSE Stocks'!C115)</f>
        <v>7.22395887029888E-2</v>
      </c>
      <c r="D116">
        <f>LN('25 TSE Stocks'!D116/'25 TSE Stocks'!D115)</f>
        <v>4.2671283313041632E-2</v>
      </c>
      <c r="E116">
        <f>LN('25 TSE Stocks'!E116/'25 TSE Stocks'!E115)</f>
        <v>-3.426785405143843E-2</v>
      </c>
      <c r="F116">
        <f>LN('25 TSE Stocks'!F116/'25 TSE Stocks'!F115)</f>
        <v>1.5811519769556942E-2</v>
      </c>
      <c r="G116">
        <f>LN('25 TSE Stocks'!G116/'25 TSE Stocks'!G115)</f>
        <v>-1.8587240069598185E-3</v>
      </c>
      <c r="H116">
        <f>LN('25 TSE Stocks'!H116/'25 TSE Stocks'!H115)</f>
        <v>-2.425495096181042E-2</v>
      </c>
      <c r="I116">
        <f>LN('25 TSE Stocks'!I116/'25 TSE Stocks'!I115)</f>
        <v>1.4576088286887733E-2</v>
      </c>
      <c r="J116">
        <f>LN('25 TSE Stocks'!J116/'25 TSE Stocks'!J115)</f>
        <v>8.4465888278069542E-2</v>
      </c>
      <c r="K116">
        <f>LN('25 TSE Stocks'!K116/'25 TSE Stocks'!K115)</f>
        <v>2.4692530288943814E-2</v>
      </c>
      <c r="L116">
        <f>LN('25 TSE Stocks'!L116/'25 TSE Stocks'!L115)</f>
        <v>5.1432007392833809E-2</v>
      </c>
      <c r="M116">
        <f>LN('25 TSE Stocks'!M116/'25 TSE Stocks'!M115)</f>
        <v>2.3405533912671064E-3</v>
      </c>
      <c r="N116">
        <f>LN('25 TSE Stocks'!N116/'25 TSE Stocks'!N115)</f>
        <v>4.8790069923761732E-2</v>
      </c>
      <c r="O116">
        <f>LN('25 TSE Stocks'!O116/'25 TSE Stocks'!O115)</f>
        <v>1.2133591865818831E-2</v>
      </c>
      <c r="P116">
        <f>LN('25 TSE Stocks'!P116/'25 TSE Stocks'!P115)</f>
        <v>-2.524704606105152E-2</v>
      </c>
      <c r="Q116">
        <f>LN('25 TSE Stocks'!Q116/'25 TSE Stocks'!Q115)</f>
        <v>1.1874574598419936E-2</v>
      </c>
      <c r="R116">
        <f>LN('25 TSE Stocks'!R116/'25 TSE Stocks'!R115)</f>
        <v>3.6142159558532668E-3</v>
      </c>
      <c r="S116">
        <f>LN('25 TSE Stocks'!S116/'25 TSE Stocks'!S115)</f>
        <v>-3.2707371004473691E-2</v>
      </c>
      <c r="T116">
        <f>LN('25 TSE Stocks'!T116/'25 TSE Stocks'!T115)</f>
        <v>7.9903409885778279E-2</v>
      </c>
      <c r="U116">
        <f>LN('25 TSE Stocks'!U116/'25 TSE Stocks'!U115)</f>
        <v>3.8099719908701687E-2</v>
      </c>
      <c r="V116">
        <f>LN('25 TSE Stocks'!V116/'25 TSE Stocks'!V115)</f>
        <v>-3.1637197956919355E-2</v>
      </c>
      <c r="W116">
        <f>LN('25 TSE Stocks'!W116/'25 TSE Stocks'!W115)</f>
        <v>1.2589731053180673E-2</v>
      </c>
      <c r="X116">
        <f>LN('25 TSE Stocks'!X116/'25 TSE Stocks'!X115)</f>
        <v>3.1275703081463262E-2</v>
      </c>
      <c r="Y116">
        <f>LN('25 TSE Stocks'!Y116/'25 TSE Stocks'!Y115)</f>
        <v>-2.8091421033253863E-2</v>
      </c>
      <c r="Z116">
        <f>LN('25 TSE Stocks'!Z116/'25 TSE Stocks'!Z115)</f>
        <v>2.2053630324161397E-2</v>
      </c>
    </row>
    <row r="117" spans="1:26" x14ac:dyDescent="0.25">
      <c r="A117" s="1">
        <v>42065</v>
      </c>
      <c r="B117">
        <f>LN('25 TSE Stocks'!B117/'25 TSE Stocks'!B116)</f>
        <v>-4.4541864271218375E-2</v>
      </c>
      <c r="C117">
        <f>LN('25 TSE Stocks'!C117/'25 TSE Stocks'!C116)</f>
        <v>2.560145960402661E-2</v>
      </c>
      <c r="D117">
        <f>LN('25 TSE Stocks'!D117/'25 TSE Stocks'!D116)</f>
        <v>-2.1436173696967188E-2</v>
      </c>
      <c r="E117">
        <f>LN('25 TSE Stocks'!E117/'25 TSE Stocks'!E116)</f>
        <v>-9.1360437833394627E-3</v>
      </c>
      <c r="F117">
        <f>LN('25 TSE Stocks'!F117/'25 TSE Stocks'!F116)</f>
        <v>1.0279485550708173E-3</v>
      </c>
      <c r="G117">
        <f>LN('25 TSE Stocks'!G117/'25 TSE Stocks'!G116)</f>
        <v>1.5628476810450844E-2</v>
      </c>
      <c r="H117">
        <f>LN('25 TSE Stocks'!H117/'25 TSE Stocks'!H116)</f>
        <v>2.8852731201033183E-2</v>
      </c>
      <c r="I117">
        <f>LN('25 TSE Stocks'!I117/'25 TSE Stocks'!I116)</f>
        <v>9.8040835421168617E-3</v>
      </c>
      <c r="J117">
        <f>LN('25 TSE Stocks'!J117/'25 TSE Stocks'!J116)</f>
        <v>-2.0457301491581537E-2</v>
      </c>
      <c r="K117">
        <f>LN('25 TSE Stocks'!K117/'25 TSE Stocks'!K116)</f>
        <v>6.3776074234782112E-2</v>
      </c>
      <c r="L117">
        <f>LN('25 TSE Stocks'!L117/'25 TSE Stocks'!L116)</f>
        <v>2.7327767683118221E-2</v>
      </c>
      <c r="M117">
        <f>LN('25 TSE Stocks'!M117/'25 TSE Stocks'!M116)</f>
        <v>4.2515587276814289E-4</v>
      </c>
      <c r="N117">
        <f>LN('25 TSE Stocks'!N117/'25 TSE Stocks'!N116)</f>
        <v>7.6135396560753806E-3</v>
      </c>
      <c r="O117">
        <f>LN('25 TSE Stocks'!O117/'25 TSE Stocks'!O116)</f>
        <v>-2.5962157297392437E-2</v>
      </c>
      <c r="P117">
        <f>LN('25 TSE Stocks'!P117/'25 TSE Stocks'!P116)</f>
        <v>2.6630953966238234E-2</v>
      </c>
      <c r="Q117">
        <f>LN('25 TSE Stocks'!Q117/'25 TSE Stocks'!Q116)</f>
        <v>3.8052718679637637E-2</v>
      </c>
      <c r="R117">
        <f>LN('25 TSE Stocks'!R117/'25 TSE Stocks'!R116)</f>
        <v>2.8517981898970274E-2</v>
      </c>
      <c r="S117">
        <f>LN('25 TSE Stocks'!S117/'25 TSE Stocks'!S116)</f>
        <v>4.6413259501268872E-2</v>
      </c>
      <c r="T117">
        <f>LN('25 TSE Stocks'!T117/'25 TSE Stocks'!T116)</f>
        <v>-1.1754746278394042E-2</v>
      </c>
      <c r="U117">
        <f>LN('25 TSE Stocks'!U117/'25 TSE Stocks'!U116)</f>
        <v>3.993957664670824E-2</v>
      </c>
      <c r="V117">
        <f>LN('25 TSE Stocks'!V117/'25 TSE Stocks'!V116)</f>
        <v>-1.4388474631691807E-2</v>
      </c>
      <c r="W117">
        <f>LN('25 TSE Stocks'!W117/'25 TSE Stocks'!W116)</f>
        <v>1.4135809026460916E-2</v>
      </c>
      <c r="X117">
        <f>LN('25 TSE Stocks'!X117/'25 TSE Stocks'!X116)</f>
        <v>3.0327126079535825E-2</v>
      </c>
      <c r="Y117">
        <f>LN('25 TSE Stocks'!Y117/'25 TSE Stocks'!Y116)</f>
        <v>-2.305605359953131E-2</v>
      </c>
      <c r="Z117">
        <f>LN('25 TSE Stocks'!Z117/'25 TSE Stocks'!Z116)</f>
        <v>1.1676538477210702E-2</v>
      </c>
    </row>
    <row r="118" spans="1:26" x14ac:dyDescent="0.25">
      <c r="A118" s="1">
        <v>42072</v>
      </c>
      <c r="B118">
        <f>LN('25 TSE Stocks'!B118/'25 TSE Stocks'!B117)</f>
        <v>6.1558030796138571E-2</v>
      </c>
      <c r="C118">
        <f>LN('25 TSE Stocks'!C118/'25 TSE Stocks'!C117)</f>
        <v>5.3817724519838177E-2</v>
      </c>
      <c r="D118">
        <f>LN('25 TSE Stocks'!D118/'25 TSE Stocks'!D117)</f>
        <v>2.1436173696967185E-2</v>
      </c>
      <c r="E118">
        <f>LN('25 TSE Stocks'!E118/'25 TSE Stocks'!E117)</f>
        <v>-9.2200796107143931E-3</v>
      </c>
      <c r="F118">
        <f>LN('25 TSE Stocks'!F118/'25 TSE Stocks'!F117)</f>
        <v>1.4031028852080395E-2</v>
      </c>
      <c r="G118">
        <f>LN('25 TSE Stocks'!G118/'25 TSE Stocks'!G117)</f>
        <v>8.1472963812136128E-3</v>
      </c>
      <c r="H118">
        <f>LN('25 TSE Stocks'!H118/'25 TSE Stocks'!H117)</f>
        <v>2.8935144376431698E-2</v>
      </c>
      <c r="I118">
        <f>LN('25 TSE Stocks'!I118/'25 TSE Stocks'!I117)</f>
        <v>8.5003140017426322E-3</v>
      </c>
      <c r="J118">
        <f>LN('25 TSE Stocks'!J118/'25 TSE Stocks'!J117)</f>
        <v>2.3567780678290455E-2</v>
      </c>
      <c r="K118">
        <f>LN('25 TSE Stocks'!K118/'25 TSE Stocks'!K117)</f>
        <v>1.5891434251376766E-2</v>
      </c>
      <c r="L118">
        <f>LN('25 TSE Stocks'!L118/'25 TSE Stocks'!L117)</f>
        <v>1.275533042384914E-2</v>
      </c>
      <c r="M118">
        <f>LN('25 TSE Stocks'!M118/'25 TSE Stocks'!M117)</f>
        <v>3.547927815527694E-2</v>
      </c>
      <c r="N118">
        <f>LN('25 TSE Stocks'!N118/'25 TSE Stocks'!N117)</f>
        <v>8.647350609520317E-2</v>
      </c>
      <c r="O118">
        <f>LN('25 TSE Stocks'!O118/'25 TSE Stocks'!O117)</f>
        <v>7.8812173200475732E-2</v>
      </c>
      <c r="P118">
        <f>LN('25 TSE Stocks'!P118/'25 TSE Stocks'!P117)</f>
        <v>8.8623665939376414E-2</v>
      </c>
      <c r="Q118">
        <f>LN('25 TSE Stocks'!Q118/'25 TSE Stocks'!Q117)</f>
        <v>-2.298971589765015E-2</v>
      </c>
      <c r="R118">
        <f>LN('25 TSE Stocks'!R118/'25 TSE Stocks'!R117)</f>
        <v>4.9728127581721578E-2</v>
      </c>
      <c r="S118">
        <f>LN('25 TSE Stocks'!S118/'25 TSE Stocks'!S117)</f>
        <v>1.4760429313153647E-2</v>
      </c>
      <c r="T118">
        <f>LN('25 TSE Stocks'!T118/'25 TSE Stocks'!T117)</f>
        <v>0</v>
      </c>
      <c r="U118">
        <f>LN('25 TSE Stocks'!U118/'25 TSE Stocks'!U117)</f>
        <v>4.6495581819356764E-2</v>
      </c>
      <c r="V118">
        <f>LN('25 TSE Stocks'!V118/'25 TSE Stocks'!V117)</f>
        <v>1.7953727309454038E-2</v>
      </c>
      <c r="W118">
        <f>LN('25 TSE Stocks'!W118/'25 TSE Stocks'!W117)</f>
        <v>-2.1287651980732365E-3</v>
      </c>
      <c r="X118">
        <f>LN('25 TSE Stocks'!X118/'25 TSE Stocks'!X117)</f>
        <v>-1.000684029485256E-2</v>
      </c>
      <c r="Y118">
        <f>LN('25 TSE Stocks'!Y118/'25 TSE Stocks'!Y117)</f>
        <v>-1.4684388550261366E-2</v>
      </c>
      <c r="Z118">
        <f>LN('25 TSE Stocks'!Z118/'25 TSE Stocks'!Z117)</f>
        <v>-4.2343185251880903E-2</v>
      </c>
    </row>
    <row r="119" spans="1:26" x14ac:dyDescent="0.25">
      <c r="A119" s="1">
        <v>42079</v>
      </c>
      <c r="B119">
        <f>LN('25 TSE Stocks'!B119/'25 TSE Stocks'!B118)</f>
        <v>7.7570513360526675E-3</v>
      </c>
      <c r="C119">
        <f>LN('25 TSE Stocks'!C119/'25 TSE Stocks'!C118)</f>
        <v>-1.4981068567924978E-3</v>
      </c>
      <c r="D119">
        <f>LN('25 TSE Stocks'!D119/'25 TSE Stocks'!D118)</f>
        <v>2.4755458399958144E-2</v>
      </c>
      <c r="E119">
        <f>LN('25 TSE Stocks'!E119/'25 TSE Stocks'!E118)</f>
        <v>9.3167490783923904E-2</v>
      </c>
      <c r="F119">
        <f>LN('25 TSE Stocks'!F119/'25 TSE Stocks'!F118)</f>
        <v>6.3320182672429027E-4</v>
      </c>
      <c r="G119">
        <f>LN('25 TSE Stocks'!G119/'25 TSE Stocks'!G118)</f>
        <v>4.0468320886384281E-2</v>
      </c>
      <c r="H119">
        <f>LN('25 TSE Stocks'!H119/'25 TSE Stocks'!H118)</f>
        <v>-3.3532924615654387E-2</v>
      </c>
      <c r="I119">
        <f>LN('25 TSE Stocks'!I119/'25 TSE Stocks'!I118)</f>
        <v>2.0347760302557E-2</v>
      </c>
      <c r="J119">
        <f>LN('25 TSE Stocks'!J119/'25 TSE Stocks'!J118)</f>
        <v>2.454084571250947E-2</v>
      </c>
      <c r="K119">
        <f>LN('25 TSE Stocks'!K119/'25 TSE Stocks'!K118)</f>
        <v>-2.0478522043809094E-2</v>
      </c>
      <c r="L119">
        <f>LN('25 TSE Stocks'!L119/'25 TSE Stocks'!L118)</f>
        <v>4.3404141175511259E-2</v>
      </c>
      <c r="M119">
        <f>LN('25 TSE Stocks'!M119/'25 TSE Stocks'!M118)</f>
        <v>-7.4088865843263321E-3</v>
      </c>
      <c r="N119">
        <f>LN('25 TSE Stocks'!N119/'25 TSE Stocks'!N118)</f>
        <v>4.4366060551760823E-2</v>
      </c>
      <c r="O119">
        <f>LN('25 TSE Stocks'!O119/'25 TSE Stocks'!O118)</f>
        <v>1.5606793704291567E-2</v>
      </c>
      <c r="P119">
        <f>LN('25 TSE Stocks'!P119/'25 TSE Stocks'!P118)</f>
        <v>-3.8047203973291008E-3</v>
      </c>
      <c r="Q119">
        <f>LN('25 TSE Stocks'!Q119/'25 TSE Stocks'!Q118)</f>
        <v>8.2714109289463E-3</v>
      </c>
      <c r="R119">
        <f>LN('25 TSE Stocks'!R119/'25 TSE Stocks'!R118)</f>
        <v>3.8193353502924222E-2</v>
      </c>
      <c r="S119">
        <f>LN('25 TSE Stocks'!S119/'25 TSE Stocks'!S118)</f>
        <v>4.8719928896990786E-3</v>
      </c>
      <c r="T119">
        <f>LN('25 TSE Stocks'!T119/'25 TSE Stocks'!T118)</f>
        <v>8.410476835713724E-3</v>
      </c>
      <c r="U119">
        <f>LN('25 TSE Stocks'!U119/'25 TSE Stocks'!U118)</f>
        <v>2.9227232065421098E-2</v>
      </c>
      <c r="V119">
        <f>LN('25 TSE Stocks'!V119/'25 TSE Stocks'!V118)</f>
        <v>-2.888302634873767E-2</v>
      </c>
      <c r="W119">
        <f>LN('25 TSE Stocks'!W119/'25 TSE Stocks'!W118)</f>
        <v>5.1506098762536194E-2</v>
      </c>
      <c r="X119">
        <f>LN('25 TSE Stocks'!X119/'25 TSE Stocks'!X118)</f>
        <v>7.0715207033318114E-2</v>
      </c>
      <c r="Y119">
        <f>LN('25 TSE Stocks'!Y119/'25 TSE Stocks'!Y118)</f>
        <v>1.4684388550261373E-2</v>
      </c>
      <c r="Z119">
        <f>LN('25 TSE Stocks'!Z119/'25 TSE Stocks'!Z118)</f>
        <v>1.2037843315452589E-2</v>
      </c>
    </row>
    <row r="120" spans="1:26" x14ac:dyDescent="0.25">
      <c r="A120" s="1">
        <v>42086</v>
      </c>
      <c r="B120">
        <f>LN('25 TSE Stocks'!B120/'25 TSE Stocks'!B119)</f>
        <v>-1.9337188965049402E-3</v>
      </c>
      <c r="C120">
        <f>LN('25 TSE Stocks'!C120/'25 TSE Stocks'!C119)</f>
        <v>1.4981068567924542E-3</v>
      </c>
      <c r="D120">
        <f>LN('25 TSE Stocks'!D120/'25 TSE Stocks'!D119)</f>
        <v>-1.5798025601405256E-2</v>
      </c>
      <c r="E120">
        <f>LN('25 TSE Stocks'!E120/'25 TSE Stocks'!E119)</f>
        <v>-3.1068635799543502E-2</v>
      </c>
      <c r="F120">
        <f>LN('25 TSE Stocks'!F120/'25 TSE Stocks'!F119)</f>
        <v>-4.9030605711679755E-2</v>
      </c>
      <c r="G120">
        <f>LN('25 TSE Stocks'!G120/'25 TSE Stocks'!G119)</f>
        <v>-1.3701348928503485E-2</v>
      </c>
      <c r="H120">
        <f>LN('25 TSE Stocks'!H120/'25 TSE Stocks'!H119)</f>
        <v>9.2156332025975234E-4</v>
      </c>
      <c r="I120">
        <f>LN('25 TSE Stocks'!I120/'25 TSE Stocks'!I119)</f>
        <v>-4.2353539170556606E-2</v>
      </c>
      <c r="J120">
        <f>LN('25 TSE Stocks'!J120/'25 TSE Stocks'!J119)</f>
        <v>-1.0662468427397308E-2</v>
      </c>
      <c r="K120">
        <f>LN('25 TSE Stocks'!K120/'25 TSE Stocks'!K119)</f>
        <v>-3.2713461502351125E-2</v>
      </c>
      <c r="L120">
        <f>LN('25 TSE Stocks'!L120/'25 TSE Stocks'!L119)</f>
        <v>-2.5815917853054968E-2</v>
      </c>
      <c r="M120">
        <f>LN('25 TSE Stocks'!M120/'25 TSE Stocks'!M119)</f>
        <v>-1.1217608315164843E-2</v>
      </c>
      <c r="N120">
        <f>LN('25 TSE Stocks'!N120/'25 TSE Stocks'!N119)</f>
        <v>3.7664981066096981E-3</v>
      </c>
      <c r="O120">
        <f>LN('25 TSE Stocks'!O120/'25 TSE Stocks'!O119)</f>
        <v>-1.7992922965679101E-2</v>
      </c>
      <c r="P120">
        <f>LN('25 TSE Stocks'!P120/'25 TSE Stocks'!P119)</f>
        <v>1.5132689979149034E-2</v>
      </c>
      <c r="Q120">
        <f>LN('25 TSE Stocks'!Q120/'25 TSE Stocks'!Q119)</f>
        <v>-6.611664246569034E-3</v>
      </c>
      <c r="R120">
        <f>LN('25 TSE Stocks'!R120/'25 TSE Stocks'!R119)</f>
        <v>3.3292692851678478E-3</v>
      </c>
      <c r="S120">
        <f>LN('25 TSE Stocks'!S120/'25 TSE Stocks'!S119)</f>
        <v>3.2280182226748666E-2</v>
      </c>
      <c r="T120">
        <f>LN('25 TSE Stocks'!T120/'25 TSE Stocks'!T119)</f>
        <v>-4.2778184021714426E-2</v>
      </c>
      <c r="U120">
        <f>LN('25 TSE Stocks'!U120/'25 TSE Stocks'!U119)</f>
        <v>8.9510798981857227E-3</v>
      </c>
      <c r="V120">
        <f>LN('25 TSE Stocks'!V120/'25 TSE Stocks'!V119)</f>
        <v>-3.7317608636292202E-2</v>
      </c>
      <c r="W120">
        <f>LN('25 TSE Stocks'!W120/'25 TSE Stocks'!W119)</f>
        <v>-4.5556338989885946E-2</v>
      </c>
      <c r="X120">
        <f>LN('25 TSE Stocks'!X120/'25 TSE Stocks'!X119)</f>
        <v>-2.8515066682923078E-2</v>
      </c>
      <c r="Y120">
        <f>LN('25 TSE Stocks'!Y120/'25 TSE Stocks'!Y119)</f>
        <v>0</v>
      </c>
      <c r="Z120">
        <f>LN('25 TSE Stocks'!Z120/'25 TSE Stocks'!Z119)</f>
        <v>0</v>
      </c>
    </row>
    <row r="121" spans="1:26" x14ac:dyDescent="0.25">
      <c r="A121" s="1">
        <v>42093</v>
      </c>
      <c r="B121">
        <f>LN('25 TSE Stocks'!B121/'25 TSE Stocks'!B120)</f>
        <v>6.4310325375098731E-3</v>
      </c>
      <c r="C121">
        <f>LN('25 TSE Stocks'!C121/'25 TSE Stocks'!C120)</f>
        <v>1.6332959353159593E-2</v>
      </c>
      <c r="D121">
        <f>LN('25 TSE Stocks'!D121/'25 TSE Stocks'!D120)</f>
        <v>1.835867632462666E-2</v>
      </c>
      <c r="E121">
        <f>LN('25 TSE Stocks'!E121/'25 TSE Stocks'!E120)</f>
        <v>1.1076135191588741E-2</v>
      </c>
      <c r="F121">
        <f>LN('25 TSE Stocks'!F121/'25 TSE Stocks'!F120)</f>
        <v>3.7037592158978207E-2</v>
      </c>
      <c r="G121">
        <f>LN('25 TSE Stocks'!G121/'25 TSE Stocks'!G120)</f>
        <v>8.1269375296446535E-3</v>
      </c>
      <c r="H121">
        <f>LN('25 TSE Stocks'!H121/'25 TSE Stocks'!H120)</f>
        <v>5.9350573167581749E-3</v>
      </c>
      <c r="I121">
        <f>LN('25 TSE Stocks'!I121/'25 TSE Stocks'!I120)</f>
        <v>2.190675735160821E-2</v>
      </c>
      <c r="J121">
        <f>LN('25 TSE Stocks'!J121/'25 TSE Stocks'!J120)</f>
        <v>6.5725098081712813E-2</v>
      </c>
      <c r="K121">
        <f>LN('25 TSE Stocks'!K121/'25 TSE Stocks'!K120)</f>
        <v>5.2965462854105888E-2</v>
      </c>
      <c r="L121">
        <f>LN('25 TSE Stocks'!L121/'25 TSE Stocks'!L120)</f>
        <v>5.9577462253143823E-2</v>
      </c>
      <c r="M121">
        <f>LN('25 TSE Stocks'!M121/'25 TSE Stocks'!M120)</f>
        <v>2.7591285203953795E-2</v>
      </c>
      <c r="N121">
        <f>LN('25 TSE Stocks'!N121/'25 TSE Stocks'!N120)</f>
        <v>1.4925630512177714E-2</v>
      </c>
      <c r="O121">
        <f>LN('25 TSE Stocks'!O121/'25 TSE Stocks'!O120)</f>
        <v>5.5298738190031983E-2</v>
      </c>
      <c r="P121">
        <f>LN('25 TSE Stocks'!P121/'25 TSE Stocks'!P120)</f>
        <v>4.993930840279724E-3</v>
      </c>
      <c r="Q121">
        <f>LN('25 TSE Stocks'!Q121/'25 TSE Stocks'!Q120)</f>
        <v>-2.1128529740963652E-2</v>
      </c>
      <c r="R121">
        <f>LN('25 TSE Stocks'!R121/'25 TSE Stocks'!R120)</f>
        <v>-9.6274841590672736E-3</v>
      </c>
      <c r="S121">
        <f>LN('25 TSE Stocks'!S121/'25 TSE Stocks'!S120)</f>
        <v>-3.5931969110214748E-2</v>
      </c>
      <c r="T121">
        <f>LN('25 TSE Stocks'!T121/'25 TSE Stocks'!T120)</f>
        <v>0.16540938401256594</v>
      </c>
      <c r="U121">
        <f>LN('25 TSE Stocks'!U121/'25 TSE Stocks'!U120)</f>
        <v>7.8895748599029387E-3</v>
      </c>
      <c r="V121">
        <f>LN('25 TSE Stocks'!V121/'25 TSE Stocks'!V120)</f>
        <v>3.7085173944364212E-3</v>
      </c>
      <c r="W121">
        <f>LN('25 TSE Stocks'!W121/'25 TSE Stocks'!W120)</f>
        <v>1.5399962315060382E-2</v>
      </c>
      <c r="X121">
        <f>LN('25 TSE Stocks'!X121/'25 TSE Stocks'!X120)</f>
        <v>3.3855801285392714E-2</v>
      </c>
      <c r="Y121">
        <f>LN('25 TSE Stocks'!Y121/'25 TSE Stocks'!Y120)</f>
        <v>5.8139058657967523E-3</v>
      </c>
      <c r="Z121">
        <f>LN('25 TSE Stocks'!Z121/'25 TSE Stocks'!Z120)</f>
        <v>-1.8346742397926965E-2</v>
      </c>
    </row>
    <row r="122" spans="1:26" x14ac:dyDescent="0.25">
      <c r="A122" s="1">
        <v>42100</v>
      </c>
      <c r="B122">
        <f>LN('25 TSE Stocks'!B122/'25 TSE Stocks'!B121)</f>
        <v>1.0838486095727904E-2</v>
      </c>
      <c r="C122">
        <f>LN('25 TSE Stocks'!C122/'25 TSE Stocks'!C121)</f>
        <v>2.6164298261901264E-2</v>
      </c>
      <c r="D122">
        <f>LN('25 TSE Stocks'!D122/'25 TSE Stocks'!D121)</f>
        <v>-6.924798665966559E-3</v>
      </c>
      <c r="E122">
        <f>LN('25 TSE Stocks'!E122/'25 TSE Stocks'!E121)</f>
        <v>2.7067246386038659E-2</v>
      </c>
      <c r="F122">
        <f>LN('25 TSE Stocks'!F122/'25 TSE Stocks'!F121)</f>
        <v>7.6192183091059211E-3</v>
      </c>
      <c r="G122">
        <f>LN('25 TSE Stocks'!G122/'25 TSE Stocks'!G121)</f>
        <v>-1.1939200122886597E-2</v>
      </c>
      <c r="H122">
        <f>LN('25 TSE Stocks'!H122/'25 TSE Stocks'!H121)</f>
        <v>-1.2999187959281962E-2</v>
      </c>
      <c r="I122">
        <f>LN('25 TSE Stocks'!I122/'25 TSE Stocks'!I121)</f>
        <v>1.5183892436128542E-2</v>
      </c>
      <c r="J122">
        <f>LN('25 TSE Stocks'!J122/'25 TSE Stocks'!J121)</f>
        <v>2.6970990795327252E-2</v>
      </c>
      <c r="K122">
        <f>LN('25 TSE Stocks'!K122/'25 TSE Stocks'!K121)</f>
        <v>-3.4032637340114759E-3</v>
      </c>
      <c r="L122">
        <f>LN('25 TSE Stocks'!L122/'25 TSE Stocks'!L121)</f>
        <v>4.9293624933522226E-2</v>
      </c>
      <c r="M122">
        <f>LN('25 TSE Stocks'!M122/'25 TSE Stocks'!M121)</f>
        <v>8.8007912497036642E-2</v>
      </c>
      <c r="N122">
        <f>LN('25 TSE Stocks'!N122/'25 TSE Stocks'!N121)</f>
        <v>0.1053604187586084</v>
      </c>
      <c r="O122">
        <f>LN('25 TSE Stocks'!O122/'25 TSE Stocks'!O121)</f>
        <v>2.6763184424391448E-2</v>
      </c>
      <c r="P122">
        <f>LN('25 TSE Stocks'!P122/'25 TSE Stocks'!P121)</f>
        <v>1.2444967756617474E-3</v>
      </c>
      <c r="Q122">
        <f>LN('25 TSE Stocks'!Q122/'25 TSE Stocks'!Q121)</f>
        <v>1.0169779532161317E-2</v>
      </c>
      <c r="R122">
        <f>LN('25 TSE Stocks'!R122/'25 TSE Stocks'!R121)</f>
        <v>5.9404420112133399E-2</v>
      </c>
      <c r="S122">
        <f>LN('25 TSE Stocks'!S122/'25 TSE Stocks'!S121)</f>
        <v>7.2903635310516933E-3</v>
      </c>
      <c r="T122">
        <f>LN('25 TSE Stocks'!T122/'25 TSE Stocks'!T121)</f>
        <v>-2.5739642038684701E-2</v>
      </c>
      <c r="U122">
        <f>LN('25 TSE Stocks'!U122/'25 TSE Stocks'!U121)</f>
        <v>3.7588236003360496E-3</v>
      </c>
      <c r="V122">
        <f>LN('25 TSE Stocks'!V122/'25 TSE Stocks'!V121)</f>
        <v>4.4951368625774868E-2</v>
      </c>
      <c r="W122">
        <f>LN('25 TSE Stocks'!W122/'25 TSE Stocks'!W121)</f>
        <v>1.5940063553467478E-2</v>
      </c>
      <c r="X122">
        <f>LN('25 TSE Stocks'!X122/'25 TSE Stocks'!X121)</f>
        <v>5.3120047266791435E-3</v>
      </c>
      <c r="Y122">
        <f>LN('25 TSE Stocks'!Y122/'25 TSE Stocks'!Y121)</f>
        <v>0</v>
      </c>
      <c r="Z122">
        <f>LN('25 TSE Stocks'!Z122/'25 TSE Stocks'!Z121)</f>
        <v>2.2669102636575223E-2</v>
      </c>
    </row>
    <row r="123" spans="1:26" x14ac:dyDescent="0.25">
      <c r="A123" s="1">
        <v>42107</v>
      </c>
      <c r="B123">
        <f>LN('25 TSE Stocks'!B123/'25 TSE Stocks'!B122)</f>
        <v>-9.5575127614827594E-3</v>
      </c>
      <c r="C123">
        <f>LN('25 TSE Stocks'!C123/'25 TSE Stocks'!C122)</f>
        <v>-0.10424521006808955</v>
      </c>
      <c r="D123">
        <f>LN('25 TSE Stocks'!D123/'25 TSE Stocks'!D122)</f>
        <v>1.7533200221633516E-2</v>
      </c>
      <c r="E123">
        <f>LN('25 TSE Stocks'!E123/'25 TSE Stocks'!E122)</f>
        <v>1.84512347651287E-2</v>
      </c>
      <c r="F123">
        <f>LN('25 TSE Stocks'!F123/'25 TSE Stocks'!F122)</f>
        <v>5.591391064285603E-2</v>
      </c>
      <c r="G123">
        <f>LN('25 TSE Stocks'!G123/'25 TSE Stocks'!G122)</f>
        <v>-3.4889947265402013E-3</v>
      </c>
      <c r="H123">
        <f>LN('25 TSE Stocks'!H123/'25 TSE Stocks'!H122)</f>
        <v>4.1195742857852685E-2</v>
      </c>
      <c r="I123">
        <f>LN('25 TSE Stocks'!I123/'25 TSE Stocks'!I122)</f>
        <v>5.7100538501475935E-3</v>
      </c>
      <c r="J123">
        <f>LN('25 TSE Stocks'!J123/'25 TSE Stocks'!J122)</f>
        <v>-0.11411325612430978</v>
      </c>
      <c r="K123">
        <f>LN('25 TSE Stocks'!K123/'25 TSE Stocks'!K122)</f>
        <v>-2.8820431022607514E-2</v>
      </c>
      <c r="L123">
        <f>LN('25 TSE Stocks'!L123/'25 TSE Stocks'!L122)</f>
        <v>-0.13513048490707619</v>
      </c>
      <c r="M123">
        <f>LN('25 TSE Stocks'!M123/'25 TSE Stocks'!M122)</f>
        <v>2.3521864283383973E-2</v>
      </c>
      <c r="N123">
        <f>LN('25 TSE Stocks'!N123/'25 TSE Stocks'!N122)</f>
        <v>-1.5113591079318993E-2</v>
      </c>
      <c r="O123">
        <f>LN('25 TSE Stocks'!O123/'25 TSE Stocks'!O122)</f>
        <v>-6.5477855360693199E-2</v>
      </c>
      <c r="P123">
        <f>LN('25 TSE Stocks'!P123/'25 TSE Stocks'!P122)</f>
        <v>-1.3776097847014506E-2</v>
      </c>
      <c r="Q123">
        <f>LN('25 TSE Stocks'!Q123/'25 TSE Stocks'!Q122)</f>
        <v>-5.3692722774219041E-2</v>
      </c>
      <c r="R123">
        <f>LN('25 TSE Stocks'!R123/'25 TSE Stocks'!R122)</f>
        <v>-1.1413628496601068E-2</v>
      </c>
      <c r="S123">
        <f>LN('25 TSE Stocks'!S123/'25 TSE Stocks'!S122)</f>
        <v>1.7996905217883424E-2</v>
      </c>
      <c r="T123">
        <f>LN('25 TSE Stocks'!T123/'25 TSE Stocks'!T122)</f>
        <v>-2.4845817234215625E-2</v>
      </c>
      <c r="U123">
        <f>LN('25 TSE Stocks'!U123/'25 TSE Stocks'!U122)</f>
        <v>-5.1371005381021496E-2</v>
      </c>
      <c r="V123">
        <f>LN('25 TSE Stocks'!V123/'25 TSE Stocks'!V122)</f>
        <v>-1.1049630926945551E-2</v>
      </c>
      <c r="W123">
        <f>LN('25 TSE Stocks'!W123/'25 TSE Stocks'!W122)</f>
        <v>3.8772462556040291E-2</v>
      </c>
      <c r="X123">
        <f>LN('25 TSE Stocks'!X123/'25 TSE Stocks'!X122)</f>
        <v>-2.5487524906154791E-2</v>
      </c>
      <c r="Y123">
        <f>LN('25 TSE Stocks'!Y123/'25 TSE Stocks'!Y122)</f>
        <v>3.4191411562775866E-2</v>
      </c>
      <c r="Z123">
        <f>LN('25 TSE Stocks'!Z123/'25 TSE Stocks'!Z122)</f>
        <v>-1.3889213758348019E-2</v>
      </c>
    </row>
    <row r="124" spans="1:26" x14ac:dyDescent="0.25">
      <c r="A124" s="1">
        <v>42114</v>
      </c>
      <c r="B124">
        <f>LN('25 TSE Stocks'!B124/'25 TSE Stocks'!B123)</f>
        <v>6.085062613638291E-2</v>
      </c>
      <c r="C124">
        <f>LN('25 TSE Stocks'!C124/'25 TSE Stocks'!C123)</f>
        <v>-2.4175314256005633E-2</v>
      </c>
      <c r="D124">
        <f>LN('25 TSE Stocks'!D124/'25 TSE Stocks'!D123)</f>
        <v>3.1166696932518775E-2</v>
      </c>
      <c r="E124">
        <f>LN('25 TSE Stocks'!E124/'25 TSE Stocks'!E123)</f>
        <v>7.2180422119563006E-3</v>
      </c>
      <c r="F124">
        <f>LN('25 TSE Stocks'!F124/'25 TSE Stocks'!F123)</f>
        <v>4.1464192357628486E-2</v>
      </c>
      <c r="G124">
        <f>LN('25 TSE Stocks'!G124/'25 TSE Stocks'!G123)</f>
        <v>1.3884027113519421E-2</v>
      </c>
      <c r="H124">
        <f>LN('25 TSE Stocks'!H124/'25 TSE Stocks'!H123)</f>
        <v>1.9538763594768412E-2</v>
      </c>
      <c r="I124">
        <f>LN('25 TSE Stocks'!I124/'25 TSE Stocks'!I123)</f>
        <v>1.6936943997423119E-2</v>
      </c>
      <c r="J124">
        <f>LN('25 TSE Stocks'!J124/'25 TSE Stocks'!J123)</f>
        <v>4.7518468171049044E-2</v>
      </c>
      <c r="K124">
        <f>LN('25 TSE Stocks'!K124/'25 TSE Stocks'!K123)</f>
        <v>6.9929137364211575E-3</v>
      </c>
      <c r="L124">
        <f>LN('25 TSE Stocks'!L124/'25 TSE Stocks'!L123)</f>
        <v>0</v>
      </c>
      <c r="M124">
        <f>LN('25 TSE Stocks'!M124/'25 TSE Stocks'!M123)</f>
        <v>1.843153029989106E-3</v>
      </c>
      <c r="N124">
        <f>LN('25 TSE Stocks'!N124/'25 TSE Stocks'!N123)</f>
        <v>1.8441322852846914E-2</v>
      </c>
      <c r="O124">
        <f>LN('25 TSE Stocks'!O124/'25 TSE Stocks'!O123)</f>
        <v>3.7809936171027715E-2</v>
      </c>
      <c r="P124">
        <f>LN('25 TSE Stocks'!P124/'25 TSE Stocks'!P123)</f>
        <v>7.5376702310730051E-3</v>
      </c>
      <c r="Q124">
        <f>LN('25 TSE Stocks'!Q124/'25 TSE Stocks'!Q123)</f>
        <v>3.6685266035425025E-2</v>
      </c>
      <c r="R124">
        <f>LN('25 TSE Stocks'!R124/'25 TSE Stocks'!R123)</f>
        <v>-1.861418126252742E-2</v>
      </c>
      <c r="S124">
        <f>LN('25 TSE Stocks'!S124/'25 TSE Stocks'!S123)</f>
        <v>1.533957422719831E-2</v>
      </c>
      <c r="T124">
        <f>LN('25 TSE Stocks'!T124/'25 TSE Stocks'!T123)</f>
        <v>3.0962243220944024E-2</v>
      </c>
      <c r="U124">
        <f>LN('25 TSE Stocks'!U124/'25 TSE Stocks'!U123)</f>
        <v>1.702477146003023E-2</v>
      </c>
      <c r="V124">
        <f>LN('25 TSE Stocks'!V124/'25 TSE Stocks'!V123)</f>
        <v>3.6969830867619562E-3</v>
      </c>
      <c r="W124">
        <f>LN('25 TSE Stocks'!W124/'25 TSE Stocks'!W123)</f>
        <v>1.99951348908553E-3</v>
      </c>
      <c r="X124">
        <f>LN('25 TSE Stocks'!X124/'25 TSE Stocks'!X123)</f>
        <v>2.813302768284209E-2</v>
      </c>
      <c r="Y124">
        <f>LN('25 TSE Stocks'!Y124/'25 TSE Stocks'!Y123)</f>
        <v>1.6667177287293895E-2</v>
      </c>
      <c r="Z124">
        <f>LN('25 TSE Stocks'!Z124/'25 TSE Stocks'!Z123)</f>
        <v>3.490484402755613E-3</v>
      </c>
    </row>
    <row r="125" spans="1:26" x14ac:dyDescent="0.25">
      <c r="A125" s="1">
        <v>42121</v>
      </c>
      <c r="B125">
        <f>LN('25 TSE Stocks'!B125/'25 TSE Stocks'!B124)</f>
        <v>8.04134524752044E-2</v>
      </c>
      <c r="C125">
        <f>LN('25 TSE Stocks'!C125/'25 TSE Stocks'!C124)</f>
        <v>-7.4484529358017693E-2</v>
      </c>
      <c r="D125">
        <f>LN('25 TSE Stocks'!D125/'25 TSE Stocks'!D124)</f>
        <v>-2.6830954140447828E-2</v>
      </c>
      <c r="E125">
        <f>LN('25 TSE Stocks'!E125/'25 TSE Stocks'!E124)</f>
        <v>-5.5628944130149433E-2</v>
      </c>
      <c r="F125">
        <f>LN('25 TSE Stocks'!F125/'25 TSE Stocks'!F124)</f>
        <v>-1.7186819709661853E-2</v>
      </c>
      <c r="G125">
        <f>LN('25 TSE Stocks'!G125/'25 TSE Stocks'!G124)</f>
        <v>-1.1717112348823323E-2</v>
      </c>
      <c r="H125">
        <f>LN('25 TSE Stocks'!H125/'25 TSE Stocks'!H124)</f>
        <v>-2.4934441380267652E-2</v>
      </c>
      <c r="I125">
        <f>LN('25 TSE Stocks'!I125/'25 TSE Stocks'!I124)</f>
        <v>-2.0539418008420612E-2</v>
      </c>
      <c r="J125">
        <f>LN('25 TSE Stocks'!J125/'25 TSE Stocks'!J124)</f>
        <v>-2.2711092066162293E-2</v>
      </c>
      <c r="K125">
        <f>LN('25 TSE Stocks'!K125/'25 TSE Stocks'!K124)</f>
        <v>-7.2233376299005905E-2</v>
      </c>
      <c r="L125">
        <f>LN('25 TSE Stocks'!L125/'25 TSE Stocks'!L124)</f>
        <v>-4.987917634032029E-2</v>
      </c>
      <c r="M125">
        <f>LN('25 TSE Stocks'!M125/'25 TSE Stocks'!M124)</f>
        <v>-2.3100694818357467E-2</v>
      </c>
      <c r="N125">
        <f>LN('25 TSE Stocks'!N125/'25 TSE Stocks'!N124)</f>
        <v>-3.8954873787587774E-2</v>
      </c>
      <c r="O125">
        <f>LN('25 TSE Stocks'!O125/'25 TSE Stocks'!O124)</f>
        <v>-2.6130349267334971E-2</v>
      </c>
      <c r="P125">
        <f>LN('25 TSE Stocks'!P125/'25 TSE Stocks'!P124)</f>
        <v>-1.0063006690592551E-2</v>
      </c>
      <c r="Q125">
        <f>LN('25 TSE Stocks'!Q125/'25 TSE Stocks'!Q124)</f>
        <v>-1.2079440664905555E-2</v>
      </c>
      <c r="R125">
        <f>LN('25 TSE Stocks'!R125/'25 TSE Stocks'!R124)</f>
        <v>-1.370555574784049E-2</v>
      </c>
      <c r="S125">
        <f>LN('25 TSE Stocks'!S125/'25 TSE Stocks'!S124)</f>
        <v>-2.3445699376012704E-3</v>
      </c>
      <c r="T125">
        <f>LN('25 TSE Stocks'!T125/'25 TSE Stocks'!T124)</f>
        <v>-9.188602842913637E-3</v>
      </c>
      <c r="U125">
        <f>LN('25 TSE Stocks'!U125/'25 TSE Stocks'!U124)</f>
        <v>-4.1884641491421536E-2</v>
      </c>
      <c r="V125">
        <f>LN('25 TSE Stocks'!V125/'25 TSE Stocks'!V124)</f>
        <v>0</v>
      </c>
      <c r="W125">
        <f>LN('25 TSE Stocks'!W125/'25 TSE Stocks'!W124)</f>
        <v>-2.5082260294996852E-2</v>
      </c>
      <c r="X125">
        <f>LN('25 TSE Stocks'!X125/'25 TSE Stocks'!X124)</f>
        <v>-4.0436753760029281E-2</v>
      </c>
      <c r="Y125">
        <f>LN('25 TSE Stocks'!Y125/'25 TSE Stocks'!Y124)</f>
        <v>-4.2200620901892041E-2</v>
      </c>
      <c r="Z125">
        <f>LN('25 TSE Stocks'!Z125/'25 TSE Stocks'!Z124)</f>
        <v>-2.469266647446914E-2</v>
      </c>
    </row>
    <row r="126" spans="1:26" x14ac:dyDescent="0.25">
      <c r="A126" s="1">
        <v>42128</v>
      </c>
      <c r="B126">
        <f>LN('25 TSE Stocks'!B126/'25 TSE Stocks'!B125)</f>
        <v>8.8544316163065122E-3</v>
      </c>
      <c r="C126">
        <f>LN('25 TSE Stocks'!C126/'25 TSE Stocks'!C125)</f>
        <v>2.4306777651936475E-2</v>
      </c>
      <c r="D126">
        <f>LN('25 TSE Stocks'!D126/'25 TSE Stocks'!D125)</f>
        <v>2.0190269698158354E-2</v>
      </c>
      <c r="E126">
        <f>LN('25 TSE Stocks'!E126/'25 TSE Stocks'!E125)</f>
        <v>2.255343194958262E-2</v>
      </c>
      <c r="F126">
        <f>LN('25 TSE Stocks'!F126/'25 TSE Stocks'!F125)</f>
        <v>4.7080975316715686E-2</v>
      </c>
      <c r="G126">
        <f>LN('25 TSE Stocks'!G126/'25 TSE Stocks'!G125)</f>
        <v>-4.3388382248626609E-3</v>
      </c>
      <c r="H126">
        <f>LN('25 TSE Stocks'!H126/'25 TSE Stocks'!H125)</f>
        <v>2.0527117529785147E-2</v>
      </c>
      <c r="I126">
        <f>LN('25 TSE Stocks'!I126/'25 TSE Stocks'!I125)</f>
        <v>-1.4541421282730555E-2</v>
      </c>
      <c r="J126">
        <f>LN('25 TSE Stocks'!J126/'25 TSE Stocks'!J125)</f>
        <v>-2.7952060832312303E-2</v>
      </c>
      <c r="K126">
        <f>LN('25 TSE Stocks'!K126/'25 TSE Stocks'!K125)</f>
        <v>-1.249274227915419E-3</v>
      </c>
      <c r="L126">
        <f>LN('25 TSE Stocks'!L126/'25 TSE Stocks'!L125)</f>
        <v>4.0297290681321164E-3</v>
      </c>
      <c r="M126">
        <f>LN('25 TSE Stocks'!M126/'25 TSE Stocks'!M125)</f>
        <v>6.3873348127446916E-3</v>
      </c>
      <c r="N126">
        <f>LN('25 TSE Stocks'!N126/'25 TSE Stocks'!N125)</f>
        <v>-2.8022891122412744E-2</v>
      </c>
      <c r="O126">
        <f>LN('25 TSE Stocks'!O126/'25 TSE Stocks'!O125)</f>
        <v>-4.9998327464108427E-2</v>
      </c>
      <c r="P126">
        <f>LN('25 TSE Stocks'!P126/'25 TSE Stocks'!P125)</f>
        <v>-1.2722625050420867E-2</v>
      </c>
      <c r="Q126">
        <f>LN('25 TSE Stocks'!Q126/'25 TSE Stocks'!Q125)</f>
        <v>1.2079440664905631E-2</v>
      </c>
      <c r="R126">
        <f>LN('25 TSE Stocks'!R126/'25 TSE Stocks'!R125)</f>
        <v>-4.675494633726027E-3</v>
      </c>
      <c r="S126">
        <f>LN('25 TSE Stocks'!S126/'25 TSE Stocks'!S125)</f>
        <v>-1.4184798871582509E-2</v>
      </c>
      <c r="T126">
        <f>LN('25 TSE Stocks'!T126/'25 TSE Stocks'!T125)</f>
        <v>2.5817827022527415E-2</v>
      </c>
      <c r="U126">
        <f>LN('25 TSE Stocks'!U126/'25 TSE Stocks'!U125)</f>
        <v>-1.4717982606233342E-2</v>
      </c>
      <c r="V126">
        <f>LN('25 TSE Stocks'!V126/'25 TSE Stocks'!V125)</f>
        <v>7.3526478401834301E-3</v>
      </c>
      <c r="W126">
        <f>LN('25 TSE Stocks'!W126/'25 TSE Stocks'!W125)</f>
        <v>-4.097583299434747E-4</v>
      </c>
      <c r="X126">
        <f>LN('25 TSE Stocks'!X126/'25 TSE Stocks'!X125)</f>
        <v>-8.2875230895645864E-3</v>
      </c>
      <c r="Y126">
        <f>LN('25 TSE Stocks'!Y126/'25 TSE Stocks'!Y125)</f>
        <v>2.8693051032536352E-3</v>
      </c>
      <c r="Z126">
        <f>LN('25 TSE Stocks'!Z126/'25 TSE Stocks'!Z125)</f>
        <v>-1.2578772785918341E-2</v>
      </c>
    </row>
    <row r="127" spans="1:26" x14ac:dyDescent="0.25">
      <c r="A127" s="1">
        <v>42135</v>
      </c>
      <c r="B127">
        <f>LN('25 TSE Stocks'!B127/'25 TSE Stocks'!B126)</f>
        <v>-1.3869885790241525E-2</v>
      </c>
      <c r="C127">
        <f>LN('25 TSE Stocks'!C127/'25 TSE Stocks'!C126)</f>
        <v>3.8692875739893565E-2</v>
      </c>
      <c r="D127">
        <f>LN('25 TSE Stocks'!D127/'25 TSE Stocks'!D126)</f>
        <v>7.2982459452275827E-2</v>
      </c>
      <c r="E127">
        <f>LN('25 TSE Stocks'!E127/'25 TSE Stocks'!E126)</f>
        <v>1.1613767957944377E-2</v>
      </c>
      <c r="F127">
        <f>LN('25 TSE Stocks'!F127/'25 TSE Stocks'!F126)</f>
        <v>-1.2423778964977256E-2</v>
      </c>
      <c r="G127">
        <f>LN('25 TSE Stocks'!G127/'25 TSE Stocks'!G126)</f>
        <v>2.0513965945129658E-3</v>
      </c>
      <c r="H127">
        <f>LN('25 TSE Stocks'!H127/'25 TSE Stocks'!H126)</f>
        <v>2.6467867015884257E-3</v>
      </c>
      <c r="I127">
        <f>LN('25 TSE Stocks'!I127/'25 TSE Stocks'!I126)</f>
        <v>5.7813702922808689E-3</v>
      </c>
      <c r="J127">
        <f>LN('25 TSE Stocks'!J127/'25 TSE Stocks'!J126)</f>
        <v>1.8721381531717964E-2</v>
      </c>
      <c r="K127">
        <f>LN('25 TSE Stocks'!K127/'25 TSE Stocks'!K126)</f>
        <v>0</v>
      </c>
      <c r="L127">
        <f>LN('25 TSE Stocks'!L127/'25 TSE Stocks'!L126)</f>
        <v>-0.104467405928808</v>
      </c>
      <c r="M127">
        <f>LN('25 TSE Stocks'!M127/'25 TSE Stocks'!M126)</f>
        <v>3.3333331180249455E-2</v>
      </c>
      <c r="N127">
        <f>LN('25 TSE Stocks'!N127/'25 TSE Stocks'!N126)</f>
        <v>7.0797823480045806E-3</v>
      </c>
      <c r="O127">
        <f>LN('25 TSE Stocks'!O127/'25 TSE Stocks'!O126)</f>
        <v>-3.8830310476222187E-2</v>
      </c>
      <c r="P127">
        <f>LN('25 TSE Stocks'!P127/'25 TSE Stocks'!P126)</f>
        <v>1.7766836472241206E-2</v>
      </c>
      <c r="Q127">
        <f>LN('25 TSE Stocks'!Q127/'25 TSE Stocks'!Q126)</f>
        <v>-9.1543631578047055E-2</v>
      </c>
      <c r="R127">
        <f>LN('25 TSE Stocks'!R127/'25 TSE Stocks'!R126)</f>
        <v>2.3734884431827998E-2</v>
      </c>
      <c r="S127">
        <f>LN('25 TSE Stocks'!S127/'25 TSE Stocks'!S126)</f>
        <v>1.1834494943264997E-2</v>
      </c>
      <c r="T127">
        <f>LN('25 TSE Stocks'!T127/'25 TSE Stocks'!T126)</f>
        <v>0.11728284872222257</v>
      </c>
      <c r="U127">
        <f>LN('25 TSE Stocks'!U127/'25 TSE Stocks'!U126)</f>
        <v>1.577365144226902E-2</v>
      </c>
      <c r="V127">
        <f>LN('25 TSE Stocks'!V127/'25 TSE Stocks'!V126)</f>
        <v>3.656431830626884E-3</v>
      </c>
      <c r="W127">
        <f>LN('25 TSE Stocks'!W127/'25 TSE Stocks'!W126)</f>
        <v>3.1863868502178011E-2</v>
      </c>
      <c r="X127">
        <f>LN('25 TSE Stocks'!X127/'25 TSE Stocks'!X126)</f>
        <v>0.103972637822426</v>
      </c>
      <c r="Y127">
        <f>LN('25 TSE Stocks'!Y127/'25 TSE Stocks'!Y126)</f>
        <v>-2.8693051032536859E-3</v>
      </c>
      <c r="Z127">
        <f>LN('25 TSE Stocks'!Z127/'25 TSE Stocks'!Z126)</f>
        <v>1.2578772785918377E-2</v>
      </c>
    </row>
    <row r="128" spans="1:26" x14ac:dyDescent="0.25">
      <c r="A128" s="1">
        <v>42142</v>
      </c>
      <c r="B128">
        <f>LN('25 TSE Stocks'!B128/'25 TSE Stocks'!B127)</f>
        <v>-4.1054658967591695E-2</v>
      </c>
      <c r="C128">
        <f>LN('25 TSE Stocks'!C128/'25 TSE Stocks'!C127)</f>
        <v>3.0871656958061267E-2</v>
      </c>
      <c r="D128">
        <f>LN('25 TSE Stocks'!D128/'25 TSE Stocks'!D127)</f>
        <v>5.7971696875648022E-2</v>
      </c>
      <c r="E128">
        <f>LN('25 TSE Stocks'!E128/'25 TSE Stocks'!E127)</f>
        <v>-3.1539884348579009E-3</v>
      </c>
      <c r="F128">
        <f>LN('25 TSE Stocks'!F128/'25 TSE Stocks'!F127)</f>
        <v>3.1164229947166035E-2</v>
      </c>
      <c r="G128">
        <f>LN('25 TSE Stocks'!G128/'25 TSE Stocks'!G127)</f>
        <v>6.008651443913081E-3</v>
      </c>
      <c r="H128">
        <f>LN('25 TSE Stocks'!H128/'25 TSE Stocks'!H127)</f>
        <v>1.1388690023121123E-2</v>
      </c>
      <c r="I128">
        <f>LN('25 TSE Stocks'!I128/'25 TSE Stocks'!I127)</f>
        <v>-2.7344207345892627E-3</v>
      </c>
      <c r="J128">
        <f>LN('25 TSE Stocks'!J128/'25 TSE Stocks'!J127)</f>
        <v>5.9987987478691301E-2</v>
      </c>
      <c r="K128">
        <f>LN('25 TSE Stocks'!K128/'25 TSE Stocks'!K127)</f>
        <v>2.8344486071100315E-2</v>
      </c>
      <c r="L128">
        <f>LN('25 TSE Stocks'!L128/'25 TSE Stocks'!L127)</f>
        <v>3.2213547939605069E-2</v>
      </c>
      <c r="M128">
        <f>LN('25 TSE Stocks'!M128/'25 TSE Stocks'!M127)</f>
        <v>4.9298959190211558E-2</v>
      </c>
      <c r="N128">
        <f>LN('25 TSE Stocks'!N128/'25 TSE Stocks'!N127)</f>
        <v>0.11797892486375754</v>
      </c>
      <c r="O128">
        <f>LN('25 TSE Stocks'!O128/'25 TSE Stocks'!O127)</f>
        <v>5.2409517926144789E-2</v>
      </c>
      <c r="P128">
        <f>LN('25 TSE Stocks'!P128/'25 TSE Stocks'!P127)</f>
        <v>2.5125461693253338E-3</v>
      </c>
      <c r="Q128">
        <f>LN('25 TSE Stocks'!Q128/'25 TSE Stocks'!Q127)</f>
        <v>1.6775672074486429E-2</v>
      </c>
      <c r="R128">
        <f>LN('25 TSE Stocks'!R128/'25 TSE Stocks'!R127)</f>
        <v>-5.7372947689434545E-3</v>
      </c>
      <c r="S128">
        <f>LN('25 TSE Stocks'!S128/'25 TSE Stocks'!S127)</f>
        <v>-1.1771893262810295E-3</v>
      </c>
      <c r="T128">
        <f>LN('25 TSE Stocks'!T128/'25 TSE Stocks'!T127)</f>
        <v>1.8494818702155493E-2</v>
      </c>
      <c r="U128">
        <f>LN('25 TSE Stocks'!U128/'25 TSE Stocks'!U127)</f>
        <v>1.6566818105909244E-2</v>
      </c>
      <c r="V128">
        <f>LN('25 TSE Stocks'!V128/'25 TSE Stocks'!V127)</f>
        <v>-2.5879386006962716E-2</v>
      </c>
      <c r="W128">
        <f>LN('25 TSE Stocks'!W128/'25 TSE Stocks'!W127)</f>
        <v>3.3570751034439766E-2</v>
      </c>
      <c r="X128">
        <f>LN('25 TSE Stocks'!X128/'25 TSE Stocks'!X127)</f>
        <v>3.4401494076280889E-2</v>
      </c>
      <c r="Y128">
        <f>LN('25 TSE Stocks'!Y128/'25 TSE Stocks'!Y127)</f>
        <v>3.9441824083603E-2</v>
      </c>
      <c r="Z128">
        <f>LN('25 TSE Stocks'!Z128/'25 TSE Stocks'!Z127)</f>
        <v>2.4692666474469098E-2</v>
      </c>
    </row>
    <row r="129" spans="1:26" x14ac:dyDescent="0.25">
      <c r="A129" s="1">
        <v>42149</v>
      </c>
      <c r="B129">
        <f>LN('25 TSE Stocks'!B129/'25 TSE Stocks'!B128)</f>
        <v>2.0737920893878093E-2</v>
      </c>
      <c r="C129">
        <f>LN('25 TSE Stocks'!C129/'25 TSE Stocks'!C128)</f>
        <v>-7.9909398900008935E-2</v>
      </c>
      <c r="D129">
        <f>LN('25 TSE Stocks'!D129/'25 TSE Stocks'!D128)</f>
        <v>3.1829220028393832E-3</v>
      </c>
      <c r="E129">
        <f>LN('25 TSE Stocks'!E129/'25 TSE Stocks'!E128)</f>
        <v>-1.4495590640284429E-2</v>
      </c>
      <c r="F129">
        <f>LN('25 TSE Stocks'!F129/'25 TSE Stocks'!F128)</f>
        <v>2.3838128218805845E-2</v>
      </c>
      <c r="G129">
        <f>LN('25 TSE Stocks'!G129/'25 TSE Stocks'!G128)</f>
        <v>3.0445001997366404E-2</v>
      </c>
      <c r="H129">
        <f>LN('25 TSE Stocks'!H129/'25 TSE Stocks'!H128)</f>
        <v>7.8091233612792386E-3</v>
      </c>
      <c r="I129">
        <f>LN('25 TSE Stocks'!I129/'25 TSE Stocks'!I128)</f>
        <v>4.0542072442884151E-2</v>
      </c>
      <c r="J129">
        <f>LN('25 TSE Stocks'!J129/'25 TSE Stocks'!J128)</f>
        <v>4.8304833590495443E-2</v>
      </c>
      <c r="K129">
        <f>LN('25 TSE Stocks'!K129/'25 TSE Stocks'!K128)</f>
        <v>-1.9632555470891017E-2</v>
      </c>
      <c r="L129">
        <f>LN('25 TSE Stocks'!L129/'25 TSE Stocks'!L128)</f>
        <v>-2.8858558790241387E-3</v>
      </c>
      <c r="M129">
        <f>LN('25 TSE Stocks'!M129/'25 TSE Stocks'!M128)</f>
        <v>2.9558920113558578E-2</v>
      </c>
      <c r="N129">
        <f>LN('25 TSE Stocks'!N129/'25 TSE Stocks'!N128)</f>
        <v>4.5949881489651741E-2</v>
      </c>
      <c r="O129">
        <f>LN('25 TSE Stocks'!O129/'25 TSE Stocks'!O128)</f>
        <v>-2.8943832839081972E-3</v>
      </c>
      <c r="P129">
        <f>LN('25 TSE Stocks'!P129/'25 TSE Stocks'!P128)</f>
        <v>-3.7711405434646141E-3</v>
      </c>
      <c r="Q129">
        <f>LN('25 TSE Stocks'!Q129/'25 TSE Stocks'!Q128)</f>
        <v>-2.0542128232724277E-2</v>
      </c>
      <c r="R129">
        <f>LN('25 TSE Stocks'!R129/'25 TSE Stocks'!R128)</f>
        <v>-1.0992186106512413E-2</v>
      </c>
      <c r="S129">
        <f>LN('25 TSE Stocks'!S129/'25 TSE Stocks'!S128)</f>
        <v>2.2132575676779467E-2</v>
      </c>
      <c r="T129">
        <f>LN('25 TSE Stocks'!T129/'25 TSE Stocks'!T128)</f>
        <v>-2.652687914584562E-2</v>
      </c>
      <c r="U129">
        <f>LN('25 TSE Stocks'!U129/'25 TSE Stocks'!U128)</f>
        <v>-2.1856037243153492E-2</v>
      </c>
      <c r="V129">
        <f>LN('25 TSE Stocks'!V129/'25 TSE Stocks'!V128)</f>
        <v>3.7380986918671244E-3</v>
      </c>
      <c r="W129">
        <f>LN('25 TSE Stocks'!W129/'25 TSE Stocks'!W128)</f>
        <v>8.7906786391510339E-3</v>
      </c>
      <c r="X129">
        <f>LN('25 TSE Stocks'!X129/'25 TSE Stocks'!X128)</f>
        <v>6.0908800913915866E-2</v>
      </c>
      <c r="Y129">
        <f>LN('25 TSE Stocks'!Y129/'25 TSE Stocks'!Y128)</f>
        <v>4.0601129731616586E-2</v>
      </c>
      <c r="Z129">
        <f>LN('25 TSE Stocks'!Z129/'25 TSE Stocks'!Z128)</f>
        <v>-3.4904844027556039E-3</v>
      </c>
    </row>
    <row r="130" spans="1:26" x14ac:dyDescent="0.25">
      <c r="A130" s="1">
        <v>42156</v>
      </c>
      <c r="B130">
        <f>LN('25 TSE Stocks'!B130/'25 TSE Stocks'!B129)</f>
        <v>-1.4355566093942363E-2</v>
      </c>
      <c r="C130">
        <f>LN('25 TSE Stocks'!C130/'25 TSE Stocks'!C129)</f>
        <v>-2.4562570289654067E-2</v>
      </c>
      <c r="D130">
        <f>LN('25 TSE Stocks'!D130/'25 TSE Stocks'!D129)</f>
        <v>4.0991391521953364E-2</v>
      </c>
      <c r="E130">
        <f>LN('25 TSE Stocks'!E130/'25 TSE Stocks'!E129)</f>
        <v>-3.184072141845936E-2</v>
      </c>
      <c r="F130">
        <f>LN('25 TSE Stocks'!F130/'25 TSE Stocks'!F129)</f>
        <v>-1.6196378553352361E-2</v>
      </c>
      <c r="G130">
        <f>LN('25 TSE Stocks'!G130/'25 TSE Stocks'!G129)</f>
        <v>-1.5696712411029913E-2</v>
      </c>
      <c r="H130">
        <f>LN('25 TSE Stocks'!H130/'25 TSE Stocks'!H129)</f>
        <v>-6.938343502369531E-3</v>
      </c>
      <c r="I130">
        <f>LN('25 TSE Stocks'!I130/'25 TSE Stocks'!I129)</f>
        <v>-1.64951942424959E-2</v>
      </c>
      <c r="J130">
        <f>LN('25 TSE Stocks'!J130/'25 TSE Stocks'!J129)</f>
        <v>-1.2561410315134892E-2</v>
      </c>
      <c r="K130">
        <f>LN('25 TSE Stocks'!K130/'25 TSE Stocks'!K129)</f>
        <v>1.5980727063238272E-2</v>
      </c>
      <c r="L130">
        <f>LN('25 TSE Stocks'!L130/'25 TSE Stocks'!L129)</f>
        <v>-1.1628113620739343E-2</v>
      </c>
      <c r="M130">
        <f>LN('25 TSE Stocks'!M130/'25 TSE Stocks'!M129)</f>
        <v>-1.0049324704539699E-3</v>
      </c>
      <c r="N130">
        <f>LN('25 TSE Stocks'!N130/'25 TSE Stocks'!N129)</f>
        <v>2.3669778362397836E-2</v>
      </c>
      <c r="O130">
        <f>LN('25 TSE Stocks'!O130/'25 TSE Stocks'!O129)</f>
        <v>-8.2464574314459714E-3</v>
      </c>
      <c r="P130">
        <f>LN('25 TSE Stocks'!P130/'25 TSE Stocks'!P129)</f>
        <v>5.0251000186834318E-3</v>
      </c>
      <c r="Q130">
        <f>LN('25 TSE Stocks'!Q130/'25 TSE Stocks'!Q129)</f>
        <v>-1.8886626976682881E-3</v>
      </c>
      <c r="R130">
        <f>LN('25 TSE Stocks'!R130/'25 TSE Stocks'!R129)</f>
        <v>-1.9396110432429184E-4</v>
      </c>
      <c r="S130">
        <f>LN('25 TSE Stocks'!S130/'25 TSE Stocks'!S129)</f>
        <v>-1.1526169702120613E-3</v>
      </c>
      <c r="T130">
        <f>LN('25 TSE Stocks'!T130/'25 TSE Stocks'!T129)</f>
        <v>4.0822041288152464E-2</v>
      </c>
      <c r="U130">
        <f>LN('25 TSE Stocks'!U130/'25 TSE Stocks'!U129)</f>
        <v>1.7348932380047952E-2</v>
      </c>
      <c r="V130">
        <f>LN('25 TSE Stocks'!V130/'25 TSE Stocks'!V129)</f>
        <v>4.0224998879701511E-2</v>
      </c>
      <c r="W130">
        <f>LN('25 TSE Stocks'!W130/'25 TSE Stocks'!W129)</f>
        <v>1.9593444324063205E-2</v>
      </c>
      <c r="X130">
        <f>LN('25 TSE Stocks'!X130/'25 TSE Stocks'!X129)</f>
        <v>1.8018345104744173E-2</v>
      </c>
      <c r="Y130">
        <f>LN('25 TSE Stocks'!Y130/'25 TSE Stocks'!Y129)</f>
        <v>6.6691393808798433E-2</v>
      </c>
      <c r="Z130">
        <f>LN('25 TSE Stocks'!Z130/'25 TSE Stocks'!Z129)</f>
        <v>-8.7798888782271208E-3</v>
      </c>
    </row>
    <row r="131" spans="1:26" x14ac:dyDescent="0.25">
      <c r="A131" s="1">
        <v>42163</v>
      </c>
      <c r="B131">
        <f>LN('25 TSE Stocks'!B131/'25 TSE Stocks'!B130)</f>
        <v>2.0040834735108363E-2</v>
      </c>
      <c r="C131">
        <f>LN('25 TSE Stocks'!C131/'25 TSE Stocks'!C130)</f>
        <v>-8.9207272372672126E-3</v>
      </c>
      <c r="D131">
        <f>LN('25 TSE Stocks'!D131/'25 TSE Stocks'!D130)</f>
        <v>1.2629729431165408E-2</v>
      </c>
      <c r="E131">
        <f>LN('25 TSE Stocks'!E131/'25 TSE Stocks'!E130)</f>
        <v>-2.2305605098529684E-2</v>
      </c>
      <c r="F131">
        <f>LN('25 TSE Stocks'!F131/'25 TSE Stocks'!F130)</f>
        <v>-1.8259453587476913E-2</v>
      </c>
      <c r="G131">
        <f>LN('25 TSE Stocks'!G131/'25 TSE Stocks'!G130)</f>
        <v>-9.013352502141839E-3</v>
      </c>
      <c r="H131">
        <f>LN('25 TSE Stocks'!H131/'25 TSE Stocks'!H130)</f>
        <v>-4.8137846685759399E-2</v>
      </c>
      <c r="I131">
        <f>LN('25 TSE Stocks'!I131/'25 TSE Stocks'!I130)</f>
        <v>-4.4951424254027851E-2</v>
      </c>
      <c r="J131">
        <f>LN('25 TSE Stocks'!J131/'25 TSE Stocks'!J130)</f>
        <v>1.2561410315135012E-2</v>
      </c>
      <c r="K131">
        <f>LN('25 TSE Stocks'!K131/'25 TSE Stocks'!K130)</f>
        <v>-2.0949638184961837E-2</v>
      </c>
      <c r="L131">
        <f>LN('25 TSE Stocks'!L131/'25 TSE Stocks'!L130)</f>
        <v>-8.8105540709755951E-3</v>
      </c>
      <c r="M131">
        <f>LN('25 TSE Stocks'!M131/'25 TSE Stocks'!M130)</f>
        <v>-2.0141327536236164E-2</v>
      </c>
      <c r="N131">
        <f>LN('25 TSE Stocks'!N131/'25 TSE Stocks'!N130)</f>
        <v>3.1657202005251447E-2</v>
      </c>
      <c r="O131">
        <f>LN('25 TSE Stocks'!O131/'25 TSE Stocks'!O130)</f>
        <v>-2.7656111189544957E-2</v>
      </c>
      <c r="P131">
        <f>LN('25 TSE Stocks'!P131/'25 TSE Stocks'!P130)</f>
        <v>-3.7665056445441419E-3</v>
      </c>
      <c r="Q131">
        <f>LN('25 TSE Stocks'!Q131/'25 TSE Stocks'!Q130)</f>
        <v>-3.7878567609743092E-3</v>
      </c>
      <c r="R131">
        <f>LN('25 TSE Stocks'!R131/'25 TSE Stocks'!R130)</f>
        <v>2.7115946747274561E-3</v>
      </c>
      <c r="S131">
        <f>LN('25 TSE Stocks'!S131/'25 TSE Stocks'!S130)</f>
        <v>-3.2828476203144191E-2</v>
      </c>
      <c r="T131">
        <f>LN('25 TSE Stocks'!T131/'25 TSE Stocks'!T130)</f>
        <v>1.1546085937310626E-2</v>
      </c>
      <c r="U131">
        <f>LN('25 TSE Stocks'!U131/'25 TSE Stocks'!U130)</f>
        <v>2.0803832344333556E-2</v>
      </c>
      <c r="V131">
        <f>LN('25 TSE Stocks'!V131/'25 TSE Stocks'!V130)</f>
        <v>-4.3963097571568584E-2</v>
      </c>
      <c r="W131">
        <f>LN('25 TSE Stocks'!W131/'25 TSE Stocks'!W130)</f>
        <v>-1.9212993046081518E-2</v>
      </c>
      <c r="X131">
        <f>LN('25 TSE Stocks'!X131/'25 TSE Stocks'!X130)</f>
        <v>2.9688956828373816E-2</v>
      </c>
      <c r="Y131">
        <f>LN('25 TSE Stocks'!Y131/'25 TSE Stocks'!Y130)</f>
        <v>-2.2585492363249571E-2</v>
      </c>
      <c r="Z131">
        <f>LN('25 TSE Stocks'!Z131/'25 TSE Stocks'!Z130)</f>
        <v>1.762590313799514E-3</v>
      </c>
    </row>
    <row r="132" spans="1:26" x14ac:dyDescent="0.25">
      <c r="A132" s="1">
        <v>42170</v>
      </c>
      <c r="B132">
        <f>LN('25 TSE Stocks'!B132/'25 TSE Stocks'!B131)</f>
        <v>2.5742786703949604E-2</v>
      </c>
      <c r="C132">
        <f>LN('25 TSE Stocks'!C132/'25 TSE Stocks'!C131)</f>
        <v>8.9207272372673445E-3</v>
      </c>
      <c r="D132">
        <f>LN('25 TSE Stocks'!D132/'25 TSE Stocks'!D131)</f>
        <v>-3.5202675792387608E-3</v>
      </c>
      <c r="E132">
        <f>LN('25 TSE Stocks'!E132/'25 TSE Stocks'!E131)</f>
        <v>-3.3253714517472353E-2</v>
      </c>
      <c r="F132">
        <f>LN('25 TSE Stocks'!F132/'25 TSE Stocks'!F131)</f>
        <v>-3.4289104857530457E-2</v>
      </c>
      <c r="G132">
        <f>LN('25 TSE Stocks'!G132/'25 TSE Stocks'!G131)</f>
        <v>-1.9245319857036355E-2</v>
      </c>
      <c r="H132">
        <f>LN('25 TSE Stocks'!H132/'25 TSE Stocks'!H131)</f>
        <v>-4.0061134295599578E-2</v>
      </c>
      <c r="I132">
        <f>LN('25 TSE Stocks'!I132/'25 TSE Stocks'!I131)</f>
        <v>-2.2621148961255073E-2</v>
      </c>
      <c r="J132">
        <f>LN('25 TSE Stocks'!J132/'25 TSE Stocks'!J131)</f>
        <v>3.8099833563437172E-2</v>
      </c>
      <c r="K132">
        <f>LN('25 TSE Stocks'!K132/'25 TSE Stocks'!K131)</f>
        <v>3.5477739178040264E-2</v>
      </c>
      <c r="L132">
        <f>LN('25 TSE Stocks'!L132/'25 TSE Stocks'!L131)</f>
        <v>5.7322137074248415E-2</v>
      </c>
      <c r="M132">
        <f>LN('25 TSE Stocks'!M132/'25 TSE Stocks'!M131)</f>
        <v>-1.8637418505702691E-2</v>
      </c>
      <c r="N132">
        <f>LN('25 TSE Stocks'!N132/'25 TSE Stocks'!N131)</f>
        <v>-2.8737479941178843E-2</v>
      </c>
      <c r="O132">
        <f>LN('25 TSE Stocks'!O132/'25 TSE Stocks'!O131)</f>
        <v>1.0009880971491656E-3</v>
      </c>
      <c r="P132">
        <f>LN('25 TSE Stocks'!P132/'25 TSE Stocks'!P131)</f>
        <v>-2.518874962300782E-3</v>
      </c>
      <c r="Q132">
        <f>LN('25 TSE Stocks'!Q132/'25 TSE Stocks'!Q131)</f>
        <v>2.4368719934349393E-2</v>
      </c>
      <c r="R132">
        <f>LN('25 TSE Stocks'!R132/'25 TSE Stocks'!R131)</f>
        <v>-3.2934812323555302E-3</v>
      </c>
      <c r="S132">
        <f>LN('25 TSE Stocks'!S132/'25 TSE Stocks'!S131)</f>
        <v>-3.1479449413200723E-2</v>
      </c>
      <c r="T132">
        <f>LN('25 TSE Stocks'!T132/'25 TSE Stocks'!T131)</f>
        <v>-5.1151655529325778E-3</v>
      </c>
      <c r="U132">
        <f>LN('25 TSE Stocks'!U132/'25 TSE Stocks'!U131)</f>
        <v>1.8544097473192404E-2</v>
      </c>
      <c r="V132">
        <f>LN('25 TSE Stocks'!V132/'25 TSE Stocks'!V131)</f>
        <v>-2.2728414449438902E-2</v>
      </c>
      <c r="W132">
        <f>LN('25 TSE Stocks'!W132/'25 TSE Stocks'!W131)</f>
        <v>-3.2080207976079717E-2</v>
      </c>
      <c r="X132">
        <f>LN('25 TSE Stocks'!X132/'25 TSE Stocks'!X131)</f>
        <v>4.1385054941591795E-2</v>
      </c>
      <c r="Y132">
        <f>LN('25 TSE Stocks'!Y132/'25 TSE Stocks'!Y131)</f>
        <v>0</v>
      </c>
      <c r="Z132">
        <f>LN('25 TSE Stocks'!Z132/'25 TSE Stocks'!Z131)</f>
        <v>-1.7625903137995366E-3</v>
      </c>
    </row>
    <row r="133" spans="1:26" x14ac:dyDescent="0.25">
      <c r="A133" s="1">
        <v>42177</v>
      </c>
      <c r="B133">
        <f>LN('25 TSE Stocks'!B133/'25 TSE Stocks'!B132)</f>
        <v>-5.4496998809528643E-2</v>
      </c>
      <c r="C133">
        <f>LN('25 TSE Stocks'!C133/'25 TSE Stocks'!C132)</f>
        <v>6.1981913017895844E-2</v>
      </c>
      <c r="D133">
        <f>LN('25 TSE Stocks'!D133/'25 TSE Stocks'!D132)</f>
        <v>-1.2164418604023182E-2</v>
      </c>
      <c r="E133">
        <f>LN('25 TSE Stocks'!E133/'25 TSE Stocks'!E132)</f>
        <v>2.3051488786026111E-2</v>
      </c>
      <c r="F133">
        <f>LN('25 TSE Stocks'!F133/'25 TSE Stocks'!F132)</f>
        <v>6.253804918262873E-2</v>
      </c>
      <c r="G133">
        <f>LN('25 TSE Stocks'!G133/'25 TSE Stocks'!G132)</f>
        <v>1.1951804806716987E-2</v>
      </c>
      <c r="H133">
        <f>LN('25 TSE Stocks'!H133/'25 TSE Stocks'!H132)</f>
        <v>5.6871327208584755E-3</v>
      </c>
      <c r="I133">
        <f>LN('25 TSE Stocks'!I133/'25 TSE Stocks'!I132)</f>
        <v>4.5045614191123393E-2</v>
      </c>
      <c r="J133">
        <f>LN('25 TSE Stocks'!J133/'25 TSE Stocks'!J132)</f>
        <v>2.666554605724865E-3</v>
      </c>
      <c r="K133">
        <f>LN('25 TSE Stocks'!K133/'25 TSE Stocks'!K132)</f>
        <v>9.5695559385052219E-3</v>
      </c>
      <c r="L133">
        <f>LN('25 TSE Stocks'!L133/'25 TSE Stocks'!L132)</f>
        <v>3.5571540403163106E-2</v>
      </c>
      <c r="M133">
        <f>LN('25 TSE Stocks'!M133/'25 TSE Stocks'!M132)</f>
        <v>1.5555310472885468E-2</v>
      </c>
      <c r="N133">
        <f>LN('25 TSE Stocks'!N133/'25 TSE Stocks'!N132)</f>
        <v>6.2166916319097897E-2</v>
      </c>
      <c r="O133">
        <f>LN('25 TSE Stocks'!O133/'25 TSE Stocks'!O132)</f>
        <v>1.7848790841338578E-2</v>
      </c>
      <c r="P133">
        <f>LN('25 TSE Stocks'!P133/'25 TSE Stocks'!P132)</f>
        <v>3.7760871559738029E-3</v>
      </c>
      <c r="Q133">
        <f>LN('25 TSE Stocks'!Q133/'25 TSE Stocks'!Q132)</f>
        <v>5.5400420669689775E-3</v>
      </c>
      <c r="R133">
        <f>LN('25 TSE Stocks'!R133/'25 TSE Stocks'!R132)</f>
        <v>2.6427936043429107E-2</v>
      </c>
      <c r="S133">
        <f>LN('25 TSE Stocks'!S133/'25 TSE Stocks'!S132)</f>
        <v>1.7073575756373166E-2</v>
      </c>
      <c r="T133">
        <f>LN('25 TSE Stocks'!T133/'25 TSE Stocks'!T132)</f>
        <v>-5.1414642145671159E-3</v>
      </c>
      <c r="U133">
        <f>LN('25 TSE Stocks'!U133/'25 TSE Stocks'!U132)</f>
        <v>-3.6398751749698033E-2</v>
      </c>
      <c r="V133">
        <f>LN('25 TSE Stocks'!V133/'25 TSE Stocks'!V132)</f>
        <v>1.5209683948193629E-2</v>
      </c>
      <c r="W133">
        <f>LN('25 TSE Stocks'!W133/'25 TSE Stocks'!W132)</f>
        <v>1.5975539884719534E-2</v>
      </c>
      <c r="X133">
        <f>LN('25 TSE Stocks'!X133/'25 TSE Stocks'!X132)</f>
        <v>-1.2552319396074823E-2</v>
      </c>
      <c r="Y133">
        <f>LN('25 TSE Stocks'!Y133/'25 TSE Stocks'!Y132)</f>
        <v>1.0100795887276031E-2</v>
      </c>
      <c r="Z133">
        <f>LN('25 TSE Stocks'!Z133/'25 TSE Stocks'!Z132)</f>
        <v>1.4010842579443478E-2</v>
      </c>
    </row>
    <row r="134" spans="1:26" x14ac:dyDescent="0.25">
      <c r="A134" s="1">
        <v>42184</v>
      </c>
      <c r="B134">
        <f>LN('25 TSE Stocks'!B134/'25 TSE Stocks'!B133)</f>
        <v>3.3828252971673127E-2</v>
      </c>
      <c r="C134">
        <f>LN('25 TSE Stocks'!C134/'25 TSE Stocks'!C133)</f>
        <v>9.9668081153221205E-3</v>
      </c>
      <c r="D134">
        <f>LN('25 TSE Stocks'!D134/'25 TSE Stocks'!D133)</f>
        <v>-2.5827911168417927E-2</v>
      </c>
      <c r="E134">
        <f>LN('25 TSE Stocks'!E134/'25 TSE Stocks'!E133)</f>
        <v>2.69780202479372E-2</v>
      </c>
      <c r="F134">
        <f>LN('25 TSE Stocks'!F134/'25 TSE Stocks'!F133)</f>
        <v>-1.3194247153228533E-2</v>
      </c>
      <c r="G134">
        <f>LN('25 TSE Stocks'!G134/'25 TSE Stocks'!G133)</f>
        <v>-1.8287245263731496E-2</v>
      </c>
      <c r="H134">
        <f>LN('25 TSE Stocks'!H134/'25 TSE Stocks'!H133)</f>
        <v>-1.6198465973243193E-2</v>
      </c>
      <c r="I134">
        <f>LN('25 TSE Stocks'!I134/'25 TSE Stocks'!I133)</f>
        <v>3.5510269023045556E-2</v>
      </c>
      <c r="J134">
        <f>LN('25 TSE Stocks'!J134/'25 TSE Stocks'!J133)</f>
        <v>1.0596152451299088E-2</v>
      </c>
      <c r="K134">
        <f>LN('25 TSE Stocks'!K134/'25 TSE Stocks'!K133)</f>
        <v>3.9678441293324936E-2</v>
      </c>
      <c r="L134">
        <f>LN('25 TSE Stocks'!L134/'25 TSE Stocks'!L133)</f>
        <v>-3.1401935706178379E-2</v>
      </c>
      <c r="M134">
        <f>LN('25 TSE Stocks'!M134/'25 TSE Stocks'!M133)</f>
        <v>1.4978901736879801E-2</v>
      </c>
      <c r="N134">
        <f>LN('25 TSE Stocks'!N134/'25 TSE Stocks'!N133)</f>
        <v>-2.2161724608390065E-2</v>
      </c>
      <c r="O134">
        <f>LN('25 TSE Stocks'!O134/'25 TSE Stocks'!O133)</f>
        <v>-3.8572330984215253E-2</v>
      </c>
      <c r="P134">
        <f>LN('25 TSE Stocks'!P134/'25 TSE Stocks'!P133)</f>
        <v>0.12132598140498328</v>
      </c>
      <c r="Q134">
        <f>LN('25 TSE Stocks'!Q134/'25 TSE Stocks'!Q133)</f>
        <v>5.5096172688759593E-3</v>
      </c>
      <c r="R134">
        <f>LN('25 TSE Stocks'!R134/'25 TSE Stocks'!R133)</f>
        <v>7.9069660391695631E-3</v>
      </c>
      <c r="S134">
        <f>LN('25 TSE Stocks'!S134/'25 TSE Stocks'!S133)</f>
        <v>3.4465762621556484E-2</v>
      </c>
      <c r="T134">
        <f>LN('25 TSE Stocks'!T134/'25 TSE Stocks'!T133)</f>
        <v>8.9802382009522824E-3</v>
      </c>
      <c r="U134">
        <f>LN('25 TSE Stocks'!U134/'25 TSE Stocks'!U133)</f>
        <v>2.9115672856346472E-2</v>
      </c>
      <c r="V134">
        <f>LN('25 TSE Stocks'!V134/'25 TSE Stocks'!V133)</f>
        <v>-3.4552627767883246E-2</v>
      </c>
      <c r="W134">
        <f>LN('25 TSE Stocks'!W134/'25 TSE Stocks'!W133)</f>
        <v>1.2293627527738538E-2</v>
      </c>
      <c r="X134">
        <f>LN('25 TSE Stocks'!X134/'25 TSE Stocks'!X133)</f>
        <v>5.3494276734544925E-2</v>
      </c>
      <c r="Y134">
        <f>LN('25 TSE Stocks'!Y134/'25 TSE Stocks'!Y133)</f>
        <v>-2.0592390592675907E-2</v>
      </c>
      <c r="Z134">
        <f>LN('25 TSE Stocks'!Z134/'25 TSE Stocks'!Z133)</f>
        <v>-6.4654396310553974E-2</v>
      </c>
    </row>
    <row r="135" spans="1:26" x14ac:dyDescent="0.25">
      <c r="A135" s="1">
        <v>42191</v>
      </c>
      <c r="B135">
        <f>LN('25 TSE Stocks'!B135/'25 TSE Stocks'!B134)</f>
        <v>-0.11525303430731705</v>
      </c>
      <c r="C135">
        <f>LN('25 TSE Stocks'!C135/'25 TSE Stocks'!C134)</f>
        <v>-0.10260951079909969</v>
      </c>
      <c r="D135">
        <f>LN('25 TSE Stocks'!D135/'25 TSE Stocks'!D134)</f>
        <v>-4.9339669605286796E-2</v>
      </c>
      <c r="E135">
        <f>LN('25 TSE Stocks'!E135/'25 TSE Stocks'!E134)</f>
        <v>-7.048831088920903E-3</v>
      </c>
      <c r="F135">
        <f>LN('25 TSE Stocks'!F135/'25 TSE Stocks'!F134)</f>
        <v>-5.2488055258561178E-2</v>
      </c>
      <c r="G135">
        <f>LN('25 TSE Stocks'!G135/'25 TSE Stocks'!G134)</f>
        <v>-3.1913964706478934E-2</v>
      </c>
      <c r="H135">
        <f>LN('25 TSE Stocks'!H135/'25 TSE Stocks'!H134)</f>
        <v>-2.4308447993292338E-2</v>
      </c>
      <c r="I135">
        <f>LN('25 TSE Stocks'!I135/'25 TSE Stocks'!I134)</f>
        <v>-3.5241827349668515E-3</v>
      </c>
      <c r="J135">
        <f>LN('25 TSE Stocks'!J135/'25 TSE Stocks'!J134)</f>
        <v>-5.6925814808568266E-2</v>
      </c>
      <c r="K135">
        <f>LN('25 TSE Stocks'!K135/'25 TSE Stocks'!K134)</f>
        <v>2.4860291719389978E-2</v>
      </c>
      <c r="L135">
        <f>LN('25 TSE Stocks'!L135/'25 TSE Stocks'!L134)</f>
        <v>-2.8131179556223629E-2</v>
      </c>
      <c r="M135">
        <f>LN('25 TSE Stocks'!M135/'25 TSE Stocks'!M134)</f>
        <v>-3.8227688854785558E-2</v>
      </c>
      <c r="N135">
        <f>LN('25 TSE Stocks'!N135/'25 TSE Stocks'!N134)</f>
        <v>-1.9802588313878735E-2</v>
      </c>
      <c r="O135">
        <f>LN('25 TSE Stocks'!O135/'25 TSE Stocks'!O134)</f>
        <v>-4.1183730807837597E-2</v>
      </c>
      <c r="P135">
        <f>LN('25 TSE Stocks'!P135/'25 TSE Stocks'!P134)</f>
        <v>-3.3978679924013981E-2</v>
      </c>
      <c r="Q135">
        <f>LN('25 TSE Stocks'!Q135/'25 TSE Stocks'!Q134)</f>
        <v>-3.1630522509220008E-2</v>
      </c>
      <c r="R135">
        <f>LN('25 TSE Stocks'!R135/'25 TSE Stocks'!R134)</f>
        <v>-3.1041420850243254E-2</v>
      </c>
      <c r="S135">
        <f>LN('25 TSE Stocks'!S135/'25 TSE Stocks'!S134)</f>
        <v>-5.1539338377929483E-2</v>
      </c>
      <c r="T135">
        <f>LN('25 TSE Stocks'!T135/'25 TSE Stocks'!T134)</f>
        <v>-0.18308817410379033</v>
      </c>
      <c r="U135">
        <f>LN('25 TSE Stocks'!U135/'25 TSE Stocks'!U134)</f>
        <v>-2.6773728501074526E-2</v>
      </c>
      <c r="V135">
        <f>LN('25 TSE Stocks'!V135/'25 TSE Stocks'!V134)</f>
        <v>-1.5748268000506341E-2</v>
      </c>
      <c r="W135">
        <f>LN('25 TSE Stocks'!W135/'25 TSE Stocks'!W134)</f>
        <v>-3.2599099447573561E-2</v>
      </c>
      <c r="X135">
        <f>LN('25 TSE Stocks'!X135/'25 TSE Stocks'!X134)</f>
        <v>6.9964778288611612E-3</v>
      </c>
      <c r="Y135">
        <f>LN('25 TSE Stocks'!Y135/'25 TSE Stocks'!Y134)</f>
        <v>-9.1956520706900066E-2</v>
      </c>
      <c r="Z135">
        <f>LN('25 TSE Stocks'!Z135/'25 TSE Stocks'!Z134)</f>
        <v>-5.726736358442075E-2</v>
      </c>
    </row>
    <row r="136" spans="1:26" x14ac:dyDescent="0.25">
      <c r="A136" s="1">
        <v>42198</v>
      </c>
      <c r="B136">
        <f>LN('25 TSE Stocks'!B136/'25 TSE Stocks'!B135)</f>
        <v>7.7490351546673039E-2</v>
      </c>
      <c r="C136">
        <f>LN('25 TSE Stocks'!C136/'25 TSE Stocks'!C135)</f>
        <v>8.426036584203489E-2</v>
      </c>
      <c r="D136">
        <f>LN('25 TSE Stocks'!D136/'25 TSE Stocks'!D135)</f>
        <v>3.4579291495998685E-2</v>
      </c>
      <c r="E136">
        <f>LN('25 TSE Stocks'!E136/'25 TSE Stocks'!E135)</f>
        <v>3.3678148371789729E-2</v>
      </c>
      <c r="F136">
        <f>LN('25 TSE Stocks'!F136/'25 TSE Stocks'!F135)</f>
        <v>5.0937405381805856E-2</v>
      </c>
      <c r="G136">
        <f>LN('25 TSE Stocks'!G136/'25 TSE Stocks'!G135)</f>
        <v>5.1639967881526347E-2</v>
      </c>
      <c r="H136">
        <f>LN('25 TSE Stocks'!H136/'25 TSE Stocks'!H135)</f>
        <v>3.1010176261796744E-2</v>
      </c>
      <c r="I136">
        <f>LN('25 TSE Stocks'!I136/'25 TSE Stocks'!I135)</f>
        <v>7.2341088617767835E-2</v>
      </c>
      <c r="J136">
        <f>LN('25 TSE Stocks'!J136/'25 TSE Stocks'!J135)</f>
        <v>6.4800008902949791E-2</v>
      </c>
      <c r="K136">
        <f>LN('25 TSE Stocks'!K136/'25 TSE Stocks'!K135)</f>
        <v>7.7291327229013593E-2</v>
      </c>
      <c r="L136">
        <f>LN('25 TSE Stocks'!L136/'25 TSE Stocks'!L135)</f>
        <v>5.1435974400636693E-2</v>
      </c>
      <c r="M136">
        <f>LN('25 TSE Stocks'!M136/'25 TSE Stocks'!M135)</f>
        <v>9.2801731190957581E-2</v>
      </c>
      <c r="N136">
        <f>LN('25 TSE Stocks'!N136/'25 TSE Stocks'!N135)</f>
        <v>0.12095270637229183</v>
      </c>
      <c r="O136">
        <f>LN('25 TSE Stocks'!O136/'25 TSE Stocks'!O135)</f>
        <v>7.1862555491664801E-2</v>
      </c>
      <c r="P136">
        <f>LN('25 TSE Stocks'!P136/'25 TSE Stocks'!P135)</f>
        <v>3.1748861538990043E-2</v>
      </c>
      <c r="Q136">
        <f>LN('25 TSE Stocks'!Q136/'25 TSE Stocks'!Q135)</f>
        <v>4.0746292613061653E-2</v>
      </c>
      <c r="R136">
        <f>LN('25 TSE Stocks'!R136/'25 TSE Stocks'!R135)</f>
        <v>6.6048592364415057E-2</v>
      </c>
      <c r="S136">
        <f>LN('25 TSE Stocks'!S136/'25 TSE Stocks'!S135)</f>
        <v>5.7363373354782254E-2</v>
      </c>
      <c r="T136">
        <f>LN('25 TSE Stocks'!T136/'25 TSE Stocks'!T135)</f>
        <v>1.219536724954799E-2</v>
      </c>
      <c r="U136">
        <f>LN('25 TSE Stocks'!U136/'25 TSE Stocks'!U135)</f>
        <v>7.0673035806442477E-2</v>
      </c>
      <c r="V136">
        <f>LN('25 TSE Stocks'!V136/'25 TSE Stocks'!V135)</f>
        <v>3.5091211820195957E-2</v>
      </c>
      <c r="W136">
        <f>LN('25 TSE Stocks'!W136/'25 TSE Stocks'!W135)</f>
        <v>6.6016858911897708E-2</v>
      </c>
      <c r="X136">
        <f>LN('25 TSE Stocks'!X136/'25 TSE Stocks'!X135)</f>
        <v>6.3666767643408867E-2</v>
      </c>
      <c r="Y136">
        <f>LN('25 TSE Stocks'!Y136/'25 TSE Stocks'!Y135)</f>
        <v>5.5110460711552837E-2</v>
      </c>
      <c r="Z136">
        <f>LN('25 TSE Stocks'!Z136/'25 TSE Stocks'!Z135)</f>
        <v>0.10614586925992354</v>
      </c>
    </row>
    <row r="137" spans="1:26" x14ac:dyDescent="0.25">
      <c r="A137" s="1">
        <v>42205</v>
      </c>
      <c r="B137">
        <f>LN('25 TSE Stocks'!B137/'25 TSE Stocks'!B136)</f>
        <v>-3.1768000653444595E-2</v>
      </c>
      <c r="C137">
        <f>LN('25 TSE Stocks'!C137/'25 TSE Stocks'!C136)</f>
        <v>-6.4314187523550573E-2</v>
      </c>
      <c r="D137">
        <f>LN('25 TSE Stocks'!D137/'25 TSE Stocks'!D136)</f>
        <v>-2.8550294324825091E-2</v>
      </c>
      <c r="E137">
        <f>LN('25 TSE Stocks'!E137/'25 TSE Stocks'!E136)</f>
        <v>-2.8850062757013798E-2</v>
      </c>
      <c r="F137">
        <f>LN('25 TSE Stocks'!F137/'25 TSE Stocks'!F136)</f>
        <v>-1.9476897361289505E-2</v>
      </c>
      <c r="G137">
        <f>LN('25 TSE Stocks'!G137/'25 TSE Stocks'!G136)</f>
        <v>-8.1818221180816261E-3</v>
      </c>
      <c r="H137">
        <f>LN('25 TSE Stocks'!H137/'25 TSE Stocks'!H136)</f>
        <v>-4.7823711173406568E-3</v>
      </c>
      <c r="I137">
        <f>LN('25 TSE Stocks'!I137/'25 TSE Stocks'!I136)</f>
        <v>3.0987291281768876E-2</v>
      </c>
      <c r="J137">
        <f>LN('25 TSE Stocks'!J137/'25 TSE Stocks'!J136)</f>
        <v>2.1978769133001182E-2</v>
      </c>
      <c r="K137">
        <f>LN('25 TSE Stocks'!K137/'25 TSE Stocks'!K136)</f>
        <v>3.094299971200453E-3</v>
      </c>
      <c r="L137">
        <f>LN('25 TSE Stocks'!L137/'25 TSE Stocks'!L136)</f>
        <v>6.7521158761634928E-3</v>
      </c>
      <c r="M137">
        <f>LN('25 TSE Stocks'!M137/'25 TSE Stocks'!M136)</f>
        <v>-1.2718660512489747E-2</v>
      </c>
      <c r="N137">
        <f>LN('25 TSE Stocks'!N137/'25 TSE Stocks'!N136)</f>
        <v>-3.4774975178956037E-2</v>
      </c>
      <c r="O137">
        <f>LN('25 TSE Stocks'!O137/'25 TSE Stocks'!O136)</f>
        <v>1.8160061366182458E-2</v>
      </c>
      <c r="P137">
        <f>LN('25 TSE Stocks'!P137/'25 TSE Stocks'!P136)</f>
        <v>-7.8432172665542244E-3</v>
      </c>
      <c r="Q137">
        <f>LN('25 TSE Stocks'!Q137/'25 TSE Stocks'!Q136)</f>
        <v>9.0336158913952597E-3</v>
      </c>
      <c r="R137">
        <f>LN('25 TSE Stocks'!R137/'25 TSE Stocks'!R136)</f>
        <v>2.5738616261337069E-2</v>
      </c>
      <c r="S137">
        <f>LN('25 TSE Stocks'!S137/'25 TSE Stocks'!S136)</f>
        <v>2.523060033902081E-2</v>
      </c>
      <c r="T137">
        <f>LN('25 TSE Stocks'!T137/'25 TSE Stocks'!T136)</f>
        <v>3.0257586891901441E-3</v>
      </c>
      <c r="U137">
        <f>LN('25 TSE Stocks'!U137/'25 TSE Stocks'!U136)</f>
        <v>5.5175429729456577E-2</v>
      </c>
      <c r="V137">
        <f>LN('25 TSE Stocks'!V137/'25 TSE Stocks'!V136)</f>
        <v>-3.8384277378435941E-3</v>
      </c>
      <c r="W137">
        <f>LN('25 TSE Stocks'!W137/'25 TSE Stocks'!W136)</f>
        <v>-1.0766935945847954E-2</v>
      </c>
      <c r="X137">
        <f>LN('25 TSE Stocks'!X137/'25 TSE Stocks'!X136)</f>
        <v>5.9854736523252641E-2</v>
      </c>
      <c r="Y137">
        <f>LN('25 TSE Stocks'!Y137/'25 TSE Stocks'!Y136)</f>
        <v>-5.3765947918631473E-3</v>
      </c>
      <c r="Z137">
        <f>LN('25 TSE Stocks'!Z137/'25 TSE Stocks'!Z136)</f>
        <v>1.7650480556076059E-3</v>
      </c>
    </row>
    <row r="138" spans="1:26" x14ac:dyDescent="0.25">
      <c r="A138" s="1">
        <v>42212</v>
      </c>
      <c r="B138">
        <f>LN('25 TSE Stocks'!B138/'25 TSE Stocks'!B137)</f>
        <v>-2.6416731653068817E-2</v>
      </c>
      <c r="C138">
        <f>LN('25 TSE Stocks'!C138/'25 TSE Stocks'!C137)</f>
        <v>-4.2169199533295877E-2</v>
      </c>
      <c r="D138">
        <f>LN('25 TSE Stocks'!D138/'25 TSE Stocks'!D137)</f>
        <v>-2.042567445615668E-2</v>
      </c>
      <c r="E138">
        <f>LN('25 TSE Stocks'!E138/'25 TSE Stocks'!E137)</f>
        <v>3.8522342339266769E-2</v>
      </c>
      <c r="F138">
        <f>LN('25 TSE Stocks'!F138/'25 TSE Stocks'!F137)</f>
        <v>1.7146313302100431E-2</v>
      </c>
      <c r="G138">
        <f>LN('25 TSE Stocks'!G138/'25 TSE Stocks'!G137)</f>
        <v>-2.90399291643969E-3</v>
      </c>
      <c r="H138">
        <f>LN('25 TSE Stocks'!H138/'25 TSE Stocks'!H137)</f>
        <v>1.1439752733474137E-2</v>
      </c>
      <c r="I138">
        <f>LN('25 TSE Stocks'!I138/'25 TSE Stocks'!I137)</f>
        <v>4.6905964573148183E-2</v>
      </c>
      <c r="J138">
        <f>LN('25 TSE Stocks'!J138/'25 TSE Stocks'!J137)</f>
        <v>2.649995100603959E-2</v>
      </c>
      <c r="K138">
        <f>LN('25 TSE Stocks'!K138/'25 TSE Stocks'!K137)</f>
        <v>2.0578127517888543E-3</v>
      </c>
      <c r="L138">
        <f>LN('25 TSE Stocks'!L138/'25 TSE Stocks'!L137)</f>
        <v>0.10226016600042448</v>
      </c>
      <c r="M138">
        <f>LN('25 TSE Stocks'!M138/'25 TSE Stocks'!M137)</f>
        <v>4.8603481873425779E-4</v>
      </c>
      <c r="N138">
        <f>LN('25 TSE Stocks'!N138/'25 TSE Stocks'!N137)</f>
        <v>0</v>
      </c>
      <c r="O138">
        <f>LN('25 TSE Stocks'!O138/'25 TSE Stocks'!O137)</f>
        <v>-3.86761959236692E-2</v>
      </c>
      <c r="P138">
        <f>LN('25 TSE Stocks'!P138/'25 TSE Stocks'!P137)</f>
        <v>8.9587479701911353E-3</v>
      </c>
      <c r="Q138">
        <f>LN('25 TSE Stocks'!Q138/'25 TSE Stocks'!Q137)</f>
        <v>5.3811411033991468E-3</v>
      </c>
      <c r="R138">
        <f>LN('25 TSE Stocks'!R138/'25 TSE Stocks'!R137)</f>
        <v>1.0007880556302416E-2</v>
      </c>
      <c r="S138">
        <f>LN('25 TSE Stocks'!S138/'25 TSE Stocks'!S137)</f>
        <v>4.4304102394151605E-2</v>
      </c>
      <c r="T138">
        <f>LN('25 TSE Stocks'!T138/'25 TSE Stocks'!T137)</f>
        <v>-2.2919245316518431E-2</v>
      </c>
      <c r="U138">
        <f>LN('25 TSE Stocks'!U138/'25 TSE Stocks'!U137)</f>
        <v>-3.5754289441522862E-2</v>
      </c>
      <c r="V138">
        <f>LN('25 TSE Stocks'!V138/'25 TSE Stocks'!V137)</f>
        <v>-2.7292313726104751E-2</v>
      </c>
      <c r="W138">
        <f>LN('25 TSE Stocks'!W138/'25 TSE Stocks'!W137)</f>
        <v>2.7610812916965176E-2</v>
      </c>
      <c r="X138">
        <f>LN('25 TSE Stocks'!X138/'25 TSE Stocks'!X137)</f>
        <v>-6.266223820560729E-2</v>
      </c>
      <c r="Y138">
        <f>LN('25 TSE Stocks'!Y138/'25 TSE Stocks'!Y137)</f>
        <v>-2.7323903544666194E-2</v>
      </c>
      <c r="Z138">
        <f>LN('25 TSE Stocks'!Z138/'25 TSE Stocks'!Z137)</f>
        <v>-1.959072440021294E-2</v>
      </c>
    </row>
    <row r="139" spans="1:26" x14ac:dyDescent="0.25">
      <c r="A139" s="1">
        <v>42219</v>
      </c>
      <c r="B139">
        <f>LN('25 TSE Stocks'!B139/'25 TSE Stocks'!B138)</f>
        <v>-3.7005348805213459E-2</v>
      </c>
      <c r="C139">
        <f>LN('25 TSE Stocks'!C139/'25 TSE Stocks'!C138)</f>
        <v>3.8572122783429946E-2</v>
      </c>
      <c r="D139">
        <f>LN('25 TSE Stocks'!D139/'25 TSE Stocks'!D138)</f>
        <v>4.4718292516882467E-2</v>
      </c>
      <c r="E139">
        <f>LN('25 TSE Stocks'!E139/'25 TSE Stocks'!E138)</f>
        <v>3.6062070228434794E-2</v>
      </c>
      <c r="F139">
        <f>LN('25 TSE Stocks'!F139/'25 TSE Stocks'!F138)</f>
        <v>-6.0181100069481245E-3</v>
      </c>
      <c r="G139">
        <f>LN('25 TSE Stocks'!G139/'25 TSE Stocks'!G138)</f>
        <v>-1.6492650552520395E-2</v>
      </c>
      <c r="H139">
        <f>LN('25 TSE Stocks'!H139/'25 TSE Stocks'!H138)</f>
        <v>0</v>
      </c>
      <c r="I139">
        <f>LN('25 TSE Stocks'!I139/'25 TSE Stocks'!I138)</f>
        <v>-1.0434075995721232E-2</v>
      </c>
      <c r="J139">
        <f>LN('25 TSE Stocks'!J139/'25 TSE Stocks'!J138)</f>
        <v>1.244630602406081E-3</v>
      </c>
      <c r="K139">
        <f>LN('25 TSE Stocks'!K139/'25 TSE Stocks'!K138)</f>
        <v>2.0346404084209874E-2</v>
      </c>
      <c r="L139">
        <f>LN('25 TSE Stocks'!L139/'25 TSE Stocks'!L138)</f>
        <v>-2.0872299828661029E-2</v>
      </c>
      <c r="M139">
        <f>LN('25 TSE Stocks'!M139/'25 TSE Stocks'!M138)</f>
        <v>4.264057207325251E-2</v>
      </c>
      <c r="N139">
        <f>LN('25 TSE Stocks'!N139/'25 TSE Stocks'!N138)</f>
        <v>-7.8946385980693864E-3</v>
      </c>
      <c r="O139">
        <f>LN('25 TSE Stocks'!O139/'25 TSE Stocks'!O138)</f>
        <v>8.3381606410720788E-2</v>
      </c>
      <c r="P139">
        <f>LN('25 TSE Stocks'!P139/'25 TSE Stocks'!P138)</f>
        <v>2.3141469145883435E-2</v>
      </c>
      <c r="Q139">
        <f>LN('25 TSE Stocks'!Q139/'25 TSE Stocks'!Q138)</f>
        <v>2.6480020448375999E-2</v>
      </c>
      <c r="R139">
        <f>LN('25 TSE Stocks'!R139/'25 TSE Stocks'!R138)</f>
        <v>8.3509234147300208E-3</v>
      </c>
      <c r="S139">
        <f>LN('25 TSE Stocks'!S139/'25 TSE Stocks'!S138)</f>
        <v>3.512857989404361E-2</v>
      </c>
      <c r="T139">
        <f>LN('25 TSE Stocks'!T139/'25 TSE Stocks'!T138)</f>
        <v>-4.1015289372879432E-2</v>
      </c>
      <c r="U139">
        <f>LN('25 TSE Stocks'!U139/'25 TSE Stocks'!U138)</f>
        <v>6.0222584685055668E-3</v>
      </c>
      <c r="V139">
        <f>LN('25 TSE Stocks'!V139/'25 TSE Stocks'!V138)</f>
        <v>1.5686686810335197E-2</v>
      </c>
      <c r="W139">
        <f>LN('25 TSE Stocks'!W139/'25 TSE Stocks'!W138)</f>
        <v>-4.7314417013284904E-3</v>
      </c>
      <c r="X139">
        <f>LN('25 TSE Stocks'!X139/'25 TSE Stocks'!X138)</f>
        <v>8.9585504255216414E-2</v>
      </c>
      <c r="Y139">
        <f>LN('25 TSE Stocks'!Y139/'25 TSE Stocks'!Y138)</f>
        <v>2.7662228132207143E-3</v>
      </c>
      <c r="Z139">
        <f>LN('25 TSE Stocks'!Z139/'25 TSE Stocks'!Z138)</f>
        <v>-1.9982580660287914E-2</v>
      </c>
    </row>
    <row r="140" spans="1:26" x14ac:dyDescent="0.25">
      <c r="A140" s="1">
        <v>42226</v>
      </c>
      <c r="B140">
        <f>LN('25 TSE Stocks'!B140/'25 TSE Stocks'!B139)</f>
        <v>-0.14953165572440127</v>
      </c>
      <c r="C140">
        <f>LN('25 TSE Stocks'!C140/'25 TSE Stocks'!C139)</f>
        <v>-2.7398976835641846E-2</v>
      </c>
      <c r="D140">
        <f>LN('25 TSE Stocks'!D140/'25 TSE Stocks'!D139)</f>
        <v>3.8194635549526672E-2</v>
      </c>
      <c r="E140">
        <f>LN('25 TSE Stocks'!E140/'25 TSE Stocks'!E139)</f>
        <v>-2.5071031698344841E-2</v>
      </c>
      <c r="F140">
        <f>LN('25 TSE Stocks'!F140/'25 TSE Stocks'!F139)</f>
        <v>-3.4803953190160344E-2</v>
      </c>
      <c r="G140">
        <f>LN('25 TSE Stocks'!G140/'25 TSE Stocks'!G139)</f>
        <v>-2.1541025744043658E-2</v>
      </c>
      <c r="H140">
        <f>LN('25 TSE Stocks'!H140/'25 TSE Stocks'!H139)</f>
        <v>-1.897705737726813E-3</v>
      </c>
      <c r="I140">
        <f>LN('25 TSE Stocks'!I140/'25 TSE Stocks'!I139)</f>
        <v>4.5942940419954224E-3</v>
      </c>
      <c r="J140">
        <f>LN('25 TSE Stocks'!J140/'25 TSE Stocks'!J139)</f>
        <v>2.8205486589888733E-2</v>
      </c>
      <c r="K140">
        <f>LN('25 TSE Stocks'!K140/'25 TSE Stocks'!K139)</f>
        <v>-4.0362974863122868E-3</v>
      </c>
      <c r="L140">
        <f>LN('25 TSE Stocks'!L140/'25 TSE Stocks'!L139)</f>
        <v>-4.180485834448143E-2</v>
      </c>
      <c r="M140">
        <f>LN('25 TSE Stocks'!M140/'25 TSE Stocks'!M139)</f>
        <v>2.6346619448260372E-3</v>
      </c>
      <c r="N140">
        <f>LN('25 TSE Stocks'!N140/'25 TSE Stocks'!N139)</f>
        <v>-5.011215897602489E-2</v>
      </c>
      <c r="O140">
        <f>LN('25 TSE Stocks'!O140/'25 TSE Stocks'!O139)</f>
        <v>-1.0285259475941879E-2</v>
      </c>
      <c r="P140">
        <f>LN('25 TSE Stocks'!P140/'25 TSE Stocks'!P139)</f>
        <v>8.255343660032706E-2</v>
      </c>
      <c r="Q140">
        <f>LN('25 TSE Stocks'!Q140/'25 TSE Stocks'!Q139)</f>
        <v>6.5735612937218857E-2</v>
      </c>
      <c r="R140">
        <f>LN('25 TSE Stocks'!R140/'25 TSE Stocks'!R139)</f>
        <v>1.2054523637514612E-2</v>
      </c>
      <c r="S140">
        <f>LN('25 TSE Stocks'!S140/'25 TSE Stocks'!S139)</f>
        <v>-4.6021689647938756E-2</v>
      </c>
      <c r="T140">
        <f>LN('25 TSE Stocks'!T140/'25 TSE Stocks'!T139)</f>
        <v>-1.6234329580230796E-2</v>
      </c>
      <c r="U140">
        <f>LN('25 TSE Stocks'!U140/'25 TSE Stocks'!U139)</f>
        <v>-9.0469063038009449E-3</v>
      </c>
      <c r="V140">
        <f>LN('25 TSE Stocks'!V140/'25 TSE Stocks'!V139)</f>
        <v>-1.1741718010760334E-2</v>
      </c>
      <c r="W140">
        <f>LN('25 TSE Stocks'!W140/'25 TSE Stocks'!W139)</f>
        <v>-1.1005312397506392E-2</v>
      </c>
      <c r="X140">
        <f>LN('25 TSE Stocks'!X140/'25 TSE Stocks'!X139)</f>
        <v>-1.7156983471508949E-3</v>
      </c>
      <c r="Y140">
        <f>LN('25 TSE Stocks'!Y140/'25 TSE Stocks'!Y139)</f>
        <v>-6.5644330125053732E-2</v>
      </c>
      <c r="Z140">
        <f>LN('25 TSE Stocks'!Z140/'25 TSE Stocks'!Z139)</f>
        <v>-5.2742722397888769E-2</v>
      </c>
    </row>
    <row r="141" spans="1:26" x14ac:dyDescent="0.25">
      <c r="A141" s="1">
        <v>42233</v>
      </c>
      <c r="B141">
        <f>LN('25 TSE Stocks'!B141/'25 TSE Stocks'!B140)</f>
        <v>-5.2021255156968885E-2</v>
      </c>
      <c r="C141">
        <f>LN('25 TSE Stocks'!C141/'25 TSE Stocks'!C140)</f>
        <v>-7.097899035876841E-2</v>
      </c>
      <c r="D141">
        <f>LN('25 TSE Stocks'!D141/'25 TSE Stocks'!D140)</f>
        <v>-9.3002867305621045E-2</v>
      </c>
      <c r="E141">
        <f>LN('25 TSE Stocks'!E141/'25 TSE Stocks'!E140)</f>
        <v>-6.5949876851377362E-2</v>
      </c>
      <c r="F141">
        <f>LN('25 TSE Stocks'!F141/'25 TSE Stocks'!F140)</f>
        <v>-5.8507185527620763E-2</v>
      </c>
      <c r="G141">
        <f>LN('25 TSE Stocks'!G141/'25 TSE Stocks'!G140)</f>
        <v>-5.7640230451615544E-2</v>
      </c>
      <c r="H141">
        <f>LN('25 TSE Stocks'!H141/'25 TSE Stocks'!H140)</f>
        <v>-6.0683953844644235E-2</v>
      </c>
      <c r="I141">
        <f>LN('25 TSE Stocks'!I141/'25 TSE Stocks'!I140)</f>
        <v>-6.68669771870362E-2</v>
      </c>
      <c r="J141">
        <f>LN('25 TSE Stocks'!J141/'25 TSE Stocks'!J140)</f>
        <v>-3.5696225352900519E-2</v>
      </c>
      <c r="K141">
        <f>LN('25 TSE Stocks'!K141/'25 TSE Stocks'!K140)</f>
        <v>-7.0149105599969494E-2</v>
      </c>
      <c r="L141">
        <f>LN('25 TSE Stocks'!L141/'25 TSE Stocks'!L140)</f>
        <v>-8.924839208053445E-2</v>
      </c>
      <c r="M141">
        <f>LN('25 TSE Stocks'!M141/'25 TSE Stocks'!M140)</f>
        <v>-5.9135950802918093E-2</v>
      </c>
      <c r="N141">
        <f>LN('25 TSE Stocks'!N141/'25 TSE Stocks'!N140)</f>
        <v>-9.1567229226677815E-2</v>
      </c>
      <c r="O141">
        <f>LN('25 TSE Stocks'!O141/'25 TSE Stocks'!O140)</f>
        <v>-6.7550486824423939E-2</v>
      </c>
      <c r="P141">
        <f>LN('25 TSE Stocks'!P141/'25 TSE Stocks'!P140)</f>
        <v>-4.3039481831048741E-2</v>
      </c>
      <c r="Q141">
        <f>LN('25 TSE Stocks'!Q141/'25 TSE Stocks'!Q140)</f>
        <v>-4.5045273595131816E-2</v>
      </c>
      <c r="R141">
        <f>LN('25 TSE Stocks'!R141/'25 TSE Stocks'!R140)</f>
        <v>-4.929522387713782E-2</v>
      </c>
      <c r="S141">
        <f>LN('25 TSE Stocks'!S141/'25 TSE Stocks'!S140)</f>
        <v>-9.9068083742151671E-3</v>
      </c>
      <c r="T141">
        <f>LN('25 TSE Stocks'!T141/'25 TSE Stocks'!T140)</f>
        <v>-6.072654476145848E-2</v>
      </c>
      <c r="U141">
        <f>LN('25 TSE Stocks'!U141/'25 TSE Stocks'!U140)</f>
        <v>-8.4290104206947283E-2</v>
      </c>
      <c r="V141">
        <f>LN('25 TSE Stocks'!V141/'25 TSE Stocks'!V140)</f>
        <v>-3.2002914385296004E-2</v>
      </c>
      <c r="W141">
        <f>LN('25 TSE Stocks'!W141/'25 TSE Stocks'!W140)</f>
        <v>-7.1076383585533268E-2</v>
      </c>
      <c r="X141">
        <f>LN('25 TSE Stocks'!X141/'25 TSE Stocks'!X140)</f>
        <v>-8.8807688382805811E-2</v>
      </c>
      <c r="Y141">
        <f>LN('25 TSE Stocks'!Y141/'25 TSE Stocks'!Y140)</f>
        <v>-6.7098160318376843E-2</v>
      </c>
      <c r="Z141">
        <f>LN('25 TSE Stocks'!Z141/'25 TSE Stocks'!Z140)</f>
        <v>2.8600478553580517E-2</v>
      </c>
    </row>
    <row r="142" spans="1:26" x14ac:dyDescent="0.25">
      <c r="A142" s="1">
        <v>42240</v>
      </c>
      <c r="B142">
        <f>LN('25 TSE Stocks'!B142/'25 TSE Stocks'!B141)</f>
        <v>8.8603562463762994E-3</v>
      </c>
      <c r="C142">
        <f>LN('25 TSE Stocks'!C142/'25 TSE Stocks'!C141)</f>
        <v>-1.5022818042813796E-2</v>
      </c>
      <c r="D142">
        <f>LN('25 TSE Stocks'!D142/'25 TSE Stocks'!D141)</f>
        <v>1.3430519555431298E-2</v>
      </c>
      <c r="E142">
        <f>LN('25 TSE Stocks'!E142/'25 TSE Stocks'!E141)</f>
        <v>-4.3493594981310925E-2</v>
      </c>
      <c r="F142">
        <f>LN('25 TSE Stocks'!F142/'25 TSE Stocks'!F141)</f>
        <v>6.36061484744506E-3</v>
      </c>
      <c r="G142">
        <f>LN('25 TSE Stocks'!G142/'25 TSE Stocks'!G141)</f>
        <v>-2.074686066913237E-2</v>
      </c>
      <c r="H142">
        <f>LN('25 TSE Stocks'!H142/'25 TSE Stocks'!H141)</f>
        <v>-3.4911045200572262E-2</v>
      </c>
      <c r="I142">
        <f>LN('25 TSE Stocks'!I142/'25 TSE Stocks'!I141)</f>
        <v>-3.4342944588835543E-2</v>
      </c>
      <c r="J142">
        <f>LN('25 TSE Stocks'!J142/'25 TSE Stocks'!J141)</f>
        <v>-6.8724464213011052E-2</v>
      </c>
      <c r="K142">
        <f>LN('25 TSE Stocks'!K142/'25 TSE Stocks'!K141)</f>
        <v>1.0787497929910985E-2</v>
      </c>
      <c r="L142">
        <f>LN('25 TSE Stocks'!L142/'25 TSE Stocks'!L141)</f>
        <v>-3.0152928510881468E-2</v>
      </c>
      <c r="M142">
        <f>LN('25 TSE Stocks'!M142/'25 TSE Stocks'!M141)</f>
        <v>-1.6890862538843233E-2</v>
      </c>
      <c r="N142">
        <f>LN('25 TSE Stocks'!N142/'25 TSE Stocks'!N141)</f>
        <v>2.5694404438536718E-2</v>
      </c>
      <c r="O142">
        <f>LN('25 TSE Stocks'!O142/'25 TSE Stocks'!O141)</f>
        <v>2.6297668980133096E-2</v>
      </c>
      <c r="P142">
        <f>LN('25 TSE Stocks'!P142/'25 TSE Stocks'!P141)</f>
        <v>-3.083716535333442E-2</v>
      </c>
      <c r="Q142">
        <f>LN('25 TSE Stocks'!Q142/'25 TSE Stocks'!Q141)</f>
        <v>-2.069033934208702E-2</v>
      </c>
      <c r="R142">
        <f>LN('25 TSE Stocks'!R142/'25 TSE Stocks'!R141)</f>
        <v>-3.4577660828527909E-2</v>
      </c>
      <c r="S142">
        <f>LN('25 TSE Stocks'!S142/'25 TSE Stocks'!S141)</f>
        <v>-6.0417196542972999E-2</v>
      </c>
      <c r="T142">
        <f>LN('25 TSE Stocks'!T142/'25 TSE Stocks'!T141)</f>
        <v>-1.577594985105623E-2</v>
      </c>
      <c r="U142">
        <f>LN('25 TSE Stocks'!U142/'25 TSE Stocks'!U141)</f>
        <v>-1.5382370141169237E-2</v>
      </c>
      <c r="V142">
        <f>LN('25 TSE Stocks'!V142/'25 TSE Stocks'!V141)</f>
        <v>-2.0534707109091464E-2</v>
      </c>
      <c r="W142">
        <f>LN('25 TSE Stocks'!W142/'25 TSE Stocks'!W141)</f>
        <v>-1.0750702505347196E-2</v>
      </c>
      <c r="X142">
        <f>LN('25 TSE Stocks'!X142/'25 TSE Stocks'!X141)</f>
        <v>-9.4251054376964481E-3</v>
      </c>
      <c r="Y142">
        <f>LN('25 TSE Stocks'!Y142/'25 TSE Stocks'!Y141)</f>
        <v>-4.1874206476575151E-2</v>
      </c>
      <c r="Z142">
        <f>LN('25 TSE Stocks'!Z142/'25 TSE Stocks'!Z141)</f>
        <v>1.8777458694062554E-3</v>
      </c>
    </row>
    <row r="143" spans="1:26" x14ac:dyDescent="0.25">
      <c r="A143" s="1">
        <v>42247</v>
      </c>
      <c r="B143">
        <f>LN('25 TSE Stocks'!B143/'25 TSE Stocks'!B142)</f>
        <v>-6.1176072974319595E-2</v>
      </c>
      <c r="C143">
        <f>LN('25 TSE Stocks'!C143/'25 TSE Stocks'!C142)</f>
        <v>-0.12907257389339344</v>
      </c>
      <c r="D143">
        <f>LN('25 TSE Stocks'!D143/'25 TSE Stocks'!D142)</f>
        <v>-7.1417696201453315E-2</v>
      </c>
      <c r="E143">
        <f>LN('25 TSE Stocks'!E143/'25 TSE Stocks'!E142)</f>
        <v>-7.6835046657181813E-2</v>
      </c>
      <c r="F143">
        <f>LN('25 TSE Stocks'!F143/'25 TSE Stocks'!F142)</f>
        <v>-0.10548233176934239</v>
      </c>
      <c r="G143">
        <f>LN('25 TSE Stocks'!G143/'25 TSE Stocks'!G142)</f>
        <v>-4.7674406993042491E-2</v>
      </c>
      <c r="H143">
        <f>LN('25 TSE Stocks'!H143/'25 TSE Stocks'!H142)</f>
        <v>-5.1458420916119935E-2</v>
      </c>
      <c r="I143">
        <f>LN('25 TSE Stocks'!I143/'25 TSE Stocks'!I142)</f>
        <v>-6.7303754321505913E-2</v>
      </c>
      <c r="J143">
        <f>LN('25 TSE Stocks'!J143/'25 TSE Stocks'!J142)</f>
        <v>-5.5186345035596475E-2</v>
      </c>
      <c r="K143">
        <f>LN('25 TSE Stocks'!K143/'25 TSE Stocks'!K142)</f>
        <v>-7.1141376900302977E-2</v>
      </c>
      <c r="L143">
        <f>LN('25 TSE Stocks'!L143/'25 TSE Stocks'!L142)</f>
        <v>-0.13728687376235038</v>
      </c>
      <c r="M143">
        <f>LN('25 TSE Stocks'!M143/'25 TSE Stocks'!M142)</f>
        <v>-8.8287282960021085E-2</v>
      </c>
      <c r="N143">
        <f>LN('25 TSE Stocks'!N143/'25 TSE Stocks'!N142)</f>
        <v>-1.569876373141495E-2</v>
      </c>
      <c r="O143">
        <f>LN('25 TSE Stocks'!O143/'25 TSE Stocks'!O142)</f>
        <v>-0.10797565914548017</v>
      </c>
      <c r="P143">
        <f>LN('25 TSE Stocks'!P143/'25 TSE Stocks'!P142)</f>
        <v>-5.2089273191116163E-2</v>
      </c>
      <c r="Q143">
        <f>LN('25 TSE Stocks'!Q143/'25 TSE Stocks'!Q142)</f>
        <v>-7.7867406006493986E-2</v>
      </c>
      <c r="R143">
        <f>LN('25 TSE Stocks'!R143/'25 TSE Stocks'!R142)</f>
        <v>-8.3738884118518042E-2</v>
      </c>
      <c r="S143">
        <f>LN('25 TSE Stocks'!S143/'25 TSE Stocks'!S142)</f>
        <v>-2.9813568322450221E-2</v>
      </c>
      <c r="T143">
        <f>LN('25 TSE Stocks'!T143/'25 TSE Stocks'!T142)</f>
        <v>-7.5196029634267234E-2</v>
      </c>
      <c r="U143">
        <f>LN('25 TSE Stocks'!U143/'25 TSE Stocks'!U142)</f>
        <v>-8.641885198191547E-2</v>
      </c>
      <c r="V143">
        <f>LN('25 TSE Stocks'!V143/'25 TSE Stocks'!V142)</f>
        <v>-7.3150761283211421E-2</v>
      </c>
      <c r="W143">
        <f>LN('25 TSE Stocks'!W143/'25 TSE Stocks'!W142)</f>
        <v>-6.4485185467211631E-2</v>
      </c>
      <c r="X143">
        <f>LN('25 TSE Stocks'!X143/'25 TSE Stocks'!X142)</f>
        <v>-1.4306341698140034E-2</v>
      </c>
      <c r="Y143">
        <f>LN('25 TSE Stocks'!Y143/'25 TSE Stocks'!Y142)</f>
        <v>-7.8672991275141768E-2</v>
      </c>
      <c r="Z143">
        <f>LN('25 TSE Stocks'!Z143/'25 TSE Stocks'!Z142)</f>
        <v>-5.3962962478689924E-2</v>
      </c>
    </row>
    <row r="144" spans="1:26" x14ac:dyDescent="0.25">
      <c r="A144" s="1">
        <v>42254</v>
      </c>
      <c r="B144">
        <f>LN('25 TSE Stocks'!B144/'25 TSE Stocks'!B143)</f>
        <v>6.9958611935920234E-2</v>
      </c>
      <c r="C144">
        <f>LN('25 TSE Stocks'!C144/'25 TSE Stocks'!C143)</f>
        <v>8.997283668095199E-2</v>
      </c>
      <c r="D144">
        <f>LN('25 TSE Stocks'!D144/'25 TSE Stocks'!D143)</f>
        <v>1.8924210154686982E-2</v>
      </c>
      <c r="E144">
        <f>LN('25 TSE Stocks'!E144/'25 TSE Stocks'!E143)</f>
        <v>4.7697097984704506E-2</v>
      </c>
      <c r="F144">
        <f>LN('25 TSE Stocks'!F144/'25 TSE Stocks'!F143)</f>
        <v>4.4781471190934251E-2</v>
      </c>
      <c r="G144">
        <f>LN('25 TSE Stocks'!G144/'25 TSE Stocks'!G143)</f>
        <v>9.6619114023269708E-3</v>
      </c>
      <c r="H144">
        <f>LN('25 TSE Stocks'!H144/'25 TSE Stocks'!H143)</f>
        <v>4.7269849226856821E-2</v>
      </c>
      <c r="I144">
        <f>LN('25 TSE Stocks'!I144/'25 TSE Stocks'!I143)</f>
        <v>4.3350474226324959E-2</v>
      </c>
      <c r="J144">
        <f>LN('25 TSE Stocks'!J144/'25 TSE Stocks'!J143)</f>
        <v>-7.0513813581848162E-2</v>
      </c>
      <c r="K144">
        <f>LN('25 TSE Stocks'!K144/'25 TSE Stocks'!K143)</f>
        <v>-1.2753320635668605E-2</v>
      </c>
      <c r="L144">
        <f>LN('25 TSE Stocks'!L144/'25 TSE Stocks'!L143)</f>
        <v>-1.0084293684191288E-2</v>
      </c>
      <c r="M144">
        <f>LN('25 TSE Stocks'!M144/'25 TSE Stocks'!M143)</f>
        <v>0.1061628547032787</v>
      </c>
      <c r="N144">
        <f>LN('25 TSE Stocks'!N144/'25 TSE Stocks'!N143)</f>
        <v>2.7643226177833824E-2</v>
      </c>
      <c r="O144">
        <f>LN('25 TSE Stocks'!O144/'25 TSE Stocks'!O143)</f>
        <v>-5.7832574703312822E-2</v>
      </c>
      <c r="P144">
        <f>LN('25 TSE Stocks'!P144/'25 TSE Stocks'!P143)</f>
        <v>1.5801762099996019E-2</v>
      </c>
      <c r="Q144">
        <f>LN('25 TSE Stocks'!Q144/'25 TSE Stocks'!Q143)</f>
        <v>-1.3270447188543399E-2</v>
      </c>
      <c r="R144">
        <f>LN('25 TSE Stocks'!R144/'25 TSE Stocks'!R143)</f>
        <v>2.30825440804668E-2</v>
      </c>
      <c r="S144">
        <f>LN('25 TSE Stocks'!S144/'25 TSE Stocks'!S143)</f>
        <v>3.8558959018498991E-2</v>
      </c>
      <c r="T144">
        <f>LN('25 TSE Stocks'!T144/'25 TSE Stocks'!T143)</f>
        <v>0.10307226259860673</v>
      </c>
      <c r="U144">
        <f>LN('25 TSE Stocks'!U144/'25 TSE Stocks'!U143)</f>
        <v>5.362775218601421E-3</v>
      </c>
      <c r="V144">
        <f>LN('25 TSE Stocks'!V144/'25 TSE Stocks'!V143)</f>
        <v>1.7699475369001343E-2</v>
      </c>
      <c r="W144">
        <f>LN('25 TSE Stocks'!W144/'25 TSE Stocks'!W143)</f>
        <v>4.4266118553051161E-2</v>
      </c>
      <c r="X144">
        <f>LN('25 TSE Stocks'!X144/'25 TSE Stocks'!X143)</f>
        <v>-2.037920272098865E-2</v>
      </c>
      <c r="Y144">
        <f>LN('25 TSE Stocks'!Y144/'25 TSE Stocks'!Y143)</f>
        <v>7.5378192291860213E-2</v>
      </c>
      <c r="Z144">
        <f>LN('25 TSE Stocks'!Z144/'25 TSE Stocks'!Z143)</f>
        <v>3.1191683799680466E-2</v>
      </c>
    </row>
    <row r="145" spans="1:26" x14ac:dyDescent="0.25">
      <c r="A145" s="1">
        <v>42261</v>
      </c>
      <c r="B145">
        <f>LN('25 TSE Stocks'!B145/'25 TSE Stocks'!B144)</f>
        <v>-1.7642895207976982E-2</v>
      </c>
      <c r="C145">
        <f>LN('25 TSE Stocks'!C145/'25 TSE Stocks'!C144)</f>
        <v>1.3549069804819054E-2</v>
      </c>
      <c r="D145">
        <f>LN('25 TSE Stocks'!D145/'25 TSE Stocks'!D144)</f>
        <v>7.5869069917990648E-3</v>
      </c>
      <c r="E145">
        <f>LN('25 TSE Stocks'!E145/'25 TSE Stocks'!E144)</f>
        <v>-4.0584017535730465E-3</v>
      </c>
      <c r="F145">
        <f>LN('25 TSE Stocks'!F145/'25 TSE Stocks'!F144)</f>
        <v>-3.6684210337515094E-2</v>
      </c>
      <c r="G145">
        <f>LN('25 TSE Stocks'!G145/'25 TSE Stocks'!G144)</f>
        <v>2.264853698797795E-2</v>
      </c>
      <c r="H145">
        <f>LN('25 TSE Stocks'!H145/'25 TSE Stocks'!H144)</f>
        <v>2.9976422407667725E-2</v>
      </c>
      <c r="I145">
        <f>LN('25 TSE Stocks'!I145/'25 TSE Stocks'!I144)</f>
        <v>-5.7887747988269369E-3</v>
      </c>
      <c r="J145">
        <f>LN('25 TSE Stocks'!J145/'25 TSE Stocks'!J144)</f>
        <v>-7.6394467892069952E-3</v>
      </c>
      <c r="K145">
        <f>LN('25 TSE Stocks'!K145/'25 TSE Stocks'!K144)</f>
        <v>-3.9267484004805044E-2</v>
      </c>
      <c r="L145">
        <f>LN('25 TSE Stocks'!L145/'25 TSE Stocks'!L144)</f>
        <v>1.5088345370607614E-2</v>
      </c>
      <c r="M145">
        <f>LN('25 TSE Stocks'!M145/'25 TSE Stocks'!M144)</f>
        <v>-2.9634156410956462E-2</v>
      </c>
      <c r="N145">
        <f>LN('25 TSE Stocks'!N145/'25 TSE Stocks'!N144)</f>
        <v>-7.0609079543525041E-3</v>
      </c>
      <c r="O145">
        <f>LN('25 TSE Stocks'!O145/'25 TSE Stocks'!O144)</f>
        <v>1.1494228934660592E-2</v>
      </c>
      <c r="P145">
        <f>LN('25 TSE Stocks'!P145/'25 TSE Stocks'!P144)</f>
        <v>-1.2394715533131132E-2</v>
      </c>
      <c r="Q145">
        <f>LN('25 TSE Stocks'!Q145/'25 TSE Stocks'!Q144)</f>
        <v>0</v>
      </c>
      <c r="R145">
        <f>LN('25 TSE Stocks'!R145/'25 TSE Stocks'!R144)</f>
        <v>2.7517392213323541E-2</v>
      </c>
      <c r="S145">
        <f>LN('25 TSE Stocks'!S145/'25 TSE Stocks'!S144)</f>
        <v>-1.7889544096271054E-2</v>
      </c>
      <c r="T145">
        <f>LN('25 TSE Stocks'!T145/'25 TSE Stocks'!T144)</f>
        <v>2.3770314588985854E-2</v>
      </c>
      <c r="U145">
        <f>LN('25 TSE Stocks'!U145/'25 TSE Stocks'!U144)</f>
        <v>-3.8556341238606941E-2</v>
      </c>
      <c r="V145">
        <f>LN('25 TSE Stocks'!V145/'25 TSE Stocks'!V144)</f>
        <v>-2.6668023368908063E-2</v>
      </c>
      <c r="W145">
        <f>LN('25 TSE Stocks'!W145/'25 TSE Stocks'!W144)</f>
        <v>-3.2381429653453211E-2</v>
      </c>
      <c r="X145">
        <f>LN('25 TSE Stocks'!X145/'25 TSE Stocks'!X144)</f>
        <v>-1.7804651113094767E-2</v>
      </c>
      <c r="Y145">
        <f>LN('25 TSE Stocks'!Y145/'25 TSE Stocks'!Y144)</f>
        <v>-4.3852024249939191E-2</v>
      </c>
      <c r="Z145">
        <f>LN('25 TSE Stocks'!Z145/'25 TSE Stocks'!Z144)</f>
        <v>2.2771278679009358E-2</v>
      </c>
    </row>
    <row r="146" spans="1:26" x14ac:dyDescent="0.25">
      <c r="A146" s="1">
        <v>42268</v>
      </c>
      <c r="B146">
        <f>LN('25 TSE Stocks'!B146/'25 TSE Stocks'!B145)</f>
        <v>-4.8662566020957268E-3</v>
      </c>
      <c r="C146">
        <f>LN('25 TSE Stocks'!C146/'25 TSE Stocks'!C145)</f>
        <v>2.4541195057249138E-2</v>
      </c>
      <c r="D146">
        <f>LN('25 TSE Stocks'!D146/'25 TSE Stocks'!D145)</f>
        <v>-6.1751835198642233E-2</v>
      </c>
      <c r="E146">
        <f>LN('25 TSE Stocks'!E146/'25 TSE Stocks'!E145)</f>
        <v>-2.7624939447592235E-2</v>
      </c>
      <c r="F146">
        <f>LN('25 TSE Stocks'!F146/'25 TSE Stocks'!F145)</f>
        <v>1.0296172321495973E-2</v>
      </c>
      <c r="G146">
        <f>LN('25 TSE Stocks'!G146/'25 TSE Stocks'!G145)</f>
        <v>-5.4055609127083544E-3</v>
      </c>
      <c r="H146">
        <f>LN('25 TSE Stocks'!H146/'25 TSE Stocks'!H145)</f>
        <v>-6.6305178273257298E-2</v>
      </c>
      <c r="I146">
        <f>LN('25 TSE Stocks'!I146/'25 TSE Stocks'!I145)</f>
        <v>2.9031361566604868E-4</v>
      </c>
      <c r="J146">
        <f>LN('25 TSE Stocks'!J146/'25 TSE Stocks'!J145)</f>
        <v>3.0627383562785511E-3</v>
      </c>
      <c r="K146">
        <f>LN('25 TSE Stocks'!K146/'25 TSE Stocks'!K145)</f>
        <v>8.1535271353484234E-2</v>
      </c>
      <c r="L146">
        <f>LN('25 TSE Stocks'!L146/'25 TSE Stocks'!L145)</f>
        <v>1.1579991321724955E-2</v>
      </c>
      <c r="M146">
        <f>LN('25 TSE Stocks'!M146/'25 TSE Stocks'!M145)</f>
        <v>1.1925773556453656E-2</v>
      </c>
      <c r="N146">
        <f>LN('25 TSE Stocks'!N146/'25 TSE Stocks'!N145)</f>
        <v>-2.8297363963537357E-2</v>
      </c>
      <c r="O146">
        <f>LN('25 TSE Stocks'!O146/'25 TSE Stocks'!O145)</f>
        <v>4.6883707473908819E-2</v>
      </c>
      <c r="P146">
        <f>LN('25 TSE Stocks'!P146/'25 TSE Stocks'!P145)</f>
        <v>3.125261431091244E-2</v>
      </c>
      <c r="Q146">
        <f>LN('25 TSE Stocks'!Q146/'25 TSE Stocks'!Q145)</f>
        <v>3.1927574069197918E-2</v>
      </c>
      <c r="R146">
        <f>LN('25 TSE Stocks'!R146/'25 TSE Stocks'!R145)</f>
        <v>3.542561231029006E-2</v>
      </c>
      <c r="S146">
        <f>LN('25 TSE Stocks'!S146/'25 TSE Stocks'!S145)</f>
        <v>4.2409162546506035E-2</v>
      </c>
      <c r="T146">
        <f>LN('25 TSE Stocks'!T146/'25 TSE Stocks'!T145)</f>
        <v>0</v>
      </c>
      <c r="U146">
        <f>LN('25 TSE Stocks'!U146/'25 TSE Stocks'!U145)</f>
        <v>5.7103298390595796E-2</v>
      </c>
      <c r="V146">
        <f>LN('25 TSE Stocks'!V146/'25 TSE Stocks'!V145)</f>
        <v>4.4943976394501949E-3</v>
      </c>
      <c r="W146">
        <f>LN('25 TSE Stocks'!W146/'25 TSE Stocks'!W145)</f>
        <v>-7.6240463763588631E-3</v>
      </c>
      <c r="X146">
        <f>LN('25 TSE Stocks'!X146/'25 TSE Stocks'!X145)</f>
        <v>3.5297898836149318E-2</v>
      </c>
      <c r="Y146">
        <f>LN('25 TSE Stocks'!Y146/'25 TSE Stocks'!Y145)</f>
        <v>-1.0398465536914082E-2</v>
      </c>
      <c r="Z146">
        <f>LN('25 TSE Stocks'!Z146/'25 TSE Stocks'!Z145)</f>
        <v>4.9415509841916443E-2</v>
      </c>
    </row>
    <row r="147" spans="1:26" x14ac:dyDescent="0.25">
      <c r="A147" s="1">
        <v>42275</v>
      </c>
      <c r="B147">
        <f>LN('25 TSE Stocks'!B147/'25 TSE Stocks'!B146)</f>
        <v>4.0568930384961314E-3</v>
      </c>
      <c r="C147">
        <f>LN('25 TSE Stocks'!C147/'25 TSE Stocks'!C146)</f>
        <v>-2.4541195057249141E-2</v>
      </c>
      <c r="D147">
        <f>LN('25 TSE Stocks'!D147/'25 TSE Stocks'!D146)</f>
        <v>5.4750572892388244E-2</v>
      </c>
      <c r="E147">
        <f>LN('25 TSE Stocks'!E147/'25 TSE Stocks'!E146)</f>
        <v>2.8844190238046536E-2</v>
      </c>
      <c r="F147">
        <f>LN('25 TSE Stocks'!F147/'25 TSE Stocks'!F146)</f>
        <v>-5.3354037261277082E-3</v>
      </c>
      <c r="G147">
        <f>LN('25 TSE Stocks'!G147/'25 TSE Stocks'!G146)</f>
        <v>8.5801585784949144E-3</v>
      </c>
      <c r="H147">
        <f>LN('25 TSE Stocks'!H147/'25 TSE Stocks'!H146)</f>
        <v>5.9151414120692844E-2</v>
      </c>
      <c r="I147">
        <f>LN('25 TSE Stocks'!I147/'25 TSE Stocks'!I146)</f>
        <v>-8.1585409152167016E-3</v>
      </c>
      <c r="J147">
        <f>LN('25 TSE Stocks'!J147/'25 TSE Stocks'!J146)</f>
        <v>-4.5355627548635639E-2</v>
      </c>
      <c r="K147">
        <f>LN('25 TSE Stocks'!K147/'25 TSE Stocks'!K146)</f>
        <v>1.5538468990811152E-2</v>
      </c>
      <c r="L147">
        <f>LN('25 TSE Stocks'!L147/'25 TSE Stocks'!L146)</f>
        <v>-1.491315570603364E-2</v>
      </c>
      <c r="M147">
        <f>LN('25 TSE Stocks'!M147/'25 TSE Stocks'!M146)</f>
        <v>1.4422139449432606E-2</v>
      </c>
      <c r="N147">
        <f>LN('25 TSE Stocks'!N147/'25 TSE Stocks'!N146)</f>
        <v>-3.9494281457542038E-2</v>
      </c>
      <c r="O147">
        <f>LN('25 TSE Stocks'!O147/'25 TSE Stocks'!O146)</f>
        <v>1.8904155407322067E-2</v>
      </c>
      <c r="P147">
        <f>LN('25 TSE Stocks'!P147/'25 TSE Stocks'!P146)</f>
        <v>2.2814450322743041E-2</v>
      </c>
      <c r="Q147">
        <f>LN('25 TSE Stocks'!Q147/'25 TSE Stocks'!Q146)</f>
        <v>7.366366241752016E-3</v>
      </c>
      <c r="R147">
        <f>LN('25 TSE Stocks'!R147/'25 TSE Stocks'!R146)</f>
        <v>3.3308714632935783E-2</v>
      </c>
      <c r="S147">
        <f>LN('25 TSE Stocks'!S147/'25 TSE Stocks'!S146)</f>
        <v>4.2895955946221302E-2</v>
      </c>
      <c r="T147">
        <f>LN('25 TSE Stocks'!T147/'25 TSE Stocks'!T146)</f>
        <v>6.6888060056634387E-3</v>
      </c>
      <c r="U147">
        <f>LN('25 TSE Stocks'!U147/'25 TSE Stocks'!U146)</f>
        <v>3.3557669146228812E-2</v>
      </c>
      <c r="V147">
        <f>LN('25 TSE Stocks'!V147/'25 TSE Stocks'!V146)</f>
        <v>-1.3544460613045817E-2</v>
      </c>
      <c r="W147">
        <f>LN('25 TSE Stocks'!W147/'25 TSE Stocks'!W146)</f>
        <v>-1.7153034214754087E-2</v>
      </c>
      <c r="X147">
        <f>LN('25 TSE Stocks'!X147/'25 TSE Stocks'!X146)</f>
        <v>3.7811607368355232E-2</v>
      </c>
      <c r="Y147">
        <f>LN('25 TSE Stocks'!Y147/'25 TSE Stocks'!Y146)</f>
        <v>6.9443956349069689E-3</v>
      </c>
      <c r="Z147">
        <f>LN('25 TSE Stocks'!Z147/'25 TSE Stocks'!Z146)</f>
        <v>-2.1661394867910345E-2</v>
      </c>
    </row>
    <row r="148" spans="1:26" x14ac:dyDescent="0.25">
      <c r="A148" s="1">
        <v>42282</v>
      </c>
      <c r="B148">
        <f>LN('25 TSE Stocks'!B148/'25 TSE Stocks'!B147)</f>
        <v>5.4365489893309832E-2</v>
      </c>
      <c r="C148">
        <f>LN('25 TSE Stocks'!C148/'25 TSE Stocks'!C147)</f>
        <v>3.6711605341763799E-2</v>
      </c>
      <c r="D148">
        <f>LN('25 TSE Stocks'!D148/'25 TSE Stocks'!D147)</f>
        <v>2.1774323844334167E-2</v>
      </c>
      <c r="E148">
        <f>LN('25 TSE Stocks'!E148/'25 TSE Stocks'!E147)</f>
        <v>9.914090757986499E-2</v>
      </c>
      <c r="F148">
        <f>LN('25 TSE Stocks'!F148/'25 TSE Stocks'!F147)</f>
        <v>5.1898303042364681E-2</v>
      </c>
      <c r="G148">
        <f>LN('25 TSE Stocks'!G148/'25 TSE Stocks'!G147)</f>
        <v>4.6932512922915129E-2</v>
      </c>
      <c r="H148">
        <f>LN('25 TSE Stocks'!H148/'25 TSE Stocks'!H147)</f>
        <v>3.6058894024789387E-2</v>
      </c>
      <c r="I148">
        <f>LN('25 TSE Stocks'!I148/'25 TSE Stocks'!I147)</f>
        <v>-1.920011223578022E-2</v>
      </c>
      <c r="J148">
        <f>LN('25 TSE Stocks'!J148/'25 TSE Stocks'!J147)</f>
        <v>-2.6965022214745407E-2</v>
      </c>
      <c r="K148">
        <f>LN('25 TSE Stocks'!K148/'25 TSE Stocks'!K147)</f>
        <v>-1.2394645263380301E-2</v>
      </c>
      <c r="L148">
        <f>LN('25 TSE Stocks'!L148/'25 TSE Stocks'!L147)</f>
        <v>1.9843312819640878E-2</v>
      </c>
      <c r="M148">
        <f>LN('25 TSE Stocks'!M148/'25 TSE Stocks'!M147)</f>
        <v>3.389324445348401E-2</v>
      </c>
      <c r="N148">
        <f>LN('25 TSE Stocks'!N148/'25 TSE Stocks'!N147)</f>
        <v>7.8364589207994592E-2</v>
      </c>
      <c r="O148">
        <f>LN('25 TSE Stocks'!O148/'25 TSE Stocks'!O147)</f>
        <v>5.4658346974572683E-2</v>
      </c>
      <c r="P148">
        <f>LN('25 TSE Stocks'!P148/'25 TSE Stocks'!P147)</f>
        <v>1.3866973898626379E-2</v>
      </c>
      <c r="Q148">
        <f>LN('25 TSE Stocks'!Q148/'25 TSE Stocks'!Q147)</f>
        <v>3.9915391770129219E-2</v>
      </c>
      <c r="R148">
        <f>LN('25 TSE Stocks'!R148/'25 TSE Stocks'!R147)</f>
        <v>-6.3547691770447319E-3</v>
      </c>
      <c r="S148">
        <f>LN('25 TSE Stocks'!S148/'25 TSE Stocks'!S147)</f>
        <v>-2.3478023989498453E-2</v>
      </c>
      <c r="T148">
        <f>LN('25 TSE Stocks'!T148/'25 TSE Stocks'!T147)</f>
        <v>7.0083561813612014E-2</v>
      </c>
      <c r="U148">
        <f>LN('25 TSE Stocks'!U148/'25 TSE Stocks'!U147)</f>
        <v>2.7163750860600103E-3</v>
      </c>
      <c r="V148">
        <f>LN('25 TSE Stocks'!V148/'25 TSE Stocks'!V147)</f>
        <v>5.7996187078016008E-2</v>
      </c>
      <c r="W148">
        <f>LN('25 TSE Stocks'!W148/'25 TSE Stocks'!W147)</f>
        <v>6.1005143612391802E-2</v>
      </c>
      <c r="X148">
        <f>LN('25 TSE Stocks'!X148/'25 TSE Stocks'!X147)</f>
        <v>-3.6848567282662954E-2</v>
      </c>
      <c r="Y148">
        <f>LN('25 TSE Stocks'!Y148/'25 TSE Stocks'!Y147)</f>
        <v>8.6145800698093036E-2</v>
      </c>
      <c r="Z148">
        <f>LN('25 TSE Stocks'!Z148/'25 TSE Stocks'!Z147)</f>
        <v>5.2243600120200333E-3</v>
      </c>
    </row>
    <row r="149" spans="1:26" x14ac:dyDescent="0.25">
      <c r="A149" s="1">
        <v>42289</v>
      </c>
      <c r="B149">
        <f>LN('25 TSE Stocks'!B149/'25 TSE Stocks'!B148)</f>
        <v>-4.6118041935609222E-3</v>
      </c>
      <c r="C149">
        <f>LN('25 TSE Stocks'!C149/'25 TSE Stocks'!C148)</f>
        <v>4.0242469051314528E-3</v>
      </c>
      <c r="D149">
        <f>LN('25 TSE Stocks'!D149/'25 TSE Stocks'!D148)</f>
        <v>-2.4993810674393244E-2</v>
      </c>
      <c r="E149">
        <f>LN('25 TSE Stocks'!E149/'25 TSE Stocks'!E148)</f>
        <v>-5.5770631179008446E-3</v>
      </c>
      <c r="F149">
        <f>LN('25 TSE Stocks'!F149/'25 TSE Stocks'!F148)</f>
        <v>-3.0137429796073124E-2</v>
      </c>
      <c r="G149">
        <f>LN('25 TSE Stocks'!G149/'25 TSE Stocks'!G148)</f>
        <v>-1.3422879047663042E-2</v>
      </c>
      <c r="H149">
        <f>LN('25 TSE Stocks'!H149/'25 TSE Stocks'!H148)</f>
        <v>-1.6096910734375181E-2</v>
      </c>
      <c r="I149">
        <f>LN('25 TSE Stocks'!I149/'25 TSE Stocks'!I148)</f>
        <v>4.4335093515244478E-2</v>
      </c>
      <c r="J149">
        <f>LN('25 TSE Stocks'!J149/'25 TSE Stocks'!J148)</f>
        <v>4.0295579543472404E-2</v>
      </c>
      <c r="K149">
        <f>LN('25 TSE Stocks'!K149/'25 TSE Stocks'!K148)</f>
        <v>-1.3544135289270027E-2</v>
      </c>
      <c r="L149">
        <f>LN('25 TSE Stocks'!L149/'25 TSE Stocks'!L148)</f>
        <v>-9.8848265468604642E-3</v>
      </c>
      <c r="M149">
        <f>LN('25 TSE Stocks'!M149/'25 TSE Stocks'!M148)</f>
        <v>0</v>
      </c>
      <c r="N149">
        <f>LN('25 TSE Stocks'!N149/'25 TSE Stocks'!N148)</f>
        <v>-7.5524894570542567E-2</v>
      </c>
      <c r="O149">
        <f>LN('25 TSE Stocks'!O149/'25 TSE Stocks'!O148)</f>
        <v>2.5297927873593959E-3</v>
      </c>
      <c r="P149">
        <f>LN('25 TSE Stocks'!P149/'25 TSE Stocks'!P148)</f>
        <v>3.1285274738853092E-2</v>
      </c>
      <c r="Q149">
        <f>LN('25 TSE Stocks'!Q149/'25 TSE Stocks'!Q148)</f>
        <v>-1.4311677072804835E-2</v>
      </c>
      <c r="R149">
        <f>LN('25 TSE Stocks'!R149/'25 TSE Stocks'!R148)</f>
        <v>-1.2832721365655775E-2</v>
      </c>
      <c r="S149">
        <f>LN('25 TSE Stocks'!S149/'25 TSE Stocks'!S148)</f>
        <v>2.2599657004889365E-3</v>
      </c>
      <c r="T149">
        <f>LN('25 TSE Stocks'!T149/'25 TSE Stocks'!T148)</f>
        <v>1.5707173626220202E-3</v>
      </c>
      <c r="U149">
        <f>LN('25 TSE Stocks'!U149/'25 TSE Stocks'!U148)</f>
        <v>3.9185835103959545E-2</v>
      </c>
      <c r="V149">
        <f>LN('25 TSE Stocks'!V149/'25 TSE Stocks'!V148)</f>
        <v>-4.4452003844792767E-2</v>
      </c>
      <c r="W149">
        <f>LN('25 TSE Stocks'!W149/'25 TSE Stocks'!W148)</f>
        <v>4.1235875338402654E-4</v>
      </c>
      <c r="X149">
        <f>LN('25 TSE Stocks'!X149/'25 TSE Stocks'!X148)</f>
        <v>9.1891802199662337E-2</v>
      </c>
      <c r="Y149">
        <f>LN('25 TSE Stocks'!Y149/'25 TSE Stocks'!Y148)</f>
        <v>9.4788731535036148E-3</v>
      </c>
      <c r="Z149">
        <f>LN('25 TSE Stocks'!Z149/'25 TSE Stocks'!Z148)</f>
        <v>3.4392623666378908E-2</v>
      </c>
    </row>
    <row r="150" spans="1:26" x14ac:dyDescent="0.25">
      <c r="A150" s="1">
        <v>42296</v>
      </c>
      <c r="B150">
        <f>LN('25 TSE Stocks'!B150/'25 TSE Stocks'!B149)</f>
        <v>8.438810905849508E-3</v>
      </c>
      <c r="C150">
        <f>LN('25 TSE Stocks'!C150/'25 TSE Stocks'!C149)</f>
        <v>-7.052835409746913E-3</v>
      </c>
      <c r="D150">
        <f>LN('25 TSE Stocks'!D150/'25 TSE Stocks'!D149)</f>
        <v>4.0939662484179656E-2</v>
      </c>
      <c r="E150">
        <f>LN('25 TSE Stocks'!E150/'25 TSE Stocks'!E149)</f>
        <v>1.7005952408312087E-2</v>
      </c>
      <c r="F150">
        <f>LN('25 TSE Stocks'!F150/'25 TSE Stocks'!F149)</f>
        <v>4.0111786123641642E-2</v>
      </c>
      <c r="G150">
        <f>LN('25 TSE Stocks'!G150/'25 TSE Stocks'!G149)</f>
        <v>1.6351945129058239E-2</v>
      </c>
      <c r="H150">
        <f>LN('25 TSE Stocks'!H150/'25 TSE Stocks'!H149)</f>
        <v>2.404926565412676E-2</v>
      </c>
      <c r="I150">
        <f>LN('25 TSE Stocks'!I150/'25 TSE Stocks'!I149)</f>
        <v>1.332018375283512E-2</v>
      </c>
      <c r="J150">
        <f>LN('25 TSE Stocks'!J150/'25 TSE Stocks'!J149)</f>
        <v>3.2636871742582216E-2</v>
      </c>
      <c r="K150">
        <f>LN('25 TSE Stocks'!K150/'25 TSE Stocks'!K149)</f>
        <v>2.6907507633956978E-2</v>
      </c>
      <c r="L150">
        <f>LN('25 TSE Stocks'!L150/'25 TSE Stocks'!L149)</f>
        <v>5.9455291271896173E-2</v>
      </c>
      <c r="M150">
        <f>LN('25 TSE Stocks'!M150/'25 TSE Stocks'!M149)</f>
        <v>-6.7840081619766433E-3</v>
      </c>
      <c r="N150">
        <f>LN('25 TSE Stocks'!N150/'25 TSE Stocks'!N149)</f>
        <v>9.0314155227956272E-2</v>
      </c>
      <c r="O150">
        <f>LN('25 TSE Stocks'!O150/'25 TSE Stocks'!O149)</f>
        <v>6.9295998205997439E-2</v>
      </c>
      <c r="P150">
        <f>LN('25 TSE Stocks'!P150/'25 TSE Stocks'!P149)</f>
        <v>5.5902667334144722E-2</v>
      </c>
      <c r="Q150">
        <f>LN('25 TSE Stocks'!Q150/'25 TSE Stocks'!Q149)</f>
        <v>2.8421136958553955E-2</v>
      </c>
      <c r="R150">
        <f>LN('25 TSE Stocks'!R150/'25 TSE Stocks'!R149)</f>
        <v>-9.0814710171924339E-3</v>
      </c>
      <c r="S150">
        <f>LN('25 TSE Stocks'!S150/'25 TSE Stocks'!S149)</f>
        <v>1.3453089483089048E-2</v>
      </c>
      <c r="T150">
        <f>LN('25 TSE Stocks'!T150/'25 TSE Stocks'!T149)</f>
        <v>-1.1049560893005426E-2</v>
      </c>
      <c r="U150">
        <f>LN('25 TSE Stocks'!U150/'25 TSE Stocks'!U149)</f>
        <v>2.0140068097643956E-2</v>
      </c>
      <c r="V150">
        <f>LN('25 TSE Stocks'!V150/'25 TSE Stocks'!V149)</f>
        <v>1.801863185116951E-2</v>
      </c>
      <c r="W150">
        <f>LN('25 TSE Stocks'!W150/'25 TSE Stocks'!W149)</f>
        <v>2.6451269206028007E-2</v>
      </c>
      <c r="X150">
        <f>LN('25 TSE Stocks'!X150/'25 TSE Stocks'!X149)</f>
        <v>-7.0484847810930625E-3</v>
      </c>
      <c r="Y150">
        <f>LN('25 TSE Stocks'!Y150/'25 TSE Stocks'!Y149)</f>
        <v>3.0962451679877826E-2</v>
      </c>
      <c r="Z150">
        <f>LN('25 TSE Stocks'!Z150/'25 TSE Stocks'!Z149)</f>
        <v>3.5524489542128205E-3</v>
      </c>
    </row>
    <row r="151" spans="1:26" x14ac:dyDescent="0.25">
      <c r="A151" s="1">
        <v>42303</v>
      </c>
      <c r="B151">
        <f>LN('25 TSE Stocks'!B151/'25 TSE Stocks'!B150)</f>
        <v>1.2903410060654496E-2</v>
      </c>
      <c r="C151">
        <f>LN('25 TSE Stocks'!C151/'25 TSE Stocks'!C150)</f>
        <v>1.106084993699543E-2</v>
      </c>
      <c r="D151">
        <f>LN('25 TSE Stocks'!D151/'25 TSE Stocks'!D150)</f>
        <v>1.8472163244496815E-2</v>
      </c>
      <c r="E151">
        <f>LN('25 TSE Stocks'!E151/'25 TSE Stocks'!E150)</f>
        <v>-9.5767269193899451E-3</v>
      </c>
      <c r="F151">
        <f>LN('25 TSE Stocks'!F151/'25 TSE Stocks'!F150)</f>
        <v>5.9627268667694893E-3</v>
      </c>
      <c r="G151">
        <f>LN('25 TSE Stocks'!G151/'25 TSE Stocks'!G150)</f>
        <v>-7.0708067360951568E-3</v>
      </c>
      <c r="H151">
        <f>LN('25 TSE Stocks'!H151/'25 TSE Stocks'!H150)</f>
        <v>6.701068393840362E-2</v>
      </c>
      <c r="I151">
        <f>LN('25 TSE Stocks'!I151/'25 TSE Stocks'!I150)</f>
        <v>1.9791597244343196E-2</v>
      </c>
      <c r="J151">
        <f>LN('25 TSE Stocks'!J151/'25 TSE Stocks'!J150)</f>
        <v>6.3678198819252171E-2</v>
      </c>
      <c r="K151">
        <f>LN('25 TSE Stocks'!K151/'25 TSE Stocks'!K150)</f>
        <v>4.1176032461262592E-2</v>
      </c>
      <c r="L151">
        <f>LN('25 TSE Stocks'!L151/'25 TSE Stocks'!L150)</f>
        <v>4.6692608693574937E-3</v>
      </c>
      <c r="M151">
        <f>LN('25 TSE Stocks'!M151/'25 TSE Stocks'!M150)</f>
        <v>3.534821646277745E-2</v>
      </c>
      <c r="N151">
        <f>LN('25 TSE Stocks'!N151/'25 TSE Stocks'!N150)</f>
        <v>-5.194862891322643E-3</v>
      </c>
      <c r="O151">
        <f>LN('25 TSE Stocks'!O151/'25 TSE Stocks'!O150)</f>
        <v>9.9544644777714117E-2</v>
      </c>
      <c r="P151">
        <f>LN('25 TSE Stocks'!P151/'25 TSE Stocks'!P150)</f>
        <v>1.939929915079263E-3</v>
      </c>
      <c r="Q151">
        <f>LN('25 TSE Stocks'!Q151/'25 TSE Stocks'!Q150)</f>
        <v>-1.7668388835026073E-2</v>
      </c>
      <c r="R151">
        <f>LN('25 TSE Stocks'!R151/'25 TSE Stocks'!R150)</f>
        <v>2.5731918583460318E-2</v>
      </c>
      <c r="S151">
        <f>LN('25 TSE Stocks'!S151/'25 TSE Stocks'!S150)</f>
        <v>1.1130393326935482E-3</v>
      </c>
      <c r="T151">
        <f>LN('25 TSE Stocks'!T151/'25 TSE Stocks'!T150)</f>
        <v>-1.7614691953512025E-2</v>
      </c>
      <c r="U151">
        <f>LN('25 TSE Stocks'!U151/'25 TSE Stocks'!U150)</f>
        <v>6.1306377377547697E-2</v>
      </c>
      <c r="V151">
        <f>LN('25 TSE Stocks'!V151/'25 TSE Stocks'!V150)</f>
        <v>0</v>
      </c>
      <c r="W151">
        <f>LN('25 TSE Stocks'!W151/'25 TSE Stocks'!W150)</f>
        <v>1.0387520509279135E-2</v>
      </c>
      <c r="X151">
        <f>LN('25 TSE Stocks'!X151/'25 TSE Stocks'!X150)</f>
        <v>3.4755987927745043E-2</v>
      </c>
      <c r="Y151">
        <f>LN('25 TSE Stocks'!Y151/'25 TSE Stocks'!Y150)</f>
        <v>1.2121335993988349E-2</v>
      </c>
      <c r="Z151">
        <f>LN('25 TSE Stocks'!Z151/'25 TSE Stocks'!Z150)</f>
        <v>-7.1174179369291853E-3</v>
      </c>
    </row>
    <row r="152" spans="1:26" x14ac:dyDescent="0.25">
      <c r="A152" s="1">
        <v>42310</v>
      </c>
      <c r="B152">
        <f>LN('25 TSE Stocks'!B152/'25 TSE Stocks'!B151)</f>
        <v>-2.2884087952437002E-2</v>
      </c>
      <c r="C152">
        <f>LN('25 TSE Stocks'!C152/'25 TSE Stocks'!C151)</f>
        <v>-8.7738866238470464E-2</v>
      </c>
      <c r="D152">
        <f>LN('25 TSE Stocks'!D152/'25 TSE Stocks'!D151)</f>
        <v>6.6336303038636727E-3</v>
      </c>
      <c r="E152">
        <f>LN('25 TSE Stocks'!E152/'25 TSE Stocks'!E151)</f>
        <v>6.9338176747585953E-2</v>
      </c>
      <c r="F152">
        <f>LN('25 TSE Stocks'!F152/'25 TSE Stocks'!F151)</f>
        <v>-2.5329598361212742E-3</v>
      </c>
      <c r="G152">
        <f>LN('25 TSE Stocks'!G152/'25 TSE Stocks'!G151)</f>
        <v>4.4084042503005202E-3</v>
      </c>
      <c r="H152">
        <f>LN('25 TSE Stocks'!H152/'25 TSE Stocks'!H151)</f>
        <v>2.7740412515913945E-3</v>
      </c>
      <c r="I152">
        <f>LN('25 TSE Stocks'!I152/'25 TSE Stocks'!I151)</f>
        <v>2.399894455347883E-2</v>
      </c>
      <c r="J152">
        <f>LN('25 TSE Stocks'!J152/'25 TSE Stocks'!J151)</f>
        <v>5.8512473423626234E-2</v>
      </c>
      <c r="K152">
        <f>LN('25 TSE Stocks'!K152/'25 TSE Stocks'!K151)</f>
        <v>-1.0672780009565442E-2</v>
      </c>
      <c r="L152">
        <f>LN('25 TSE Stocks'!L152/'25 TSE Stocks'!L151)</f>
        <v>1.55156128245023E-3</v>
      </c>
      <c r="M152">
        <f>LN('25 TSE Stocks'!M152/'25 TSE Stocks'!M151)</f>
        <v>1.1201151789357443E-2</v>
      </c>
      <c r="N152">
        <f>LN('25 TSE Stocks'!N152/'25 TSE Stocks'!N151)</f>
        <v>3.3293624873069867E-2</v>
      </c>
      <c r="O152">
        <f>LN('25 TSE Stocks'!O152/'25 TSE Stocks'!O151)</f>
        <v>-2.2444028888189808E-2</v>
      </c>
      <c r="P152">
        <f>LN('25 TSE Stocks'!P152/'25 TSE Stocks'!P151)</f>
        <v>-9.737192047343024E-3</v>
      </c>
      <c r="Q152">
        <f>LN('25 TSE Stocks'!Q152/'25 TSE Stocks'!Q151)</f>
        <v>-1.0752748123527967E-2</v>
      </c>
      <c r="R152">
        <f>LN('25 TSE Stocks'!R152/'25 TSE Stocks'!R151)</f>
        <v>3.2315591208002335E-2</v>
      </c>
      <c r="S152">
        <f>LN('25 TSE Stocks'!S152/'25 TSE Stocks'!S151)</f>
        <v>7.7562951643638973E-3</v>
      </c>
      <c r="T152">
        <f>LN('25 TSE Stocks'!T152/'25 TSE Stocks'!T151)</f>
        <v>4.4241160606436278E-2</v>
      </c>
      <c r="U152">
        <f>LN('25 TSE Stocks'!U152/'25 TSE Stocks'!U151)</f>
        <v>-2.3351507815599904E-2</v>
      </c>
      <c r="V152">
        <f>LN('25 TSE Stocks'!V152/'25 TSE Stocks'!V151)</f>
        <v>3.0771538925250554E-2</v>
      </c>
      <c r="W152">
        <f>LN('25 TSE Stocks'!W152/'25 TSE Stocks'!W151)</f>
        <v>-7.1797534616491335E-3</v>
      </c>
      <c r="X152">
        <f>LN('25 TSE Stocks'!X152/'25 TSE Stocks'!X151)</f>
        <v>2.6960226540501366E-2</v>
      </c>
      <c r="Y152">
        <f>LN('25 TSE Stocks'!Y152/'25 TSE Stocks'!Y151)</f>
        <v>5.5651277740945498E-2</v>
      </c>
      <c r="Z152">
        <f>LN('25 TSE Stocks'!Z152/'25 TSE Stocks'!Z151)</f>
        <v>-1.0772313879579259E-2</v>
      </c>
    </row>
    <row r="153" spans="1:26" x14ac:dyDescent="0.25">
      <c r="A153" s="1">
        <v>42317</v>
      </c>
      <c r="B153">
        <f>LN('25 TSE Stocks'!B153/'25 TSE Stocks'!B152)</f>
        <v>-1.555265990054993E-2</v>
      </c>
      <c r="C153">
        <f>LN('25 TSE Stocks'!C153/'25 TSE Stocks'!C152)</f>
        <v>3.2696677569261402E-3</v>
      </c>
      <c r="D153">
        <f>LN('25 TSE Stocks'!D153/'25 TSE Stocks'!D152)</f>
        <v>7.7878904258503787E-2</v>
      </c>
      <c r="E153">
        <f>LN('25 TSE Stocks'!E153/'25 TSE Stocks'!E152)</f>
        <v>3.4471178097847778E-3</v>
      </c>
      <c r="F153">
        <f>LN('25 TSE Stocks'!F153/'25 TSE Stocks'!F152)</f>
        <v>5.0081550490235917E-2</v>
      </c>
      <c r="G153">
        <f>LN('25 TSE Stocks'!G153/'25 TSE Stocks'!G152)</f>
        <v>3.0612016303443869E-3</v>
      </c>
      <c r="H153">
        <f>LN('25 TSE Stocks'!H153/'25 TSE Stocks'!H152)</f>
        <v>-1.48838477785933E-2</v>
      </c>
      <c r="I153">
        <f>LN('25 TSE Stocks'!I153/'25 TSE Stocks'!I152)</f>
        <v>1.0187837703637749E-2</v>
      </c>
      <c r="J153">
        <f>LN('25 TSE Stocks'!J153/'25 TSE Stocks'!J152)</f>
        <v>2.0094478915103745E-2</v>
      </c>
      <c r="K153">
        <f>LN('25 TSE Stocks'!K153/'25 TSE Stocks'!K152)</f>
        <v>2.6470762221390106E-2</v>
      </c>
      <c r="L153">
        <f>LN('25 TSE Stocks'!L153/'25 TSE Stocks'!L152)</f>
        <v>3.8027535207317199E-2</v>
      </c>
      <c r="M153">
        <f>LN('25 TSE Stocks'!M153/'25 TSE Stocks'!M152)</f>
        <v>4.8908102330601694E-2</v>
      </c>
      <c r="N153">
        <f>LN('25 TSE Stocks'!N153/'25 TSE Stocks'!N152)</f>
        <v>9.447019914133048E-2</v>
      </c>
      <c r="O153">
        <f>LN('25 TSE Stocks'!O153/'25 TSE Stocks'!O152)</f>
        <v>4.7729713573425522E-2</v>
      </c>
      <c r="P153">
        <f>LN('25 TSE Stocks'!P153/'25 TSE Stocks'!P152)</f>
        <v>-1.3793314545181234E-2</v>
      </c>
      <c r="Q153">
        <f>LN('25 TSE Stocks'!Q153/'25 TSE Stocks'!Q152)</f>
        <v>0.13150239479657594</v>
      </c>
      <c r="R153">
        <f>LN('25 TSE Stocks'!R153/'25 TSE Stocks'!R152)</f>
        <v>1.6725157029840756E-2</v>
      </c>
      <c r="S153">
        <f>LN('25 TSE Stocks'!S153/'25 TSE Stocks'!S152)</f>
        <v>3.3643876410937468E-2</v>
      </c>
      <c r="T153">
        <f>LN('25 TSE Stocks'!T153/'25 TSE Stocks'!T152)</f>
        <v>4.6260561653040291E-3</v>
      </c>
      <c r="U153">
        <f>LN('25 TSE Stocks'!U153/'25 TSE Stocks'!U152)</f>
        <v>1.5143273821441041E-2</v>
      </c>
      <c r="V153">
        <f>LN('25 TSE Stocks'!V153/'25 TSE Stocks'!V152)</f>
        <v>1.2903430266824108E-2</v>
      </c>
      <c r="W153">
        <f>LN('25 TSE Stocks'!W153/'25 TSE Stocks'!W152)</f>
        <v>-3.9188958821017528E-2</v>
      </c>
      <c r="X153">
        <f>LN('25 TSE Stocks'!X153/'25 TSE Stocks'!X152)</f>
        <v>-6.6721369243711946E-3</v>
      </c>
      <c r="Y153">
        <f>LN('25 TSE Stocks'!Y153/'25 TSE Stocks'!Y152)</f>
        <v>2.2535914815694457E-2</v>
      </c>
      <c r="Z153">
        <f>LN('25 TSE Stocks'!Z153/'25 TSE Stocks'!Z152)</f>
        <v>-2.7449039102376768E-2</v>
      </c>
    </row>
    <row r="154" spans="1:26" x14ac:dyDescent="0.25">
      <c r="A154" s="1">
        <v>42324</v>
      </c>
      <c r="B154">
        <f>LN('25 TSE Stocks'!B154/'25 TSE Stocks'!B153)</f>
        <v>4.6914493025944351E-3</v>
      </c>
      <c r="C154">
        <f>LN('25 TSE Stocks'!C154/'25 TSE Stocks'!C153)</f>
        <v>0.11596781118858075</v>
      </c>
      <c r="D154">
        <f>LN('25 TSE Stocks'!D154/'25 TSE Stocks'!D153)</f>
        <v>7.1103519806622432E-3</v>
      </c>
      <c r="E154">
        <f>LN('25 TSE Stocks'!E154/'25 TSE Stocks'!E153)</f>
        <v>4.0133659601865837E-2</v>
      </c>
      <c r="F154">
        <f>LN('25 TSE Stocks'!F154/'25 TSE Stocks'!F153)</f>
        <v>2.4115997012350856E-4</v>
      </c>
      <c r="G154">
        <f>LN('25 TSE Stocks'!G154/'25 TSE Stocks'!G153)</f>
        <v>7.6780390694107838E-3</v>
      </c>
      <c r="H154">
        <f>LN('25 TSE Stocks'!H154/'25 TSE Stocks'!H153)</f>
        <v>2.8639147759769678E-2</v>
      </c>
      <c r="I154">
        <f>LN('25 TSE Stocks'!I154/'25 TSE Stocks'!I153)</f>
        <v>-3.3359075298152567E-2</v>
      </c>
      <c r="J154">
        <f>LN('25 TSE Stocks'!J154/'25 TSE Stocks'!J153)</f>
        <v>2.8760054917491808E-2</v>
      </c>
      <c r="K154">
        <f>LN('25 TSE Stocks'!K154/'25 TSE Stocks'!K153)</f>
        <v>3.0866709511148276E-2</v>
      </c>
      <c r="L154">
        <f>LN('25 TSE Stocks'!L154/'25 TSE Stocks'!L153)</f>
        <v>-4.7373381220996873E-2</v>
      </c>
      <c r="M154">
        <f>LN('25 TSE Stocks'!M154/'25 TSE Stocks'!M153)</f>
        <v>2.502304490818049E-2</v>
      </c>
      <c r="N154">
        <f>LN('25 TSE Stocks'!N154/'25 TSE Stocks'!N153)</f>
        <v>-4.9778938716071187E-3</v>
      </c>
      <c r="O154">
        <f>LN('25 TSE Stocks'!O154/'25 TSE Stocks'!O153)</f>
        <v>-1.3828123618481963E-2</v>
      </c>
      <c r="P154">
        <f>LN('25 TSE Stocks'!P154/'25 TSE Stocks'!P153)</f>
        <v>-5.9699708461260614E-3</v>
      </c>
      <c r="Q154">
        <f>LN('25 TSE Stocks'!Q154/'25 TSE Stocks'!Q153)</f>
        <v>3.873436431201132E-2</v>
      </c>
      <c r="R154">
        <f>LN('25 TSE Stocks'!R154/'25 TSE Stocks'!R153)</f>
        <v>5.856812120930666E-3</v>
      </c>
      <c r="S154">
        <f>LN('25 TSE Stocks'!S154/'25 TSE Stocks'!S153)</f>
        <v>2.2164499213677039E-2</v>
      </c>
      <c r="T154">
        <f>LN('25 TSE Stocks'!T154/'25 TSE Stocks'!T153)</f>
        <v>5.5361964774957924E-2</v>
      </c>
      <c r="U154">
        <f>LN('25 TSE Stocks'!U154/'25 TSE Stocks'!U153)</f>
        <v>3.3529851919821822E-2</v>
      </c>
      <c r="V154">
        <f>LN('25 TSE Stocks'!V154/'25 TSE Stocks'!V153)</f>
        <v>-4.2825610428395139E-3</v>
      </c>
      <c r="W154">
        <f>LN('25 TSE Stocks'!W154/'25 TSE Stocks'!W153)</f>
        <v>1.8969582334528792E-2</v>
      </c>
      <c r="X154">
        <f>LN('25 TSE Stocks'!X154/'25 TSE Stocks'!X153)</f>
        <v>6.558384795291769E-2</v>
      </c>
      <c r="Y154">
        <f>LN('25 TSE Stocks'!Y154/'25 TSE Stocks'!Y153)</f>
        <v>3.8256211496439742E-2</v>
      </c>
      <c r="Z154">
        <f>LN('25 TSE Stocks'!Z154/'25 TSE Stocks'!Z153)</f>
        <v>8.0185332675805382E-2</v>
      </c>
    </row>
    <row r="155" spans="1:26" x14ac:dyDescent="0.25">
      <c r="A155" s="1">
        <v>42331</v>
      </c>
      <c r="B155">
        <f>LN('25 TSE Stocks'!B155/'25 TSE Stocks'!B154)</f>
        <v>1.9312884198273615E-2</v>
      </c>
      <c r="C155">
        <f>LN('25 TSE Stocks'!C155/'25 TSE Stocks'!C154)</f>
        <v>3.241465291977224E-2</v>
      </c>
      <c r="D155">
        <f>LN('25 TSE Stocks'!D155/'25 TSE Stocks'!D154)</f>
        <v>6.0543504268001334E-3</v>
      </c>
      <c r="E155">
        <f>LN('25 TSE Stocks'!E155/'25 TSE Stocks'!E154)</f>
        <v>-8.2989966016110799E-3</v>
      </c>
      <c r="F155">
        <f>LN('25 TSE Stocks'!F155/'25 TSE Stocks'!F154)</f>
        <v>-3.1604909420729341E-2</v>
      </c>
      <c r="G155">
        <f>LN('25 TSE Stocks'!G155/'25 TSE Stocks'!G154)</f>
        <v>1.1407695068750915E-2</v>
      </c>
      <c r="H155">
        <f>LN('25 TSE Stocks'!H155/'25 TSE Stocks'!H154)</f>
        <v>8.1633298008955898E-3</v>
      </c>
      <c r="I155">
        <f>LN('25 TSE Stocks'!I155/'25 TSE Stocks'!I154)</f>
        <v>-3.2229173758181635E-2</v>
      </c>
      <c r="J155">
        <f>LN('25 TSE Stocks'!J155/'25 TSE Stocks'!J154)</f>
        <v>6.4227282863678096E-3</v>
      </c>
      <c r="K155">
        <f>LN('25 TSE Stocks'!K155/'25 TSE Stocks'!K154)</f>
        <v>2.3035494203408162E-2</v>
      </c>
      <c r="L155">
        <f>LN('25 TSE Stocks'!L155/'25 TSE Stocks'!L154)</f>
        <v>-4.4807638976053471E-2</v>
      </c>
      <c r="M155">
        <f>LN('25 TSE Stocks'!M155/'25 TSE Stocks'!M154)</f>
        <v>6.587526948750296E-3</v>
      </c>
      <c r="N155">
        <f>LN('25 TSE Stocks'!N155/'25 TSE Stocks'!N154)</f>
        <v>-4.2315479084871141E-3</v>
      </c>
      <c r="O155">
        <f>LN('25 TSE Stocks'!O155/'25 TSE Stocks'!O154)</f>
        <v>4.2192943563631601E-4</v>
      </c>
      <c r="P155">
        <f>LN('25 TSE Stocks'!P155/'25 TSE Stocks'!P154)</f>
        <v>7.9521984546034527E-3</v>
      </c>
      <c r="Q155">
        <f>LN('25 TSE Stocks'!Q155/'25 TSE Stocks'!Q154)</f>
        <v>-2.3060154641557848E-2</v>
      </c>
      <c r="R155">
        <f>LN('25 TSE Stocks'!R155/'25 TSE Stocks'!R154)</f>
        <v>-1.7150377472343988E-2</v>
      </c>
      <c r="S155">
        <f>LN('25 TSE Stocks'!S155/'25 TSE Stocks'!S154)</f>
        <v>-1.578134617314271E-2</v>
      </c>
      <c r="T155">
        <f>LN('25 TSE Stocks'!T155/'25 TSE Stocks'!T154)</f>
        <v>8.6956847670869482E-3</v>
      </c>
      <c r="U155">
        <f>LN('25 TSE Stocks'!U155/'25 TSE Stocks'!U154)</f>
        <v>2.1853729322022946E-3</v>
      </c>
      <c r="V155">
        <f>LN('25 TSE Stocks'!V155/'25 TSE Stocks'!V154)</f>
        <v>4.2825610428394428E-3</v>
      </c>
      <c r="W155">
        <f>LN('25 TSE Stocks'!W155/'25 TSE Stocks'!W154)</f>
        <v>-3.2730930639070172E-3</v>
      </c>
      <c r="X155">
        <f>LN('25 TSE Stocks'!X155/'25 TSE Stocks'!X154)</f>
        <v>4.691198581710335E-3</v>
      </c>
      <c r="Y155">
        <f>LN('25 TSE Stocks'!Y155/'25 TSE Stocks'!Y154)</f>
        <v>-5.3765947918631473E-3</v>
      </c>
      <c r="Z155">
        <f>LN('25 TSE Stocks'!Z155/'25 TSE Stocks'!Z154)</f>
        <v>1.022155360063527E-2</v>
      </c>
    </row>
    <row r="156" spans="1:26" x14ac:dyDescent="0.25">
      <c r="A156" s="1">
        <v>42338</v>
      </c>
      <c r="B156">
        <f>LN('25 TSE Stocks'!B156/'25 TSE Stocks'!B155)</f>
        <v>1.9697703614007023E-2</v>
      </c>
      <c r="C156">
        <f>LN('25 TSE Stocks'!C156/'25 TSE Stocks'!C155)</f>
        <v>-2.0853751344358209E-2</v>
      </c>
      <c r="D156">
        <f>LN('25 TSE Stocks'!D156/'25 TSE Stocks'!D155)</f>
        <v>2.7779448228466851E-2</v>
      </c>
      <c r="E156">
        <f>LN('25 TSE Stocks'!E156/'25 TSE Stocks'!E155)</f>
        <v>-2.1904792984907301E-2</v>
      </c>
      <c r="F156">
        <f>LN('25 TSE Stocks'!F156/'25 TSE Stocks'!F155)</f>
        <v>1.2442893606421903E-4</v>
      </c>
      <c r="G156">
        <f>LN('25 TSE Stocks'!G156/'25 TSE Stocks'!G155)</f>
        <v>2.8642383225929539E-3</v>
      </c>
      <c r="H156">
        <f>LN('25 TSE Stocks'!H156/'25 TSE Stocks'!H155)</f>
        <v>-1.0899230857444247E-2</v>
      </c>
      <c r="I156">
        <f>LN('25 TSE Stocks'!I156/'25 TSE Stocks'!I155)</f>
        <v>-2.4215616052675814E-2</v>
      </c>
      <c r="J156">
        <f>LN('25 TSE Stocks'!J156/'25 TSE Stocks'!J155)</f>
        <v>-3.3857586397415186E-2</v>
      </c>
      <c r="K156">
        <f>LN('25 TSE Stocks'!K156/'25 TSE Stocks'!K155)</f>
        <v>-2.506393183764619E-2</v>
      </c>
      <c r="L156">
        <f>LN('25 TSE Stocks'!L156/'25 TSE Stocks'!L155)</f>
        <v>1.6354611540286557E-3</v>
      </c>
      <c r="M156">
        <f>LN('25 TSE Stocks'!M156/'25 TSE Stocks'!M155)</f>
        <v>-3.3084816107395103E-2</v>
      </c>
      <c r="N156">
        <f>LN('25 TSE Stocks'!N156/'25 TSE Stocks'!N155)</f>
        <v>1.4542716660564864E-2</v>
      </c>
      <c r="O156">
        <f>LN('25 TSE Stocks'!O156/'25 TSE Stocks'!O155)</f>
        <v>1.0488928654521279E-2</v>
      </c>
      <c r="P156">
        <f>LN('25 TSE Stocks'!P156/'25 TSE Stocks'!P155)</f>
        <v>-1.4962857637883031E-2</v>
      </c>
      <c r="Q156">
        <f>LN('25 TSE Stocks'!Q156/'25 TSE Stocks'!Q155)</f>
        <v>-6.2400499182242971E-3</v>
      </c>
      <c r="R156">
        <f>LN('25 TSE Stocks'!R156/'25 TSE Stocks'!R155)</f>
        <v>-4.8327260713838451E-2</v>
      </c>
      <c r="S156">
        <f>LN('25 TSE Stocks'!S156/'25 TSE Stocks'!S155)</f>
        <v>1.05968798287511E-3</v>
      </c>
      <c r="T156">
        <f>LN('25 TSE Stocks'!T156/'25 TSE Stocks'!T155)</f>
        <v>-3.6741789250914675E-2</v>
      </c>
      <c r="U156">
        <f>LN('25 TSE Stocks'!U156/'25 TSE Stocks'!U155)</f>
        <v>-3.039622490018035E-2</v>
      </c>
      <c r="V156">
        <f>LN('25 TSE Stocks'!V156/'25 TSE Stocks'!V155)</f>
        <v>-1.2903430266824058E-2</v>
      </c>
      <c r="W156">
        <f>LN('25 TSE Stocks'!W156/'25 TSE Stocks'!W155)</f>
        <v>-2.1541862850377357E-2</v>
      </c>
      <c r="X156">
        <f>LN('25 TSE Stocks'!X156/'25 TSE Stocks'!X155)</f>
        <v>-4.8751295117216466E-2</v>
      </c>
      <c r="Y156">
        <f>LN('25 TSE Stocks'!Y156/'25 TSE Stocks'!Y155)</f>
        <v>-5.4051595055055633E-3</v>
      </c>
      <c r="Z156">
        <f>LN('25 TSE Stocks'!Z156/'25 TSE Stocks'!Z155)</f>
        <v>-3.4486008299425629E-2</v>
      </c>
    </row>
    <row r="157" spans="1:26" x14ac:dyDescent="0.25">
      <c r="A157" s="1">
        <v>42345</v>
      </c>
      <c r="B157">
        <f>LN('25 TSE Stocks'!B157/'25 TSE Stocks'!B156)</f>
        <v>2.0052529106639908E-2</v>
      </c>
      <c r="C157">
        <f>LN('25 TSE Stocks'!C157/'25 TSE Stocks'!C156)</f>
        <v>-3.8386705550298647E-3</v>
      </c>
      <c r="D157">
        <f>LN('25 TSE Stocks'!D157/'25 TSE Stocks'!D156)</f>
        <v>-1.3793233614945489E-2</v>
      </c>
      <c r="E157">
        <f>LN('25 TSE Stocks'!E157/'25 TSE Stocks'!E156)</f>
        <v>-1.1996501262031171E-2</v>
      </c>
      <c r="F157">
        <f>LN('25 TSE Stocks'!F157/'25 TSE Stocks'!F156)</f>
        <v>-3.5077855009653762E-2</v>
      </c>
      <c r="G157">
        <f>LN('25 TSE Stocks'!G157/'25 TSE Stocks'!G156)</f>
        <v>-9.106692551829785E-4</v>
      </c>
      <c r="H157">
        <f>LN('25 TSE Stocks'!H157/'25 TSE Stocks'!H156)</f>
        <v>-1.0096533575624381E-2</v>
      </c>
      <c r="I157">
        <f>LN('25 TSE Stocks'!I157/'25 TSE Stocks'!I156)</f>
        <v>2.2790493953693671E-2</v>
      </c>
      <c r="J157">
        <f>LN('25 TSE Stocks'!J157/'25 TSE Stocks'!J156)</f>
        <v>-2.0067389798021994E-2</v>
      </c>
      <c r="K157">
        <f>LN('25 TSE Stocks'!K157/'25 TSE Stocks'!K156)</f>
        <v>-7.132003441915751E-3</v>
      </c>
      <c r="L157">
        <f>LN('25 TSE Stocks'!L157/'25 TSE Stocks'!L156)</f>
        <v>8.1367550148198804E-3</v>
      </c>
      <c r="M157">
        <f>LN('25 TSE Stocks'!M157/'25 TSE Stocks'!M156)</f>
        <v>-2.3284836858185828E-2</v>
      </c>
      <c r="N157">
        <f>LN('25 TSE Stocks'!N157/'25 TSE Stocks'!N156)</f>
        <v>-4.1879387766400088E-3</v>
      </c>
      <c r="O157">
        <f>LN('25 TSE Stocks'!O157/'25 TSE Stocks'!O156)</f>
        <v>1.6681444253147765E-3</v>
      </c>
      <c r="P157">
        <f>LN('25 TSE Stocks'!P157/'25 TSE Stocks'!P156)</f>
        <v>8.0119897022841488E-2</v>
      </c>
      <c r="Q157">
        <f>LN('25 TSE Stocks'!Q157/'25 TSE Stocks'!Q156)</f>
        <v>-2.8573505341399075E-2</v>
      </c>
      <c r="R157">
        <f>LN('25 TSE Stocks'!R157/'25 TSE Stocks'!R156)</f>
        <v>-9.1731481248126751E-4</v>
      </c>
      <c r="S157">
        <f>LN('25 TSE Stocks'!S157/'25 TSE Stocks'!S156)</f>
        <v>4.2283494963753073E-3</v>
      </c>
      <c r="T157">
        <f>LN('25 TSE Stocks'!T157/'25 TSE Stocks'!T156)</f>
        <v>-2.7315860291129982E-2</v>
      </c>
      <c r="U157">
        <f>LN('25 TSE Stocks'!U157/'25 TSE Stocks'!U156)</f>
        <v>-3.0023584744245917E-2</v>
      </c>
      <c r="V157">
        <f>LN('25 TSE Stocks'!V157/'25 TSE Stocks'!V156)</f>
        <v>4.3198231033117407E-3</v>
      </c>
      <c r="W157">
        <f>LN('25 TSE Stocks'!W157/'25 TSE Stocks'!W156)</f>
        <v>7.5092412783157774E-3</v>
      </c>
      <c r="X157">
        <f>LN('25 TSE Stocks'!X157/'25 TSE Stocks'!X156)</f>
        <v>-4.4377227554311498E-2</v>
      </c>
      <c r="Y157">
        <f>LN('25 TSE Stocks'!Y157/'25 TSE Stocks'!Y156)</f>
        <v>-3.5865711738879757E-2</v>
      </c>
      <c r="Z157">
        <f>LN('25 TSE Stocks'!Z157/'25 TSE Stocks'!Z156)</f>
        <v>-7.0422333377910913E-3</v>
      </c>
    </row>
    <row r="158" spans="1:26" x14ac:dyDescent="0.25">
      <c r="A158" s="1">
        <v>42352</v>
      </c>
      <c r="B158">
        <f>LN('25 TSE Stocks'!B158/'25 TSE Stocks'!B157)</f>
        <v>-3.061097771018792E-2</v>
      </c>
      <c r="C158">
        <f>LN('25 TSE Stocks'!C158/'25 TSE Stocks'!C157)</f>
        <v>-1.5504358192825814E-2</v>
      </c>
      <c r="D158">
        <f>LN('25 TSE Stocks'!D158/'25 TSE Stocks'!D157)</f>
        <v>-2.0546998140289947E-2</v>
      </c>
      <c r="E158">
        <f>LN('25 TSE Stocks'!E158/'25 TSE Stocks'!E157)</f>
        <v>-5.1293467183665627E-2</v>
      </c>
      <c r="F158">
        <f>LN('25 TSE Stocks'!F158/'25 TSE Stocks'!F157)</f>
        <v>-2.3076466233973338E-2</v>
      </c>
      <c r="G158">
        <f>LN('25 TSE Stocks'!G158/'25 TSE Stocks'!G157)</f>
        <v>-3.51930547975138E-3</v>
      </c>
      <c r="H158">
        <f>LN('25 TSE Stocks'!H158/'25 TSE Stocks'!H157)</f>
        <v>-3.9515875468396619E-2</v>
      </c>
      <c r="I158">
        <f>LN('25 TSE Stocks'!I158/'25 TSE Stocks'!I157)</f>
        <v>-1.7551946078892097E-2</v>
      </c>
      <c r="J158">
        <f>LN('25 TSE Stocks'!J158/'25 TSE Stocks'!J157)</f>
        <v>2.0067389798021987E-2</v>
      </c>
      <c r="K158">
        <f>LN('25 TSE Stocks'!K158/'25 TSE Stocks'!K157)</f>
        <v>7.1320034419157952E-3</v>
      </c>
      <c r="L158">
        <f>LN('25 TSE Stocks'!L158/'25 TSE Stocks'!L157)</f>
        <v>-3.4628207363213308E-2</v>
      </c>
      <c r="M158">
        <f>LN('25 TSE Stocks'!M158/'25 TSE Stocks'!M157)</f>
        <v>1.7069095531357638E-2</v>
      </c>
      <c r="N158">
        <f>LN('25 TSE Stocks'!N158/'25 TSE Stocks'!N157)</f>
        <v>-2.1207675554659512E-2</v>
      </c>
      <c r="O158">
        <f>LN('25 TSE Stocks'!O158/'25 TSE Stocks'!O157)</f>
        <v>4.8790054570738664E-2</v>
      </c>
      <c r="P158">
        <f>LN('25 TSE Stocks'!P158/'25 TSE Stocks'!P157)</f>
        <v>7.3312780230460992E-2</v>
      </c>
      <c r="Q158">
        <f>LN('25 TSE Stocks'!Q158/'25 TSE Stocks'!Q157)</f>
        <v>2.3867425264954542E-2</v>
      </c>
      <c r="R158">
        <f>LN('25 TSE Stocks'!R158/'25 TSE Stocks'!R157)</f>
        <v>1.1006977574746556E-3</v>
      </c>
      <c r="S158">
        <f>LN('25 TSE Stocks'!S158/'25 TSE Stocks'!S157)</f>
        <v>2.0877715014280384E-2</v>
      </c>
      <c r="T158">
        <f>LN('25 TSE Stocks'!T158/'25 TSE Stocks'!T157)</f>
        <v>-4.4032218562427672E-2</v>
      </c>
      <c r="U158">
        <f>LN('25 TSE Stocks'!U158/'25 TSE Stocks'!U157)</f>
        <v>1.6553083370688681E-4</v>
      </c>
      <c r="V158">
        <f>LN('25 TSE Stocks'!V158/'25 TSE Stocks'!V157)</f>
        <v>-3.0637116429694765E-2</v>
      </c>
      <c r="W158">
        <f>LN('25 TSE Stocks'!W158/'25 TSE Stocks'!W157)</f>
        <v>-4.1648096824157196E-3</v>
      </c>
      <c r="X158">
        <f>LN('25 TSE Stocks'!X158/'25 TSE Stocks'!X157)</f>
        <v>-3.4304759620682637E-3</v>
      </c>
      <c r="Y158">
        <f>LN('25 TSE Stocks'!Y158/'25 TSE Stocks'!Y157)</f>
        <v>-3.1386698730553518E-2</v>
      </c>
      <c r="Z158">
        <f>LN('25 TSE Stocks'!Z158/'25 TSE Stocks'!Z157)</f>
        <v>2.0979855078058298E-2</v>
      </c>
    </row>
    <row r="159" spans="1:26" x14ac:dyDescent="0.25">
      <c r="A159" s="1">
        <v>42359</v>
      </c>
      <c r="B159">
        <f>LN('25 TSE Stocks'!B159/'25 TSE Stocks'!B158)</f>
        <v>0</v>
      </c>
      <c r="C159">
        <f>LN('25 TSE Stocks'!C159/'25 TSE Stocks'!C158)</f>
        <v>-3.8830122846421837E-2</v>
      </c>
      <c r="D159">
        <f>LN('25 TSE Stocks'!D159/'25 TSE Stocks'!D158)</f>
        <v>1.012290361168295E-3</v>
      </c>
      <c r="E159">
        <f>LN('25 TSE Stocks'!E159/'25 TSE Stocks'!E158)</f>
        <v>-4.9098864451123617E-2</v>
      </c>
      <c r="F159">
        <f>LN('25 TSE Stocks'!F159/'25 TSE Stocks'!F158)</f>
        <v>-4.4943577074584582E-3</v>
      </c>
      <c r="G159">
        <f>LN('25 TSE Stocks'!G159/'25 TSE Stocks'!G158)</f>
        <v>-1.5528493780823788E-2</v>
      </c>
      <c r="H159">
        <f>LN('25 TSE Stocks'!H159/'25 TSE Stocks'!H158)</f>
        <v>-2.5268728751806899E-2</v>
      </c>
      <c r="I159">
        <f>LN('25 TSE Stocks'!I159/'25 TSE Stocks'!I158)</f>
        <v>-2.0338585815128933E-3</v>
      </c>
      <c r="J159">
        <f>LN('25 TSE Stocks'!J159/'25 TSE Stocks'!J158)</f>
        <v>-3.9812816073249357E-3</v>
      </c>
      <c r="K159">
        <f>LN('25 TSE Stocks'!K159/'25 TSE Stocks'!K158)</f>
        <v>-1.8443291437400471E-2</v>
      </c>
      <c r="L159">
        <f>LN('25 TSE Stocks'!L159/'25 TSE Stocks'!L158)</f>
        <v>-3.0667006098068134E-2</v>
      </c>
      <c r="M159">
        <f>LN('25 TSE Stocks'!M159/'25 TSE Stocks'!M158)</f>
        <v>2.3185005826293896E-2</v>
      </c>
      <c r="N159">
        <f>LN('25 TSE Stocks'!N159/'25 TSE Stocks'!N158)</f>
        <v>-4.5036742273112586E-2</v>
      </c>
      <c r="O159">
        <f>LN('25 TSE Stocks'!O159/'25 TSE Stocks'!O158)</f>
        <v>-2.3837074531658899E-3</v>
      </c>
      <c r="P159">
        <f>LN('25 TSE Stocks'!P159/'25 TSE Stocks'!P158)</f>
        <v>-5.1293460469345568E-2</v>
      </c>
      <c r="Q159">
        <f>LN('25 TSE Stocks'!Q159/'25 TSE Stocks'!Q158)</f>
        <v>-1.5848183521814645E-2</v>
      </c>
      <c r="R159">
        <f>LN('25 TSE Stocks'!R159/'25 TSE Stocks'!R158)</f>
        <v>-1.0691559090053794E-2</v>
      </c>
      <c r="S159">
        <f>LN('25 TSE Stocks'!S159/'25 TSE Stocks'!S158)</f>
        <v>-5.1788211819120402E-3</v>
      </c>
      <c r="T159">
        <f>LN('25 TSE Stocks'!T159/'25 TSE Stocks'!T158)</f>
        <v>-9.693167831093143E-3</v>
      </c>
      <c r="U159">
        <f>LN('25 TSE Stocks'!U159/'25 TSE Stocks'!U158)</f>
        <v>1.4142790639721301E-2</v>
      </c>
      <c r="V159">
        <f>LN('25 TSE Stocks'!V159/'25 TSE Stocks'!V158)</f>
        <v>-3.62030977764808E-2</v>
      </c>
      <c r="W159">
        <f>LN('25 TSE Stocks'!W159/'25 TSE Stocks'!W158)</f>
        <v>-4.1823513277032638E-3</v>
      </c>
      <c r="X159">
        <f>LN('25 TSE Stocks'!X159/'25 TSE Stocks'!X158)</f>
        <v>-2.3469317231210908E-2</v>
      </c>
      <c r="Y159">
        <f>LN('25 TSE Stocks'!Y159/'25 TSE Stocks'!Y158)</f>
        <v>8.6580739166846696E-3</v>
      </c>
      <c r="Z159">
        <f>LN('25 TSE Stocks'!Z159/'25 TSE Stocks'!Z158)</f>
        <v>1.545080792806988E-2</v>
      </c>
    </row>
    <row r="160" spans="1:26" x14ac:dyDescent="0.25">
      <c r="A160" s="1">
        <v>42366</v>
      </c>
      <c r="B160">
        <f>LN('25 TSE Stocks'!B160/'25 TSE Stocks'!B159)</f>
        <v>4.5934164100666537E-2</v>
      </c>
      <c r="C160">
        <f>LN('25 TSE Stocks'!C160/'25 TSE Stocks'!C159)</f>
        <v>2.1095647238315449E-2</v>
      </c>
      <c r="D160">
        <f>LN('25 TSE Stocks'!D160/'25 TSE Stocks'!D159)</f>
        <v>4.8380695548192819E-2</v>
      </c>
      <c r="E160">
        <f>LN('25 TSE Stocks'!E160/'25 TSE Stocks'!E159)</f>
        <v>2.373461408872117E-2</v>
      </c>
      <c r="F160">
        <f>LN('25 TSE Stocks'!F160/'25 TSE Stocks'!F159)</f>
        <v>3.0426112327010158E-3</v>
      </c>
      <c r="G160">
        <f>LN('25 TSE Stocks'!G160/'25 TSE Stocks'!G159)</f>
        <v>-6.9206249501807789E-3</v>
      </c>
      <c r="H160">
        <f>LN('25 TSE Stocks'!H160/'25 TSE Stocks'!H159)</f>
        <v>1.3685447973039814E-2</v>
      </c>
      <c r="I160">
        <f>LN('25 TSE Stocks'!I160/'25 TSE Stocks'!I159)</f>
        <v>1.7872896485790001E-2</v>
      </c>
      <c r="J160">
        <f>LN('25 TSE Stocks'!J160/'25 TSE Stocks'!J159)</f>
        <v>4.0396453147354794E-2</v>
      </c>
      <c r="K160">
        <f>LN('25 TSE Stocks'!K160/'25 TSE Stocks'!K159)</f>
        <v>3.1554970099251824E-2</v>
      </c>
      <c r="L160">
        <f>LN('25 TSE Stocks'!L160/'25 TSE Stocks'!L159)</f>
        <v>3.0667006098068057E-2</v>
      </c>
      <c r="M160">
        <f>LN('25 TSE Stocks'!M160/'25 TSE Stocks'!M159)</f>
        <v>1.6115551607929435E-2</v>
      </c>
      <c r="N160">
        <f>LN('25 TSE Stocks'!N160/'25 TSE Stocks'!N159)</f>
        <v>1.0543633428942371E-2</v>
      </c>
      <c r="O160">
        <f>LN('25 TSE Stocks'!O160/'25 TSE Stocks'!O159)</f>
        <v>8.4256097700952992E-2</v>
      </c>
      <c r="P160">
        <f>LN('25 TSE Stocks'!P160/'25 TSE Stocks'!P159)</f>
        <v>1.8132977919184041E-3</v>
      </c>
      <c r="Q160">
        <f>LN('25 TSE Stocks'!Q160/'25 TSE Stocks'!Q159)</f>
        <v>2.6794313516483474E-2</v>
      </c>
      <c r="R160">
        <f>LN('25 TSE Stocks'!R160/'25 TSE Stocks'!R159)</f>
        <v>2.8140025122545709E-2</v>
      </c>
      <c r="S160">
        <f>LN('25 TSE Stocks'!S160/'25 TSE Stocks'!S159)</f>
        <v>2.2588237077015561E-2</v>
      </c>
      <c r="T160">
        <f>LN('25 TSE Stocks'!T160/'25 TSE Stocks'!T159)</f>
        <v>1.7699595113996418E-2</v>
      </c>
      <c r="U160">
        <f>LN('25 TSE Stocks'!U160/'25 TSE Stocks'!U159)</f>
        <v>2.116554337560396E-2</v>
      </c>
      <c r="V160">
        <f>LN('25 TSE Stocks'!V160/'25 TSE Stocks'!V159)</f>
        <v>3.1748852177613356E-2</v>
      </c>
      <c r="W160">
        <f>LN('25 TSE Stocks'!W160/'25 TSE Stocks'!W159)</f>
        <v>1.0008447414148891E-2</v>
      </c>
      <c r="X160">
        <f>LN('25 TSE Stocks'!X160/'25 TSE Stocks'!X159)</f>
        <v>6.1379269212643037E-3</v>
      </c>
      <c r="Y160">
        <f>LN('25 TSE Stocks'!Y160/'25 TSE Stocks'!Y159)</f>
        <v>-1.7391657208554404E-2</v>
      </c>
      <c r="Z160">
        <f>LN('25 TSE Stocks'!Z160/'25 TSE Stocks'!Z159)</f>
        <v>0</v>
      </c>
    </row>
    <row r="161" spans="1:26" x14ac:dyDescent="0.25">
      <c r="A161" s="1">
        <v>42373</v>
      </c>
      <c r="B161">
        <f>LN('25 TSE Stocks'!B161/'25 TSE Stocks'!B160)</f>
        <v>-6.9717287221512353E-2</v>
      </c>
      <c r="C161">
        <f>LN('25 TSE Stocks'!C161/'25 TSE Stocks'!C160)</f>
        <v>-0.11134244568558595</v>
      </c>
      <c r="D161">
        <f>LN('25 TSE Stocks'!D161/'25 TSE Stocks'!D160)</f>
        <v>-7.6595026162382063E-2</v>
      </c>
      <c r="E161">
        <f>LN('25 TSE Stocks'!E161/'25 TSE Stocks'!E160)</f>
        <v>-3.7940820497392988E-2</v>
      </c>
      <c r="F161">
        <f>LN('25 TSE Stocks'!F161/'25 TSE Stocks'!F160)</f>
        <v>-6.74748922061323E-2</v>
      </c>
      <c r="G161">
        <f>LN('25 TSE Stocks'!G161/'25 TSE Stocks'!G160)</f>
        <v>-8.701142676487679E-2</v>
      </c>
      <c r="H161">
        <f>LN('25 TSE Stocks'!H161/'25 TSE Stocks'!H160)</f>
        <v>-6.5185908426754161E-2</v>
      </c>
      <c r="I161">
        <f>LN('25 TSE Stocks'!I161/'25 TSE Stocks'!I160)</f>
        <v>-6.1267710041435268E-2</v>
      </c>
      <c r="J161">
        <f>LN('25 TSE Stocks'!J161/'25 TSE Stocks'!J160)</f>
        <v>-4.1727077180665637E-2</v>
      </c>
      <c r="K161">
        <f>LN('25 TSE Stocks'!K161/'25 TSE Stocks'!K160)</f>
        <v>-3.7778851829683026E-2</v>
      </c>
      <c r="L161">
        <f>LN('25 TSE Stocks'!L161/'25 TSE Stocks'!L160)</f>
        <v>-0.12114446021535488</v>
      </c>
      <c r="M161">
        <f>LN('25 TSE Stocks'!M161/'25 TSE Stocks'!M160)</f>
        <v>-6.9747618968312913E-2</v>
      </c>
      <c r="N161">
        <f>LN('25 TSE Stocks'!N161/'25 TSE Stocks'!N160)</f>
        <v>-0.13820999082859892</v>
      </c>
      <c r="O161">
        <f>LN('25 TSE Stocks'!O161/'25 TSE Stocks'!O160)</f>
        <v>-5.1569716767670616E-2</v>
      </c>
      <c r="P161">
        <f>LN('25 TSE Stocks'!P161/'25 TSE Stocks'!P160)</f>
        <v>-2.3002500349040046E-2</v>
      </c>
      <c r="Q161">
        <f>LN('25 TSE Stocks'!Q161/'25 TSE Stocks'!Q160)</f>
        <v>-6.4227404512615577E-2</v>
      </c>
      <c r="R161">
        <f>LN('25 TSE Stocks'!R161/'25 TSE Stocks'!R160)</f>
        <v>-7.6550388928732657E-2</v>
      </c>
      <c r="S161">
        <f>LN('25 TSE Stocks'!S161/'25 TSE Stocks'!S160)</f>
        <v>-3.828713090938389E-2</v>
      </c>
      <c r="T161">
        <f>LN('25 TSE Stocks'!T161/'25 TSE Stocks'!T160)</f>
        <v>-9.3557423251516308E-2</v>
      </c>
      <c r="U161">
        <f>LN('25 TSE Stocks'!U161/'25 TSE Stocks'!U160)</f>
        <v>-8.1307409999097621E-2</v>
      </c>
      <c r="V161">
        <f>LN('25 TSE Stocks'!V161/'25 TSE Stocks'!V160)</f>
        <v>-5.5059882567173223E-2</v>
      </c>
      <c r="W161">
        <f>LN('25 TSE Stocks'!W161/'25 TSE Stocks'!W160)</f>
        <v>-7.3150911036240066E-2</v>
      </c>
      <c r="X161">
        <f>LN('25 TSE Stocks'!X161/'25 TSE Stocks'!X160)</f>
        <v>-6.9028496828818967E-2</v>
      </c>
      <c r="Y161">
        <f>LN('25 TSE Stocks'!Y161/'25 TSE Stocks'!Y160)</f>
        <v>-4.8500473380560342E-2</v>
      </c>
      <c r="Z161">
        <f>LN('25 TSE Stocks'!Z161/'25 TSE Stocks'!Z160)</f>
        <v>-2.0654916275642522E-2</v>
      </c>
    </row>
    <row r="162" spans="1:26" x14ac:dyDescent="0.25">
      <c r="A162" s="1">
        <v>42380</v>
      </c>
      <c r="B162">
        <f>LN('25 TSE Stocks'!B162/'25 TSE Stocks'!B161)</f>
        <v>-4.9333525291161563E-2</v>
      </c>
      <c r="C162">
        <f>LN('25 TSE Stocks'!C162/'25 TSE Stocks'!C161)</f>
        <v>-3.0459416030664679E-2</v>
      </c>
      <c r="D162">
        <f>LN('25 TSE Stocks'!D162/'25 TSE Stocks'!D161)</f>
        <v>-5.202044234110544E-4</v>
      </c>
      <c r="E162">
        <f>LN('25 TSE Stocks'!E162/'25 TSE Stocks'!E161)</f>
        <v>3.8653597571723712E-4</v>
      </c>
      <c r="F162">
        <f>LN('25 TSE Stocks'!F162/'25 TSE Stocks'!F161)</f>
        <v>-5.1761906076912848E-2</v>
      </c>
      <c r="G162">
        <f>LN('25 TSE Stocks'!G162/'25 TSE Stocks'!G161)</f>
        <v>-1.5415225662078898E-2</v>
      </c>
      <c r="H162">
        <f>LN('25 TSE Stocks'!H162/'25 TSE Stocks'!H161)</f>
        <v>-1.5666178207098667E-2</v>
      </c>
      <c r="I162">
        <f>LN('25 TSE Stocks'!I162/'25 TSE Stocks'!I161)</f>
        <v>2.3417570224438831E-2</v>
      </c>
      <c r="J162">
        <f>LN('25 TSE Stocks'!J162/'25 TSE Stocks'!J161)</f>
        <v>-5.0522616308195226E-2</v>
      </c>
      <c r="K162">
        <f>LN('25 TSE Stocks'!K162/'25 TSE Stocks'!K161)</f>
        <v>-9.4094476281220106E-3</v>
      </c>
      <c r="L162">
        <f>LN('25 TSE Stocks'!L162/'25 TSE Stocks'!L161)</f>
        <v>-2.1053303051828356E-2</v>
      </c>
      <c r="M162">
        <f>LN('25 TSE Stocks'!M162/'25 TSE Stocks'!M161)</f>
        <v>-2.2598134244908981E-2</v>
      </c>
      <c r="N162">
        <f>LN('25 TSE Stocks'!N162/'25 TSE Stocks'!N161)</f>
        <v>-8.6043469187751048E-2</v>
      </c>
      <c r="O162">
        <f>LN('25 TSE Stocks'!O162/'25 TSE Stocks'!O161)</f>
        <v>-2.4314948653552024E-2</v>
      </c>
      <c r="P162">
        <f>LN('25 TSE Stocks'!P162/'25 TSE Stocks'!P161)</f>
        <v>-5.7487102688702427E-2</v>
      </c>
      <c r="Q162">
        <f>LN('25 TSE Stocks'!Q162/'25 TSE Stocks'!Q161)</f>
        <v>1.6570971048235931E-3</v>
      </c>
      <c r="R162">
        <f>LN('25 TSE Stocks'!R162/'25 TSE Stocks'!R161)</f>
        <v>-1.1345867439232202E-2</v>
      </c>
      <c r="S162">
        <f>LN('25 TSE Stocks'!S162/'25 TSE Stocks'!S161)</f>
        <v>-1.9169977393172718E-2</v>
      </c>
      <c r="T162">
        <f>LN('25 TSE Stocks'!T162/'25 TSE Stocks'!T161)</f>
        <v>-2.842109534912883E-2</v>
      </c>
      <c r="U162">
        <f>LN('25 TSE Stocks'!U162/'25 TSE Stocks'!U161)</f>
        <v>-1.4421615696228615E-2</v>
      </c>
      <c r="V162">
        <f>LN('25 TSE Stocks'!V162/'25 TSE Stocks'!V161)</f>
        <v>-3.3576164325807956E-2</v>
      </c>
      <c r="W162">
        <f>LN('25 TSE Stocks'!W162/'25 TSE Stocks'!W161)</f>
        <v>-3.0827301064080635E-2</v>
      </c>
      <c r="X162">
        <f>LN('25 TSE Stocks'!X162/'25 TSE Stocks'!X161)</f>
        <v>-4.6206699130782229E-2</v>
      </c>
      <c r="Y162">
        <f>LN('25 TSE Stocks'!Y162/'25 TSE Stocks'!Y161)</f>
        <v>-3.4649038333923944E-2</v>
      </c>
      <c r="Z162">
        <f>LN('25 TSE Stocks'!Z162/'25 TSE Stocks'!Z161)</f>
        <v>8.6580391371892593E-3</v>
      </c>
    </row>
    <row r="163" spans="1:26" x14ac:dyDescent="0.25">
      <c r="A163" s="1">
        <v>42387</v>
      </c>
      <c r="B163">
        <f>LN('25 TSE Stocks'!B163/'25 TSE Stocks'!B162)</f>
        <v>-5.8791022114487668E-2</v>
      </c>
      <c r="C163">
        <f>LN('25 TSE Stocks'!C163/'25 TSE Stocks'!C162)</f>
        <v>2.6005073863254659E-2</v>
      </c>
      <c r="D163">
        <f>LN('25 TSE Stocks'!D163/'25 TSE Stocks'!D162)</f>
        <v>-3.55006162733396E-2</v>
      </c>
      <c r="E163">
        <f>LN('25 TSE Stocks'!E163/'25 TSE Stocks'!E162)</f>
        <v>-2.3070499062751042E-2</v>
      </c>
      <c r="F163">
        <f>LN('25 TSE Stocks'!F163/'25 TSE Stocks'!F162)</f>
        <v>-7.2986966150523719E-2</v>
      </c>
      <c r="G163">
        <f>LN('25 TSE Stocks'!G163/'25 TSE Stocks'!G162)</f>
        <v>9.2773416571538207E-3</v>
      </c>
      <c r="H163">
        <f>LN('25 TSE Stocks'!H163/'25 TSE Stocks'!H162)</f>
        <v>-1.69855291563888E-2</v>
      </c>
      <c r="I163">
        <f>LN('25 TSE Stocks'!I163/'25 TSE Stocks'!I162)</f>
        <v>-5.0572376226116289E-3</v>
      </c>
      <c r="J163">
        <f>LN('25 TSE Stocks'!J163/'25 TSE Stocks'!J162)</f>
        <v>-8.4389249415025482E-3</v>
      </c>
      <c r="K163">
        <f>LN('25 TSE Stocks'!K163/'25 TSE Stocks'!K162)</f>
        <v>-8.4391448430405115E-3</v>
      </c>
      <c r="L163">
        <f>LN('25 TSE Stocks'!L163/'25 TSE Stocks'!L162)</f>
        <v>-4.4495842897878612E-2</v>
      </c>
      <c r="M163">
        <f>LN('25 TSE Stocks'!M163/'25 TSE Stocks'!M162)</f>
        <v>-6.8009372424065948E-2</v>
      </c>
      <c r="N163">
        <f>LN('25 TSE Stocks'!N163/'25 TSE Stocks'!N162)</f>
        <v>-6.2487750236171598E-2</v>
      </c>
      <c r="O163">
        <f>LN('25 TSE Stocks'!O163/'25 TSE Stocks'!O162)</f>
        <v>-2.8999195487693485E-2</v>
      </c>
      <c r="P163">
        <f>LN('25 TSE Stocks'!P163/'25 TSE Stocks'!P162)</f>
        <v>-3.8195722206094601E-2</v>
      </c>
      <c r="Q163">
        <f>LN('25 TSE Stocks'!Q163/'25 TSE Stocks'!Q162)</f>
        <v>-3.7103923515867394E-2</v>
      </c>
      <c r="R163">
        <f>LN('25 TSE Stocks'!R163/'25 TSE Stocks'!R162)</f>
        <v>-1.6463668747895805E-2</v>
      </c>
      <c r="S163">
        <f>LN('25 TSE Stocks'!S163/'25 TSE Stocks'!S162)</f>
        <v>-4.7339619286981348E-2</v>
      </c>
      <c r="T163">
        <f>LN('25 TSE Stocks'!T163/'25 TSE Stocks'!T162)</f>
        <v>-2.0018816591422399E-2</v>
      </c>
      <c r="U163">
        <f>LN('25 TSE Stocks'!U163/'25 TSE Stocks'!U162)</f>
        <v>2.5880190071541093E-2</v>
      </c>
      <c r="V163">
        <f>LN('25 TSE Stocks'!V163/'25 TSE Stocks'!V162)</f>
        <v>0</v>
      </c>
      <c r="W163">
        <f>LN('25 TSE Stocks'!W163/'25 TSE Stocks'!W162)</f>
        <v>-9.2509510741073057E-3</v>
      </c>
      <c r="X163">
        <f>LN('25 TSE Stocks'!X163/'25 TSE Stocks'!X162)</f>
        <v>6.8730887787462856E-3</v>
      </c>
      <c r="Y163">
        <f>LN('25 TSE Stocks'!Y163/'25 TSE Stocks'!Y162)</f>
        <v>6.3895048775844468E-3</v>
      </c>
      <c r="Z163">
        <f>LN('25 TSE Stocks'!Z163/'25 TSE Stocks'!Z162)</f>
        <v>1.5398423985579392E-2</v>
      </c>
    </row>
    <row r="164" spans="1:26" x14ac:dyDescent="0.25">
      <c r="A164" s="1">
        <v>42394</v>
      </c>
      <c r="B164">
        <f>LN('25 TSE Stocks'!B164/'25 TSE Stocks'!B163)</f>
        <v>-1.8333247722881262E-2</v>
      </c>
      <c r="C164">
        <f>LN('25 TSE Stocks'!C164/'25 TSE Stocks'!C163)</f>
        <v>0.22314345942702482</v>
      </c>
      <c r="D164">
        <f>LN('25 TSE Stocks'!D164/'25 TSE Stocks'!D163)</f>
        <v>6.7769576634074832E-2</v>
      </c>
      <c r="E164">
        <f>LN('25 TSE Stocks'!E164/'25 TSE Stocks'!E163)</f>
        <v>2.6543213857987115E-2</v>
      </c>
      <c r="F164">
        <f>LN('25 TSE Stocks'!F164/'25 TSE Stocks'!F163)</f>
        <v>-2.4796619609843036E-2</v>
      </c>
      <c r="G164">
        <f>LN('25 TSE Stocks'!G164/'25 TSE Stocks'!G163)</f>
        <v>5.3928549289280724E-2</v>
      </c>
      <c r="H164">
        <f>LN('25 TSE Stocks'!H164/'25 TSE Stocks'!H163)</f>
        <v>2.9538146527737251E-2</v>
      </c>
      <c r="I164">
        <f>LN('25 TSE Stocks'!I164/'25 TSE Stocks'!I163)</f>
        <v>4.5760545662518172E-2</v>
      </c>
      <c r="J164">
        <f>LN('25 TSE Stocks'!J164/'25 TSE Stocks'!J163)</f>
        <v>7.6123534360557549E-2</v>
      </c>
      <c r="K164">
        <f>LN('25 TSE Stocks'!K164/'25 TSE Stocks'!K163)</f>
        <v>7.4486720990499758E-2</v>
      </c>
      <c r="L164">
        <f>LN('25 TSE Stocks'!L164/'25 TSE Stocks'!L163)</f>
        <v>0.102728207005819</v>
      </c>
      <c r="M164">
        <f>LN('25 TSE Stocks'!M164/'25 TSE Stocks'!M163)</f>
        <v>0.11867645796021893</v>
      </c>
      <c r="N164">
        <f>LN('25 TSE Stocks'!N164/'25 TSE Stocks'!N163)</f>
        <v>-3.2291937371764314E-3</v>
      </c>
      <c r="O164">
        <f>LN('25 TSE Stocks'!O164/'25 TSE Stocks'!O163)</f>
        <v>6.0263924928607E-2</v>
      </c>
      <c r="P164">
        <f>LN('25 TSE Stocks'!P164/'25 TSE Stocks'!P163)</f>
        <v>4.4095422285030834E-2</v>
      </c>
      <c r="Q164">
        <f>LN('25 TSE Stocks'!Q164/'25 TSE Stocks'!Q163)</f>
        <v>4.6988640508403651E-2</v>
      </c>
      <c r="R164">
        <f>LN('25 TSE Stocks'!R164/'25 TSE Stocks'!R163)</f>
        <v>6.0530304845469431E-2</v>
      </c>
      <c r="S164">
        <f>LN('25 TSE Stocks'!S164/'25 TSE Stocks'!S163)</f>
        <v>6.2281247183778705E-2</v>
      </c>
      <c r="T164">
        <f>LN('25 TSE Stocks'!T164/'25 TSE Stocks'!T163)</f>
        <v>5.5420999621125989E-2</v>
      </c>
      <c r="U164">
        <f>LN('25 TSE Stocks'!U164/'25 TSE Stocks'!U163)</f>
        <v>9.8865993803389091E-2</v>
      </c>
      <c r="V164">
        <f>LN('25 TSE Stocks'!V164/'25 TSE Stocks'!V163)</f>
        <v>3.3576164325807935E-2</v>
      </c>
      <c r="W164">
        <f>LN('25 TSE Stocks'!W164/'25 TSE Stocks'!W163)</f>
        <v>3.4706728460626689E-2</v>
      </c>
      <c r="X164">
        <f>LN('25 TSE Stocks'!X164/'25 TSE Stocks'!X163)</f>
        <v>8.0795047058707006E-2</v>
      </c>
      <c r="Y164">
        <f>LN('25 TSE Stocks'!Y164/'25 TSE Stocks'!Y163)</f>
        <v>2.8259533456339369E-2</v>
      </c>
      <c r="Z164">
        <f>LN('25 TSE Stocks'!Z164/'25 TSE Stocks'!Z163)</f>
        <v>7.991209277854644E-2</v>
      </c>
    </row>
    <row r="165" spans="1:26" x14ac:dyDescent="0.25">
      <c r="A165" s="1">
        <v>42401</v>
      </c>
      <c r="B165">
        <f>LN('25 TSE Stocks'!B165/'25 TSE Stocks'!B164)</f>
        <v>0.16976125804430225</v>
      </c>
      <c r="C165">
        <f>LN('25 TSE Stocks'!C165/'25 TSE Stocks'!C164)</f>
        <v>-3.4517586224436118E-2</v>
      </c>
      <c r="D165">
        <f>LN('25 TSE Stocks'!D165/'25 TSE Stocks'!D164)</f>
        <v>-6.0782100733424993E-2</v>
      </c>
      <c r="E165">
        <f>LN('25 TSE Stocks'!E165/'25 TSE Stocks'!E164)</f>
        <v>2.0587947253814277E-2</v>
      </c>
      <c r="F165">
        <f>LN('25 TSE Stocks'!F165/'25 TSE Stocks'!F164)</f>
        <v>-0.12424470017829149</v>
      </c>
      <c r="G165">
        <f>LN('25 TSE Stocks'!G165/'25 TSE Stocks'!G164)</f>
        <v>-8.323068352667598E-2</v>
      </c>
      <c r="H165">
        <f>LN('25 TSE Stocks'!H165/'25 TSE Stocks'!H164)</f>
        <v>-7.5548276570724049E-2</v>
      </c>
      <c r="I165">
        <f>LN('25 TSE Stocks'!I165/'25 TSE Stocks'!I164)</f>
        <v>-9.9678678977392896E-2</v>
      </c>
      <c r="J165">
        <f>LN('25 TSE Stocks'!J165/'25 TSE Stocks'!J164)</f>
        <v>-9.2044743291290528E-3</v>
      </c>
      <c r="K165">
        <f>LN('25 TSE Stocks'!K165/'25 TSE Stocks'!K164)</f>
        <v>-2.690776675173167E-2</v>
      </c>
      <c r="L165">
        <f>LN('25 TSE Stocks'!L165/'25 TSE Stocks'!L164)</f>
        <v>-9.1660761507421137E-3</v>
      </c>
      <c r="M165">
        <f>LN('25 TSE Stocks'!M165/'25 TSE Stocks'!M164)</f>
        <v>-2.5012589327558798E-2</v>
      </c>
      <c r="N165">
        <f>LN('25 TSE Stocks'!N165/'25 TSE Stocks'!N164)</f>
        <v>-0.10446253127084858</v>
      </c>
      <c r="O165">
        <f>LN('25 TSE Stocks'!O165/'25 TSE Stocks'!O164)</f>
        <v>2.7700422212202289E-2</v>
      </c>
      <c r="P165">
        <f>LN('25 TSE Stocks'!P165/'25 TSE Stocks'!P164)</f>
        <v>-6.4799964651678532E-2</v>
      </c>
      <c r="Q165">
        <f>LN('25 TSE Stocks'!Q165/'25 TSE Stocks'!Q164)</f>
        <v>-6.5790016075041183E-3</v>
      </c>
      <c r="R165">
        <f>LN('25 TSE Stocks'!R165/'25 TSE Stocks'!R164)</f>
        <v>-3.5057525083764064E-2</v>
      </c>
      <c r="S165">
        <f>LN('25 TSE Stocks'!S165/'25 TSE Stocks'!S164)</f>
        <v>1.6807040946738957E-2</v>
      </c>
      <c r="T165">
        <f>LN('25 TSE Stocks'!T165/'25 TSE Stocks'!T164)</f>
        <v>-0.21664317443348799</v>
      </c>
      <c r="U165">
        <f>LN('25 TSE Stocks'!U165/'25 TSE Stocks'!U164)</f>
        <v>-4.4935231307776845E-2</v>
      </c>
      <c r="V165">
        <f>LN('25 TSE Stocks'!V165/'25 TSE Stocks'!V164)</f>
        <v>-1.4252050974007172E-2</v>
      </c>
      <c r="W165">
        <f>LN('25 TSE Stocks'!W165/'25 TSE Stocks'!W164)</f>
        <v>-4.5921756897999662E-2</v>
      </c>
      <c r="X165">
        <f>LN('25 TSE Stocks'!X165/'25 TSE Stocks'!X164)</f>
        <v>-5.4719356896329015E-2</v>
      </c>
      <c r="Y165">
        <f>LN('25 TSE Stocks'!Y165/'25 TSE Stocks'!Y164)</f>
        <v>-8.0558661886971306E-2</v>
      </c>
      <c r="Z165">
        <f>LN('25 TSE Stocks'!Z165/'25 TSE Stocks'!Z164)</f>
        <v>1.0911610278265427E-2</v>
      </c>
    </row>
    <row r="166" spans="1:26" x14ac:dyDescent="0.25">
      <c r="A166" s="1">
        <v>42408</v>
      </c>
      <c r="B166">
        <f>LN('25 TSE Stocks'!B166/'25 TSE Stocks'!B165)</f>
        <v>-9.1821796531869421E-2</v>
      </c>
      <c r="C166">
        <f>LN('25 TSE Stocks'!C166/'25 TSE Stocks'!C165)</f>
        <v>-0.12171868086385833</v>
      </c>
      <c r="D166">
        <f>LN('25 TSE Stocks'!D166/'25 TSE Stocks'!D165)</f>
        <v>-0.10494390186843226</v>
      </c>
      <c r="E166">
        <f>LN('25 TSE Stocks'!E166/'25 TSE Stocks'!E165)</f>
        <v>-0.13904511143552109</v>
      </c>
      <c r="F166">
        <f>LN('25 TSE Stocks'!F166/'25 TSE Stocks'!F165)</f>
        <v>-0.18746295402086713</v>
      </c>
      <c r="G166">
        <f>LN('25 TSE Stocks'!G166/'25 TSE Stocks'!G165)</f>
        <v>-0.14863132906693058</v>
      </c>
      <c r="H166">
        <f>LN('25 TSE Stocks'!H166/'25 TSE Stocks'!H165)</f>
        <v>-0.14060325558859799</v>
      </c>
      <c r="I166">
        <f>LN('25 TSE Stocks'!I166/'25 TSE Stocks'!I165)</f>
        <v>-0.11601419589024357</v>
      </c>
      <c r="J166">
        <f>LN('25 TSE Stocks'!J166/'25 TSE Stocks'!J165)</f>
        <v>-0.3085948673614024</v>
      </c>
      <c r="K166">
        <f>LN('25 TSE Stocks'!K166/'25 TSE Stocks'!K165)</f>
        <v>-0.12462440896831892</v>
      </c>
      <c r="L166">
        <f>LN('25 TSE Stocks'!L166/'25 TSE Stocks'!L165)</f>
        <v>-3.3710897041188639E-2</v>
      </c>
      <c r="M166">
        <f>LN('25 TSE Stocks'!M166/'25 TSE Stocks'!M165)</f>
        <v>-0.17441899720103454</v>
      </c>
      <c r="N166">
        <f>LN('25 TSE Stocks'!N166/'25 TSE Stocks'!N165)</f>
        <v>-0.28231061753289</v>
      </c>
      <c r="O166">
        <f>LN('25 TSE Stocks'!O166/'25 TSE Stocks'!O165)</f>
        <v>-8.9191098672867147E-2</v>
      </c>
      <c r="P166">
        <f>LN('25 TSE Stocks'!P166/'25 TSE Stocks'!P165)</f>
        <v>-0.1128265489488027</v>
      </c>
      <c r="Q166">
        <f>LN('25 TSE Stocks'!Q166/'25 TSE Stocks'!Q165)</f>
        <v>-0.15883719241902575</v>
      </c>
      <c r="R166">
        <f>LN('25 TSE Stocks'!R166/'25 TSE Stocks'!R165)</f>
        <v>-0.14786645593385464</v>
      </c>
      <c r="S166">
        <f>LN('25 TSE Stocks'!S166/'25 TSE Stocks'!S165)</f>
        <v>-6.2318627109734459E-2</v>
      </c>
      <c r="T166">
        <f>LN('25 TSE Stocks'!T166/'25 TSE Stocks'!T165)</f>
        <v>-0.14626259733157895</v>
      </c>
      <c r="U166">
        <f>LN('25 TSE Stocks'!U166/'25 TSE Stocks'!U165)</f>
        <v>-0.1271495749539911</v>
      </c>
      <c r="V166">
        <f>LN('25 TSE Stocks'!V166/'25 TSE Stocks'!V165)</f>
        <v>-0.12739829561518345</v>
      </c>
      <c r="W166">
        <f>LN('25 TSE Stocks'!W166/'25 TSE Stocks'!W165)</f>
        <v>-0.1175482769050149</v>
      </c>
      <c r="X166">
        <f>LN('25 TSE Stocks'!X166/'25 TSE Stocks'!X165)</f>
        <v>9.4878177736933186E-3</v>
      </c>
      <c r="Y166">
        <f>LN('25 TSE Stocks'!Y166/'25 TSE Stocks'!Y165)</f>
        <v>-0.16370402973878151</v>
      </c>
      <c r="Z166">
        <f>LN('25 TSE Stocks'!Z166/'25 TSE Stocks'!Z165)</f>
        <v>-8.2370661489233402E-2</v>
      </c>
    </row>
    <row r="167" spans="1:26" x14ac:dyDescent="0.25">
      <c r="A167" s="1">
        <v>42415</v>
      </c>
      <c r="B167">
        <f>LN('25 TSE Stocks'!B167/'25 TSE Stocks'!B166)</f>
        <v>9.7752246565542045E-2</v>
      </c>
      <c r="C167">
        <f>LN('25 TSE Stocks'!C167/'25 TSE Stocks'!C166)</f>
        <v>5.0875741325345086E-2</v>
      </c>
      <c r="D167">
        <f>LN('25 TSE Stocks'!D167/'25 TSE Stocks'!D166)</f>
        <v>5.0460070241354675E-2</v>
      </c>
      <c r="E167">
        <f>LN('25 TSE Stocks'!E167/'25 TSE Stocks'!E166)</f>
        <v>7.6768187219566311E-2</v>
      </c>
      <c r="F167">
        <f>LN('25 TSE Stocks'!F167/'25 TSE Stocks'!F166)</f>
        <v>8.5852840681026971E-2</v>
      </c>
      <c r="G167">
        <f>LN('25 TSE Stocks'!G167/'25 TSE Stocks'!G166)</f>
        <v>4.9373915489730281E-2</v>
      </c>
      <c r="H167">
        <f>LN('25 TSE Stocks'!H167/'25 TSE Stocks'!H166)</f>
        <v>5.1551310619003921E-2</v>
      </c>
      <c r="I167">
        <f>LN('25 TSE Stocks'!I167/'25 TSE Stocks'!I166)</f>
        <v>0.11349290125166825</v>
      </c>
      <c r="J167">
        <f>LN('25 TSE Stocks'!J167/'25 TSE Stocks'!J166)</f>
        <v>0.15774128415935601</v>
      </c>
      <c r="K167">
        <f>LN('25 TSE Stocks'!K167/'25 TSE Stocks'!K166)</f>
        <v>6.9602646946198277E-2</v>
      </c>
      <c r="L167">
        <f>LN('25 TSE Stocks'!L167/'25 TSE Stocks'!L166)</f>
        <v>3.0020830996814941E-2</v>
      </c>
      <c r="M167">
        <f>LN('25 TSE Stocks'!M167/'25 TSE Stocks'!M166)</f>
        <v>8.8765914094810799E-2</v>
      </c>
      <c r="N167">
        <f>LN('25 TSE Stocks'!N167/'25 TSE Stocks'!N166)</f>
        <v>0.15074364782857644</v>
      </c>
      <c r="O167">
        <f>LN('25 TSE Stocks'!O167/'25 TSE Stocks'!O166)</f>
        <v>-0.13283010057665967</v>
      </c>
      <c r="P167">
        <f>LN('25 TSE Stocks'!P167/'25 TSE Stocks'!P166)</f>
        <v>0.14169456027556143</v>
      </c>
      <c r="Q167">
        <f>LN('25 TSE Stocks'!Q167/'25 TSE Stocks'!Q166)</f>
        <v>2.8600548329910144E-2</v>
      </c>
      <c r="R167">
        <f>LN('25 TSE Stocks'!R167/'25 TSE Stocks'!R166)</f>
        <v>5.3900519906390346E-2</v>
      </c>
      <c r="S167">
        <f>LN('25 TSE Stocks'!S167/'25 TSE Stocks'!S166)</f>
        <v>1.5401687430276919E-2</v>
      </c>
      <c r="T167">
        <f>LN('25 TSE Stocks'!T167/'25 TSE Stocks'!T166)</f>
        <v>8.6177854165798623E-2</v>
      </c>
      <c r="U167">
        <f>LN('25 TSE Stocks'!U167/'25 TSE Stocks'!U166)</f>
        <v>5.3519736554859094E-2</v>
      </c>
      <c r="V167">
        <f>LN('25 TSE Stocks'!V167/'25 TSE Stocks'!V166)</f>
        <v>6.8267883193811746E-2</v>
      </c>
      <c r="W167">
        <f>LN('25 TSE Stocks'!W167/'25 TSE Stocks'!W166)</f>
        <v>4.2427779658924247E-2</v>
      </c>
      <c r="X167">
        <f>LN('25 TSE Stocks'!X167/'25 TSE Stocks'!X166)</f>
        <v>0.12165779206331723</v>
      </c>
      <c r="Y167">
        <f>LN('25 TSE Stocks'!Y167/'25 TSE Stocks'!Y166)</f>
        <v>7.6082411080727899E-2</v>
      </c>
      <c r="Z167">
        <f>LN('25 TSE Stocks'!Z167/'25 TSE Stocks'!Z166)</f>
        <v>0.10232548274844931</v>
      </c>
    </row>
    <row r="168" spans="1:26" x14ac:dyDescent="0.25">
      <c r="A168" s="1">
        <v>42422</v>
      </c>
      <c r="B168">
        <f>LN('25 TSE Stocks'!B168/'25 TSE Stocks'!B167)</f>
        <v>0.10646841412919245</v>
      </c>
      <c r="C168">
        <f>LN('25 TSE Stocks'!C168/'25 TSE Stocks'!C167)</f>
        <v>-8.5929583159858242E-2</v>
      </c>
      <c r="D168">
        <f>LN('25 TSE Stocks'!D168/'25 TSE Stocks'!D167)</f>
        <v>2.678731973415404E-2</v>
      </c>
      <c r="E168">
        <f>LN('25 TSE Stocks'!E168/'25 TSE Stocks'!E167)</f>
        <v>-4.017007443738242E-4</v>
      </c>
      <c r="F168">
        <f>LN('25 TSE Stocks'!F168/'25 TSE Stocks'!F167)</f>
        <v>5.1286365526581829E-3</v>
      </c>
      <c r="G168">
        <f>LN('25 TSE Stocks'!G168/'25 TSE Stocks'!G167)</f>
        <v>-1.4947111278981094E-2</v>
      </c>
      <c r="H168">
        <f>LN('25 TSE Stocks'!H168/'25 TSE Stocks'!H167)</f>
        <v>2.448139633704867E-3</v>
      </c>
      <c r="I168">
        <f>LN('25 TSE Stocks'!I168/'25 TSE Stocks'!I167)</f>
        <v>3.7775442737175577E-2</v>
      </c>
      <c r="J168">
        <f>LN('25 TSE Stocks'!J168/'25 TSE Stocks'!J167)</f>
        <v>6.9709461043557353E-2</v>
      </c>
      <c r="K168">
        <f>LN('25 TSE Stocks'!K168/'25 TSE Stocks'!K167)</f>
        <v>4.384834827024929E-2</v>
      </c>
      <c r="L168">
        <f>LN('25 TSE Stocks'!L168/'25 TSE Stocks'!L167)</f>
        <v>3.4517690140756174E-2</v>
      </c>
      <c r="M168">
        <f>LN('25 TSE Stocks'!M168/'25 TSE Stocks'!M167)</f>
        <v>4.5809478356165168E-2</v>
      </c>
      <c r="N168">
        <f>LN('25 TSE Stocks'!N168/'25 TSE Stocks'!N167)</f>
        <v>-6.9968627466671471E-2</v>
      </c>
      <c r="O168">
        <f>LN('25 TSE Stocks'!O168/'25 TSE Stocks'!O167)</f>
        <v>2.4008496975474365E-2</v>
      </c>
      <c r="P168">
        <f>LN('25 TSE Stocks'!P168/'25 TSE Stocks'!P167)</f>
        <v>8.1917047413173044E-2</v>
      </c>
      <c r="Q168">
        <f>LN('25 TSE Stocks'!Q168/'25 TSE Stocks'!Q167)</f>
        <v>1.86225024199159E-2</v>
      </c>
      <c r="R168">
        <f>LN('25 TSE Stocks'!R168/'25 TSE Stocks'!R167)</f>
        <v>-1.7064638153343241E-2</v>
      </c>
      <c r="S168">
        <f>LN('25 TSE Stocks'!S168/'25 TSE Stocks'!S167)</f>
        <v>-1.0976818701628201E-2</v>
      </c>
      <c r="T168">
        <f>LN('25 TSE Stocks'!T168/'25 TSE Stocks'!T167)</f>
        <v>-1.8519090811974576E-2</v>
      </c>
      <c r="U168">
        <f>LN('25 TSE Stocks'!U168/'25 TSE Stocks'!U167)</f>
        <v>1.7452263978173066E-2</v>
      </c>
      <c r="V168">
        <f>LN('25 TSE Stocks'!V168/'25 TSE Stocks'!V167)</f>
        <v>2.0101166205503448E-2</v>
      </c>
      <c r="W168">
        <f>LN('25 TSE Stocks'!W168/'25 TSE Stocks'!W167)</f>
        <v>-1.0137432742325923E-3</v>
      </c>
      <c r="X168">
        <f>LN('25 TSE Stocks'!X168/'25 TSE Stocks'!X167)</f>
        <v>1.9867794583207504E-2</v>
      </c>
      <c r="Y168">
        <f>LN('25 TSE Stocks'!Y168/'25 TSE Stocks'!Y167)</f>
        <v>-7.3530380998483623E-3</v>
      </c>
      <c r="Z168">
        <f>LN('25 TSE Stocks'!Z168/'25 TSE Stocks'!Z167)</f>
        <v>5.7580413090643087E-2</v>
      </c>
    </row>
    <row r="169" spans="1:26" x14ac:dyDescent="0.25">
      <c r="A169" s="1">
        <v>42429</v>
      </c>
      <c r="B169">
        <f>LN('25 TSE Stocks'!B169/'25 TSE Stocks'!B168)</f>
        <v>5.5570021447395312E-2</v>
      </c>
      <c r="C169">
        <f>LN('25 TSE Stocks'!C169/'25 TSE Stocks'!C168)</f>
        <v>2.5614905483878157E-2</v>
      </c>
      <c r="D169">
        <f>LN('25 TSE Stocks'!D169/'25 TSE Stocks'!D168)</f>
        <v>3.1438789472916763E-2</v>
      </c>
      <c r="E169">
        <f>LN('25 TSE Stocks'!E169/'25 TSE Stocks'!E168)</f>
        <v>5.0911643057410347E-2</v>
      </c>
      <c r="F169">
        <f>LN('25 TSE Stocks'!F169/'25 TSE Stocks'!F168)</f>
        <v>0.13600940306788453</v>
      </c>
      <c r="G169">
        <f>LN('25 TSE Stocks'!G169/'25 TSE Stocks'!G168)</f>
        <v>5.2569910281226671E-2</v>
      </c>
      <c r="H169">
        <f>LN('25 TSE Stocks'!H169/'25 TSE Stocks'!H168)</f>
        <v>4.0724132569072397E-2</v>
      </c>
      <c r="I169">
        <f>LN('25 TSE Stocks'!I169/'25 TSE Stocks'!I168)</f>
        <v>6.6626253851805664E-3</v>
      </c>
      <c r="J169">
        <f>LN('25 TSE Stocks'!J169/'25 TSE Stocks'!J168)</f>
        <v>4.2081870352930449E-2</v>
      </c>
      <c r="K169">
        <f>LN('25 TSE Stocks'!K169/'25 TSE Stocks'!K168)</f>
        <v>-1.3367747902412897E-2</v>
      </c>
      <c r="L169">
        <f>LN('25 TSE Stocks'!L169/'25 TSE Stocks'!L168)</f>
        <v>5.8942481034424322E-2</v>
      </c>
      <c r="M169">
        <f>LN('25 TSE Stocks'!M169/'25 TSE Stocks'!M168)</f>
        <v>2.2917299825506547E-2</v>
      </c>
      <c r="N169">
        <f>LN('25 TSE Stocks'!N169/'25 TSE Stocks'!N168)</f>
        <v>0.15419898650590669</v>
      </c>
      <c r="O169">
        <f>LN('25 TSE Stocks'!O169/'25 TSE Stocks'!O168)</f>
        <v>3.0550257190298042E-2</v>
      </c>
      <c r="P169">
        <f>LN('25 TSE Stocks'!P169/'25 TSE Stocks'!P168)</f>
        <v>5.8198426029327413E-2</v>
      </c>
      <c r="Q169">
        <f>LN('25 TSE Stocks'!Q169/'25 TSE Stocks'!Q168)</f>
        <v>2.550250988186685E-2</v>
      </c>
      <c r="R169">
        <f>LN('25 TSE Stocks'!R169/'25 TSE Stocks'!R168)</f>
        <v>1.4135595692936057E-2</v>
      </c>
      <c r="S169">
        <f>LN('25 TSE Stocks'!S169/'25 TSE Stocks'!S168)</f>
        <v>3.2521891824695574E-4</v>
      </c>
      <c r="T169">
        <f>LN('25 TSE Stocks'!T169/'25 TSE Stocks'!T168)</f>
        <v>0.11257737421974526</v>
      </c>
      <c r="U169">
        <f>LN('25 TSE Stocks'!U169/'25 TSE Stocks'!U168)</f>
        <v>1.3916744691006639E-2</v>
      </c>
      <c r="V169">
        <f>LN('25 TSE Stocks'!V169/'25 TSE Stocks'!V168)</f>
        <v>7.6592327579435307E-2</v>
      </c>
      <c r="W169">
        <f>LN('25 TSE Stocks'!W169/'25 TSE Stocks'!W168)</f>
        <v>6.2889087434244026E-2</v>
      </c>
      <c r="X169">
        <f>LN('25 TSE Stocks'!X169/'25 TSE Stocks'!X168)</f>
        <v>-1.6529334407717415E-2</v>
      </c>
      <c r="Y169">
        <f>LN('25 TSE Stocks'!Y169/'25 TSE Stocks'!Y168)</f>
        <v>5.3872998759893938E-2</v>
      </c>
      <c r="Z169">
        <f>LN('25 TSE Stocks'!Z169/'25 TSE Stocks'!Z168)</f>
        <v>-5.3031137015898948E-2</v>
      </c>
    </row>
    <row r="170" spans="1:26" x14ac:dyDescent="0.25">
      <c r="A170" s="1">
        <v>42436</v>
      </c>
      <c r="B170">
        <f>LN('25 TSE Stocks'!B170/'25 TSE Stocks'!B169)</f>
        <v>5.0157801250729677E-3</v>
      </c>
      <c r="C170">
        <f>LN('25 TSE Stocks'!C170/'25 TSE Stocks'!C169)</f>
        <v>-3.5392344300057957E-2</v>
      </c>
      <c r="D170">
        <f>LN('25 TSE Stocks'!D170/'25 TSE Stocks'!D169)</f>
        <v>-4.8096784581679146E-2</v>
      </c>
      <c r="E170">
        <f>LN('25 TSE Stocks'!E170/'25 TSE Stocks'!E169)</f>
        <v>-1.8497664144885639E-2</v>
      </c>
      <c r="F170">
        <f>LN('25 TSE Stocks'!F170/'25 TSE Stocks'!F169)</f>
        <v>-1.0052231674002448E-2</v>
      </c>
      <c r="G170">
        <f>LN('25 TSE Stocks'!G170/'25 TSE Stocks'!G169)</f>
        <v>-1.4391148102288587E-2</v>
      </c>
      <c r="H170">
        <f>LN('25 TSE Stocks'!H170/'25 TSE Stocks'!H169)</f>
        <v>-1.5375818523979384E-2</v>
      </c>
      <c r="I170">
        <f>LN('25 TSE Stocks'!I170/'25 TSE Stocks'!I169)</f>
        <v>-1.9506941792010506E-2</v>
      </c>
      <c r="J170">
        <f>LN('25 TSE Stocks'!J170/'25 TSE Stocks'!J169)</f>
        <v>-6.891719038220276E-3</v>
      </c>
      <c r="K170">
        <f>LN('25 TSE Stocks'!K170/'25 TSE Stocks'!K169)</f>
        <v>-9.3602988223996982E-3</v>
      </c>
      <c r="L170">
        <f>LN('25 TSE Stocks'!L170/'25 TSE Stocks'!L169)</f>
        <v>-9.346017117518042E-2</v>
      </c>
      <c r="M170">
        <f>LN('25 TSE Stocks'!M170/'25 TSE Stocks'!M169)</f>
        <v>-5.3550004259449918E-2</v>
      </c>
      <c r="N170">
        <f>LN('25 TSE Stocks'!N170/'25 TSE Stocks'!N169)</f>
        <v>-5.4386128359711794E-2</v>
      </c>
      <c r="O170">
        <f>LN('25 TSE Stocks'!O170/'25 TSE Stocks'!O169)</f>
        <v>2.4908599089366604E-2</v>
      </c>
      <c r="P170">
        <f>LN('25 TSE Stocks'!P170/'25 TSE Stocks'!P169)</f>
        <v>-1.7683636234955167E-3</v>
      </c>
      <c r="Q170">
        <f>LN('25 TSE Stocks'!Q170/'25 TSE Stocks'!Q169)</f>
        <v>-1.8003806569366423E-3</v>
      </c>
      <c r="R170">
        <f>LN('25 TSE Stocks'!R170/'25 TSE Stocks'!R169)</f>
        <v>7.0760206067172898E-3</v>
      </c>
      <c r="S170">
        <f>LN('25 TSE Stocks'!S170/'25 TSE Stocks'!S169)</f>
        <v>2.6491673278320638E-2</v>
      </c>
      <c r="T170">
        <f>LN('25 TSE Stocks'!T170/'25 TSE Stocks'!T169)</f>
        <v>0</v>
      </c>
      <c r="U170">
        <f>LN('25 TSE Stocks'!U170/'25 TSE Stocks'!U169)</f>
        <v>-3.4183215568015708E-3</v>
      </c>
      <c r="V170">
        <f>LN('25 TSE Stocks'!V170/'25 TSE Stocks'!V169)</f>
        <v>0</v>
      </c>
      <c r="W170">
        <f>LN('25 TSE Stocks'!W170/'25 TSE Stocks'!W169)</f>
        <v>-2.3122470915504092E-2</v>
      </c>
      <c r="X170">
        <f>LN('25 TSE Stocks'!X170/'25 TSE Stocks'!X169)</f>
        <v>0</v>
      </c>
      <c r="Y170">
        <f>LN('25 TSE Stocks'!Y170/'25 TSE Stocks'!Y169)</f>
        <v>-5.0189788669735114E-2</v>
      </c>
      <c r="Z170">
        <f>LN('25 TSE Stocks'!Z170/'25 TSE Stocks'!Z169)</f>
        <v>1.5112454454091894E-3</v>
      </c>
    </row>
    <row r="171" spans="1:26" x14ac:dyDescent="0.25">
      <c r="A171" s="1">
        <v>42443</v>
      </c>
      <c r="B171">
        <f>LN('25 TSE Stocks'!B171/'25 TSE Stocks'!B170)</f>
        <v>-2.8546395170276944E-2</v>
      </c>
      <c r="C171">
        <f>LN('25 TSE Stocks'!C171/'25 TSE Stocks'!C170)</f>
        <v>6.2421023808013731E-2</v>
      </c>
      <c r="D171">
        <f>LN('25 TSE Stocks'!D171/'25 TSE Stocks'!D170)</f>
        <v>3.195880790970887E-2</v>
      </c>
      <c r="E171">
        <f>LN('25 TSE Stocks'!E171/'25 TSE Stocks'!E170)</f>
        <v>8.246315346098966E-2</v>
      </c>
      <c r="F171">
        <f>LN('25 TSE Stocks'!F171/'25 TSE Stocks'!F170)</f>
        <v>-1.1978108388224088E-2</v>
      </c>
      <c r="G171">
        <f>LN('25 TSE Stocks'!G171/'25 TSE Stocks'!G170)</f>
        <v>-4.1908035407101689E-2</v>
      </c>
      <c r="H171">
        <f>LN('25 TSE Stocks'!H171/'25 TSE Stocks'!H170)</f>
        <v>-1.8040076274322917E-2</v>
      </c>
      <c r="I171">
        <f>LN('25 TSE Stocks'!I171/'25 TSE Stocks'!I170)</f>
        <v>-1.2387828225687861E-2</v>
      </c>
      <c r="J171">
        <f>LN('25 TSE Stocks'!J171/'25 TSE Stocks'!J170)</f>
        <v>-3.5190151314710143E-2</v>
      </c>
      <c r="K171">
        <f>LN('25 TSE Stocks'!K171/'25 TSE Stocks'!K170)</f>
        <v>-1.8987951187413483E-2</v>
      </c>
      <c r="L171">
        <f>LN('25 TSE Stocks'!L171/'25 TSE Stocks'!L170)</f>
        <v>-3.0020830996815025E-2</v>
      </c>
      <c r="M171">
        <f>LN('25 TSE Stocks'!M171/'25 TSE Stocks'!M170)</f>
        <v>3.1267573091336043E-2</v>
      </c>
      <c r="N171">
        <f>LN('25 TSE Stocks'!N171/'25 TSE Stocks'!N170)</f>
        <v>4.6060602942742376E-2</v>
      </c>
      <c r="O171">
        <f>LN('25 TSE Stocks'!O171/'25 TSE Stocks'!O170)</f>
        <v>-3.0232400270433172E-2</v>
      </c>
      <c r="P171">
        <f>LN('25 TSE Stocks'!P171/'25 TSE Stocks'!P170)</f>
        <v>-1.7715663138682621E-3</v>
      </c>
      <c r="Q171">
        <f>LN('25 TSE Stocks'!Q171/'25 TSE Stocks'!Q170)</f>
        <v>-2.001886612579102E-2</v>
      </c>
      <c r="R171">
        <f>LN('25 TSE Stocks'!R171/'25 TSE Stocks'!R170)</f>
        <v>8.5108038936037647E-3</v>
      </c>
      <c r="S171">
        <f>LN('25 TSE Stocks'!S171/'25 TSE Stocks'!S170)</f>
        <v>2.3682316079454355E-2</v>
      </c>
      <c r="T171">
        <f>LN('25 TSE Stocks'!T171/'25 TSE Stocks'!T170)</f>
        <v>1.2448343168165515E-2</v>
      </c>
      <c r="U171">
        <f>LN('25 TSE Stocks'!U171/'25 TSE Stocks'!U170)</f>
        <v>-2.3997187400144849E-3</v>
      </c>
      <c r="V171">
        <f>LN('25 TSE Stocks'!V171/'25 TSE Stocks'!V170)</f>
        <v>-4.7178461096113518E-2</v>
      </c>
      <c r="W171">
        <f>LN('25 TSE Stocks'!W171/'25 TSE Stocks'!W170)</f>
        <v>5.8308983898503657E-3</v>
      </c>
      <c r="X171">
        <f>LN('25 TSE Stocks'!X171/'25 TSE Stocks'!X170)</f>
        <v>-4.1750441342612602E-3</v>
      </c>
      <c r="Y171">
        <f>LN('25 TSE Stocks'!Y171/'25 TSE Stocks'!Y170)</f>
        <v>-4.8974160565815765E-2</v>
      </c>
      <c r="Z171">
        <f>LN('25 TSE Stocks'!Z171/'25 TSE Stocks'!Z170)</f>
        <v>2.8296947621781143E-2</v>
      </c>
    </row>
    <row r="172" spans="1:26" x14ac:dyDescent="0.25">
      <c r="A172" s="1">
        <v>42450</v>
      </c>
      <c r="B172">
        <f>LN('25 TSE Stocks'!B172/'25 TSE Stocks'!B171)</f>
        <v>-5.1612260386525496E-3</v>
      </c>
      <c r="C172">
        <f>LN('25 TSE Stocks'!C172/'25 TSE Stocks'!C171)</f>
        <v>2.0492303464242738E-3</v>
      </c>
      <c r="D172">
        <f>LN('25 TSE Stocks'!D172/'25 TSE Stocks'!D171)</f>
        <v>3.8824188213387262E-2</v>
      </c>
      <c r="E172">
        <f>LN('25 TSE Stocks'!E172/'25 TSE Stocks'!E171)</f>
        <v>-5.0268324181407453E-3</v>
      </c>
      <c r="F172">
        <f>LN('25 TSE Stocks'!F172/'25 TSE Stocks'!F171)</f>
        <v>-2.2153501376363585E-2</v>
      </c>
      <c r="G172">
        <f>LN('25 TSE Stocks'!G172/'25 TSE Stocks'!G171)</f>
        <v>4.8401685426293556E-2</v>
      </c>
      <c r="H172">
        <f>LN('25 TSE Stocks'!H172/'25 TSE Stocks'!H171)</f>
        <v>4.3923814884864278E-2</v>
      </c>
      <c r="I172">
        <f>LN('25 TSE Stocks'!I172/'25 TSE Stocks'!I171)</f>
        <v>1.8218877520496484E-2</v>
      </c>
      <c r="J172">
        <f>LN('25 TSE Stocks'!J172/'25 TSE Stocks'!J171)</f>
        <v>1.1396089694523135E-2</v>
      </c>
      <c r="K172">
        <f>LN('25 TSE Stocks'!K172/'25 TSE Stocks'!K171)</f>
        <v>5.8931949231786629E-2</v>
      </c>
      <c r="L172">
        <f>LN('25 TSE Stocks'!L172/'25 TSE Stocks'!L171)</f>
        <v>-5.7307622925129847E-3</v>
      </c>
      <c r="M172">
        <f>LN('25 TSE Stocks'!M172/'25 TSE Stocks'!M171)</f>
        <v>2.7853590279571204E-2</v>
      </c>
      <c r="N172">
        <f>LN('25 TSE Stocks'!N172/'25 TSE Stocks'!N171)</f>
        <v>2.6651281617446239E-2</v>
      </c>
      <c r="O172">
        <f>LN('25 TSE Stocks'!O172/'25 TSE Stocks'!O171)</f>
        <v>4.0537299460286773E-2</v>
      </c>
      <c r="P172">
        <f>LN('25 TSE Stocks'!P172/'25 TSE Stocks'!P171)</f>
        <v>-1.7889663096068306E-2</v>
      </c>
      <c r="Q172">
        <f>LN('25 TSE Stocks'!Q172/'25 TSE Stocks'!Q171)</f>
        <v>1.4598772410879216E-2</v>
      </c>
      <c r="R172">
        <f>LN('25 TSE Stocks'!R172/'25 TSE Stocks'!R171)</f>
        <v>2.0134867926275505E-2</v>
      </c>
      <c r="S172">
        <f>LN('25 TSE Stocks'!S172/'25 TSE Stocks'!S171)</f>
        <v>5.3050536985854869E-3</v>
      </c>
      <c r="T172">
        <f>LN('25 TSE Stocks'!T172/'25 TSE Stocks'!T171)</f>
        <v>0</v>
      </c>
      <c r="U172">
        <f>LN('25 TSE Stocks'!U172/'25 TSE Stocks'!U171)</f>
        <v>4.6769558432111218E-2</v>
      </c>
      <c r="V172">
        <f>LN('25 TSE Stocks'!V172/'25 TSE Stocks'!V171)</f>
        <v>4.2559411726279237E-2</v>
      </c>
      <c r="W172">
        <f>LN('25 TSE Stocks'!W172/'25 TSE Stocks'!W171)</f>
        <v>1.3474694765865672E-2</v>
      </c>
      <c r="X172">
        <f>LN('25 TSE Stocks'!X172/'25 TSE Stocks'!X171)</f>
        <v>6.4015160435853882E-2</v>
      </c>
      <c r="Y172">
        <f>LN('25 TSE Stocks'!Y172/'25 TSE Stocks'!Y171)</f>
        <v>7.6924835368453902E-3</v>
      </c>
      <c r="Z172">
        <f>LN('25 TSE Stocks'!Z172/'25 TSE Stocks'!Z171)</f>
        <v>-1.033245346080737E-2</v>
      </c>
    </row>
    <row r="173" spans="1:26" x14ac:dyDescent="0.25">
      <c r="A173" s="1">
        <v>42457</v>
      </c>
      <c r="B173">
        <f>LN('25 TSE Stocks'!B173/'25 TSE Stocks'!B172)</f>
        <v>-1.2365973967649766E-2</v>
      </c>
      <c r="C173">
        <f>LN('25 TSE Stocks'!C173/'25 TSE Stocks'!C172)</f>
        <v>4.8936364545391936E-2</v>
      </c>
      <c r="D173">
        <f>LN('25 TSE Stocks'!D173/'25 TSE Stocks'!D172)</f>
        <v>-2.4822930968322717E-2</v>
      </c>
      <c r="E173">
        <f>LN('25 TSE Stocks'!E173/'25 TSE Stocks'!E172)</f>
        <v>-1.3043541520204057E-2</v>
      </c>
      <c r="F173">
        <f>LN('25 TSE Stocks'!F173/'25 TSE Stocks'!F172)</f>
        <v>-5.1715923406553226E-2</v>
      </c>
      <c r="G173">
        <f>LN('25 TSE Stocks'!G173/'25 TSE Stocks'!G172)</f>
        <v>-6.8472865749969247E-2</v>
      </c>
      <c r="H173">
        <f>LN('25 TSE Stocks'!H173/'25 TSE Stocks'!H172)</f>
        <v>-6.9739832867720911E-2</v>
      </c>
      <c r="I173">
        <f>LN('25 TSE Stocks'!I173/'25 TSE Stocks'!I172)</f>
        <v>-6.184952008180538E-2</v>
      </c>
      <c r="J173">
        <f>LN('25 TSE Stocks'!J173/'25 TSE Stocks'!J172)</f>
        <v>-2.4373822972392156E-2</v>
      </c>
      <c r="K173">
        <f>LN('25 TSE Stocks'!K173/'25 TSE Stocks'!K172)</f>
        <v>-3.5772899335294754E-2</v>
      </c>
      <c r="L173">
        <f>LN('25 TSE Stocks'!L173/'25 TSE Stocks'!L172)</f>
        <v>-7.9723710524164312E-2</v>
      </c>
      <c r="M173">
        <f>LN('25 TSE Stocks'!M173/'25 TSE Stocks'!M172)</f>
        <v>-5.1618187070687764E-2</v>
      </c>
      <c r="N173">
        <f>LN('25 TSE Stocks'!N173/'25 TSE Stocks'!N172)</f>
        <v>-1.768827691093176E-2</v>
      </c>
      <c r="O173">
        <f>LN('25 TSE Stocks'!O173/'25 TSE Stocks'!O172)</f>
        <v>-3.4770845520130551E-2</v>
      </c>
      <c r="P173">
        <f>LN('25 TSE Stocks'!P173/'25 TSE Stocks'!P172)</f>
        <v>-1.0889287051927711E-2</v>
      </c>
      <c r="Q173">
        <f>LN('25 TSE Stocks'!Q173/'25 TSE Stocks'!Q172)</f>
        <v>-7.5223381954855589E-2</v>
      </c>
      <c r="R173">
        <f>LN('25 TSE Stocks'!R173/'25 TSE Stocks'!R172)</f>
        <v>-4.2198408180537814E-2</v>
      </c>
      <c r="S173">
        <f>LN('25 TSE Stocks'!S173/'25 TSE Stocks'!S172)</f>
        <v>-2.2472941946617909E-2</v>
      </c>
      <c r="T173">
        <f>LN('25 TSE Stocks'!T173/'25 TSE Stocks'!T172)</f>
        <v>-7.7125882578728724E-2</v>
      </c>
      <c r="U173">
        <f>LN('25 TSE Stocks'!U173/'25 TSE Stocks'!U172)</f>
        <v>-5.6253286068089242E-2</v>
      </c>
      <c r="V173">
        <f>LN('25 TSE Stocks'!V173/'25 TSE Stocks'!V172)</f>
        <v>-7.6960854677529431E-2</v>
      </c>
      <c r="W173">
        <f>LN('25 TSE Stocks'!W173/'25 TSE Stocks'!W172)</f>
        <v>-8.2675377986438939E-2</v>
      </c>
      <c r="X173">
        <f>LN('25 TSE Stocks'!X173/'25 TSE Stocks'!X172)</f>
        <v>-3.0281039605919931E-2</v>
      </c>
      <c r="Y173">
        <f>LN('25 TSE Stocks'!Y173/'25 TSE Stocks'!Y172)</f>
        <v>-1.5444387519709798E-2</v>
      </c>
      <c r="Z173">
        <f>LN('25 TSE Stocks'!Z173/'25 TSE Stocks'!Z172)</f>
        <v>-4.8641597607094376E-2</v>
      </c>
    </row>
    <row r="174" spans="1:26" x14ac:dyDescent="0.25">
      <c r="A174" s="1">
        <v>42464</v>
      </c>
      <c r="B174">
        <f>LN('25 TSE Stocks'!B174/'25 TSE Stocks'!B173)</f>
        <v>-2.8563879366140407E-2</v>
      </c>
      <c r="C174">
        <f>LN('25 TSE Stocks'!C174/'25 TSE Stocks'!C173)</f>
        <v>-9.7943296577423858E-3</v>
      </c>
      <c r="D174">
        <f>LN('25 TSE Stocks'!D174/'25 TSE Stocks'!D173)</f>
        <v>7.1734843461342956E-3</v>
      </c>
      <c r="E174">
        <f>LN('25 TSE Stocks'!E174/'25 TSE Stocks'!E173)</f>
        <v>-3.9451142958015904E-2</v>
      </c>
      <c r="F174">
        <f>LN('25 TSE Stocks'!F174/'25 TSE Stocks'!F173)</f>
        <v>-2.0381981040900794E-2</v>
      </c>
      <c r="G174">
        <f>LN('25 TSE Stocks'!G174/'25 TSE Stocks'!G173)</f>
        <v>-3.6280885854941186E-2</v>
      </c>
      <c r="H174">
        <f>LN('25 TSE Stocks'!H174/'25 TSE Stocks'!H173)</f>
        <v>-3.2613193333215708E-3</v>
      </c>
      <c r="I174">
        <f>LN('25 TSE Stocks'!I174/'25 TSE Stocks'!I173)</f>
        <v>1.4951249803070919E-2</v>
      </c>
      <c r="J174">
        <f>LN('25 TSE Stocks'!J174/'25 TSE Stocks'!J173)</f>
        <v>-1.5102257702281107E-2</v>
      </c>
      <c r="K174">
        <f>LN('25 TSE Stocks'!K174/'25 TSE Stocks'!K173)</f>
        <v>-3.2345780524280922E-2</v>
      </c>
      <c r="L174">
        <f>LN('25 TSE Stocks'!L174/'25 TSE Stocks'!L173)</f>
        <v>1.2230612537562162E-2</v>
      </c>
      <c r="M174">
        <f>LN('25 TSE Stocks'!M174/'25 TSE Stocks'!M173)</f>
        <v>-2.2632117351577552E-2</v>
      </c>
      <c r="N174">
        <f>LN('25 TSE Stocks'!N174/'25 TSE Stocks'!N173)</f>
        <v>-0.12401658224132479</v>
      </c>
      <c r="O174">
        <f>LN('25 TSE Stocks'!O174/'25 TSE Stocks'!O173)</f>
        <v>2.4897486302946564E-2</v>
      </c>
      <c r="P174">
        <f>LN('25 TSE Stocks'!P174/'25 TSE Stocks'!P173)</f>
        <v>3.6430254027989555E-3</v>
      </c>
      <c r="Q174">
        <f>LN('25 TSE Stocks'!Q174/'25 TSE Stocks'!Q173)</f>
        <v>1.5094867481175703E-2</v>
      </c>
      <c r="R174">
        <f>LN('25 TSE Stocks'!R174/'25 TSE Stocks'!R173)</f>
        <v>8.1968233443404197E-3</v>
      </c>
      <c r="S174">
        <f>LN('25 TSE Stocks'!S174/'25 TSE Stocks'!S173)</f>
        <v>-9.7879289114173561E-3</v>
      </c>
      <c r="T174">
        <f>LN('25 TSE Stocks'!T174/'25 TSE Stocks'!T173)</f>
        <v>7.6551124837799175E-3</v>
      </c>
      <c r="U174">
        <f>LN('25 TSE Stocks'!U174/'25 TSE Stocks'!U173)</f>
        <v>-1.2727934829037162E-2</v>
      </c>
      <c r="V174">
        <f>LN('25 TSE Stocks'!V174/'25 TSE Stocks'!V173)</f>
        <v>8.7808606600701181E-3</v>
      </c>
      <c r="W174">
        <f>LN('25 TSE Stocks'!W174/'25 TSE Stocks'!W173)</f>
        <v>1.3365360493905788E-2</v>
      </c>
      <c r="X174">
        <f>LN('25 TSE Stocks'!X174/'25 TSE Stocks'!X173)</f>
        <v>0.11526248906250015</v>
      </c>
      <c r="Y174">
        <f>LN('25 TSE Stocks'!Y174/'25 TSE Stocks'!Y173)</f>
        <v>-3.5647363614265813E-2</v>
      </c>
      <c r="Z174">
        <f>LN('25 TSE Stocks'!Z174/'25 TSE Stocks'!Z173)</f>
        <v>6.0656290817653634E-2</v>
      </c>
    </row>
    <row r="175" spans="1:26" x14ac:dyDescent="0.25">
      <c r="A175" s="1">
        <v>42471</v>
      </c>
      <c r="B175">
        <f>LN('25 TSE Stocks'!B175/'25 TSE Stocks'!B174)</f>
        <v>5.1865957171792453E-2</v>
      </c>
      <c r="C175">
        <f>LN('25 TSE Stocks'!C175/'25 TSE Stocks'!C174)</f>
        <v>5.9234066151262345E-2</v>
      </c>
      <c r="D175">
        <f>LN('25 TSE Stocks'!D175/'25 TSE Stocks'!D174)</f>
        <v>6.0969038701846383E-2</v>
      </c>
      <c r="E175">
        <f>LN('25 TSE Stocks'!E175/'25 TSE Stocks'!E174)</f>
        <v>0.1378670467328604</v>
      </c>
      <c r="F175">
        <f>LN('25 TSE Stocks'!F175/'25 TSE Stocks'!F174)</f>
        <v>8.5411690987413344E-2</v>
      </c>
      <c r="G175">
        <f>LN('25 TSE Stocks'!G175/'25 TSE Stocks'!G174)</f>
        <v>4.8729227523642671E-2</v>
      </c>
      <c r="H175">
        <f>LN('25 TSE Stocks'!H175/'25 TSE Stocks'!H174)</f>
        <v>6.5877319211023966E-2</v>
      </c>
      <c r="I175">
        <f>LN('25 TSE Stocks'!I175/'25 TSE Stocks'!I174)</f>
        <v>3.9896870504647901E-2</v>
      </c>
      <c r="J175">
        <f>LN('25 TSE Stocks'!J175/'25 TSE Stocks'!J174)</f>
        <v>4.0585182732914102E-2</v>
      </c>
      <c r="K175">
        <f>LN('25 TSE Stocks'!K175/'25 TSE Stocks'!K174)</f>
        <v>9.6723398342192027E-3</v>
      </c>
      <c r="L175">
        <f>LN('25 TSE Stocks'!L175/'25 TSE Stocks'!L174)</f>
        <v>6.9403089423630521E-2</v>
      </c>
      <c r="M175">
        <f>LN('25 TSE Stocks'!M175/'25 TSE Stocks'!M174)</f>
        <v>2.6639229775442348E-3</v>
      </c>
      <c r="N175">
        <f>LN('25 TSE Stocks'!N175/'25 TSE Stocks'!N174)</f>
        <v>0.19593702820522504</v>
      </c>
      <c r="O175">
        <f>LN('25 TSE Stocks'!O175/'25 TSE Stocks'!O174)</f>
        <v>4.7341273323615206E-3</v>
      </c>
      <c r="P175">
        <f>LN('25 TSE Stocks'!P175/'25 TSE Stocks'!P174)</f>
        <v>-2.2059632434674445E-2</v>
      </c>
      <c r="Q175">
        <f>LN('25 TSE Stocks'!Q175/'25 TSE Stocks'!Q174)</f>
        <v>1.1560616202405675E-2</v>
      </c>
      <c r="R175">
        <f>LN('25 TSE Stocks'!R175/'25 TSE Stocks'!R174)</f>
        <v>3.0257307982650552E-2</v>
      </c>
      <c r="S175">
        <f>LN('25 TSE Stocks'!S175/'25 TSE Stocks'!S174)</f>
        <v>-5.273239358207088E-2</v>
      </c>
      <c r="T175">
        <f>LN('25 TSE Stocks'!T175/'25 TSE Stocks'!T174)</f>
        <v>0.10625692280862639</v>
      </c>
      <c r="U175">
        <f>LN('25 TSE Stocks'!U175/'25 TSE Stocks'!U174)</f>
        <v>2.9393708360309394E-2</v>
      </c>
      <c r="V175">
        <f>LN('25 TSE Stocks'!V175/'25 TSE Stocks'!V174)</f>
        <v>5.3802657277940112E-2</v>
      </c>
      <c r="W175">
        <f>LN('25 TSE Stocks'!W175/'25 TSE Stocks'!W174)</f>
        <v>7.9001707231909926E-2</v>
      </c>
      <c r="X175">
        <f>LN('25 TSE Stocks'!X175/'25 TSE Stocks'!X174)</f>
        <v>1.0043241544354027E-2</v>
      </c>
      <c r="Y175">
        <f>LN('25 TSE Stocks'!Y175/'25 TSE Stocks'!Y174)</f>
        <v>0.12492592098359831</v>
      </c>
      <c r="Z175">
        <f>LN('25 TSE Stocks'!Z175/'25 TSE Stocks'!Z174)</f>
        <v>-2.0990211742178955E-2</v>
      </c>
    </row>
    <row r="176" spans="1:26" x14ac:dyDescent="0.25">
      <c r="A176" s="1">
        <v>42478</v>
      </c>
      <c r="B176">
        <f>LN('25 TSE Stocks'!B176/'25 TSE Stocks'!B175)</f>
        <v>-2.0032958915578648E-2</v>
      </c>
      <c r="C176">
        <f>LN('25 TSE Stocks'!C176/'25 TSE Stocks'!C175)</f>
        <v>5.2405893607339174E-2</v>
      </c>
      <c r="D176">
        <f>LN('25 TSE Stocks'!D176/'25 TSE Stocks'!D175)</f>
        <v>1.1958377869457722E-2</v>
      </c>
      <c r="E176">
        <f>LN('25 TSE Stocks'!E176/'25 TSE Stocks'!E175)</f>
        <v>1.6624043663015485E-3</v>
      </c>
      <c r="F176">
        <f>LN('25 TSE Stocks'!F176/'25 TSE Stocks'!F175)</f>
        <v>8.1799289807593517E-2</v>
      </c>
      <c r="G176">
        <f>LN('25 TSE Stocks'!G176/'25 TSE Stocks'!G175)</f>
        <v>3.0708257174793759E-2</v>
      </c>
      <c r="H176">
        <f>LN('25 TSE Stocks'!H176/'25 TSE Stocks'!H175)</f>
        <v>-0.51912436792638905</v>
      </c>
      <c r="I176">
        <f>LN('25 TSE Stocks'!I176/'25 TSE Stocks'!I175)</f>
        <v>-7.5377509375467479E-3</v>
      </c>
      <c r="J176">
        <f>LN('25 TSE Stocks'!J176/'25 TSE Stocks'!J175)</f>
        <v>3.763497665127169E-2</v>
      </c>
      <c r="K176">
        <f>LN('25 TSE Stocks'!K176/'25 TSE Stocks'!K175)</f>
        <v>-2.4906808829665401E-2</v>
      </c>
      <c r="L176">
        <f>LN('25 TSE Stocks'!L176/'25 TSE Stocks'!L175)</f>
        <v>7.5612402255267094E-2</v>
      </c>
      <c r="M176">
        <f>LN('25 TSE Stocks'!M176/'25 TSE Stocks'!M175)</f>
        <v>4.5506575917581282E-2</v>
      </c>
      <c r="N176">
        <f>LN('25 TSE Stocks'!N176/'25 TSE Stocks'!N175)</f>
        <v>9.9829140517369727E-2</v>
      </c>
      <c r="O176">
        <f>LN('25 TSE Stocks'!O176/'25 TSE Stocks'!O175)</f>
        <v>6.8849694742134676E-2</v>
      </c>
      <c r="P176">
        <f>LN('25 TSE Stocks'!P176/'25 TSE Stocks'!P175)</f>
        <v>-9.3372972612622857E-3</v>
      </c>
      <c r="Q176">
        <f>LN('25 TSE Stocks'!Q176/'25 TSE Stocks'!Q175)</f>
        <v>2.6466735116830956E-2</v>
      </c>
      <c r="R176">
        <f>LN('25 TSE Stocks'!R176/'25 TSE Stocks'!R175)</f>
        <v>-1.2373339418005449E-2</v>
      </c>
      <c r="S176">
        <f>LN('25 TSE Stocks'!S176/'25 TSE Stocks'!S175)</f>
        <v>9.1744213652650321E-3</v>
      </c>
      <c r="T176">
        <f>LN('25 TSE Stocks'!T176/'25 TSE Stocks'!T175)</f>
        <v>8.3139705156682356E-2</v>
      </c>
      <c r="U176">
        <f>LN('25 TSE Stocks'!U176/'25 TSE Stocks'!U175)</f>
        <v>1.0171117989695434E-2</v>
      </c>
      <c r="V176">
        <f>LN('25 TSE Stocks'!V176/'25 TSE Stocks'!V175)</f>
        <v>1.4184680427891897E-2</v>
      </c>
      <c r="W176">
        <f>LN('25 TSE Stocks'!W176/'25 TSE Stocks'!W175)</f>
        <v>5.6998137357123731E-2</v>
      </c>
      <c r="X176">
        <f>LN('25 TSE Stocks'!X176/'25 TSE Stocks'!X175)</f>
        <v>-4.1535906932404935E-2</v>
      </c>
      <c r="Y176">
        <f>LN('25 TSE Stocks'!Y176/'25 TSE Stocks'!Y175)</f>
        <v>5.8738953847090568E-2</v>
      </c>
      <c r="Z176">
        <f>LN('25 TSE Stocks'!Z176/'25 TSE Stocks'!Z175)</f>
        <v>1.6529353717581994E-2</v>
      </c>
    </row>
    <row r="177" spans="1:26" x14ac:dyDescent="0.25">
      <c r="A177" s="1">
        <v>42485</v>
      </c>
      <c r="B177">
        <f>LN('25 TSE Stocks'!B177/'25 TSE Stocks'!B176)</f>
        <v>-6.3321003865679876E-2</v>
      </c>
      <c r="C177">
        <f>LN('25 TSE Stocks'!C177/'25 TSE Stocks'!C176)</f>
        <v>-8.8292538834797984E-2</v>
      </c>
      <c r="D177">
        <f>LN('25 TSE Stocks'!D177/'25 TSE Stocks'!D176)</f>
        <v>-1.2459720745012967E-2</v>
      </c>
      <c r="E177">
        <f>LN('25 TSE Stocks'!E177/'25 TSE Stocks'!E176)</f>
        <v>3.9092920822216257E-2</v>
      </c>
      <c r="F177">
        <f>LN('25 TSE Stocks'!F177/'25 TSE Stocks'!F176)</f>
        <v>-0.10779939900566542</v>
      </c>
      <c r="G177">
        <f>LN('25 TSE Stocks'!G177/'25 TSE Stocks'!G176)</f>
        <v>-4.5804128212738084E-2</v>
      </c>
      <c r="H177">
        <f>LN('25 TSE Stocks'!H177/'25 TSE Stocks'!H176)</f>
        <v>-0.11555339111858448</v>
      </c>
      <c r="I177">
        <f>LN('25 TSE Stocks'!I177/'25 TSE Stocks'!I176)</f>
        <v>-2.9432657244859717E-2</v>
      </c>
      <c r="J177">
        <f>LN('25 TSE Stocks'!J177/'25 TSE Stocks'!J176)</f>
        <v>-4.3333005213587586E-2</v>
      </c>
      <c r="K177">
        <f>LN('25 TSE Stocks'!K177/'25 TSE Stocks'!K176)</f>
        <v>-3.3447746495279922E-2</v>
      </c>
      <c r="L177">
        <f>LN('25 TSE Stocks'!L177/'25 TSE Stocks'!L176)</f>
        <v>-2.1544999288883111E-2</v>
      </c>
      <c r="M177">
        <f>LN('25 TSE Stocks'!M177/'25 TSE Stocks'!M176)</f>
        <v>-6.0247120778238426E-2</v>
      </c>
      <c r="N177">
        <f>LN('25 TSE Stocks'!N177/'25 TSE Stocks'!N176)</f>
        <v>-9.3915544774839113E-2</v>
      </c>
      <c r="O177">
        <f>LN('25 TSE Stocks'!O177/'25 TSE Stocks'!O176)</f>
        <v>4.582768427177903E-2</v>
      </c>
      <c r="P177">
        <f>LN('25 TSE Stocks'!P177/'25 TSE Stocks'!P176)</f>
        <v>-2.8546225821440299E-2</v>
      </c>
      <c r="Q177">
        <f>LN('25 TSE Stocks'!Q177/'25 TSE Stocks'!Q176)</f>
        <v>-5.3652629642714937E-2</v>
      </c>
      <c r="R177">
        <f>LN('25 TSE Stocks'!R177/'25 TSE Stocks'!R176)</f>
        <v>-4.2238467623984789E-2</v>
      </c>
      <c r="S177">
        <f>LN('25 TSE Stocks'!S177/'25 TSE Stocks'!S176)</f>
        <v>-3.0129691609273097E-2</v>
      </c>
      <c r="T177">
        <f>LN('25 TSE Stocks'!T177/'25 TSE Stocks'!T176)</f>
        <v>-5.5304897575435573E-2</v>
      </c>
      <c r="U177">
        <f>LN('25 TSE Stocks'!U177/'25 TSE Stocks'!U176)</f>
        <v>3.1052743125757364E-2</v>
      </c>
      <c r="V177">
        <f>LN('25 TSE Stocks'!V177/'25 TSE Stocks'!V176)</f>
        <v>-3.8282090419916495E-2</v>
      </c>
      <c r="W177">
        <f>LN('25 TSE Stocks'!W177/'25 TSE Stocks'!W176)</f>
        <v>-5.6037293097687783E-2</v>
      </c>
      <c r="X177">
        <f>LN('25 TSE Stocks'!X177/'25 TSE Stocks'!X176)</f>
        <v>2.9717753005737385E-3</v>
      </c>
      <c r="Y177">
        <f>LN('25 TSE Stocks'!Y177/'25 TSE Stocks'!Y176)</f>
        <v>-2.7212677667287157E-2</v>
      </c>
      <c r="Z177">
        <f>LN('25 TSE Stocks'!Z177/'25 TSE Stocks'!Z176)</f>
        <v>4.4608580245968877E-3</v>
      </c>
    </row>
    <row r="178" spans="1:26" x14ac:dyDescent="0.25">
      <c r="A178" s="1">
        <v>42492</v>
      </c>
      <c r="B178">
        <f>LN('25 TSE Stocks'!B178/'25 TSE Stocks'!B177)</f>
        <v>-0.14492104027262109</v>
      </c>
      <c r="C178">
        <f>LN('25 TSE Stocks'!C178/'25 TSE Stocks'!C177)</f>
        <v>-4.1222894593146563E-2</v>
      </c>
      <c r="D178">
        <f>LN('25 TSE Stocks'!D178/'25 TSE Stocks'!D177)</f>
        <v>-4.1992762799795899E-2</v>
      </c>
      <c r="E178">
        <f>LN('25 TSE Stocks'!E178/'25 TSE Stocks'!E177)</f>
        <v>-1.5987008980312429E-3</v>
      </c>
      <c r="F178">
        <f>LN('25 TSE Stocks'!F178/'25 TSE Stocks'!F177)</f>
        <v>-5.4120410476103137E-2</v>
      </c>
      <c r="G178">
        <f>LN('25 TSE Stocks'!G178/'25 TSE Stocks'!G177)</f>
        <v>-3.1623254720587329E-2</v>
      </c>
      <c r="H178">
        <f>LN('25 TSE Stocks'!H178/'25 TSE Stocks'!H177)</f>
        <v>7.7126070331422214E-2</v>
      </c>
      <c r="I178">
        <f>LN('25 TSE Stocks'!I178/'25 TSE Stocks'!I177)</f>
        <v>5.8023743494141668E-2</v>
      </c>
      <c r="J178">
        <f>LN('25 TSE Stocks'!J178/'25 TSE Stocks'!J177)</f>
        <v>-1.1494394731206848E-2</v>
      </c>
      <c r="K178">
        <f>LN('25 TSE Stocks'!K178/'25 TSE Stocks'!K177)</f>
        <v>-3.1090614570662974E-2</v>
      </c>
      <c r="L178">
        <f>LN('25 TSE Stocks'!L178/'25 TSE Stocks'!L177)</f>
        <v>-9.1157299548742833E-3</v>
      </c>
      <c r="M178">
        <f>LN('25 TSE Stocks'!M178/'25 TSE Stocks'!M177)</f>
        <v>-2.8412011003685591E-2</v>
      </c>
      <c r="N178">
        <f>LN('25 TSE Stocks'!N178/'25 TSE Stocks'!N177)</f>
        <v>-5.0176811817614186E-2</v>
      </c>
      <c r="O178">
        <f>LN('25 TSE Stocks'!O178/'25 TSE Stocks'!O177)</f>
        <v>8.0075224770348886E-3</v>
      </c>
      <c r="P178">
        <f>LN('25 TSE Stocks'!P178/'25 TSE Stocks'!P177)</f>
        <v>-3.8685134818316463E-3</v>
      </c>
      <c r="Q178">
        <f>LN('25 TSE Stocks'!Q178/'25 TSE Stocks'!Q177)</f>
        <v>3.9292421115443843E-3</v>
      </c>
      <c r="R178">
        <f>LN('25 TSE Stocks'!R178/'25 TSE Stocks'!R177)</f>
        <v>-9.5102403554877552E-3</v>
      </c>
      <c r="S178">
        <f>LN('25 TSE Stocks'!S178/'25 TSE Stocks'!S177)</f>
        <v>-4.7168304564378441E-3</v>
      </c>
      <c r="T178">
        <f>LN('25 TSE Stocks'!T178/'25 TSE Stocks'!T177)</f>
        <v>-5.4394048883164799E-2</v>
      </c>
      <c r="U178">
        <f>LN('25 TSE Stocks'!U178/'25 TSE Stocks'!U177)</f>
        <v>-2.1150629716089754E-2</v>
      </c>
      <c r="V178">
        <f>LN('25 TSE Stocks'!V178/'25 TSE Stocks'!V177)</f>
        <v>-3.4743057404030747E-2</v>
      </c>
      <c r="W178">
        <f>LN('25 TSE Stocks'!W178/'25 TSE Stocks'!W177)</f>
        <v>-3.8183471406706519E-2</v>
      </c>
      <c r="X178">
        <f>LN('25 TSE Stocks'!X178/'25 TSE Stocks'!X177)</f>
        <v>-1.1940562258280092E-2</v>
      </c>
      <c r="Y178">
        <f>LN('25 TSE Stocks'!Y178/'25 TSE Stocks'!Y177)</f>
        <v>-2.4434050024591199E-2</v>
      </c>
      <c r="Z178">
        <f>LN('25 TSE Stocks'!Z178/'25 TSE Stocks'!Z177)</f>
        <v>-1.4847427437268644E-3</v>
      </c>
    </row>
    <row r="179" spans="1:26" x14ac:dyDescent="0.25">
      <c r="A179" s="1">
        <v>42499</v>
      </c>
      <c r="B179">
        <f>LN('25 TSE Stocks'!B179/'25 TSE Stocks'!B178)</f>
        <v>4.3262652777994959E-2</v>
      </c>
      <c r="C179">
        <f>LN('25 TSE Stocks'!C179/'25 TSE Stocks'!C178)</f>
        <v>2.1804744646448698E-2</v>
      </c>
      <c r="D179">
        <f>LN('25 TSE Stocks'!D179/'25 TSE Stocks'!D178)</f>
        <v>-9.9870241751732845E-3</v>
      </c>
      <c r="E179">
        <f>LN('25 TSE Stocks'!E179/'25 TSE Stocks'!E178)</f>
        <v>-1.6129504281395958E-2</v>
      </c>
      <c r="F179">
        <f>LN('25 TSE Stocks'!F179/'25 TSE Stocks'!F178)</f>
        <v>1.2505009788972217E-2</v>
      </c>
      <c r="G179">
        <f>LN('25 TSE Stocks'!G179/'25 TSE Stocks'!G178)</f>
        <v>-4.3909313529472702E-3</v>
      </c>
      <c r="H179">
        <f>LN('25 TSE Stocks'!H179/'25 TSE Stocks'!H178)</f>
        <v>0.1526768838455661</v>
      </c>
      <c r="I179">
        <f>LN('25 TSE Stocks'!I179/'25 TSE Stocks'!I178)</f>
        <v>1.0362711324988221E-2</v>
      </c>
      <c r="J179">
        <f>LN('25 TSE Stocks'!J179/'25 TSE Stocks'!J178)</f>
        <v>0.13371214674447318</v>
      </c>
      <c r="K179">
        <f>LN('25 TSE Stocks'!K179/'25 TSE Stocks'!K178)</f>
        <v>3.8995792222217551E-2</v>
      </c>
      <c r="L179">
        <f>LN('25 TSE Stocks'!L179/'25 TSE Stocks'!L178)</f>
        <v>-5.5097256275433793E-3</v>
      </c>
      <c r="M179">
        <f>LN('25 TSE Stocks'!M179/'25 TSE Stocks'!M178)</f>
        <v>5.5053514686111339E-2</v>
      </c>
      <c r="N179">
        <f>LN('25 TSE Stocks'!N179/'25 TSE Stocks'!N178)</f>
        <v>7.4120552071394964E-3</v>
      </c>
      <c r="O179">
        <f>LN('25 TSE Stocks'!O179/'25 TSE Stocks'!O178)</f>
        <v>-4.5679867348425007E-3</v>
      </c>
      <c r="P179">
        <f>LN('25 TSE Stocks'!P179/'25 TSE Stocks'!P178)</f>
        <v>1.7291509342394571E-2</v>
      </c>
      <c r="Q179">
        <f>LN('25 TSE Stocks'!Q179/'25 TSE Stocks'!Q178)</f>
        <v>8.4557172297602554E-2</v>
      </c>
      <c r="R179">
        <f>LN('25 TSE Stocks'!R179/'25 TSE Stocks'!R178)</f>
        <v>4.3272472853918359E-2</v>
      </c>
      <c r="S179">
        <f>LN('25 TSE Stocks'!S179/'25 TSE Stocks'!S178)</f>
        <v>1.8735640113641608E-2</v>
      </c>
      <c r="T179">
        <f>LN('25 TSE Stocks'!T179/'25 TSE Stocks'!T178)</f>
        <v>3.8583515401011348E-2</v>
      </c>
      <c r="U179">
        <f>LN('25 TSE Stocks'!U179/'25 TSE Stocks'!U178)</f>
        <v>2.2947701824518118E-2</v>
      </c>
      <c r="V179">
        <f>LN('25 TSE Stocks'!V179/'25 TSE Stocks'!V178)</f>
        <v>1.0050367745651078E-2</v>
      </c>
      <c r="W179">
        <f>LN('25 TSE Stocks'!W179/'25 TSE Stocks'!W178)</f>
        <v>5.8155727081852064E-2</v>
      </c>
      <c r="X179">
        <f>LN('25 TSE Stocks'!X179/'25 TSE Stocks'!X178)</f>
        <v>0.21409384038384957</v>
      </c>
      <c r="Y179">
        <f>LN('25 TSE Stocks'!Y179/'25 TSE Stocks'!Y178)</f>
        <v>4.1528508880564807E-2</v>
      </c>
      <c r="Z179">
        <f>LN('25 TSE Stocks'!Z179/'25 TSE Stocks'!Z178)</f>
        <v>1.4847427437268076E-3</v>
      </c>
    </row>
    <row r="180" spans="1:26" x14ac:dyDescent="0.25">
      <c r="A180" s="1">
        <v>42506</v>
      </c>
      <c r="B180">
        <f>LN('25 TSE Stocks'!B180/'25 TSE Stocks'!B179)</f>
        <v>3.5542497379986028E-2</v>
      </c>
      <c r="C180">
        <f>LN('25 TSE Stocks'!C180/'25 TSE Stocks'!C179)</f>
        <v>0</v>
      </c>
      <c r="D180">
        <f>LN('25 TSE Stocks'!D180/'25 TSE Stocks'!D179)</f>
        <v>3.7838320430550319E-2</v>
      </c>
      <c r="E180">
        <f>LN('25 TSE Stocks'!E180/'25 TSE Stocks'!E179)</f>
        <v>3.671611507978078E-2</v>
      </c>
      <c r="F180">
        <f>LN('25 TSE Stocks'!F180/'25 TSE Stocks'!F179)</f>
        <v>6.6303284473444996E-2</v>
      </c>
      <c r="G180">
        <f>LN('25 TSE Stocks'!G180/'25 TSE Stocks'!G179)</f>
        <v>1.9608638478297104E-2</v>
      </c>
      <c r="H180">
        <f>LN('25 TSE Stocks'!H180/'25 TSE Stocks'!H179)</f>
        <v>-5.8304557109487593E-2</v>
      </c>
      <c r="I180">
        <f>LN('25 TSE Stocks'!I180/'25 TSE Stocks'!I179)</f>
        <v>-1.6200795911080337E-2</v>
      </c>
      <c r="J180">
        <f>LN('25 TSE Stocks'!J180/'25 TSE Stocks'!J179)</f>
        <v>-3.0811337776276149E-2</v>
      </c>
      <c r="K180">
        <f>LN('25 TSE Stocks'!K180/'25 TSE Stocks'!K179)</f>
        <v>3.368678934512728E-3</v>
      </c>
      <c r="L180">
        <f>LN('25 TSE Stocks'!L180/'25 TSE Stocks'!L179)</f>
        <v>-3.690151563162086E-3</v>
      </c>
      <c r="M180">
        <f>LN('25 TSE Stocks'!M180/'25 TSE Stocks'!M179)</f>
        <v>6.2421052588618499E-2</v>
      </c>
      <c r="N180">
        <f>LN('25 TSE Stocks'!N180/'25 TSE Stocks'!N179)</f>
        <v>8.0941859080963074E-2</v>
      </c>
      <c r="O180">
        <f>LN('25 TSE Stocks'!O180/'25 TSE Stocks'!O179)</f>
        <v>-5.3556918917783266E-3</v>
      </c>
      <c r="P180">
        <f>LN('25 TSE Stocks'!P180/'25 TSE Stocks'!P179)</f>
        <v>-2.8987505778205431E-2</v>
      </c>
      <c r="Q180">
        <f>LN('25 TSE Stocks'!Q180/'25 TSE Stocks'!Q179)</f>
        <v>1.8002120648517768E-3</v>
      </c>
      <c r="R180">
        <f>LN('25 TSE Stocks'!R180/'25 TSE Stocks'!R179)</f>
        <v>5.9408037075769568E-3</v>
      </c>
      <c r="S180">
        <f>LN('25 TSE Stocks'!S180/'25 TSE Stocks'!S179)</f>
        <v>-6.9847669588033378E-3</v>
      </c>
      <c r="T180">
        <f>LN('25 TSE Stocks'!T180/'25 TSE Stocks'!T179)</f>
        <v>0.10216826684151244</v>
      </c>
      <c r="U180">
        <f>LN('25 TSE Stocks'!U180/'25 TSE Stocks'!U179)</f>
        <v>-1.5129501993691747E-2</v>
      </c>
      <c r="V180">
        <f>LN('25 TSE Stocks'!V180/'25 TSE Stocks'!V179)</f>
        <v>3.9220690084805304E-2</v>
      </c>
      <c r="W180">
        <f>LN('25 TSE Stocks'!W180/'25 TSE Stocks'!W179)</f>
        <v>5.9405350469888978E-2</v>
      </c>
      <c r="X180">
        <f>LN('25 TSE Stocks'!X180/'25 TSE Stocks'!X179)</f>
        <v>2.8675614105833015E-2</v>
      </c>
      <c r="Y180">
        <f>LN('25 TSE Stocks'!Y180/'25 TSE Stocks'!Y179)</f>
        <v>1.3468029351766645E-2</v>
      </c>
      <c r="Z180">
        <f>LN('25 TSE Stocks'!Z180/'25 TSE Stocks'!Z179)</f>
        <v>-1.194042973986695E-2</v>
      </c>
    </row>
    <row r="181" spans="1:26" x14ac:dyDescent="0.25">
      <c r="A181" s="1">
        <v>42513</v>
      </c>
      <c r="B181">
        <f>LN('25 TSE Stocks'!B181/'25 TSE Stocks'!B180)</f>
        <v>4.2899997926633016E-2</v>
      </c>
      <c r="C181">
        <f>LN('25 TSE Stocks'!C181/'25 TSE Stocks'!C180)</f>
        <v>0</v>
      </c>
      <c r="D181">
        <f>LN('25 TSE Stocks'!D181/'25 TSE Stocks'!D180)</f>
        <v>-3.0994344914041089E-2</v>
      </c>
      <c r="E181">
        <f>LN('25 TSE Stocks'!E181/'25 TSE Stocks'!E180)</f>
        <v>-1.5683664497229512E-3</v>
      </c>
      <c r="F181">
        <f>LN('25 TSE Stocks'!F181/'25 TSE Stocks'!F180)</f>
        <v>1.7847845390322595E-2</v>
      </c>
      <c r="G181">
        <f>LN('25 TSE Stocks'!G181/'25 TSE Stocks'!G180)</f>
        <v>4.8426471350139976E-3</v>
      </c>
      <c r="H181">
        <f>LN('25 TSE Stocks'!H181/'25 TSE Stocks'!H180)</f>
        <v>5.4758115829414922E-2</v>
      </c>
      <c r="I181">
        <f>LN('25 TSE Stocks'!I181/'25 TSE Stocks'!I180)</f>
        <v>2.7696787914794864E-3</v>
      </c>
      <c r="J181">
        <f>LN('25 TSE Stocks'!J181/'25 TSE Stocks'!J180)</f>
        <v>3.333640063383523E-2</v>
      </c>
      <c r="K181">
        <f>LN('25 TSE Stocks'!K181/'25 TSE Stocks'!K180)</f>
        <v>-9.0089180805726088E-3</v>
      </c>
      <c r="L181">
        <f>LN('25 TSE Stocks'!L181/'25 TSE Stocks'!L180)</f>
        <v>-2.4322855659782774E-2</v>
      </c>
      <c r="M181">
        <f>LN('25 TSE Stocks'!M181/'25 TSE Stocks'!M180)</f>
        <v>-5.5728591898793296E-3</v>
      </c>
      <c r="N181">
        <f>LN('25 TSE Stocks'!N181/'25 TSE Stocks'!N180)</f>
        <v>1.8555547491780958E-2</v>
      </c>
      <c r="O181">
        <f>LN('25 TSE Stocks'!O181/'25 TSE Stocks'!O180)</f>
        <v>2.3878297848337213E-2</v>
      </c>
      <c r="P181">
        <f>LN('25 TSE Stocks'!P181/'25 TSE Stocks'!P180)</f>
        <v>-2.0803049302191304E-2</v>
      </c>
      <c r="Q181">
        <f>LN('25 TSE Stocks'!Q181/'25 TSE Stocks'!Q180)</f>
        <v>-5.4100052196840564E-3</v>
      </c>
      <c r="R181">
        <f>LN('25 TSE Stocks'!R181/'25 TSE Stocks'!R180)</f>
        <v>-5.7281983338328488E-3</v>
      </c>
      <c r="S181">
        <f>LN('25 TSE Stocks'!S181/'25 TSE Stocks'!S180)</f>
        <v>4.6619996251285002E-3</v>
      </c>
      <c r="T181">
        <f>LN('25 TSE Stocks'!T181/'25 TSE Stocks'!T180)</f>
        <v>-7.0793212136882361E-2</v>
      </c>
      <c r="U181">
        <f>LN('25 TSE Stocks'!U181/'25 TSE Stocks'!U180)</f>
        <v>-1.384852491955888E-2</v>
      </c>
      <c r="V181">
        <f>LN('25 TSE Stocks'!V181/'25 TSE Stocks'!V180)</f>
        <v>-1.4528000426425625E-2</v>
      </c>
      <c r="W181">
        <f>LN('25 TSE Stocks'!W181/'25 TSE Stocks'!W180)</f>
        <v>-6.2304581701254679E-3</v>
      </c>
      <c r="X181">
        <f>LN('25 TSE Stocks'!X181/'25 TSE Stocks'!X180)</f>
        <v>-5.445977804411066E-2</v>
      </c>
      <c r="Y181">
        <f>LN('25 TSE Stocks'!Y181/'25 TSE Stocks'!Y180)</f>
        <v>1.658427553581282E-2</v>
      </c>
      <c r="Z181">
        <f>LN('25 TSE Stocks'!Z181/'25 TSE Stocks'!Z180)</f>
        <v>-2.1244859133922406E-2</v>
      </c>
    </row>
    <row r="182" spans="1:26" x14ac:dyDescent="0.25">
      <c r="A182" s="1">
        <v>42520</v>
      </c>
      <c r="B182">
        <f>LN('25 TSE Stocks'!B182/'25 TSE Stocks'!B181)</f>
        <v>-2.0130130642787621E-2</v>
      </c>
      <c r="C182">
        <f>LN('25 TSE Stocks'!C182/'25 TSE Stocks'!C181)</f>
        <v>2.5170840806241507E-2</v>
      </c>
      <c r="D182">
        <f>LN('25 TSE Stocks'!D182/'25 TSE Stocks'!D181)</f>
        <v>1.2513223662186252E-2</v>
      </c>
      <c r="E182">
        <f>LN('25 TSE Stocks'!E182/'25 TSE Stocks'!E181)</f>
        <v>1.5576435284096401E-2</v>
      </c>
      <c r="F182">
        <f>LN('25 TSE Stocks'!F182/'25 TSE Stocks'!F181)</f>
        <v>-2.1418024666519809E-2</v>
      </c>
      <c r="G182">
        <f>LN('25 TSE Stocks'!G182/'25 TSE Stocks'!G181)</f>
        <v>1.5270102466675258E-2</v>
      </c>
      <c r="H182">
        <f>LN('25 TSE Stocks'!H182/'25 TSE Stocks'!H181)</f>
        <v>8.8420820681519696E-3</v>
      </c>
      <c r="I182">
        <f>LN('25 TSE Stocks'!I182/'25 TSE Stocks'!I181)</f>
        <v>-5.3657573828711738E-2</v>
      </c>
      <c r="J182">
        <f>LN('25 TSE Stocks'!J182/'25 TSE Stocks'!J181)</f>
        <v>1.5019140208860231E-2</v>
      </c>
      <c r="K182">
        <f>LN('25 TSE Stocks'!K182/'25 TSE Stocks'!K181)</f>
        <v>1.4598830299474289E-2</v>
      </c>
      <c r="L182">
        <f>LN('25 TSE Stocks'!L182/'25 TSE Stocks'!L181)</f>
        <v>-1.9121219867638692E-2</v>
      </c>
      <c r="M182">
        <f>LN('25 TSE Stocks'!M182/'25 TSE Stocks'!M181)</f>
        <v>-2.0069621587025913E-2</v>
      </c>
      <c r="N182">
        <f>LN('25 TSE Stocks'!N182/'25 TSE Stocks'!N181)</f>
        <v>2.2584135484220759E-2</v>
      </c>
      <c r="O182">
        <f>LN('25 TSE Stocks'!O182/'25 TSE Stocks'!O181)</f>
        <v>1.4500993673598549E-2</v>
      </c>
      <c r="P182">
        <f>LN('25 TSE Stocks'!P182/'25 TSE Stocks'!P181)</f>
        <v>4.7884034201684918E-2</v>
      </c>
      <c r="Q182">
        <f>LN('25 TSE Stocks'!Q182/'25 TSE Stocks'!Q181)</f>
        <v>2.3236004873928628E-2</v>
      </c>
      <c r="R182">
        <f>LN('25 TSE Stocks'!R182/'25 TSE Stocks'!R181)</f>
        <v>6.3821025132657994E-4</v>
      </c>
      <c r="S182">
        <f>LN('25 TSE Stocks'!S182/'25 TSE Stocks'!S181)</f>
        <v>3.6533917098414997E-2</v>
      </c>
      <c r="T182">
        <f>LN('25 TSE Stocks'!T182/'25 TSE Stocks'!T181)</f>
        <v>4.159398141696085E-2</v>
      </c>
      <c r="U182">
        <f>LN('25 TSE Stocks'!U182/'25 TSE Stocks'!U181)</f>
        <v>-8.4043126936228561E-4</v>
      </c>
      <c r="V182">
        <f>LN('25 TSE Stocks'!V182/'25 TSE Stocks'!V181)</f>
        <v>-2.4692689658379636E-2</v>
      </c>
      <c r="W182">
        <f>LN('25 TSE Stocks'!W182/'25 TSE Stocks'!W181)</f>
        <v>-1.0772152103470337E-2</v>
      </c>
      <c r="X182">
        <f>LN('25 TSE Stocks'!X182/'25 TSE Stocks'!X181)</f>
        <v>1.6651500135198258E-2</v>
      </c>
      <c r="Y182">
        <f>LN('25 TSE Stocks'!Y182/'25 TSE Stocks'!Y181)</f>
        <v>9.8201326206002366E-3</v>
      </c>
      <c r="Z182">
        <f>LN('25 TSE Stocks'!Z182/'25 TSE Stocks'!Z181)</f>
        <v>-1.3899845145861343E-2</v>
      </c>
    </row>
    <row r="183" spans="1:26" x14ac:dyDescent="0.25">
      <c r="A183" s="1">
        <v>42527</v>
      </c>
      <c r="B183">
        <f>LN('25 TSE Stocks'!B183/'25 TSE Stocks'!B182)</f>
        <v>2.0130130642787483E-2</v>
      </c>
      <c r="C183">
        <f>LN('25 TSE Stocks'!C183/'25 TSE Stocks'!C182)</f>
        <v>8.9557407940712735E-2</v>
      </c>
      <c r="D183">
        <f>LN('25 TSE Stocks'!D183/'25 TSE Stocks'!D182)</f>
        <v>4.1112113487038492E-2</v>
      </c>
      <c r="E183">
        <f>LN('25 TSE Stocks'!E183/'25 TSE Stocks'!E182)</f>
        <v>-3.2995978734727142E-2</v>
      </c>
      <c r="F183">
        <f>LN('25 TSE Stocks'!F183/'25 TSE Stocks'!F182)</f>
        <v>-6.800533015298438E-3</v>
      </c>
      <c r="G183">
        <f>LN('25 TSE Stocks'!G183/'25 TSE Stocks'!G182)</f>
        <v>-8.493970838263051E-3</v>
      </c>
      <c r="H183">
        <f>LN('25 TSE Stocks'!H183/'25 TSE Stocks'!H182)</f>
        <v>-3.2203294024020758E-2</v>
      </c>
      <c r="I183">
        <f>LN('25 TSE Stocks'!I183/'25 TSE Stocks'!I182)</f>
        <v>-1.1085869505698315E-2</v>
      </c>
      <c r="J183">
        <f>LN('25 TSE Stocks'!J183/'25 TSE Stocks'!J182)</f>
        <v>-3.0267102095081131E-2</v>
      </c>
      <c r="K183">
        <f>LN('25 TSE Stocks'!K183/'25 TSE Stocks'!K182)</f>
        <v>1.3288950720667795E-2</v>
      </c>
      <c r="L183">
        <f>LN('25 TSE Stocks'!L183/'25 TSE Stocks'!L182)</f>
        <v>7.4383841903575804E-2</v>
      </c>
      <c r="M183">
        <f>LN('25 TSE Stocks'!M183/'25 TSE Stocks'!M182)</f>
        <v>6.9443808116825363E-3</v>
      </c>
      <c r="N183">
        <f>LN('25 TSE Stocks'!N183/'25 TSE Stocks'!N182)</f>
        <v>-6.2362199140624547E-2</v>
      </c>
      <c r="O183">
        <f>LN('25 TSE Stocks'!O183/'25 TSE Stocks'!O182)</f>
        <v>2.5871411853807036E-2</v>
      </c>
      <c r="P183">
        <f>LN('25 TSE Stocks'!P183/'25 TSE Stocks'!P182)</f>
        <v>5.7476315002739357E-2</v>
      </c>
      <c r="Q183">
        <f>LN('25 TSE Stocks'!Q183/'25 TSE Stocks'!Q182)</f>
        <v>-5.3145420584152347E-3</v>
      </c>
      <c r="R183">
        <f>LN('25 TSE Stocks'!R183/'25 TSE Stocks'!R182)</f>
        <v>-2.1927002073357647E-2</v>
      </c>
      <c r="S183">
        <f>LN('25 TSE Stocks'!S183/'25 TSE Stocks'!S182)</f>
        <v>-1.6959070565857392E-2</v>
      </c>
      <c r="T183">
        <f>LN('25 TSE Stocks'!T183/'25 TSE Stocks'!T182)</f>
        <v>-1.3047900170599289E-2</v>
      </c>
      <c r="U183">
        <f>LN('25 TSE Stocks'!U183/'25 TSE Stocks'!U182)</f>
        <v>1.2864652043927094E-2</v>
      </c>
      <c r="V183">
        <f>LN('25 TSE Stocks'!V183/'25 TSE Stocks'!V182)</f>
        <v>-1.0050367745651149E-2</v>
      </c>
      <c r="W183">
        <f>LN('25 TSE Stocks'!W183/'25 TSE Stocks'!W182)</f>
        <v>-6.3377027737508756E-3</v>
      </c>
      <c r="X183">
        <f>LN('25 TSE Stocks'!X183/'25 TSE Stocks'!X182)</f>
        <v>9.7384613093028771E-3</v>
      </c>
      <c r="Y183">
        <f>LN('25 TSE Stocks'!Y183/'25 TSE Stocks'!Y182)</f>
        <v>-7.4358473500361288E-2</v>
      </c>
      <c r="Z183">
        <f>LN('25 TSE Stocks'!Z183/'25 TSE Stocks'!Z182)</f>
        <v>-3.3204842941432298E-2</v>
      </c>
    </row>
    <row r="184" spans="1:26" x14ac:dyDescent="0.25">
      <c r="A184" s="1">
        <v>42534</v>
      </c>
      <c r="B184">
        <f>LN('25 TSE Stocks'!B184/'25 TSE Stocks'!B183)</f>
        <v>-8.3071986337084125E-2</v>
      </c>
      <c r="C184">
        <f>LN('25 TSE Stocks'!C184/'25 TSE Stocks'!C183)</f>
        <v>-5.5719847251595962E-2</v>
      </c>
      <c r="D184">
        <f>LN('25 TSE Stocks'!D184/'25 TSE Stocks'!D183)</f>
        <v>-0.10475290550305476</v>
      </c>
      <c r="E184">
        <f>LN('25 TSE Stocks'!E184/'25 TSE Stocks'!E183)</f>
        <v>-2.2617876827997055E-2</v>
      </c>
      <c r="F184">
        <f>LN('25 TSE Stocks'!F184/'25 TSE Stocks'!F183)</f>
        <v>-7.6384833838240351E-2</v>
      </c>
      <c r="G184">
        <f>LN('25 TSE Stocks'!G184/'25 TSE Stocks'!G183)</f>
        <v>-3.7296255955964711E-2</v>
      </c>
      <c r="H184">
        <f>LN('25 TSE Stocks'!H184/'25 TSE Stocks'!H183)</f>
        <v>-5.4693649634837017E-3</v>
      </c>
      <c r="I184">
        <f>LN('25 TSE Stocks'!I184/'25 TSE Stocks'!I183)</f>
        <v>-4.5957993715810865E-2</v>
      </c>
      <c r="J184">
        <f>LN('25 TSE Stocks'!J184/'25 TSE Stocks'!J183)</f>
        <v>-0.10664178034257546</v>
      </c>
      <c r="K184">
        <f>LN('25 TSE Stocks'!K184/'25 TSE Stocks'!K183)</f>
        <v>-5.4250386679088679E-2</v>
      </c>
      <c r="L184">
        <f>LN('25 TSE Stocks'!L184/'25 TSE Stocks'!L183)</f>
        <v>-8.0192258388849108E-2</v>
      </c>
      <c r="M184">
        <f>LN('25 TSE Stocks'!M184/'25 TSE Stocks'!M183)</f>
        <v>-8.8413547961755629E-2</v>
      </c>
      <c r="N184">
        <f>LN('25 TSE Stocks'!N184/'25 TSE Stocks'!N183)</f>
        <v>-3.7205418367079593E-2</v>
      </c>
      <c r="O184">
        <f>LN('25 TSE Stocks'!O184/'25 TSE Stocks'!O183)</f>
        <v>-3.8127720767947453E-2</v>
      </c>
      <c r="P184">
        <f>LN('25 TSE Stocks'!P184/'25 TSE Stocks'!P183)</f>
        <v>-7.8692202240213061E-2</v>
      </c>
      <c r="Q184">
        <f>LN('25 TSE Stocks'!Q184/'25 TSE Stocks'!Q183)</f>
        <v>-5.1013000090284463E-2</v>
      </c>
      <c r="R184">
        <f>LN('25 TSE Stocks'!R184/'25 TSE Stocks'!R183)</f>
        <v>-6.417634958523924E-2</v>
      </c>
      <c r="S184">
        <f>LN('25 TSE Stocks'!S184/'25 TSE Stocks'!S183)</f>
        <v>-5.7494194110408132E-2</v>
      </c>
      <c r="T184">
        <f>LN('25 TSE Stocks'!T184/'25 TSE Stocks'!T183)</f>
        <v>-2.8546081246361481E-2</v>
      </c>
      <c r="U184">
        <f>LN('25 TSE Stocks'!U184/'25 TSE Stocks'!U183)</f>
        <v>-4.3426181324525373E-2</v>
      </c>
      <c r="V184">
        <f>LN('25 TSE Stocks'!V184/'25 TSE Stocks'!V183)</f>
        <v>-5.1825157630896491E-2</v>
      </c>
      <c r="W184">
        <f>LN('25 TSE Stocks'!W184/'25 TSE Stocks'!W183)</f>
        <v>-3.6065037422542273E-2</v>
      </c>
      <c r="X184">
        <f>LN('25 TSE Stocks'!X184/'25 TSE Stocks'!X183)</f>
        <v>-3.5134483833770914E-2</v>
      </c>
      <c r="Y184">
        <f>LN('25 TSE Stocks'!Y184/'25 TSE Stocks'!Y183)</f>
        <v>-5.0370401954406778E-2</v>
      </c>
      <c r="Z184">
        <f>LN('25 TSE Stocks'!Z184/'25 TSE Stocks'!Z183)</f>
        <v>-4.8348885492427059E-3</v>
      </c>
    </row>
    <row r="185" spans="1:26" x14ac:dyDescent="0.25">
      <c r="A185" s="1">
        <v>42541</v>
      </c>
      <c r="B185">
        <f>LN('25 TSE Stocks'!B185/'25 TSE Stocks'!B184)</f>
        <v>-5.8934433770071674E-2</v>
      </c>
      <c r="C185">
        <f>LN('25 TSE Stocks'!C185/'25 TSE Stocks'!C184)</f>
        <v>6.2688504050795166E-2</v>
      </c>
      <c r="D185">
        <f>LN('25 TSE Stocks'!D185/'25 TSE Stocks'!D184)</f>
        <v>-6.1487759144939716E-2</v>
      </c>
      <c r="E185">
        <f>LN('25 TSE Stocks'!E185/'25 TSE Stocks'!E184)</f>
        <v>-3.6270803356796229E-2</v>
      </c>
      <c r="F185">
        <f>LN('25 TSE Stocks'!F185/'25 TSE Stocks'!F184)</f>
        <v>-3.9220588656163707E-2</v>
      </c>
      <c r="G185">
        <f>LN('25 TSE Stocks'!G185/'25 TSE Stocks'!G184)</f>
        <v>-3.3958714292185305E-2</v>
      </c>
      <c r="H185">
        <f>LN('25 TSE Stocks'!H185/'25 TSE Stocks'!H184)</f>
        <v>-8.3858625418508373E-2</v>
      </c>
      <c r="I185">
        <f>LN('25 TSE Stocks'!I185/'25 TSE Stocks'!I184)</f>
        <v>-3.4932057887295476E-2</v>
      </c>
      <c r="J185">
        <f>LN('25 TSE Stocks'!J185/'25 TSE Stocks'!J184)</f>
        <v>-4.0703423791316307E-2</v>
      </c>
      <c r="K185">
        <f>LN('25 TSE Stocks'!K185/'25 TSE Stocks'!K184)</f>
        <v>-6.9929474172111651E-3</v>
      </c>
      <c r="L185">
        <f>LN('25 TSE Stocks'!L185/'25 TSE Stocks'!L184)</f>
        <v>-7.7970422295895198E-3</v>
      </c>
      <c r="M185">
        <f>LN('25 TSE Stocks'!M185/'25 TSE Stocks'!M184)</f>
        <v>-4.9847550758276196E-2</v>
      </c>
      <c r="N185">
        <f>LN('25 TSE Stocks'!N185/'25 TSE Stocks'!N184)</f>
        <v>-6.397718727646716E-2</v>
      </c>
      <c r="O185">
        <f>LN('25 TSE Stocks'!O185/'25 TSE Stocks'!O184)</f>
        <v>-1.3923012778160078E-2</v>
      </c>
      <c r="P185">
        <f>LN('25 TSE Stocks'!P185/'25 TSE Stocks'!P184)</f>
        <v>-2.1675618034527968E-2</v>
      </c>
      <c r="Q185">
        <f>LN('25 TSE Stocks'!Q185/'25 TSE Stocks'!Q184)</f>
        <v>-5.6230578231308611E-3</v>
      </c>
      <c r="R185">
        <f>LN('25 TSE Stocks'!R185/'25 TSE Stocks'!R184)</f>
        <v>-2.8442299474594947E-2</v>
      </c>
      <c r="S185">
        <f>LN('25 TSE Stocks'!S185/'25 TSE Stocks'!S184)</f>
        <v>-3.31520180672066E-2</v>
      </c>
      <c r="T185">
        <f>LN('25 TSE Stocks'!T185/'25 TSE Stocks'!T184)</f>
        <v>-6.1711098311088751E-2</v>
      </c>
      <c r="U185">
        <f>LN('25 TSE Stocks'!U185/'25 TSE Stocks'!U184)</f>
        <v>-3.8212154300025698E-3</v>
      </c>
      <c r="V185">
        <f>LN('25 TSE Stocks'!V185/'25 TSE Stocks'!V184)</f>
        <v>-1.069516251364093E-2</v>
      </c>
      <c r="W185">
        <f>LN('25 TSE Stocks'!W185/'25 TSE Stocks'!W184)</f>
        <v>-2.9624459344293329E-2</v>
      </c>
      <c r="X185">
        <f>LN('25 TSE Stocks'!X185/'25 TSE Stocks'!X184)</f>
        <v>-7.5567240517331272E-3</v>
      </c>
      <c r="Y185">
        <f>LN('25 TSE Stocks'!Y185/'25 TSE Stocks'!Y184)</f>
        <v>-6.478456024580545E-2</v>
      </c>
      <c r="Z185">
        <f>LN('25 TSE Stocks'!Z185/'25 TSE Stocks'!Z184)</f>
        <v>-4.1225807911070118E-2</v>
      </c>
    </row>
    <row r="186" spans="1:26" x14ac:dyDescent="0.25">
      <c r="A186" s="1">
        <v>42548</v>
      </c>
      <c r="B186">
        <f>LN('25 TSE Stocks'!B186/'25 TSE Stocks'!B185)</f>
        <v>2.3511337129508491E-2</v>
      </c>
      <c r="C186">
        <f>LN('25 TSE Stocks'!C186/'25 TSE Stocks'!C185)</f>
        <v>7.5223416046031111E-2</v>
      </c>
      <c r="D186">
        <f>LN('25 TSE Stocks'!D186/'25 TSE Stocks'!D185)</f>
        <v>7.7917550120138027E-2</v>
      </c>
      <c r="E186">
        <f>LN('25 TSE Stocks'!E186/'25 TSE Stocks'!E185)</f>
        <v>6.6844312482006604E-2</v>
      </c>
      <c r="F186">
        <f>LN('25 TSE Stocks'!F186/'25 TSE Stocks'!F185)</f>
        <v>-2.1723785737754416E-2</v>
      </c>
      <c r="G186">
        <f>LN('25 TSE Stocks'!G186/'25 TSE Stocks'!G185)</f>
        <v>-2.5709346970777008E-2</v>
      </c>
      <c r="H186">
        <f>LN('25 TSE Stocks'!H186/'25 TSE Stocks'!H185)</f>
        <v>-7.2121886287443107E-2</v>
      </c>
      <c r="I186">
        <f>LN('25 TSE Stocks'!I186/'25 TSE Stocks'!I185)</f>
        <v>1.657011279065234E-2</v>
      </c>
      <c r="J186">
        <f>LN('25 TSE Stocks'!J186/'25 TSE Stocks'!J185)</f>
        <v>8.8000199235028637E-2</v>
      </c>
      <c r="K186">
        <f>LN('25 TSE Stocks'!K186/'25 TSE Stocks'!K185)</f>
        <v>7.1095680053181759E-2</v>
      </c>
      <c r="L186">
        <f>LN('25 TSE Stocks'!L186/'25 TSE Stocks'!L185)</f>
        <v>5.70495342422844E-2</v>
      </c>
      <c r="M186">
        <f>LN('25 TSE Stocks'!M186/'25 TSE Stocks'!M185)</f>
        <v>7.6131239059294545E-2</v>
      </c>
      <c r="N186">
        <f>LN('25 TSE Stocks'!N186/'25 TSE Stocks'!N185)</f>
        <v>-0.15586250854330497</v>
      </c>
      <c r="O186">
        <f>LN('25 TSE Stocks'!O186/'25 TSE Stocks'!O185)</f>
        <v>0.10834944734911649</v>
      </c>
      <c r="P186">
        <f>LN('25 TSE Stocks'!P186/'25 TSE Stocks'!P185)</f>
        <v>4.8600348131118354E-2</v>
      </c>
      <c r="Q186">
        <f>LN('25 TSE Stocks'!Q186/'25 TSE Stocks'!Q185)</f>
        <v>4.7715236308415253E-2</v>
      </c>
      <c r="R186">
        <f>LN('25 TSE Stocks'!R186/'25 TSE Stocks'!R185)</f>
        <v>1.6552823153810188E-2</v>
      </c>
      <c r="S186">
        <f>LN('25 TSE Stocks'!S186/'25 TSE Stocks'!S185)</f>
        <v>2.4662015433972652E-2</v>
      </c>
      <c r="T186">
        <f>LN('25 TSE Stocks'!T186/'25 TSE Stocks'!T185)</f>
        <v>-5.703760789637579E-2</v>
      </c>
      <c r="U186">
        <f>LN('25 TSE Stocks'!U186/'25 TSE Stocks'!U185)</f>
        <v>5.6993922395058093E-2</v>
      </c>
      <c r="V186">
        <f>LN('25 TSE Stocks'!V186/'25 TSE Stocks'!V185)</f>
        <v>2.652675804453377E-2</v>
      </c>
      <c r="W186">
        <f>LN('25 TSE Stocks'!W186/'25 TSE Stocks'!W185)</f>
        <v>9.3456508713096562E-2</v>
      </c>
      <c r="X186">
        <f>LN('25 TSE Stocks'!X186/'25 TSE Stocks'!X185)</f>
        <v>8.6537172921224786E-2</v>
      </c>
      <c r="Y186">
        <f>LN('25 TSE Stocks'!Y186/'25 TSE Stocks'!Y185)</f>
        <v>7.843102442861849E-3</v>
      </c>
      <c r="Z186">
        <f>LN('25 TSE Stocks'!Z186/'25 TSE Stocks'!Z185)</f>
        <v>5.7251698869716816E-2</v>
      </c>
    </row>
    <row r="187" spans="1:26" x14ac:dyDescent="0.25">
      <c r="A187" s="1">
        <v>42555</v>
      </c>
      <c r="B187">
        <f>LN('25 TSE Stocks'!B187/'25 TSE Stocks'!B186)</f>
        <v>9.0311404650762928E-2</v>
      </c>
      <c r="C187">
        <f>LN('25 TSE Stocks'!C187/'25 TSE Stocks'!C186)</f>
        <v>-1.6115593993150489E-3</v>
      </c>
      <c r="D187">
        <f>LN('25 TSE Stocks'!D187/'25 TSE Stocks'!D186)</f>
        <v>-3.257268021269806E-2</v>
      </c>
      <c r="E187">
        <f>LN('25 TSE Stocks'!E187/'25 TSE Stocks'!E186)</f>
        <v>-3.0573509125210483E-2</v>
      </c>
      <c r="F187">
        <f>LN('25 TSE Stocks'!F187/'25 TSE Stocks'!F186)</f>
        <v>-7.0251678229060782E-2</v>
      </c>
      <c r="G187">
        <f>LN('25 TSE Stocks'!G187/'25 TSE Stocks'!G186)</f>
        <v>-1.0234378243254162E-2</v>
      </c>
      <c r="H187">
        <f>LN('25 TSE Stocks'!H187/'25 TSE Stocks'!H186)</f>
        <v>-5.71583703229765E-2</v>
      </c>
      <c r="I187">
        <f>LN('25 TSE Stocks'!I187/'25 TSE Stocks'!I186)</f>
        <v>-3.3057914199063461E-2</v>
      </c>
      <c r="J187">
        <f>LN('25 TSE Stocks'!J187/'25 TSE Stocks'!J186)</f>
        <v>-6.7441517395944853E-2</v>
      </c>
      <c r="K187">
        <f>LN('25 TSE Stocks'!K187/'25 TSE Stocks'!K186)</f>
        <v>-3.5480188928594482E-2</v>
      </c>
      <c r="L187">
        <f>LN('25 TSE Stocks'!L187/'25 TSE Stocks'!L186)</f>
        <v>-0.10412895144941817</v>
      </c>
      <c r="M187">
        <f>LN('25 TSE Stocks'!M187/'25 TSE Stocks'!M186)</f>
        <v>-8.0112482715301248E-2</v>
      </c>
      <c r="N187">
        <f>LN('25 TSE Stocks'!N187/'25 TSE Stocks'!N186)</f>
        <v>-0.25765285723315595</v>
      </c>
      <c r="O187">
        <f>LN('25 TSE Stocks'!O187/'25 TSE Stocks'!O186)</f>
        <v>-4.7716543470530583E-3</v>
      </c>
      <c r="P187">
        <f>LN('25 TSE Stocks'!P187/'25 TSE Stocks'!P186)</f>
        <v>7.6264818273690674E-3</v>
      </c>
      <c r="Q187">
        <f>LN('25 TSE Stocks'!Q187/'25 TSE Stocks'!Q186)</f>
        <v>-1.0810723424583456E-2</v>
      </c>
      <c r="R187">
        <f>LN('25 TSE Stocks'!R187/'25 TSE Stocks'!R186)</f>
        <v>-4.4601274147581582E-2</v>
      </c>
      <c r="S187">
        <f>LN('25 TSE Stocks'!S187/'25 TSE Stocks'!S186)</f>
        <v>-2.0923800136654458E-2</v>
      </c>
      <c r="T187">
        <f>LN('25 TSE Stocks'!T187/'25 TSE Stocks'!T186)</f>
        <v>-4.900750311288915E-2</v>
      </c>
      <c r="U187">
        <f>LN('25 TSE Stocks'!U187/'25 TSE Stocks'!U186)</f>
        <v>-3.5382303332319703E-2</v>
      </c>
      <c r="V187">
        <f>LN('25 TSE Stocks'!V187/'25 TSE Stocks'!V186)</f>
        <v>-1.5831595530892899E-2</v>
      </c>
      <c r="W187">
        <f>LN('25 TSE Stocks'!W187/'25 TSE Stocks'!W186)</f>
        <v>2.8735456093686731E-2</v>
      </c>
      <c r="X187">
        <f>LN('25 TSE Stocks'!X187/'25 TSE Stocks'!X186)</f>
        <v>-1.8084794207652497E-2</v>
      </c>
      <c r="Y187">
        <f>LN('25 TSE Stocks'!Y187/'25 TSE Stocks'!Y186)</f>
        <v>-7.9366013961387292E-3</v>
      </c>
      <c r="Z187">
        <f>LN('25 TSE Stocks'!Z187/'25 TSE Stocks'!Z186)</f>
        <v>-2.7398781258930607E-2</v>
      </c>
    </row>
    <row r="188" spans="1:26" x14ac:dyDescent="0.25">
      <c r="A188" s="1">
        <v>42562</v>
      </c>
      <c r="B188">
        <f>LN('25 TSE Stocks'!B188/'25 TSE Stocks'!B187)</f>
        <v>3.7457560198884597E-2</v>
      </c>
      <c r="C188">
        <f>LN('25 TSE Stocks'!C188/'25 TSE Stocks'!C187)</f>
        <v>-3.4457858869576703E-2</v>
      </c>
      <c r="D188">
        <f>LN('25 TSE Stocks'!D188/'25 TSE Stocks'!D187)</f>
        <v>9.8773219547697244E-2</v>
      </c>
      <c r="E188">
        <f>LN('25 TSE Stocks'!E188/'25 TSE Stocks'!E187)</f>
        <v>5.7158395151040285E-2</v>
      </c>
      <c r="F188">
        <f>LN('25 TSE Stocks'!F188/'25 TSE Stocks'!F187)</f>
        <v>0.19076126360517595</v>
      </c>
      <c r="G188">
        <f>LN('25 TSE Stocks'!G188/'25 TSE Stocks'!G187)</f>
        <v>0.13038604400240716</v>
      </c>
      <c r="H188">
        <f>LN('25 TSE Stocks'!H188/'25 TSE Stocks'!H187)</f>
        <v>0.12529615322743665</v>
      </c>
      <c r="I188">
        <f>LN('25 TSE Stocks'!I188/'25 TSE Stocks'!I187)</f>
        <v>8.218102093045894E-2</v>
      </c>
      <c r="J188">
        <f>LN('25 TSE Stocks'!J188/'25 TSE Stocks'!J187)</f>
        <v>7.2861591744499521E-2</v>
      </c>
      <c r="K188">
        <f>LN('25 TSE Stocks'!K188/'25 TSE Stocks'!K187)</f>
        <v>1.3453181327588789E-2</v>
      </c>
      <c r="L188">
        <f>LN('25 TSE Stocks'!L188/'25 TSE Stocks'!L187)</f>
        <v>5.0985788508505422E-2</v>
      </c>
      <c r="M188">
        <f>LN('25 TSE Stocks'!M188/'25 TSE Stocks'!M187)</f>
        <v>5.2109011522494378E-2</v>
      </c>
      <c r="N188">
        <f>LN('25 TSE Stocks'!N188/'25 TSE Stocks'!N187)</f>
        <v>0.31589349654211601</v>
      </c>
      <c r="O188">
        <f>LN('25 TSE Stocks'!O188/'25 TSE Stocks'!O187)</f>
        <v>-2.9821893713765219E-2</v>
      </c>
      <c r="P188">
        <f>LN('25 TSE Stocks'!P188/'25 TSE Stocks'!P187)</f>
        <v>-1.7192297958939517E-2</v>
      </c>
      <c r="Q188">
        <f>LN('25 TSE Stocks'!Q188/'25 TSE Stocks'!Q187)</f>
        <v>1.8100822140700956E-3</v>
      </c>
      <c r="R188">
        <f>LN('25 TSE Stocks'!R188/'25 TSE Stocks'!R187)</f>
        <v>9.8470813647974012E-2</v>
      </c>
      <c r="S188">
        <f>LN('25 TSE Stocks'!S188/'25 TSE Stocks'!S187)</f>
        <v>-2.2642451010264814E-2</v>
      </c>
      <c r="T188">
        <f>LN('25 TSE Stocks'!T188/'25 TSE Stocks'!T187)</f>
        <v>0.15805684713440046</v>
      </c>
      <c r="U188">
        <f>LN('25 TSE Stocks'!U188/'25 TSE Stocks'!U187)</f>
        <v>2.390958925579147E-2</v>
      </c>
      <c r="V188">
        <f>LN('25 TSE Stocks'!V188/'25 TSE Stocks'!V187)</f>
        <v>2.6248311086521054E-2</v>
      </c>
      <c r="W188">
        <f>LN('25 TSE Stocks'!W188/'25 TSE Stocks'!W187)</f>
        <v>3.5416336147562934E-2</v>
      </c>
      <c r="X188">
        <f>LN('25 TSE Stocks'!X188/'25 TSE Stocks'!X187)</f>
        <v>-7.2424155637941315E-2</v>
      </c>
      <c r="Y188">
        <f>LN('25 TSE Stocks'!Y188/'25 TSE Stocks'!Y187)</f>
        <v>0.12352148740979828</v>
      </c>
      <c r="Z188">
        <f>LN('25 TSE Stocks'!Z188/'25 TSE Stocks'!Z187)</f>
        <v>-3.2733715088312386E-3</v>
      </c>
    </row>
    <row r="189" spans="1:26" x14ac:dyDescent="0.25">
      <c r="A189" s="1">
        <v>42569</v>
      </c>
      <c r="B189">
        <f>LN('25 TSE Stocks'!B189/'25 TSE Stocks'!B188)</f>
        <v>6.2007782250842414E-2</v>
      </c>
      <c r="C189">
        <f>LN('25 TSE Stocks'!C189/'25 TSE Stocks'!C188)</f>
        <v>-2.1941899296765224E-2</v>
      </c>
      <c r="D189">
        <f>LN('25 TSE Stocks'!D189/'25 TSE Stocks'!D188)</f>
        <v>4.6196460810620656E-2</v>
      </c>
      <c r="E189">
        <f>LN('25 TSE Stocks'!E189/'25 TSE Stocks'!E188)</f>
        <v>5.6986727401231299E-2</v>
      </c>
      <c r="F189">
        <f>LN('25 TSE Stocks'!F189/'25 TSE Stocks'!F188)</f>
        <v>-7.5459261052248814E-3</v>
      </c>
      <c r="G189">
        <f>LN('25 TSE Stocks'!G189/'25 TSE Stocks'!G188)</f>
        <v>1.3624378437452402E-2</v>
      </c>
      <c r="H189">
        <f>LN('25 TSE Stocks'!H189/'25 TSE Stocks'!H188)</f>
        <v>3.984103382982938E-3</v>
      </c>
      <c r="I189">
        <f>LN('25 TSE Stocks'!I189/'25 TSE Stocks'!I188)</f>
        <v>-2.6650189382312076E-2</v>
      </c>
      <c r="J189">
        <f>LN('25 TSE Stocks'!J189/'25 TSE Stocks'!J188)</f>
        <v>4.0456909888160943E-3</v>
      </c>
      <c r="K189">
        <f>LN('25 TSE Stocks'!K189/'25 TSE Stocks'!K188)</f>
        <v>1.6565889127726614E-2</v>
      </c>
      <c r="L189">
        <f>LN('25 TSE Stocks'!L189/'25 TSE Stocks'!L188)</f>
        <v>1.547396093444472E-2</v>
      </c>
      <c r="M189">
        <f>LN('25 TSE Stocks'!M189/'25 TSE Stocks'!M188)</f>
        <v>1.07849974390392E-2</v>
      </c>
      <c r="N189">
        <f>LN('25 TSE Stocks'!N189/'25 TSE Stocks'!N188)</f>
        <v>4.155714252839917E-2</v>
      </c>
      <c r="O189">
        <f>LN('25 TSE Stocks'!O189/'25 TSE Stocks'!O188)</f>
        <v>3.0504928820417689E-2</v>
      </c>
      <c r="P189">
        <f>LN('25 TSE Stocks'!P189/'25 TSE Stocks'!P188)</f>
        <v>3.2230144239635238E-2</v>
      </c>
      <c r="Q189">
        <f>LN('25 TSE Stocks'!Q189/'25 TSE Stocks'!Q188)</f>
        <v>2.8522173132362973E-2</v>
      </c>
      <c r="R189">
        <f>LN('25 TSE Stocks'!R189/'25 TSE Stocks'!R188)</f>
        <v>-1.1173275736709763E-2</v>
      </c>
      <c r="S189">
        <f>LN('25 TSE Stocks'!S189/'25 TSE Stocks'!S188)</f>
        <v>-5.1022739010414264E-3</v>
      </c>
      <c r="T189">
        <f>LN('25 TSE Stocks'!T189/'25 TSE Stocks'!T188)</f>
        <v>-3.9061800795279714E-3</v>
      </c>
      <c r="U189">
        <f>LN('25 TSE Stocks'!U189/'25 TSE Stocks'!U188)</f>
        <v>-3.356803950626592E-3</v>
      </c>
      <c r="V189">
        <f>LN('25 TSE Stocks'!V189/'25 TSE Stocks'!V188)</f>
        <v>0</v>
      </c>
      <c r="W189">
        <f>LN('25 TSE Stocks'!W189/'25 TSE Stocks'!W188)</f>
        <v>9.0725378653332914E-3</v>
      </c>
      <c r="X189">
        <f>LN('25 TSE Stocks'!X189/'25 TSE Stocks'!X188)</f>
        <v>1.8291195154529667E-2</v>
      </c>
      <c r="Y189">
        <f>LN('25 TSE Stocks'!Y189/'25 TSE Stocks'!Y188)</f>
        <v>-1.0619829402946394E-2</v>
      </c>
      <c r="Z189">
        <f>LN('25 TSE Stocks'!Z189/'25 TSE Stocks'!Z188)</f>
        <v>2.2691342758589476E-2</v>
      </c>
    </row>
    <row r="190" spans="1:26" x14ac:dyDescent="0.25">
      <c r="A190" s="1">
        <v>42576</v>
      </c>
      <c r="B190">
        <f>LN('25 TSE Stocks'!B190/'25 TSE Stocks'!B189)</f>
        <v>6.9081569396902786E-4</v>
      </c>
      <c r="C190">
        <f>LN('25 TSE Stocks'!C190/'25 TSE Stocks'!C189)</f>
        <v>-8.5690619929462628E-3</v>
      </c>
      <c r="D190">
        <f>LN('25 TSE Stocks'!D190/'25 TSE Stocks'!D189)</f>
        <v>5.2942448202009912E-2</v>
      </c>
      <c r="E190">
        <f>LN('25 TSE Stocks'!E190/'25 TSE Stocks'!E189)</f>
        <v>0.12456272607234103</v>
      </c>
      <c r="F190">
        <f>LN('25 TSE Stocks'!F190/'25 TSE Stocks'!F189)</f>
        <v>1.3694844055638323E-2</v>
      </c>
      <c r="G190">
        <f>LN('25 TSE Stocks'!G190/'25 TSE Stocks'!G189)</f>
        <v>9.5464878478394681E-3</v>
      </c>
      <c r="H190">
        <f>LN('25 TSE Stocks'!H190/'25 TSE Stocks'!H189)</f>
        <v>-4.2646034388208007E-2</v>
      </c>
      <c r="I190">
        <f>LN('25 TSE Stocks'!I190/'25 TSE Stocks'!I189)</f>
        <v>6.134853720283202E-3</v>
      </c>
      <c r="J190">
        <f>LN('25 TSE Stocks'!J190/'25 TSE Stocks'!J189)</f>
        <v>-3.4226417886633137E-2</v>
      </c>
      <c r="K190">
        <f>LN('25 TSE Stocks'!K190/'25 TSE Stocks'!K189)</f>
        <v>6.7750397097319323E-2</v>
      </c>
      <c r="L190">
        <f>LN('25 TSE Stocks'!L190/'25 TSE Stocks'!L189)</f>
        <v>-5.3214389304656426E-2</v>
      </c>
      <c r="M190">
        <f>LN('25 TSE Stocks'!M190/'25 TSE Stocks'!M189)</f>
        <v>-1.2852395746881878E-2</v>
      </c>
      <c r="N190">
        <f>LN('25 TSE Stocks'!N190/'25 TSE Stocks'!N189)</f>
        <v>-5.1507558687917274E-2</v>
      </c>
      <c r="O190">
        <f>LN('25 TSE Stocks'!O190/'25 TSE Stocks'!O189)</f>
        <v>-3.5444955511077063E-2</v>
      </c>
      <c r="P190">
        <f>LN('25 TSE Stocks'!P190/'25 TSE Stocks'!P189)</f>
        <v>1.8640120216501601E-3</v>
      </c>
      <c r="Q190">
        <f>LN('25 TSE Stocks'!Q190/'25 TSE Stocks'!Q189)</f>
        <v>2.6020816491943658E-2</v>
      </c>
      <c r="R190">
        <f>LN('25 TSE Stocks'!R190/'25 TSE Stocks'!R189)</f>
        <v>-3.3591635907879072E-2</v>
      </c>
      <c r="S190">
        <f>LN('25 TSE Stocks'!S190/'25 TSE Stocks'!S189)</f>
        <v>1.1443372598374735E-2</v>
      </c>
      <c r="T190">
        <f>LN('25 TSE Stocks'!T190/'25 TSE Stocks'!T189)</f>
        <v>3.2726809908730482E-2</v>
      </c>
      <c r="U190">
        <f>LN('25 TSE Stocks'!U190/'25 TSE Stocks'!U189)</f>
        <v>-6.8716673715292331E-2</v>
      </c>
      <c r="V190">
        <f>LN('25 TSE Stocks'!V190/'25 TSE Stocks'!V189)</f>
        <v>0</v>
      </c>
      <c r="W190">
        <f>LN('25 TSE Stocks'!W190/'25 TSE Stocks'!W189)</f>
        <v>-5.3976053351823414E-2</v>
      </c>
      <c r="X190">
        <f>LN('25 TSE Stocks'!X190/'25 TSE Stocks'!X189)</f>
        <v>-2.7242857414939824E-2</v>
      </c>
      <c r="Y190">
        <f>LN('25 TSE Stocks'!Y190/'25 TSE Stocks'!Y189)</f>
        <v>-5.4858326490067479E-2</v>
      </c>
      <c r="Z190">
        <f>LN('25 TSE Stocks'!Z190/'25 TSE Stocks'!Z189)</f>
        <v>-8.0450809494742644E-3</v>
      </c>
    </row>
    <row r="191" spans="1:26" x14ac:dyDescent="0.25">
      <c r="A191" s="1">
        <v>42583</v>
      </c>
      <c r="B191">
        <f>LN('25 TSE Stocks'!B191/'25 TSE Stocks'!B190)</f>
        <v>-1.7415928063396476E-2</v>
      </c>
      <c r="C191">
        <f>LN('25 TSE Stocks'!C191/'25 TSE Stocks'!C190)</f>
        <v>-3.6813954313786992E-2</v>
      </c>
      <c r="D191">
        <f>LN('25 TSE Stocks'!D191/'25 TSE Stocks'!D190)</f>
        <v>-9.2046676484453166E-2</v>
      </c>
      <c r="E191">
        <f>LN('25 TSE Stocks'!E191/'25 TSE Stocks'!E190)</f>
        <v>-8.1760084288934262E-2</v>
      </c>
      <c r="F191">
        <f>LN('25 TSE Stocks'!F191/'25 TSE Stocks'!F190)</f>
        <v>-3.4694553942650148E-2</v>
      </c>
      <c r="G191">
        <f>LN('25 TSE Stocks'!G191/'25 TSE Stocks'!G190)</f>
        <v>-5.7851314001962084E-3</v>
      </c>
      <c r="H191">
        <f>LN('25 TSE Stocks'!H191/'25 TSE Stocks'!H190)</f>
        <v>-2.5211490404662758E-2</v>
      </c>
      <c r="I191">
        <f>LN('25 TSE Stocks'!I191/'25 TSE Stocks'!I190)</f>
        <v>-6.5286322822431589E-2</v>
      </c>
      <c r="J191">
        <f>LN('25 TSE Stocks'!J191/'25 TSE Stocks'!J190)</f>
        <v>-5.7322285559914504E-2</v>
      </c>
      <c r="K191">
        <f>LN('25 TSE Stocks'!K191/'25 TSE Stocks'!K190)</f>
        <v>-4.2870985223213746E-2</v>
      </c>
      <c r="L191">
        <f>LN('25 TSE Stocks'!L191/'25 TSE Stocks'!L190)</f>
        <v>-3.8168766332681681E-2</v>
      </c>
      <c r="M191">
        <f>LN('25 TSE Stocks'!M191/'25 TSE Stocks'!M190)</f>
        <v>-7.9109179424918644E-2</v>
      </c>
      <c r="N191">
        <f>LN('25 TSE Stocks'!N191/'25 TSE Stocks'!N190)</f>
        <v>-6.7973055793095344E-2</v>
      </c>
      <c r="O191">
        <f>LN('25 TSE Stocks'!O191/'25 TSE Stocks'!O190)</f>
        <v>-0.10038117155589094</v>
      </c>
      <c r="P191">
        <f>LN('25 TSE Stocks'!P191/'25 TSE Stocks'!P190)</f>
        <v>-5.5516650968643423E-2</v>
      </c>
      <c r="Q191">
        <f>LN('25 TSE Stocks'!Q191/'25 TSE Stocks'!Q190)</f>
        <v>-7.8332070180827745E-2</v>
      </c>
      <c r="R191">
        <f>LN('25 TSE Stocks'!R191/'25 TSE Stocks'!R190)</f>
        <v>-2.5180764592752179E-2</v>
      </c>
      <c r="S191">
        <f>LN('25 TSE Stocks'!S191/'25 TSE Stocks'!S190)</f>
        <v>-4.9232640185590058E-2</v>
      </c>
      <c r="T191">
        <f>LN('25 TSE Stocks'!T191/'25 TSE Stocks'!T190)</f>
        <v>6.7729349204600275E-2</v>
      </c>
      <c r="U191">
        <f>LN('25 TSE Stocks'!U191/'25 TSE Stocks'!U190)</f>
        <v>-6.5487315013840586E-2</v>
      </c>
      <c r="V191">
        <f>LN('25 TSE Stocks'!V191/'25 TSE Stocks'!V190)</f>
        <v>-3.6943473600162001E-2</v>
      </c>
      <c r="W191">
        <f>LN('25 TSE Stocks'!W191/'25 TSE Stocks'!W190)</f>
        <v>-5.7974159961213127E-2</v>
      </c>
      <c r="X191">
        <f>LN('25 TSE Stocks'!X191/'25 TSE Stocks'!X190)</f>
        <v>-7.0507859621644686E-2</v>
      </c>
      <c r="Y191">
        <f>LN('25 TSE Stocks'!Y191/'25 TSE Stocks'!Y190)</f>
        <v>-0.10285734618707307</v>
      </c>
      <c r="Z191">
        <f>LN('25 TSE Stocks'!Z191/'25 TSE Stocks'!Z190)</f>
        <v>-2.2876943937103173E-2</v>
      </c>
    </row>
    <row r="192" spans="1:26" x14ac:dyDescent="0.25">
      <c r="A192" s="1">
        <v>42590</v>
      </c>
      <c r="B192">
        <f>LN('25 TSE Stocks'!B192/'25 TSE Stocks'!B191)</f>
        <v>0.14131893142514684</v>
      </c>
      <c r="C192">
        <f>LN('25 TSE Stocks'!C192/'25 TSE Stocks'!C191)</f>
        <v>5.5569843780802111E-2</v>
      </c>
      <c r="D192">
        <f>LN('25 TSE Stocks'!D192/'25 TSE Stocks'!D191)</f>
        <v>-7.3292771863176315E-2</v>
      </c>
      <c r="E192">
        <f>LN('25 TSE Stocks'!E192/'25 TSE Stocks'!E191)</f>
        <v>-7.0077895725647122E-3</v>
      </c>
      <c r="F192">
        <f>LN('25 TSE Stocks'!F192/'25 TSE Stocks'!F191)</f>
        <v>4.8015446788393042E-2</v>
      </c>
      <c r="G192">
        <f>LN('25 TSE Stocks'!G192/'25 TSE Stocks'!G191)</f>
        <v>2.3609899162500309E-2</v>
      </c>
      <c r="H192">
        <f>LN('25 TSE Stocks'!H192/'25 TSE Stocks'!H191)</f>
        <v>1.4783886565205835E-2</v>
      </c>
      <c r="I192">
        <f>LN('25 TSE Stocks'!I192/'25 TSE Stocks'!I191)</f>
        <v>6.5076626545993773E-3</v>
      </c>
      <c r="J192">
        <f>LN('25 TSE Stocks'!J192/'25 TSE Stocks'!J191)</f>
        <v>2.4764627959642245E-2</v>
      </c>
      <c r="K192">
        <f>LN('25 TSE Stocks'!K192/'25 TSE Stocks'!K191)</f>
        <v>1.6949712074320007E-2</v>
      </c>
      <c r="L192">
        <f>LN('25 TSE Stocks'!L192/'25 TSE Stocks'!L191)</f>
        <v>4.7236849548978214E-2</v>
      </c>
      <c r="M192">
        <f>LN('25 TSE Stocks'!M192/'25 TSE Stocks'!M191)</f>
        <v>4.7037477382587033E-2</v>
      </c>
      <c r="N192">
        <f>LN('25 TSE Stocks'!N192/'25 TSE Stocks'!N191)</f>
        <v>0.10375382747668488</v>
      </c>
      <c r="O192">
        <f>LN('25 TSE Stocks'!O192/'25 TSE Stocks'!O191)</f>
        <v>1.1277421070292721E-2</v>
      </c>
      <c r="P192">
        <f>LN('25 TSE Stocks'!P192/'25 TSE Stocks'!P191)</f>
        <v>1.9664971492639382E-3</v>
      </c>
      <c r="Q192">
        <f>LN('25 TSE Stocks'!Q192/'25 TSE Stocks'!Q191)</f>
        <v>5.4067303805667537E-2</v>
      </c>
      <c r="R192">
        <f>LN('25 TSE Stocks'!R192/'25 TSE Stocks'!R191)</f>
        <v>6.1913568183684105E-2</v>
      </c>
      <c r="S192">
        <f>LN('25 TSE Stocks'!S192/'25 TSE Stocks'!S191)</f>
        <v>4.5432714132657301E-2</v>
      </c>
      <c r="T192">
        <f>LN('25 TSE Stocks'!T192/'25 TSE Stocks'!T191)</f>
        <v>2.7924830165869087E-2</v>
      </c>
      <c r="U192">
        <f>LN('25 TSE Stocks'!U192/'25 TSE Stocks'!U191)</f>
        <v>6.4946905153324672E-2</v>
      </c>
      <c r="V192">
        <f>LN('25 TSE Stocks'!V192/'25 TSE Stocks'!V191)</f>
        <v>2.652675804453377E-2</v>
      </c>
      <c r="W192">
        <f>LN('25 TSE Stocks'!W192/'25 TSE Stocks'!W191)</f>
        <v>-4.7001242952150066E-2</v>
      </c>
      <c r="X192">
        <f>LN('25 TSE Stocks'!X192/'25 TSE Stocks'!X191)</f>
        <v>6.9865433447606276E-2</v>
      </c>
      <c r="Y192">
        <f>LN('25 TSE Stocks'!Y192/'25 TSE Stocks'!Y191)</f>
        <v>3.6813992069568764E-2</v>
      </c>
      <c r="Z192">
        <f>LN('25 TSE Stocks'!Z192/'25 TSE Stocks'!Z191)</f>
        <v>-8.298788567282965E-3</v>
      </c>
    </row>
    <row r="193" spans="1:26" x14ac:dyDescent="0.25">
      <c r="A193" s="1">
        <v>42597</v>
      </c>
      <c r="B193">
        <f>LN('25 TSE Stocks'!B193/'25 TSE Stocks'!B192)</f>
        <v>7.6328022977941418E-2</v>
      </c>
      <c r="C193">
        <f>LN('25 TSE Stocks'!C193/'25 TSE Stocks'!C192)</f>
        <v>-7.1771836463010802E-2</v>
      </c>
      <c r="D193">
        <f>LN('25 TSE Stocks'!D193/'25 TSE Stocks'!D192)</f>
        <v>-6.4502508727035182E-2</v>
      </c>
      <c r="E193">
        <f>LN('25 TSE Stocks'!E193/'25 TSE Stocks'!E192)</f>
        <v>9.7970129907798964E-3</v>
      </c>
      <c r="F193">
        <f>LN('25 TSE Stocks'!F193/'25 TSE Stocks'!F192)</f>
        <v>6.0310150636973744E-3</v>
      </c>
      <c r="G193">
        <f>LN('25 TSE Stocks'!G193/'25 TSE Stocks'!G192)</f>
        <v>4.3238715247223411E-3</v>
      </c>
      <c r="H193">
        <f>LN('25 TSE Stocks'!H193/'25 TSE Stocks'!H192)</f>
        <v>-8.421174614763929E-3</v>
      </c>
      <c r="I193">
        <f>LN('25 TSE Stocks'!I193/'25 TSE Stocks'!I192)</f>
        <v>-4.0071471846903489E-2</v>
      </c>
      <c r="J193">
        <f>LN('25 TSE Stocks'!J193/'25 TSE Stocks'!J192)</f>
        <v>-8.2443659959679991E-2</v>
      </c>
      <c r="K193">
        <f>LN('25 TSE Stocks'!K193/'25 TSE Stocks'!K192)</f>
        <v>-7.4108132452170447E-2</v>
      </c>
      <c r="L193">
        <f>LN('25 TSE Stocks'!L193/'25 TSE Stocks'!L192)</f>
        <v>-5.9935486536408095E-2</v>
      </c>
      <c r="M193">
        <f>LN('25 TSE Stocks'!M193/'25 TSE Stocks'!M192)</f>
        <v>-0.10704351674066698</v>
      </c>
      <c r="N193">
        <f>LN('25 TSE Stocks'!N193/'25 TSE Stocks'!N192)</f>
        <v>-4.2949059143080649E-2</v>
      </c>
      <c r="O193">
        <f>LN('25 TSE Stocks'!O193/'25 TSE Stocks'!O192)</f>
        <v>-9.0180285160202975E-2</v>
      </c>
      <c r="P193">
        <f>LN('25 TSE Stocks'!P193/'25 TSE Stocks'!P192)</f>
        <v>-0.14794861142557889</v>
      </c>
      <c r="Q193">
        <f>LN('25 TSE Stocks'!Q193/'25 TSE Stocks'!Q192)</f>
        <v>-1.7560501167833609E-3</v>
      </c>
      <c r="R193">
        <f>LN('25 TSE Stocks'!R193/'25 TSE Stocks'!R192)</f>
        <v>-1.2397219272354166E-2</v>
      </c>
      <c r="S193">
        <f>LN('25 TSE Stocks'!S193/'25 TSE Stocks'!S192)</f>
        <v>-5.4772459450960473E-2</v>
      </c>
      <c r="T193">
        <f>LN('25 TSE Stocks'!T193/'25 TSE Stocks'!T192)</f>
        <v>5.1981829506771049E-2</v>
      </c>
      <c r="U193">
        <f>LN('25 TSE Stocks'!U193/'25 TSE Stocks'!U192)</f>
        <v>-6.7835323504617379E-2</v>
      </c>
      <c r="V193">
        <f>LN('25 TSE Stocks'!V193/'25 TSE Stocks'!V192)</f>
        <v>-2.1164878543210964E-2</v>
      </c>
      <c r="W193">
        <f>LN('25 TSE Stocks'!W193/'25 TSE Stocks'!W192)</f>
        <v>-1.747622693990248E-2</v>
      </c>
      <c r="X193">
        <f>LN('25 TSE Stocks'!X193/'25 TSE Stocks'!X192)</f>
        <v>-9.8528645147665073E-2</v>
      </c>
      <c r="Y193">
        <f>LN('25 TSE Stocks'!Y193/'25 TSE Stocks'!Y192)</f>
        <v>1.9881428115068534E-2</v>
      </c>
      <c r="Z193">
        <f>LN('25 TSE Stocks'!Z193/'25 TSE Stocks'!Z192)</f>
        <v>2.6317484526714032E-2</v>
      </c>
    </row>
    <row r="194" spans="1:26" x14ac:dyDescent="0.25">
      <c r="A194" s="1">
        <v>42604</v>
      </c>
      <c r="B194">
        <f>LN('25 TSE Stocks'!B194/'25 TSE Stocks'!B193)</f>
        <v>7.6688901517132674E-2</v>
      </c>
      <c r="C194">
        <f>LN('25 TSE Stocks'!C194/'25 TSE Stocks'!C193)</f>
        <v>2.1544964962625875E-2</v>
      </c>
      <c r="D194">
        <f>LN('25 TSE Stocks'!D194/'25 TSE Stocks'!D193)</f>
        <v>-9.8980690687307214E-3</v>
      </c>
      <c r="E194">
        <f>LN('25 TSE Stocks'!E194/'25 TSE Stocks'!E193)</f>
        <v>4.1696566947271568E-3</v>
      </c>
      <c r="F194">
        <f>LN('25 TSE Stocks'!F194/'25 TSE Stocks'!F193)</f>
        <v>-2.5693819321904801E-2</v>
      </c>
      <c r="G194">
        <f>LN('25 TSE Stocks'!G194/'25 TSE Stocks'!G193)</f>
        <v>-1.9268266415952817E-2</v>
      </c>
      <c r="H194">
        <f>LN('25 TSE Stocks'!H194/'25 TSE Stocks'!H193)</f>
        <v>-4.2371837640137605E-3</v>
      </c>
      <c r="I194">
        <f>LN('25 TSE Stocks'!I194/'25 TSE Stocks'!I193)</f>
        <v>2.7013615420006545E-2</v>
      </c>
      <c r="J194">
        <f>LN('25 TSE Stocks'!J194/'25 TSE Stocks'!J193)</f>
        <v>7.7820309711593844E-3</v>
      </c>
      <c r="K194">
        <f>LN('25 TSE Stocks'!K194/'25 TSE Stocks'!K193)</f>
        <v>5.1802270132387314E-2</v>
      </c>
      <c r="L194">
        <f>LN('25 TSE Stocks'!L194/'25 TSE Stocks'!L193)</f>
        <v>1.0643731594054116E-3</v>
      </c>
      <c r="M194">
        <f>LN('25 TSE Stocks'!M194/'25 TSE Stocks'!M193)</f>
        <v>3.3716295580163619E-2</v>
      </c>
      <c r="N194">
        <f>LN('25 TSE Stocks'!N194/'25 TSE Stocks'!N193)</f>
        <v>-7.8545267235629684E-2</v>
      </c>
      <c r="O194">
        <f>LN('25 TSE Stocks'!O194/'25 TSE Stocks'!O193)</f>
        <v>2.837074038126388E-2</v>
      </c>
      <c r="P194">
        <f>LN('25 TSE Stocks'!P194/'25 TSE Stocks'!P193)</f>
        <v>-2.1877735058473447E-2</v>
      </c>
      <c r="Q194">
        <f>LN('25 TSE Stocks'!Q194/'25 TSE Stocks'!Q193)</f>
        <v>3.2846448865413137E-2</v>
      </c>
      <c r="R194">
        <f>LN('25 TSE Stocks'!R194/'25 TSE Stocks'!R193)</f>
        <v>-1.2552972382408942E-2</v>
      </c>
      <c r="S194">
        <f>LN('25 TSE Stocks'!S194/'25 TSE Stocks'!S193)</f>
        <v>5.8572385503893244E-2</v>
      </c>
      <c r="T194">
        <f>LN('25 TSE Stocks'!T194/'25 TSE Stocks'!T193)</f>
        <v>-1.3158149604094943E-2</v>
      </c>
      <c r="U194">
        <f>LN('25 TSE Stocks'!U194/'25 TSE Stocks'!U193)</f>
        <v>3.5051535050625207E-2</v>
      </c>
      <c r="V194">
        <f>LN('25 TSE Stocks'!V194/'25 TSE Stocks'!V193)</f>
        <v>-1.0752663941421015E-2</v>
      </c>
      <c r="W194">
        <f>LN('25 TSE Stocks'!W194/'25 TSE Stocks'!W193)</f>
        <v>-8.8539603656018328E-3</v>
      </c>
      <c r="X194">
        <f>LN('25 TSE Stocks'!X194/'25 TSE Stocks'!X193)</f>
        <v>-9.2625070036816814E-3</v>
      </c>
      <c r="Y194">
        <f>LN('25 TSE Stocks'!Y194/'25 TSE Stocks'!Y193)</f>
        <v>3.9290907995167762E-3</v>
      </c>
      <c r="Z194">
        <f>LN('25 TSE Stocks'!Z194/'25 TSE Stocks'!Z193)</f>
        <v>-1.6247187884709854E-3</v>
      </c>
    </row>
    <row r="195" spans="1:26" x14ac:dyDescent="0.25">
      <c r="A195" s="1">
        <v>42611</v>
      </c>
      <c r="B195">
        <f>LN('25 TSE Stocks'!B195/'25 TSE Stocks'!B194)</f>
        <v>3.4477249415508053E-2</v>
      </c>
      <c r="C195">
        <f>LN('25 TSE Stocks'!C195/'25 TSE Stocks'!C194)</f>
        <v>-3.5588994475747177E-3</v>
      </c>
      <c r="D195">
        <f>LN('25 TSE Stocks'!D195/'25 TSE Stocks'!D194)</f>
        <v>4.4629816240646804E-2</v>
      </c>
      <c r="E195">
        <f>LN('25 TSE Stocks'!E195/'25 TSE Stocks'!E194)</f>
        <v>-4.2499196846810264E-2</v>
      </c>
      <c r="F195">
        <f>LN('25 TSE Stocks'!F195/'25 TSE Stocks'!F194)</f>
        <v>0.10391356190153299</v>
      </c>
      <c r="G195">
        <f>LN('25 TSE Stocks'!G195/'25 TSE Stocks'!G194)</f>
        <v>5.8323242544599016E-2</v>
      </c>
      <c r="H195">
        <f>LN('25 TSE Stocks'!H195/'25 TSE Stocks'!H194)</f>
        <v>4.1585885752812274E-2</v>
      </c>
      <c r="I195">
        <f>LN('25 TSE Stocks'!I195/'25 TSE Stocks'!I194)</f>
        <v>3.7970180944730987E-2</v>
      </c>
      <c r="J195">
        <f>LN('25 TSE Stocks'!J195/'25 TSE Stocks'!J194)</f>
        <v>3.0536765787951038E-2</v>
      </c>
      <c r="K195">
        <f>LN('25 TSE Stocks'!K195/'25 TSE Stocks'!K194)</f>
        <v>3.3794003459235319E-2</v>
      </c>
      <c r="L195">
        <f>LN('25 TSE Stocks'!L195/'25 TSE Stocks'!L194)</f>
        <v>-7.4747340381877249E-3</v>
      </c>
      <c r="M195">
        <f>LN('25 TSE Stocks'!M195/'25 TSE Stocks'!M194)</f>
        <v>5.0267553640413638E-2</v>
      </c>
      <c r="N195">
        <f>LN('25 TSE Stocks'!N195/'25 TSE Stocks'!N194)</f>
        <v>0.12493440106243872</v>
      </c>
      <c r="O195">
        <f>LN('25 TSE Stocks'!O195/'25 TSE Stocks'!O194)</f>
        <v>-1.3250654268806932E-2</v>
      </c>
      <c r="P195">
        <f>LN('25 TSE Stocks'!P195/'25 TSE Stocks'!P194)</f>
        <v>3.6575610743048714E-2</v>
      </c>
      <c r="Q195">
        <f>LN('25 TSE Stocks'!Q195/'25 TSE Stocks'!Q194)</f>
        <v>-6.8256323734693768E-3</v>
      </c>
      <c r="R195">
        <f>LN('25 TSE Stocks'!R195/'25 TSE Stocks'!R194)</f>
        <v>2.2707361722021532E-2</v>
      </c>
      <c r="S195">
        <f>LN('25 TSE Stocks'!S195/'25 TSE Stocks'!S194)</f>
        <v>-7.4788743509365471E-2</v>
      </c>
      <c r="T195">
        <f>LN('25 TSE Stocks'!T195/'25 TSE Stocks'!T194)</f>
        <v>2.9365836114540231E-2</v>
      </c>
      <c r="U195">
        <f>LN('25 TSE Stocks'!U195/'25 TSE Stocks'!U194)</f>
        <v>2.6820026534982604E-2</v>
      </c>
      <c r="V195">
        <f>LN('25 TSE Stocks'!V195/'25 TSE Stocks'!V194)</f>
        <v>1.6085946953739161E-2</v>
      </c>
      <c r="W195">
        <f>LN('25 TSE Stocks'!W195/'25 TSE Stocks'!W194)</f>
        <v>2.9213415979195578E-2</v>
      </c>
      <c r="X195">
        <f>LN('25 TSE Stocks'!X195/'25 TSE Stocks'!X194)</f>
        <v>7.1325272022355743E-3</v>
      </c>
      <c r="Y195">
        <f>LN('25 TSE Stocks'!Y195/'25 TSE Stocks'!Y194)</f>
        <v>7.1864759178077581E-2</v>
      </c>
      <c r="Z195">
        <f>LN('25 TSE Stocks'!Z195/'25 TSE Stocks'!Z194)</f>
        <v>-3.2574432870683973E-3</v>
      </c>
    </row>
    <row r="196" spans="1:26" x14ac:dyDescent="0.25">
      <c r="A196" s="1">
        <v>42618</v>
      </c>
      <c r="B196">
        <f>LN('25 TSE Stocks'!B196/'25 TSE Stocks'!B195)</f>
        <v>-8.5495000130467277E-2</v>
      </c>
      <c r="C196">
        <f>LN('25 TSE Stocks'!C196/'25 TSE Stocks'!C195)</f>
        <v>3.8466393414466879E-2</v>
      </c>
      <c r="D196">
        <f>LN('25 TSE Stocks'!D196/'25 TSE Stocks'!D195)</f>
        <v>1.5547240712484528E-2</v>
      </c>
      <c r="E196">
        <f>LN('25 TSE Stocks'!E196/'25 TSE Stocks'!E195)</f>
        <v>5.2161194404725747E-2</v>
      </c>
      <c r="F196">
        <f>LN('25 TSE Stocks'!F196/'25 TSE Stocks'!F195)</f>
        <v>-5.2253947548917948E-2</v>
      </c>
      <c r="G196">
        <f>LN('25 TSE Stocks'!G196/'25 TSE Stocks'!G195)</f>
        <v>-1.5277421006264259E-2</v>
      </c>
      <c r="H196">
        <f>LN('25 TSE Stocks'!H196/'25 TSE Stocks'!H195)</f>
        <v>1.2146002606542632E-2</v>
      </c>
      <c r="I196">
        <f>LN('25 TSE Stocks'!I196/'25 TSE Stocks'!I195)</f>
        <v>-1.4068618611810535E-3</v>
      </c>
      <c r="J196">
        <f>LN('25 TSE Stocks'!J196/'25 TSE Stocks'!J195)</f>
        <v>3.9798930533156196E-2</v>
      </c>
      <c r="K196">
        <f>LN('25 TSE Stocks'!K196/'25 TSE Stocks'!K195)</f>
        <v>3.4697489337383321E-2</v>
      </c>
      <c r="L196">
        <f>LN('25 TSE Stocks'!L196/'25 TSE Stocks'!L195)</f>
        <v>4.2780999690343133E-3</v>
      </c>
      <c r="M196">
        <f>LN('25 TSE Stocks'!M196/'25 TSE Stocks'!M195)</f>
        <v>8.8903925692064133E-3</v>
      </c>
      <c r="N196">
        <f>LN('25 TSE Stocks'!N196/'25 TSE Stocks'!N195)</f>
        <v>5.4789787545892997E-2</v>
      </c>
      <c r="O196">
        <f>LN('25 TSE Stocks'!O196/'25 TSE Stocks'!O195)</f>
        <v>-1.8511231238846237E-2</v>
      </c>
      <c r="P196">
        <f>LN('25 TSE Stocks'!P196/'25 TSE Stocks'!P195)</f>
        <v>-5.0643786796387667E-2</v>
      </c>
      <c r="Q196">
        <f>LN('25 TSE Stocks'!Q196/'25 TSE Stocks'!Q195)</f>
        <v>3.201596667208325E-2</v>
      </c>
      <c r="R196">
        <f>LN('25 TSE Stocks'!R196/'25 TSE Stocks'!R195)</f>
        <v>1.1735359194630441E-2</v>
      </c>
      <c r="S196">
        <f>LN('25 TSE Stocks'!S196/'25 TSE Stocks'!S195)</f>
        <v>1.0464385162421645E-2</v>
      </c>
      <c r="T196">
        <f>LN('25 TSE Stocks'!T196/'25 TSE Stocks'!T195)</f>
        <v>2.3829415079840911E-2</v>
      </c>
      <c r="U196">
        <f>LN('25 TSE Stocks'!U196/'25 TSE Stocks'!U195)</f>
        <v>7.4041727149034581E-3</v>
      </c>
      <c r="V196">
        <f>LN('25 TSE Stocks'!V196/'25 TSE Stocks'!V195)</f>
        <v>1.5831595530892816E-2</v>
      </c>
      <c r="W196">
        <f>LN('25 TSE Stocks'!W196/'25 TSE Stocks'!W195)</f>
        <v>2.8748698970691728E-3</v>
      </c>
      <c r="X196">
        <f>LN('25 TSE Stocks'!X196/'25 TSE Stocks'!X195)</f>
        <v>1.3413629786906467E-2</v>
      </c>
      <c r="Y196">
        <f>LN('25 TSE Stocks'!Y196/'25 TSE Stocks'!Y195)</f>
        <v>6.0195165807763212E-2</v>
      </c>
      <c r="Z196">
        <f>LN('25 TSE Stocks'!Z196/'25 TSE Stocks'!Z195)</f>
        <v>8.1237664403947096E-3</v>
      </c>
    </row>
    <row r="197" spans="1:26" x14ac:dyDescent="0.25">
      <c r="A197" s="1">
        <v>42625</v>
      </c>
      <c r="B197">
        <f>LN('25 TSE Stocks'!B197/'25 TSE Stocks'!B196)</f>
        <v>-7.188277736786629E-3</v>
      </c>
      <c r="C197">
        <f>LN('25 TSE Stocks'!C197/'25 TSE Stocks'!C196)</f>
        <v>-3.8466393414466803E-2</v>
      </c>
      <c r="D197">
        <f>LN('25 TSE Stocks'!D197/'25 TSE Stocks'!D196)</f>
        <v>-3.5898393899573437E-2</v>
      </c>
      <c r="E197">
        <f>LN('25 TSE Stocks'!E197/'25 TSE Stocks'!E196)</f>
        <v>1.4996817787128474E-2</v>
      </c>
      <c r="F197">
        <f>LN('25 TSE Stocks'!F197/'25 TSE Stocks'!F196)</f>
        <v>-6.6224396588045187E-2</v>
      </c>
      <c r="G197">
        <f>LN('25 TSE Stocks'!G197/'25 TSE Stocks'!G196)</f>
        <v>-5.0687907885614725E-2</v>
      </c>
      <c r="H197">
        <f>LN('25 TSE Stocks'!H197/'25 TSE Stocks'!H196)</f>
        <v>-5.7987250303623741E-2</v>
      </c>
      <c r="I197">
        <f>LN('25 TSE Stocks'!I197/'25 TSE Stocks'!I196)</f>
        <v>0</v>
      </c>
      <c r="J197">
        <f>LN('25 TSE Stocks'!J197/'25 TSE Stocks'!J196)</f>
        <v>4.2439096580425079E-2</v>
      </c>
      <c r="K197">
        <f>LN('25 TSE Stocks'!K197/'25 TSE Stocks'!K196)</f>
        <v>2.4765878831002973E-2</v>
      </c>
      <c r="L197">
        <f>LN('25 TSE Stocks'!L197/'25 TSE Stocks'!L196)</f>
        <v>-1.2889266571506743E-2</v>
      </c>
      <c r="M197">
        <f>LN('25 TSE Stocks'!M197/'25 TSE Stocks'!M196)</f>
        <v>-3.342799398193852E-2</v>
      </c>
      <c r="N197">
        <f>LN('25 TSE Stocks'!N197/'25 TSE Stocks'!N196)</f>
        <v>-5.3417162145604255E-2</v>
      </c>
      <c r="O197">
        <f>LN('25 TSE Stocks'!O197/'25 TSE Stocks'!O196)</f>
        <v>2.9290698179970546E-2</v>
      </c>
      <c r="P197">
        <f>LN('25 TSE Stocks'!P197/'25 TSE Stocks'!P196)</f>
        <v>6.5128586143698167E-2</v>
      </c>
      <c r="Q197">
        <f>LN('25 TSE Stocks'!Q197/'25 TSE Stocks'!Q196)</f>
        <v>1.154187405768026E-2</v>
      </c>
      <c r="R197">
        <f>LN('25 TSE Stocks'!R197/'25 TSE Stocks'!R196)</f>
        <v>-7.4265921469897625E-3</v>
      </c>
      <c r="S197">
        <f>LN('25 TSE Stocks'!S197/'25 TSE Stocks'!S196)</f>
        <v>7.8988309092729372E-2</v>
      </c>
      <c r="T197">
        <f>LN('25 TSE Stocks'!T197/'25 TSE Stocks'!T196)</f>
        <v>-4.8240881237878015E-2</v>
      </c>
      <c r="U197">
        <f>LN('25 TSE Stocks'!U197/'25 TSE Stocks'!U196)</f>
        <v>-1.8010157157703985E-3</v>
      </c>
      <c r="V197">
        <f>LN('25 TSE Stocks'!V197/'25 TSE Stocks'!V196)</f>
        <v>-2.1164878543210964E-2</v>
      </c>
      <c r="W197">
        <f>LN('25 TSE Stocks'!W197/'25 TSE Stocks'!W196)</f>
        <v>-3.8034707712698325E-2</v>
      </c>
      <c r="X197">
        <f>LN('25 TSE Stocks'!X197/'25 TSE Stocks'!X196)</f>
        <v>1.9445018856001424E-2</v>
      </c>
      <c r="Y197">
        <f>LN('25 TSE Stocks'!Y197/'25 TSE Stocks'!Y196)</f>
        <v>-4.5702325100196124E-2</v>
      </c>
      <c r="Z197">
        <f>LN('25 TSE Stocks'!Z197/'25 TSE Stocks'!Z196)</f>
        <v>-1.3029618196298363E-2</v>
      </c>
    </row>
    <row r="198" spans="1:26" x14ac:dyDescent="0.25">
      <c r="A198" s="1">
        <v>42632</v>
      </c>
      <c r="B198">
        <f>LN('25 TSE Stocks'!B198/'25 TSE Stocks'!B197)</f>
        <v>5.4008868259349148E-2</v>
      </c>
      <c r="C198">
        <f>LN('25 TSE Stocks'!C198/'25 TSE Stocks'!C197)</f>
        <v>1.766845466720832E-2</v>
      </c>
      <c r="D198">
        <f>LN('25 TSE Stocks'!D198/'25 TSE Stocks'!D197)</f>
        <v>3.974765749206096E-2</v>
      </c>
      <c r="E198">
        <f>LN('25 TSE Stocks'!E198/'25 TSE Stocks'!E197)</f>
        <v>1.743845145579841E-2</v>
      </c>
      <c r="F198">
        <f>LN('25 TSE Stocks'!F198/'25 TSE Stocks'!F197)</f>
        <v>6.3657844863285851E-2</v>
      </c>
      <c r="G198">
        <f>LN('25 TSE Stocks'!G198/'25 TSE Stocks'!G197)</f>
        <v>1.4218268476417164E-2</v>
      </c>
      <c r="H198">
        <f>LN('25 TSE Stocks'!H198/'25 TSE Stocks'!H197)</f>
        <v>1.0604533577519355E-2</v>
      </c>
      <c r="I198">
        <f>LN('25 TSE Stocks'!I198/'25 TSE Stocks'!I197)</f>
        <v>1.1200594279432206E-2</v>
      </c>
      <c r="J198">
        <f>LN('25 TSE Stocks'!J198/'25 TSE Stocks'!J197)</f>
        <v>4.9976741596666867E-2</v>
      </c>
      <c r="K198">
        <f>LN('25 TSE Stocks'!K198/'25 TSE Stocks'!K197)</f>
        <v>3.0831139002820699E-2</v>
      </c>
      <c r="L198">
        <f>LN('25 TSE Stocks'!L198/'25 TSE Stocks'!L197)</f>
        <v>4.2334104058395036E-2</v>
      </c>
      <c r="M198">
        <f>LN('25 TSE Stocks'!M198/'25 TSE Stocks'!M197)</f>
        <v>4.3850423233624668E-2</v>
      </c>
      <c r="N198">
        <f>LN('25 TSE Stocks'!N198/'25 TSE Stocks'!N197)</f>
        <v>1.2947355212987684E-2</v>
      </c>
      <c r="O198">
        <f>LN('25 TSE Stocks'!O198/'25 TSE Stocks'!O197)</f>
        <v>5.9240917475806704E-2</v>
      </c>
      <c r="P198">
        <f>LN('25 TSE Stocks'!P198/'25 TSE Stocks'!P197)</f>
        <v>-1.7857316072113147E-2</v>
      </c>
      <c r="Q198">
        <f>LN('25 TSE Stocks'!Q198/'25 TSE Stocks'!Q197)</f>
        <v>2.1087498823539764E-2</v>
      </c>
      <c r="R198">
        <f>LN('25 TSE Stocks'!R198/'25 TSE Stocks'!R197)</f>
        <v>5.2794122708045323E-2</v>
      </c>
      <c r="S198">
        <f>LN('25 TSE Stocks'!S198/'25 TSE Stocks'!S197)</f>
        <v>6.3093205454229362E-3</v>
      </c>
      <c r="T198">
        <f>LN('25 TSE Stocks'!T198/'25 TSE Stocks'!T197)</f>
        <v>3.082162176231323E-2</v>
      </c>
      <c r="U198">
        <f>LN('25 TSE Stocks'!U198/'25 TSE Stocks'!U197)</f>
        <v>3.8541270013815639E-2</v>
      </c>
      <c r="V198">
        <f>LN('25 TSE Stocks'!V198/'25 TSE Stocks'!V197)</f>
        <v>3.6749503127896946E-2</v>
      </c>
      <c r="W198">
        <f>LN('25 TSE Stocks'!W198/'25 TSE Stocks'!W197)</f>
        <v>1.577938147747545E-2</v>
      </c>
      <c r="X198">
        <f>LN('25 TSE Stocks'!X198/'25 TSE Stocks'!X197)</f>
        <v>7.5482579500120814E-2</v>
      </c>
      <c r="Y198">
        <f>LN('25 TSE Stocks'!Y198/'25 TSE Stocks'!Y197)</f>
        <v>-1.0849956927475132E-2</v>
      </c>
      <c r="Z198">
        <f>LN('25 TSE Stocks'!Z198/'25 TSE Stocks'!Z197)</f>
        <v>-1.3201433274911982E-2</v>
      </c>
    </row>
    <row r="199" spans="1:26" x14ac:dyDescent="0.25">
      <c r="A199" s="1">
        <v>42639</v>
      </c>
      <c r="B199">
        <f>LN('25 TSE Stocks'!B199/'25 TSE Stocks'!B198)</f>
        <v>1.5131979099223859E-2</v>
      </c>
      <c r="C199">
        <f>LN('25 TSE Stocks'!C199/'25 TSE Stocks'!C198)</f>
        <v>4.68700721819389E-2</v>
      </c>
      <c r="D199">
        <f>LN('25 TSE Stocks'!D199/'25 TSE Stocks'!D198)</f>
        <v>8.7433584354446991E-3</v>
      </c>
      <c r="E199">
        <f>LN('25 TSE Stocks'!E199/'25 TSE Stocks'!E198)</f>
        <v>1.1896947240845536E-2</v>
      </c>
      <c r="F199">
        <f>LN('25 TSE Stocks'!F199/'25 TSE Stocks'!F198)</f>
        <v>-7.5662296333246115E-2</v>
      </c>
      <c r="G199">
        <f>LN('25 TSE Stocks'!G199/'25 TSE Stocks'!G198)</f>
        <v>-2.9160697964041474E-2</v>
      </c>
      <c r="H199">
        <f>LN('25 TSE Stocks'!H199/'25 TSE Stocks'!H198)</f>
        <v>-1.0604533577519337E-2</v>
      </c>
      <c r="I199">
        <f>LN('25 TSE Stocks'!I199/'25 TSE Stocks'!I198)</f>
        <v>-4.8494368301968092E-2</v>
      </c>
      <c r="J199">
        <f>LN('25 TSE Stocks'!J199/'25 TSE Stocks'!J198)</f>
        <v>-1.9960665712670959E-2</v>
      </c>
      <c r="K199">
        <f>LN('25 TSE Stocks'!K199/'25 TSE Stocks'!K198)</f>
        <v>-1.8994768567577006E-3</v>
      </c>
      <c r="L199">
        <f>LN('25 TSE Stocks'!L199/'25 TSE Stocks'!L198)</f>
        <v>-6.0883623643021127E-2</v>
      </c>
      <c r="M199">
        <f>LN('25 TSE Stocks'!M199/'25 TSE Stocks'!M198)</f>
        <v>-1.4948462668700244E-2</v>
      </c>
      <c r="N199">
        <f>LN('25 TSE Stocks'!N199/'25 TSE Stocks'!N198)</f>
        <v>0.13056488643917269</v>
      </c>
      <c r="O199">
        <f>LN('25 TSE Stocks'!O199/'25 TSE Stocks'!O198)</f>
        <v>-3.8832052375354559E-2</v>
      </c>
      <c r="P199">
        <f>LN('25 TSE Stocks'!P199/'25 TSE Stocks'!P198)</f>
        <v>1.1198355004823168E-2</v>
      </c>
      <c r="Q199">
        <f>LN('25 TSE Stocks'!Q199/'25 TSE Stocks'!Q198)</f>
        <v>-1.6181521530257714E-2</v>
      </c>
      <c r="R199">
        <f>LN('25 TSE Stocks'!R199/'25 TSE Stocks'!R198)</f>
        <v>1.910104627231958E-2</v>
      </c>
      <c r="S199">
        <f>LN('25 TSE Stocks'!S199/'25 TSE Stocks'!S198)</f>
        <v>2.5124108462469246E-3</v>
      </c>
      <c r="T199">
        <f>LN('25 TSE Stocks'!T199/'25 TSE Stocks'!T198)</f>
        <v>-1.2861980489370053E-2</v>
      </c>
      <c r="U199">
        <f>LN('25 TSE Stocks'!U199/'25 TSE Stocks'!U198)</f>
        <v>-1.3092797558801666E-2</v>
      </c>
      <c r="V199">
        <f>LN('25 TSE Stocks'!V199/'25 TSE Stocks'!V198)</f>
        <v>1.0256533508288753E-2</v>
      </c>
      <c r="W199">
        <f>LN('25 TSE Stocks'!W199/'25 TSE Stocks'!W198)</f>
        <v>-3.5860455042405294E-2</v>
      </c>
      <c r="X199">
        <f>LN('25 TSE Stocks'!X199/'25 TSE Stocks'!X198)</f>
        <v>4.0005362867230478E-2</v>
      </c>
      <c r="Y199">
        <f>LN('25 TSE Stocks'!Y199/'25 TSE Stocks'!Y198)</f>
        <v>-7.2991525716591182E-3</v>
      </c>
      <c r="Z199">
        <f>LN('25 TSE Stocks'!Z199/'25 TSE Stocks'!Z198)</f>
        <v>4.970751146923952E-3</v>
      </c>
    </row>
    <row r="200" spans="1:26" x14ac:dyDescent="0.25">
      <c r="A200" s="1">
        <v>42646</v>
      </c>
      <c r="B200">
        <f>LN('25 TSE Stocks'!B200/'25 TSE Stocks'!B199)</f>
        <v>3.7606043205629651E-2</v>
      </c>
      <c r="C200">
        <f>LN('25 TSE Stocks'!C200/'25 TSE Stocks'!C199)</f>
        <v>2.2912632778542729E-2</v>
      </c>
      <c r="D200">
        <f>LN('25 TSE Stocks'!D200/'25 TSE Stocks'!D199)</f>
        <v>2.1546441715373538E-2</v>
      </c>
      <c r="E200">
        <f>LN('25 TSE Stocks'!E200/'25 TSE Stocks'!E199)</f>
        <v>1.1910879389704438E-2</v>
      </c>
      <c r="F200">
        <f>LN('25 TSE Stocks'!F200/'25 TSE Stocks'!F199)</f>
        <v>5.8936659571698143E-2</v>
      </c>
      <c r="G200">
        <f>LN('25 TSE Stocks'!G200/'25 TSE Stocks'!G199)</f>
        <v>5.5296135174234803E-2</v>
      </c>
      <c r="H200">
        <f>LN('25 TSE Stocks'!H200/'25 TSE Stocks'!H199)</f>
        <v>5.2230937435612391E-2</v>
      </c>
      <c r="I200">
        <f>LN('25 TSE Stocks'!I200/'25 TSE Stocks'!I199)</f>
        <v>9.0926059191184204E-3</v>
      </c>
      <c r="J200">
        <f>LN('25 TSE Stocks'!J200/'25 TSE Stocks'!J199)</f>
        <v>1.9706110355133716E-2</v>
      </c>
      <c r="K200">
        <f>LN('25 TSE Stocks'!K200/'25 TSE Stocks'!K199)</f>
        <v>8.478872250003577E-3</v>
      </c>
      <c r="L200">
        <f>LN('25 TSE Stocks'!L200/'25 TSE Stocks'!L199)</f>
        <v>1.6528583913067829E-2</v>
      </c>
      <c r="M200">
        <f>LN('25 TSE Stocks'!M200/'25 TSE Stocks'!M199)</f>
        <v>-1.8718488798836534E-2</v>
      </c>
      <c r="N200">
        <f>LN('25 TSE Stocks'!N200/'25 TSE Stocks'!N199)</f>
        <v>0.11652780983634775</v>
      </c>
      <c r="O200">
        <f>LN('25 TSE Stocks'!O200/'25 TSE Stocks'!O199)</f>
        <v>3.227202217149791E-3</v>
      </c>
      <c r="P200">
        <f>LN('25 TSE Stocks'!P200/'25 TSE Stocks'!P199)</f>
        <v>2.6375138218985367E-2</v>
      </c>
      <c r="Q200">
        <f>LN('25 TSE Stocks'!Q200/'25 TSE Stocks'!Q199)</f>
        <v>7.8701410261964484E-3</v>
      </c>
      <c r="R200">
        <f>LN('25 TSE Stocks'!R200/'25 TSE Stocks'!R199)</f>
        <v>-3.769989548458514E-2</v>
      </c>
      <c r="S200">
        <f>LN('25 TSE Stocks'!S200/'25 TSE Stocks'!S199)</f>
        <v>-1.0088201691084476E-2</v>
      </c>
      <c r="T200">
        <f>LN('25 TSE Stocks'!T200/'25 TSE Stocks'!T199)</f>
        <v>6.0676772199740076E-2</v>
      </c>
      <c r="U200">
        <f>LN('25 TSE Stocks'!U200/'25 TSE Stocks'!U199)</f>
        <v>5.7820476463599137E-3</v>
      </c>
      <c r="V200">
        <f>LN('25 TSE Stocks'!V200/'25 TSE Stocks'!V199)</f>
        <v>5.0891622730943799E-3</v>
      </c>
      <c r="W200">
        <f>LN('25 TSE Stocks'!W200/'25 TSE Stocks'!W199)</f>
        <v>3.9782103807563349E-2</v>
      </c>
      <c r="X200">
        <f>LN('25 TSE Stocks'!X200/'25 TSE Stocks'!X199)</f>
        <v>-1.8399723889366516E-3</v>
      </c>
      <c r="Y200">
        <f>LN('25 TSE Stocks'!Y200/'25 TSE Stocks'!Y199)</f>
        <v>6.0409005917468742E-2</v>
      </c>
      <c r="Z200">
        <f>LN('25 TSE Stocks'!Z200/'25 TSE Stocks'!Z199)</f>
        <v>-1.8015331804517445E-2</v>
      </c>
    </row>
    <row r="201" spans="1:26" x14ac:dyDescent="0.25">
      <c r="A201" s="1">
        <v>42653</v>
      </c>
      <c r="B201">
        <f>LN('25 TSE Stocks'!B201/'25 TSE Stocks'!B200)</f>
        <v>-3.0382054338066448E-2</v>
      </c>
      <c r="C201">
        <f>LN('25 TSE Stocks'!C201/'25 TSE Stocks'!C200)</f>
        <v>3.2893586126047235E-3</v>
      </c>
      <c r="D201">
        <f>LN('25 TSE Stocks'!D201/'25 TSE Stocks'!D200)</f>
        <v>-5.4838228235252057E-2</v>
      </c>
      <c r="E201">
        <f>LN('25 TSE Stocks'!E201/'25 TSE Stocks'!E200)</f>
        <v>5.2083336048110761E-3</v>
      </c>
      <c r="F201">
        <f>LN('25 TSE Stocks'!F201/'25 TSE Stocks'!F200)</f>
        <v>-3.2618937030299826E-2</v>
      </c>
      <c r="G201">
        <f>LN('25 TSE Stocks'!G201/'25 TSE Stocks'!G200)</f>
        <v>-2.1670641273593798E-3</v>
      </c>
      <c r="H201">
        <f>LN('25 TSE Stocks'!H201/'25 TSE Stocks'!H200)</f>
        <v>-8.2135102497785471E-3</v>
      </c>
      <c r="I201">
        <f>LN('25 TSE Stocks'!I201/'25 TSE Stocks'!I200)</f>
        <v>-2.122293392816384E-2</v>
      </c>
      <c r="J201">
        <f>LN('25 TSE Stocks'!J201/'25 TSE Stocks'!J200)</f>
        <v>-9.302463488256061E-3</v>
      </c>
      <c r="K201">
        <f>LN('25 TSE Stocks'!K201/'25 TSE Stocks'!K200)</f>
        <v>1.1299694556009795E-2</v>
      </c>
      <c r="L201">
        <f>LN('25 TSE Stocks'!L201/'25 TSE Stocks'!L200)</f>
        <v>-1.2028587904062644E-2</v>
      </c>
      <c r="M201">
        <f>LN('25 TSE Stocks'!M201/'25 TSE Stocks'!M200)</f>
        <v>-4.1346156240331302E-3</v>
      </c>
      <c r="N201">
        <f>LN('25 TSE Stocks'!N201/'25 TSE Stocks'!N200)</f>
        <v>6.053129328331535E-2</v>
      </c>
      <c r="O201">
        <f>LN('25 TSE Stocks'!O201/'25 TSE Stocks'!O200)</f>
        <v>2.8150475360626658E-3</v>
      </c>
      <c r="P201">
        <f>LN('25 TSE Stocks'!P201/'25 TSE Stocks'!P200)</f>
        <v>-4.347930154798332E-3</v>
      </c>
      <c r="Q201">
        <f>LN('25 TSE Stocks'!Q201/'25 TSE Stocks'!Q200)</f>
        <v>-1.4766361543248665E-2</v>
      </c>
      <c r="R201">
        <f>LN('25 TSE Stocks'!R201/'25 TSE Stocks'!R200)</f>
        <v>-2.8339271293913497E-2</v>
      </c>
      <c r="S201">
        <f>LN('25 TSE Stocks'!S201/'25 TSE Stocks'!S200)</f>
        <v>-1.1472474606418689E-2</v>
      </c>
      <c r="T201">
        <f>LN('25 TSE Stocks'!T201/'25 TSE Stocks'!T200)</f>
        <v>4.6120844994577493E-3</v>
      </c>
      <c r="U201">
        <f>LN('25 TSE Stocks'!U201/'25 TSE Stocks'!U200)</f>
        <v>-1.5138471432612811E-2</v>
      </c>
      <c r="V201">
        <f>LN('25 TSE Stocks'!V201/'25 TSE Stocks'!V200)</f>
        <v>1.025644945351103E-2</v>
      </c>
      <c r="W201">
        <f>LN('25 TSE Stocks'!W201/'25 TSE Stocks'!W200)</f>
        <v>-1.5968453066939333E-2</v>
      </c>
      <c r="X201">
        <f>LN('25 TSE Stocks'!X201/'25 TSE Stocks'!X200)</f>
        <v>6.0733112685157166E-2</v>
      </c>
      <c r="Y201">
        <f>LN('25 TSE Stocks'!Y201/'25 TSE Stocks'!Y200)</f>
        <v>4.3851984261013818E-2</v>
      </c>
      <c r="Z201">
        <f>LN('25 TSE Stocks'!Z201/'25 TSE Stocks'!Z200)</f>
        <v>3.4069957672902347E-3</v>
      </c>
    </row>
    <row r="202" spans="1:26" x14ac:dyDescent="0.25">
      <c r="A202" s="1">
        <v>42660</v>
      </c>
      <c r="B202">
        <f>LN('25 TSE Stocks'!B202/'25 TSE Stocks'!B201)</f>
        <v>5.7929353826817229E-2</v>
      </c>
      <c r="C202">
        <f>LN('25 TSE Stocks'!C202/'25 TSE Stocks'!C201)</f>
        <v>-1.3223365809606348E-2</v>
      </c>
      <c r="D202">
        <f>LN('25 TSE Stocks'!D202/'25 TSE Stocks'!D201)</f>
        <v>4.0867094067592771E-2</v>
      </c>
      <c r="E202">
        <f>LN('25 TSE Stocks'!E202/'25 TSE Stocks'!E201)</f>
        <v>4.5693191886099098E-2</v>
      </c>
      <c r="F202">
        <f>LN('25 TSE Stocks'!F202/'25 TSE Stocks'!F201)</f>
        <v>2.8051081293648771E-2</v>
      </c>
      <c r="G202">
        <f>LN('25 TSE Stocks'!G202/'25 TSE Stocks'!G201)</f>
        <v>-3.5101502201948156E-3</v>
      </c>
      <c r="H202">
        <f>LN('25 TSE Stocks'!H202/'25 TSE Stocks'!H201)</f>
        <v>0.1509053398218394</v>
      </c>
      <c r="I202">
        <f>LN('25 TSE Stocks'!I202/'25 TSE Stocks'!I201)</f>
        <v>3.3815342489766538E-2</v>
      </c>
      <c r="J202">
        <f>LN('25 TSE Stocks'!J202/'25 TSE Stocks'!J201)</f>
        <v>-8.0430692138136178E-3</v>
      </c>
      <c r="K202">
        <f>LN('25 TSE Stocks'!K202/'25 TSE Stocks'!K201)</f>
        <v>-9.4075064886144366E-3</v>
      </c>
      <c r="L202">
        <f>LN('25 TSE Stocks'!L202/'25 TSE Stocks'!L201)</f>
        <v>5.1458338068789113E-2</v>
      </c>
      <c r="M202">
        <f>LN('25 TSE Stocks'!M202/'25 TSE Stocks'!M201)</f>
        <v>5.5315248717354215E-2</v>
      </c>
      <c r="N202">
        <f>LN('25 TSE Stocks'!N202/'25 TSE Stocks'!N201)</f>
        <v>1.8249548300853281E-2</v>
      </c>
      <c r="O202">
        <f>LN('25 TSE Stocks'!O202/'25 TSE Stocks'!O201)</f>
        <v>-1.9055690657637802E-2</v>
      </c>
      <c r="P202">
        <f>LN('25 TSE Stocks'!P202/'25 TSE Stocks'!P201)</f>
        <v>1.0834371672749074E-2</v>
      </c>
      <c r="Q202">
        <f>LN('25 TSE Stocks'!Q202/'25 TSE Stocks'!Q201)</f>
        <v>-6.6336006252835436E-3</v>
      </c>
      <c r="R202">
        <f>LN('25 TSE Stocks'!R202/'25 TSE Stocks'!R201)</f>
        <v>1.5376473140311094E-2</v>
      </c>
      <c r="S202">
        <f>LN('25 TSE Stocks'!S202/'25 TSE Stocks'!S201)</f>
        <v>1.0204166933272141E-2</v>
      </c>
      <c r="T202">
        <f>LN('25 TSE Stocks'!T202/'25 TSE Stocks'!T201)</f>
        <v>7.6394995277679501E-3</v>
      </c>
      <c r="U202">
        <f>LN('25 TSE Stocks'!U202/'25 TSE Stocks'!U201)</f>
        <v>-1.3032411291308764E-2</v>
      </c>
      <c r="V202">
        <f>LN('25 TSE Stocks'!V202/'25 TSE Stocks'!V201)</f>
        <v>1.0152396704028959E-2</v>
      </c>
      <c r="W202">
        <f>LN('25 TSE Stocks'!W202/'25 TSE Stocks'!W201)</f>
        <v>2.8757691459777072E-2</v>
      </c>
      <c r="X202">
        <f>LN('25 TSE Stocks'!X202/'25 TSE Stocks'!X201)</f>
        <v>-9.8696767324264294E-3</v>
      </c>
      <c r="Y202">
        <f>LN('25 TSE Stocks'!Y202/'25 TSE Stocks'!Y201)</f>
        <v>9.8521235545208502E-3</v>
      </c>
      <c r="Z202">
        <f>LN('25 TSE Stocks'!Z202/'25 TSE Stocks'!Z201)</f>
        <v>6.7796986869799831E-3</v>
      </c>
    </row>
    <row r="203" spans="1:26" x14ac:dyDescent="0.25">
      <c r="A203" s="1">
        <v>42667</v>
      </c>
      <c r="B203">
        <f>LN('25 TSE Stocks'!B203/'25 TSE Stocks'!B202)</f>
        <v>-3.2046112868818255E-2</v>
      </c>
      <c r="C203">
        <f>LN('25 TSE Stocks'!C203/'25 TSE Stocks'!C202)</f>
        <v>1.4863954740797533E-2</v>
      </c>
      <c r="D203">
        <f>LN('25 TSE Stocks'!D203/'25 TSE Stocks'!D202)</f>
        <v>3.7178908541347866E-2</v>
      </c>
      <c r="E203">
        <f>LN('25 TSE Stocks'!E203/'25 TSE Stocks'!E202)</f>
        <v>2.4784682093708971E-3</v>
      </c>
      <c r="F203">
        <f>LN('25 TSE Stocks'!F203/'25 TSE Stocks'!F202)</f>
        <v>3.6892006180309966E-2</v>
      </c>
      <c r="G203">
        <f>LN('25 TSE Stocks'!G203/'25 TSE Stocks'!G202)</f>
        <v>1.1818582559610578E-2</v>
      </c>
      <c r="H203">
        <f>LN('25 TSE Stocks'!H203/'25 TSE Stocks'!H202)</f>
        <v>4.6761651241389056E-2</v>
      </c>
      <c r="I203">
        <f>LN('25 TSE Stocks'!I203/'25 TSE Stocks'!I202)</f>
        <v>3.5128322267593388E-2</v>
      </c>
      <c r="J203">
        <f>LN('25 TSE Stocks'!J203/'25 TSE Stocks'!J202)</f>
        <v>-3.283466210396236E-2</v>
      </c>
      <c r="K203">
        <f>LN('25 TSE Stocks'!K203/'25 TSE Stocks'!K202)</f>
        <v>2.4277594333438533E-2</v>
      </c>
      <c r="L203">
        <f>LN('25 TSE Stocks'!L203/'25 TSE Stocks'!L202)</f>
        <v>2.9853000984816379E-2</v>
      </c>
      <c r="M203">
        <f>LN('25 TSE Stocks'!M203/'25 TSE Stocks'!M202)</f>
        <v>2.6724666797726684E-2</v>
      </c>
      <c r="N203">
        <f>LN('25 TSE Stocks'!N203/'25 TSE Stocks'!N202)</f>
        <v>-1.0810879048747654E-2</v>
      </c>
      <c r="O203">
        <f>LN('25 TSE Stocks'!O203/'25 TSE Stocks'!O202)</f>
        <v>2.0660872981574114E-2</v>
      </c>
      <c r="P203">
        <f>LN('25 TSE Stocks'!P203/'25 TSE Stocks'!P202)</f>
        <v>3.2859429860124273E-2</v>
      </c>
      <c r="Q203">
        <f>LN('25 TSE Stocks'!Q203/'25 TSE Stocks'!Q202)</f>
        <v>1.9770058034656545E-2</v>
      </c>
      <c r="R203">
        <f>LN('25 TSE Stocks'!R203/'25 TSE Stocks'!R202)</f>
        <v>-1.2013525039357485E-2</v>
      </c>
      <c r="S203">
        <f>LN('25 TSE Stocks'!S203/'25 TSE Stocks'!S202)</f>
        <v>1.386285171369931E-2</v>
      </c>
      <c r="T203">
        <f>LN('25 TSE Stocks'!T203/'25 TSE Stocks'!T202)</f>
        <v>5.1901886409465935E-2</v>
      </c>
      <c r="U203">
        <f>LN('25 TSE Stocks'!U203/'25 TSE Stocks'!U202)</f>
        <v>-2.6770391685683268E-2</v>
      </c>
      <c r="V203">
        <f>LN('25 TSE Stocks'!V203/'25 TSE Stocks'!V202)</f>
        <v>4.4451834103581611E-2</v>
      </c>
      <c r="W203">
        <f>LN('25 TSE Stocks'!W203/'25 TSE Stocks'!W202)</f>
        <v>3.2694996791453275E-2</v>
      </c>
      <c r="X203">
        <f>LN('25 TSE Stocks'!X203/'25 TSE Stocks'!X202)</f>
        <v>3.4945583926939555E-3</v>
      </c>
      <c r="Y203">
        <f>LN('25 TSE Stocks'!Y203/'25 TSE Stocks'!Y202)</f>
        <v>6.3312463140290987E-2</v>
      </c>
      <c r="Z203">
        <f>LN('25 TSE Stocks'!Z203/'25 TSE Stocks'!Z202)</f>
        <v>1.0084301832987218E-2</v>
      </c>
    </row>
    <row r="204" spans="1:26" x14ac:dyDescent="0.25">
      <c r="A204" s="1">
        <v>42674</v>
      </c>
      <c r="B204">
        <f>LN('25 TSE Stocks'!B204/'25 TSE Stocks'!B203)</f>
        <v>-8.3555843975910191E-2</v>
      </c>
      <c r="C204">
        <f>LN('25 TSE Stocks'!C204/'25 TSE Stocks'!C203)</f>
        <v>-6.1177961128860411E-2</v>
      </c>
      <c r="D204">
        <f>LN('25 TSE Stocks'!D204/'25 TSE Stocks'!D203)</f>
        <v>-2.4275496814859052E-2</v>
      </c>
      <c r="E204">
        <f>LN('25 TSE Stocks'!E204/'25 TSE Stocks'!E203)</f>
        <v>3.8839683899537417E-2</v>
      </c>
      <c r="F204">
        <f>LN('25 TSE Stocks'!F204/'25 TSE Stocks'!F203)</f>
        <v>-4.6091097755750425E-2</v>
      </c>
      <c r="G204">
        <f>LN('25 TSE Stocks'!G204/'25 TSE Stocks'!G203)</f>
        <v>-5.8785387601270223E-2</v>
      </c>
      <c r="H204">
        <f>LN('25 TSE Stocks'!H204/'25 TSE Stocks'!H203)</f>
        <v>-9.3957268615307302E-2</v>
      </c>
      <c r="I204">
        <f>LN('25 TSE Stocks'!I204/'25 TSE Stocks'!I203)</f>
        <v>5.1643280870655598E-3</v>
      </c>
      <c r="J204">
        <f>LN('25 TSE Stocks'!J204/'25 TSE Stocks'!J203)</f>
        <v>-2.678094092896206E-2</v>
      </c>
      <c r="K204">
        <f>LN('25 TSE Stocks'!K204/'25 TSE Stocks'!K203)</f>
        <v>-7.268966681774143E-2</v>
      </c>
      <c r="L204">
        <f>LN('25 TSE Stocks'!L204/'25 TSE Stocks'!L203)</f>
        <v>-2.3603149133669406E-2</v>
      </c>
      <c r="M204">
        <f>LN('25 TSE Stocks'!M204/'25 TSE Stocks'!M203)</f>
        <v>-3.5314559038397947E-2</v>
      </c>
      <c r="N204">
        <f>LN('25 TSE Stocks'!N204/'25 TSE Stocks'!N203)</f>
        <v>-5.2750574129340852E-2</v>
      </c>
      <c r="O204">
        <f>LN('25 TSE Stocks'!O204/'25 TSE Stocks'!O203)</f>
        <v>-6.3309647992160142E-2</v>
      </c>
      <c r="P204">
        <f>LN('25 TSE Stocks'!P204/'25 TSE Stocks'!P203)</f>
        <v>-2.4275831142335863E-2</v>
      </c>
      <c r="Q204">
        <f>LN('25 TSE Stocks'!Q204/'25 TSE Stocks'!Q203)</f>
        <v>-2.9803571964978313E-2</v>
      </c>
      <c r="R204">
        <f>LN('25 TSE Stocks'!R204/'25 TSE Stocks'!R203)</f>
        <v>-3.8093636240993732E-2</v>
      </c>
      <c r="S204">
        <f>LN('25 TSE Stocks'!S204/'25 TSE Stocks'!S203)</f>
        <v>-2.7920665006561131E-2</v>
      </c>
      <c r="T204">
        <f>LN('25 TSE Stocks'!T204/'25 TSE Stocks'!T203)</f>
        <v>3.4094121460981841E-2</v>
      </c>
      <c r="U204">
        <f>LN('25 TSE Stocks'!U204/'25 TSE Stocks'!U203)</f>
        <v>-3.665467919211831E-2</v>
      </c>
      <c r="V204">
        <f>LN('25 TSE Stocks'!V204/'25 TSE Stocks'!V203)</f>
        <v>-1.459887092865242E-2</v>
      </c>
      <c r="W204">
        <f>LN('25 TSE Stocks'!W204/'25 TSE Stocks'!W203)</f>
        <v>-2.1033193891697E-2</v>
      </c>
      <c r="X204">
        <f>LN('25 TSE Stocks'!X204/'25 TSE Stocks'!X203)</f>
        <v>-3.6712338973147879E-2</v>
      </c>
      <c r="Y204">
        <f>LN('25 TSE Stocks'!Y204/'25 TSE Stocks'!Y203)</f>
        <v>7.9570758081357412E-2</v>
      </c>
      <c r="Z204">
        <f>LN('25 TSE Stocks'!Z204/'25 TSE Stocks'!Z203)</f>
        <v>1.6707312807172222E-3</v>
      </c>
    </row>
    <row r="205" spans="1:26" x14ac:dyDescent="0.25">
      <c r="A205" s="1">
        <v>42681</v>
      </c>
      <c r="B205">
        <f>LN('25 TSE Stocks'!B205/'25 TSE Stocks'!B204)</f>
        <v>-9.3024780053250038E-3</v>
      </c>
      <c r="C205">
        <f>LN('25 TSE Stocks'!C205/'25 TSE Stocks'!C204)</f>
        <v>-7.9026686878462246E-2</v>
      </c>
      <c r="D205">
        <f>LN('25 TSE Stocks'!D205/'25 TSE Stocks'!D204)</f>
        <v>0.10247164762396606</v>
      </c>
      <c r="E205">
        <f>LN('25 TSE Stocks'!E205/'25 TSE Stocks'!E204)</f>
        <v>-5.3802713378088757E-2</v>
      </c>
      <c r="F205">
        <f>LN('25 TSE Stocks'!F205/'25 TSE Stocks'!F204)</f>
        <v>0.15733611230463568</v>
      </c>
      <c r="G205">
        <f>LN('25 TSE Stocks'!G205/'25 TSE Stocks'!G204)</f>
        <v>4.3612058229660675E-2</v>
      </c>
      <c r="H205">
        <f>LN('25 TSE Stocks'!H205/'25 TSE Stocks'!H204)</f>
        <v>-4.3691808271977869E-2</v>
      </c>
      <c r="I205">
        <f>LN('25 TSE Stocks'!I205/'25 TSE Stocks'!I204)</f>
        <v>1.2286754602381711E-2</v>
      </c>
      <c r="J205">
        <f>LN('25 TSE Stocks'!J205/'25 TSE Stocks'!J204)</f>
        <v>-0.10061007850289377</v>
      </c>
      <c r="K205">
        <f>LN('25 TSE Stocks'!K205/'25 TSE Stocks'!K204)</f>
        <v>-7.9682331257745521E-3</v>
      </c>
      <c r="L205">
        <f>LN('25 TSE Stocks'!L205/'25 TSE Stocks'!L204)</f>
        <v>3.1683886528239398E-2</v>
      </c>
      <c r="M205">
        <f>LN('25 TSE Stocks'!M205/'25 TSE Stocks'!M204)</f>
        <v>7.2939176492973823E-2</v>
      </c>
      <c r="N205">
        <f>LN('25 TSE Stocks'!N205/'25 TSE Stocks'!N204)</f>
        <v>0.10332729698544856</v>
      </c>
      <c r="O205">
        <f>LN('25 TSE Stocks'!O205/'25 TSE Stocks'!O204)</f>
        <v>-5.6229119284269928E-2</v>
      </c>
      <c r="P205">
        <f>LN('25 TSE Stocks'!P205/'25 TSE Stocks'!P204)</f>
        <v>-8.8177637844896364E-2</v>
      </c>
      <c r="Q205">
        <f>LN('25 TSE Stocks'!Q205/'25 TSE Stocks'!Q204)</f>
        <v>-6.7793195022653546E-2</v>
      </c>
      <c r="R205">
        <f>LN('25 TSE Stocks'!R205/'25 TSE Stocks'!R204)</f>
        <v>-1.3341218871085397E-2</v>
      </c>
      <c r="S205">
        <f>LN('25 TSE Stocks'!S205/'25 TSE Stocks'!S204)</f>
        <v>-1.1650535350270811E-2</v>
      </c>
      <c r="T205">
        <f>LN('25 TSE Stocks'!T205/'25 TSE Stocks'!T204)</f>
        <v>-4.1987488601370523E-3</v>
      </c>
      <c r="U205">
        <f>LN('25 TSE Stocks'!U205/'25 TSE Stocks'!U204)</f>
        <v>-2.8745295913525686E-2</v>
      </c>
      <c r="V205">
        <f>LN('25 TSE Stocks'!V205/'25 TSE Stocks'!V204)</f>
        <v>9.7561988420153973E-3</v>
      </c>
      <c r="W205">
        <f>LN('25 TSE Stocks'!W205/'25 TSE Stocks'!W204)</f>
        <v>-1.4598767227694504E-2</v>
      </c>
      <c r="X205">
        <f>LN('25 TSE Stocks'!X205/'25 TSE Stocks'!X204)</f>
        <v>0.12619165961450521</v>
      </c>
      <c r="Y205">
        <f>LN('25 TSE Stocks'!Y205/'25 TSE Stocks'!Y204)</f>
        <v>2.7934852496619634E-2</v>
      </c>
      <c r="Z205">
        <f>LN('25 TSE Stocks'!Z205/'25 TSE Stocks'!Z204)</f>
        <v>-4.2631878409583629E-2</v>
      </c>
    </row>
    <row r="206" spans="1:26" x14ac:dyDescent="0.25">
      <c r="A206" s="1">
        <v>42688</v>
      </c>
      <c r="B206">
        <f>LN('25 TSE Stocks'!B206/'25 TSE Stocks'!B205)</f>
        <v>7.7205295356489539E-2</v>
      </c>
      <c r="C206">
        <f>LN('25 TSE Stocks'!C206/'25 TSE Stocks'!C205)</f>
        <v>4.3549397390976685E-2</v>
      </c>
      <c r="D206">
        <f>LN('25 TSE Stocks'!D206/'25 TSE Stocks'!D205)</f>
        <v>4.7549634709700535E-2</v>
      </c>
      <c r="E206">
        <f>LN('25 TSE Stocks'!E206/'25 TSE Stocks'!E205)</f>
        <v>2.3588829971538185E-2</v>
      </c>
      <c r="F206">
        <f>LN('25 TSE Stocks'!F206/'25 TSE Stocks'!F205)</f>
        <v>8.5557245916753386E-2</v>
      </c>
      <c r="G206">
        <f>LN('25 TSE Stocks'!G206/'25 TSE Stocks'!G205)</f>
        <v>5.9358924858093291E-2</v>
      </c>
      <c r="H206">
        <f>LN('25 TSE Stocks'!H206/'25 TSE Stocks'!H205)</f>
        <v>7.736966133652939E-3</v>
      </c>
      <c r="I206">
        <f>LN('25 TSE Stocks'!I206/'25 TSE Stocks'!I205)</f>
        <v>3.8920705541144081E-2</v>
      </c>
      <c r="J206">
        <f>LN('25 TSE Stocks'!J206/'25 TSE Stocks'!J205)</f>
        <v>8.911561041545453E-2</v>
      </c>
      <c r="K206">
        <f>LN('25 TSE Stocks'!K206/'25 TSE Stocks'!K205)</f>
        <v>7.9682331257745036E-3</v>
      </c>
      <c r="L206">
        <f>LN('25 TSE Stocks'!L206/'25 TSE Stocks'!L205)</f>
        <v>1.2000332731153333E-2</v>
      </c>
      <c r="M206">
        <f>LN('25 TSE Stocks'!M206/'25 TSE Stocks'!M205)</f>
        <v>2.849566702018572E-2</v>
      </c>
      <c r="N206">
        <f>LN('25 TSE Stocks'!N206/'25 TSE Stocks'!N205)</f>
        <v>6.9399988601049581E-2</v>
      </c>
      <c r="O206">
        <f>LN('25 TSE Stocks'!O206/'25 TSE Stocks'!O205)</f>
        <v>-1.3648955112934643E-2</v>
      </c>
      <c r="P206">
        <f>LN('25 TSE Stocks'!P206/'25 TSE Stocks'!P205)</f>
        <v>3.1019233862245584E-2</v>
      </c>
      <c r="Q206">
        <f>LN('25 TSE Stocks'!Q206/'25 TSE Stocks'!Q205)</f>
        <v>3.0117655593567168E-2</v>
      </c>
      <c r="R206">
        <f>LN('25 TSE Stocks'!R206/'25 TSE Stocks'!R205)</f>
        <v>7.7457184804367758E-3</v>
      </c>
      <c r="S206">
        <f>LN('25 TSE Stocks'!S206/'25 TSE Stocks'!S205)</f>
        <v>2.6007808583389182E-3</v>
      </c>
      <c r="T206">
        <f>LN('25 TSE Stocks'!T206/'25 TSE Stocks'!T205)</f>
        <v>3.1748751710296813E-2</v>
      </c>
      <c r="U206">
        <f>LN('25 TSE Stocks'!U206/'25 TSE Stocks'!U205)</f>
        <v>-5.5326011766102428E-3</v>
      </c>
      <c r="V206">
        <f>LN('25 TSE Stocks'!V206/'25 TSE Stocks'!V205)</f>
        <v>3.8099660725031397E-2</v>
      </c>
      <c r="W206">
        <f>LN('25 TSE Stocks'!W206/'25 TSE Stocks'!W205)</f>
        <v>4.2232791826197116E-2</v>
      </c>
      <c r="X206">
        <f>LN('25 TSE Stocks'!X206/'25 TSE Stocks'!X205)</f>
        <v>2.9336844453775036E-2</v>
      </c>
      <c r="Y206">
        <f>LN('25 TSE Stocks'!Y206/'25 TSE Stocks'!Y205)</f>
        <v>5.3631916287352491E-2</v>
      </c>
      <c r="Z206">
        <f>LN('25 TSE Stocks'!Z206/'25 TSE Stocks'!Z205)</f>
        <v>1.0398278145255162E-2</v>
      </c>
    </row>
    <row r="207" spans="1:26" x14ac:dyDescent="0.25">
      <c r="A207" s="1">
        <v>42695</v>
      </c>
      <c r="B207">
        <f>LN('25 TSE Stocks'!B207/'25 TSE Stocks'!B206)</f>
        <v>2.711006921966342E-2</v>
      </c>
      <c r="C207">
        <f>LN('25 TSE Stocks'!C207/'25 TSE Stocks'!C206)</f>
        <v>-6.5216577803668954E-3</v>
      </c>
      <c r="D207">
        <f>LN('25 TSE Stocks'!D207/'25 TSE Stocks'!D206)</f>
        <v>5.9591005369909831E-3</v>
      </c>
      <c r="E207">
        <f>LN('25 TSE Stocks'!E207/'25 TSE Stocks'!E206)</f>
        <v>-2.3588829971538071E-2</v>
      </c>
      <c r="F207">
        <f>LN('25 TSE Stocks'!F207/'25 TSE Stocks'!F206)</f>
        <v>-7.554762047623381E-4</v>
      </c>
      <c r="G207">
        <f>LN('25 TSE Stocks'!G207/'25 TSE Stocks'!G206)</f>
        <v>5.7378434564316655E-2</v>
      </c>
      <c r="H207">
        <f>LN('25 TSE Stocks'!H207/'25 TSE Stocks'!H206)</f>
        <v>5.9830866448552657E-2</v>
      </c>
      <c r="I207">
        <f>LN('25 TSE Stocks'!I207/'25 TSE Stocks'!I206)</f>
        <v>2.7354977660811412E-2</v>
      </c>
      <c r="J207">
        <f>LN('25 TSE Stocks'!J207/'25 TSE Stocks'!J206)</f>
        <v>1.719246007547514E-2</v>
      </c>
      <c r="K207">
        <f>LN('25 TSE Stocks'!K207/'25 TSE Stocks'!K206)</f>
        <v>2.353037990225023E-2</v>
      </c>
      <c r="L207">
        <f>LN('25 TSE Stocks'!L207/'25 TSE Stocks'!L206)</f>
        <v>-1.0994726067118979E-2</v>
      </c>
      <c r="M207">
        <f>LN('25 TSE Stocks'!M207/'25 TSE Stocks'!M206)</f>
        <v>3.5416132084427211E-2</v>
      </c>
      <c r="N207">
        <f>LN('25 TSE Stocks'!N207/'25 TSE Stocks'!N206)</f>
        <v>9.083832872578064E-2</v>
      </c>
      <c r="O207">
        <f>LN('25 TSE Stocks'!O207/'25 TSE Stocks'!O206)</f>
        <v>1.3197053859470932E-2</v>
      </c>
      <c r="P207">
        <f>LN('25 TSE Stocks'!P207/'25 TSE Stocks'!P206)</f>
        <v>7.8873872479060577E-3</v>
      </c>
      <c r="Q207">
        <f>LN('25 TSE Stocks'!Q207/'25 TSE Stocks'!Q206)</f>
        <v>1.386501730981125E-2</v>
      </c>
      <c r="R207">
        <f>LN('25 TSE Stocks'!R207/'25 TSE Stocks'!R206)</f>
        <v>4.9046139803021922E-2</v>
      </c>
      <c r="S207">
        <f>LN('25 TSE Stocks'!S207/'25 TSE Stocks'!S206)</f>
        <v>3.1951666302777869E-2</v>
      </c>
      <c r="T207">
        <f>LN('25 TSE Stocks'!T207/'25 TSE Stocks'!T206)</f>
        <v>2.8133150206583052E-2</v>
      </c>
      <c r="U207">
        <f>LN('25 TSE Stocks'!U207/'25 TSE Stocks'!U206)</f>
        <v>9.2691533687955553E-3</v>
      </c>
      <c r="V207">
        <f>LN('25 TSE Stocks'!V207/'25 TSE Stocks'!V206)</f>
        <v>9.3023483763659456E-3</v>
      </c>
      <c r="W207">
        <f>LN('25 TSE Stocks'!W207/'25 TSE Stocks'!W206)</f>
        <v>1.5851204234784425E-2</v>
      </c>
      <c r="X207">
        <f>LN('25 TSE Stocks'!X207/'25 TSE Stocks'!X206)</f>
        <v>-1.5609240635504446E-2</v>
      </c>
      <c r="Y207">
        <f>LN('25 TSE Stocks'!Y207/'25 TSE Stocks'!Y206)</f>
        <v>5.2083789375825329E-3</v>
      </c>
      <c r="Z207">
        <f>LN('25 TSE Stocks'!Z207/'25 TSE Stocks'!Z206)</f>
        <v>2.8888944440131358E-2</v>
      </c>
    </row>
    <row r="208" spans="1:26" x14ac:dyDescent="0.25">
      <c r="A208" s="1">
        <v>42702</v>
      </c>
      <c r="B208">
        <f>LN('25 TSE Stocks'!B208/'25 TSE Stocks'!B207)</f>
        <v>-1.0455584702375896E-2</v>
      </c>
      <c r="C208">
        <f>LN('25 TSE Stocks'!C208/'25 TSE Stocks'!C207)</f>
        <v>-2.9886095193552849E-2</v>
      </c>
      <c r="D208">
        <f>LN('25 TSE Stocks'!D208/'25 TSE Stocks'!D207)</f>
        <v>3.1934576072884593E-2</v>
      </c>
      <c r="E208">
        <f>LN('25 TSE Stocks'!E208/'25 TSE Stocks'!E207)</f>
        <v>3.7617677885896611E-3</v>
      </c>
      <c r="F208">
        <f>LN('25 TSE Stocks'!F208/'25 TSE Stocks'!F207)</f>
        <v>9.2875483342954673E-2</v>
      </c>
      <c r="G208">
        <f>LN('25 TSE Stocks'!G208/'25 TSE Stocks'!G207)</f>
        <v>-4.4880822587138158E-4</v>
      </c>
      <c r="H208">
        <f>LN('25 TSE Stocks'!H208/'25 TSE Stocks'!H207)</f>
        <v>-9.115579213381058E-3</v>
      </c>
      <c r="I208">
        <f>LN('25 TSE Stocks'!I208/'25 TSE Stocks'!I207)</f>
        <v>-1.6000476021441334E-2</v>
      </c>
      <c r="J208">
        <f>LN('25 TSE Stocks'!J208/'25 TSE Stocks'!J207)</f>
        <v>-5.6991382511673072E-2</v>
      </c>
      <c r="K208">
        <f>LN('25 TSE Stocks'!K208/'25 TSE Stocks'!K207)</f>
        <v>-5.3744056929869576E-2</v>
      </c>
      <c r="L208">
        <f>LN('25 TSE Stocks'!L208/'25 TSE Stocks'!L207)</f>
        <v>-1.2133704843553306E-2</v>
      </c>
      <c r="M208">
        <f>LN('25 TSE Stocks'!M208/'25 TSE Stocks'!M207)</f>
        <v>1.8633992401421311E-2</v>
      </c>
      <c r="N208">
        <f>LN('25 TSE Stocks'!N208/'25 TSE Stocks'!N207)</f>
        <v>1.9417912452233836E-2</v>
      </c>
      <c r="O208">
        <f>LN('25 TSE Stocks'!O208/'25 TSE Stocks'!O207)</f>
        <v>1.1238477167522772E-2</v>
      </c>
      <c r="P208">
        <f>LN('25 TSE Stocks'!P208/'25 TSE Stocks'!P207)</f>
        <v>-3.8906621110151557E-2</v>
      </c>
      <c r="Q208">
        <f>LN('25 TSE Stocks'!Q208/'25 TSE Stocks'!Q207)</f>
        <v>-5.1769705744613937E-3</v>
      </c>
      <c r="R208">
        <f>LN('25 TSE Stocks'!R208/'25 TSE Stocks'!R207)</f>
        <v>-4.1128210701431869E-2</v>
      </c>
      <c r="S208">
        <f>LN('25 TSE Stocks'!S208/'25 TSE Stocks'!S207)</f>
        <v>0</v>
      </c>
      <c r="T208">
        <f>LN('25 TSE Stocks'!T208/'25 TSE Stocks'!T207)</f>
        <v>4.0134728392329663E-2</v>
      </c>
      <c r="U208">
        <f>LN('25 TSE Stocks'!U208/'25 TSE Stocks'!U207)</f>
        <v>1.4035500781983214E-2</v>
      </c>
      <c r="V208">
        <f>LN('25 TSE Stocks'!V208/'25 TSE Stocks'!V207)</f>
        <v>1.3793528030502059E-2</v>
      </c>
      <c r="W208">
        <f>LN('25 TSE Stocks'!W208/'25 TSE Stocks'!W207)</f>
        <v>2.1053463991678442E-2</v>
      </c>
      <c r="X208">
        <f>LN('25 TSE Stocks'!X208/'25 TSE Stocks'!X207)</f>
        <v>-3.6853157735340654E-2</v>
      </c>
      <c r="Y208">
        <f>LN('25 TSE Stocks'!Y208/'25 TSE Stocks'!Y207)</f>
        <v>1.2903395214779071E-2</v>
      </c>
      <c r="Z208">
        <f>LN('25 TSE Stocks'!Z208/'25 TSE Stocks'!Z207)</f>
        <v>3.4571614357075051E-2</v>
      </c>
    </row>
    <row r="209" spans="1:26" x14ac:dyDescent="0.25">
      <c r="A209" s="1">
        <v>42709</v>
      </c>
      <c r="B209">
        <f>LN('25 TSE Stocks'!B209/'25 TSE Stocks'!B208)</f>
        <v>2.4994605418719642E-3</v>
      </c>
      <c r="C209">
        <f>LN('25 TSE Stocks'!C209/'25 TSE Stocks'!C208)</f>
        <v>-6.3873695859631421E-3</v>
      </c>
      <c r="D209">
        <f>LN('25 TSE Stocks'!D209/'25 TSE Stocks'!D208)</f>
        <v>4.9232694719740559E-2</v>
      </c>
      <c r="E209">
        <f>LN('25 TSE Stocks'!E209/'25 TSE Stocks'!E208)</f>
        <v>-2.2785778350482629E-2</v>
      </c>
      <c r="F209">
        <f>LN('25 TSE Stocks'!F209/'25 TSE Stocks'!F208)</f>
        <v>4.9308290148327244E-2</v>
      </c>
      <c r="G209">
        <f>LN('25 TSE Stocks'!G209/'25 TSE Stocks'!G208)</f>
        <v>4.6322829941272632E-2</v>
      </c>
      <c r="H209">
        <f>LN('25 TSE Stocks'!H209/'25 TSE Stocks'!H208)</f>
        <v>0.11900310448844709</v>
      </c>
      <c r="I209">
        <f>LN('25 TSE Stocks'!I209/'25 TSE Stocks'!I208)</f>
        <v>1.5047606757732916E-2</v>
      </c>
      <c r="J209">
        <f>LN('25 TSE Stocks'!J209/'25 TSE Stocks'!J208)</f>
        <v>-8.1422096173907846E-2</v>
      </c>
      <c r="K209">
        <f>LN('25 TSE Stocks'!K209/'25 TSE Stocks'!K208)</f>
        <v>-1.7535250924282455E-2</v>
      </c>
      <c r="L209">
        <f>LN('25 TSE Stocks'!L209/'25 TSE Stocks'!L208)</f>
        <v>1.4141683469098611E-2</v>
      </c>
      <c r="M209">
        <f>LN('25 TSE Stocks'!M209/'25 TSE Stocks'!M208)</f>
        <v>1.7386648811178646E-2</v>
      </c>
      <c r="N209">
        <f>LN('25 TSE Stocks'!N209/'25 TSE Stocks'!N208)</f>
        <v>-4.7207258157258682E-3</v>
      </c>
      <c r="O209">
        <f>LN('25 TSE Stocks'!O209/'25 TSE Stocks'!O208)</f>
        <v>-5.0423082933187917E-2</v>
      </c>
      <c r="P209">
        <f>LN('25 TSE Stocks'!P209/'25 TSE Stocks'!P208)</f>
        <v>-2.2419790814830896E-2</v>
      </c>
      <c r="Q209">
        <f>LN('25 TSE Stocks'!Q209/'25 TSE Stocks'!Q208)</f>
        <v>-1.921472030174028E-2</v>
      </c>
      <c r="R209">
        <f>LN('25 TSE Stocks'!R209/'25 TSE Stocks'!R208)</f>
        <v>1.061402577776328E-2</v>
      </c>
      <c r="S209">
        <f>LN('25 TSE Stocks'!S209/'25 TSE Stocks'!S208)</f>
        <v>-1.3933166413238406E-2</v>
      </c>
      <c r="T209">
        <f>LN('25 TSE Stocks'!T209/'25 TSE Stocks'!T208)</f>
        <v>9.5540827514155546E-2</v>
      </c>
      <c r="U209">
        <f>LN('25 TSE Stocks'!U209/'25 TSE Stocks'!U208)</f>
        <v>2.655122422844303E-2</v>
      </c>
      <c r="V209">
        <f>LN('25 TSE Stocks'!V209/'25 TSE Stocks'!V208)</f>
        <v>3.1463182007377563E-2</v>
      </c>
      <c r="W209">
        <f>LN('25 TSE Stocks'!W209/'25 TSE Stocks'!W208)</f>
        <v>3.0332242022043428E-2</v>
      </c>
      <c r="X209">
        <f>LN('25 TSE Stocks'!X209/'25 TSE Stocks'!X208)</f>
        <v>-2.3116118451371639E-2</v>
      </c>
      <c r="Y209">
        <f>LN('25 TSE Stocks'!Y209/'25 TSE Stocks'!Y208)</f>
        <v>3.5268006097024664E-2</v>
      </c>
      <c r="Z209">
        <f>LN('25 TSE Stocks'!Z209/'25 TSE Stocks'!Z208)</f>
        <v>6.4516452561651956E-3</v>
      </c>
    </row>
    <row r="210" spans="1:26" x14ac:dyDescent="0.25">
      <c r="A210" s="1">
        <v>42716</v>
      </c>
      <c r="B210">
        <f>LN('25 TSE Stocks'!B210/'25 TSE Stocks'!B209)</f>
        <v>3.0484032955632168E-2</v>
      </c>
      <c r="C210">
        <f>LN('25 TSE Stocks'!C210/'25 TSE Stocks'!C209)</f>
        <v>1.3478182577523623E-2</v>
      </c>
      <c r="D210">
        <f>LN('25 TSE Stocks'!D210/'25 TSE Stocks'!D209)</f>
        <v>-9.7398482607329306E-3</v>
      </c>
      <c r="E210">
        <f>LN('25 TSE Stocks'!E210/'25 TSE Stocks'!E209)</f>
        <v>3.6459129106406252E-2</v>
      </c>
      <c r="F210">
        <f>LN('25 TSE Stocks'!F210/'25 TSE Stocks'!F209)</f>
        <v>6.9238306828215039E-3</v>
      </c>
      <c r="G210">
        <f>LN('25 TSE Stocks'!G210/'25 TSE Stocks'!G209)</f>
        <v>2.1473023939726766E-2</v>
      </c>
      <c r="H210">
        <f>LN('25 TSE Stocks'!H210/'25 TSE Stocks'!H209)</f>
        <v>8.2665905573569051E-2</v>
      </c>
      <c r="I210">
        <f>LN('25 TSE Stocks'!I210/'25 TSE Stocks'!I209)</f>
        <v>2.5722848504645568E-2</v>
      </c>
      <c r="J210">
        <f>LN('25 TSE Stocks'!J210/'25 TSE Stocks'!J209)</f>
        <v>5.3981292113385045E-2</v>
      </c>
      <c r="K210">
        <f>LN('25 TSE Stocks'!K210/'25 TSE Stocks'!K209)</f>
        <v>4.3772489493974893E-2</v>
      </c>
      <c r="L210">
        <f>LN('25 TSE Stocks'!L210/'25 TSE Stocks'!L209)</f>
        <v>6.6917918273797547E-2</v>
      </c>
      <c r="M210">
        <f>LN('25 TSE Stocks'!M210/'25 TSE Stocks'!M209)</f>
        <v>-1.8161180465464429E-3</v>
      </c>
      <c r="N210">
        <f>LN('25 TSE Stocks'!N210/'25 TSE Stocks'!N209)</f>
        <v>1.7588892819180225E-2</v>
      </c>
      <c r="O210">
        <f>LN('25 TSE Stocks'!O210/'25 TSE Stocks'!O209)</f>
        <v>6.330349528726216E-2</v>
      </c>
      <c r="P210">
        <f>LN('25 TSE Stocks'!P210/'25 TSE Stocks'!P209)</f>
        <v>-3.5862917653846026E-3</v>
      </c>
      <c r="Q210">
        <f>LN('25 TSE Stocks'!Q210/'25 TSE Stocks'!Q209)</f>
        <v>5.490248336696623E-2</v>
      </c>
      <c r="R210">
        <f>LN('25 TSE Stocks'!R210/'25 TSE Stocks'!R209)</f>
        <v>4.2683685816388525E-2</v>
      </c>
      <c r="S210">
        <f>LN('25 TSE Stocks'!S210/'25 TSE Stocks'!S209)</f>
        <v>4.3675124495455818E-2</v>
      </c>
      <c r="T210">
        <f>LN('25 TSE Stocks'!T210/'25 TSE Stocks'!T209)</f>
        <v>-4.6240809783343615E-3</v>
      </c>
      <c r="U210">
        <f>LN('25 TSE Stocks'!U210/'25 TSE Stocks'!U209)</f>
        <v>4.2802866231960827E-2</v>
      </c>
      <c r="V210">
        <f>LN('25 TSE Stocks'!V210/'25 TSE Stocks'!V209)</f>
        <v>-1.3363096105037929E-2</v>
      </c>
      <c r="W210">
        <f>LN('25 TSE Stocks'!W210/'25 TSE Stocks'!W209)</f>
        <v>1.9147529030950034E-2</v>
      </c>
      <c r="X210">
        <f>LN('25 TSE Stocks'!X210/'25 TSE Stocks'!X209)</f>
        <v>7.2121459791390802E-3</v>
      </c>
      <c r="Y210">
        <f>LN('25 TSE Stocks'!Y210/'25 TSE Stocks'!Y209)</f>
        <v>-2.4782430474998333E-3</v>
      </c>
      <c r="Z210">
        <f>LN('25 TSE Stocks'!Z210/'25 TSE Stocks'!Z209)</f>
        <v>1.4365619847074627E-2</v>
      </c>
    </row>
    <row r="211" spans="1:26" x14ac:dyDescent="0.25">
      <c r="A211" s="1">
        <v>42723</v>
      </c>
      <c r="B211">
        <f>LN('25 TSE Stocks'!B211/'25 TSE Stocks'!B210)</f>
        <v>-1.5617698458879675E-2</v>
      </c>
      <c r="C211">
        <f>LN('25 TSE Stocks'!C211/'25 TSE Stocks'!C210)</f>
        <v>2.6785739867642534E-2</v>
      </c>
      <c r="D211">
        <f>LN('25 TSE Stocks'!D211/'25 TSE Stocks'!D210)</f>
        <v>-1.3710375572622493E-2</v>
      </c>
      <c r="E211">
        <f>LN('25 TSE Stocks'!E211/'25 TSE Stocks'!E210)</f>
        <v>-2.1211090417304415E-2</v>
      </c>
      <c r="F211">
        <f>LN('25 TSE Stocks'!F211/'25 TSE Stocks'!F210)</f>
        <v>-3.0132868078644431E-2</v>
      </c>
      <c r="G211">
        <f>LN('25 TSE Stocks'!G211/'25 TSE Stocks'!G210)</f>
        <v>-9.1260843950119481E-3</v>
      </c>
      <c r="H211">
        <f>LN('25 TSE Stocks'!H211/'25 TSE Stocks'!H210)</f>
        <v>2.5130725146807888E-2</v>
      </c>
      <c r="I211">
        <f>LN('25 TSE Stocks'!I211/'25 TSE Stocks'!I210)</f>
        <v>-1.8598751005590572E-3</v>
      </c>
      <c r="J211">
        <f>LN('25 TSE Stocks'!J211/'25 TSE Stocks'!J210)</f>
        <v>1.5337842979845773E-2</v>
      </c>
      <c r="K211">
        <f>LN('25 TSE Stocks'!K211/'25 TSE Stocks'!K210)</f>
        <v>5.958435332805957E-3</v>
      </c>
      <c r="L211">
        <f>LN('25 TSE Stocks'!L211/'25 TSE Stocks'!L210)</f>
        <v>3.7451255662097707E-3</v>
      </c>
      <c r="M211">
        <f>LN('25 TSE Stocks'!M211/'25 TSE Stocks'!M210)</f>
        <v>-8.8240291153903437E-3</v>
      </c>
      <c r="N211">
        <f>LN('25 TSE Stocks'!N211/'25 TSE Stocks'!N210)</f>
        <v>-6.9983430568820656E-3</v>
      </c>
      <c r="O211">
        <f>LN('25 TSE Stocks'!O211/'25 TSE Stocks'!O210)</f>
        <v>9.6620138059180984E-3</v>
      </c>
      <c r="P211">
        <f>LN('25 TSE Stocks'!P211/'25 TSE Stocks'!P210)</f>
        <v>1.0720893145324479E-2</v>
      </c>
      <c r="Q211">
        <f>LN('25 TSE Stocks'!Q211/'25 TSE Stocks'!Q210)</f>
        <v>3.3332435588323528E-3</v>
      </c>
      <c r="R211">
        <f>LN('25 TSE Stocks'!R211/'25 TSE Stocks'!R210)</f>
        <v>-2.1971646192857518E-4</v>
      </c>
      <c r="S211">
        <f>LN('25 TSE Stocks'!S211/'25 TSE Stocks'!S210)</f>
        <v>8.5106864594381004E-3</v>
      </c>
      <c r="T211">
        <f>LN('25 TSE Stocks'!T211/'25 TSE Stocks'!T210)</f>
        <v>-3.0590758558626863E-2</v>
      </c>
      <c r="U211">
        <f>LN('25 TSE Stocks'!U211/'25 TSE Stocks'!U210)</f>
        <v>8.810712775205367E-3</v>
      </c>
      <c r="V211">
        <f>LN('25 TSE Stocks'!V211/'25 TSE Stocks'!V210)</f>
        <v>-1.3544426658783006E-2</v>
      </c>
      <c r="W211">
        <f>LN('25 TSE Stocks'!W211/'25 TSE Stocks'!W210)</f>
        <v>-8.6238957350156815E-4</v>
      </c>
      <c r="X211">
        <f>LN('25 TSE Stocks'!X211/'25 TSE Stocks'!X210)</f>
        <v>3.5301043351396846E-2</v>
      </c>
      <c r="Y211">
        <f>LN('25 TSE Stocks'!Y211/'25 TSE Stocks'!Y210)</f>
        <v>-4.0511672796750463E-2</v>
      </c>
      <c r="Z211">
        <f>LN('25 TSE Stocks'!Z211/'25 TSE Stocks'!Z210)</f>
        <v>9.4637780828244755E-3</v>
      </c>
    </row>
    <row r="212" spans="1:26" x14ac:dyDescent="0.25">
      <c r="A212" s="1">
        <v>42730</v>
      </c>
      <c r="B212">
        <f>LN('25 TSE Stocks'!B212/'25 TSE Stocks'!B211)</f>
        <v>0.11597811212092178</v>
      </c>
      <c r="C212">
        <f>LN('25 TSE Stocks'!C212/'25 TSE Stocks'!C211)</f>
        <v>4.460917651183257E-2</v>
      </c>
      <c r="D212">
        <f>LN('25 TSE Stocks'!D212/'25 TSE Stocks'!D211)</f>
        <v>7.2782124735449469E-2</v>
      </c>
      <c r="E212">
        <f>LN('25 TSE Stocks'!E212/'25 TSE Stocks'!E211)</f>
        <v>-2.4251377123592932E-2</v>
      </c>
      <c r="F212">
        <f>LN('25 TSE Stocks'!F212/'25 TSE Stocks'!F211)</f>
        <v>-3.4258060466900504E-2</v>
      </c>
      <c r="G212">
        <f>LN('25 TSE Stocks'!G212/'25 TSE Stocks'!G211)</f>
        <v>-3.0357576078844584E-2</v>
      </c>
      <c r="H212">
        <f>LN('25 TSE Stocks'!H212/'25 TSE Stocks'!H211)</f>
        <v>-2.8129144552183957E-2</v>
      </c>
      <c r="I212">
        <f>LN('25 TSE Stocks'!I212/'25 TSE Stocks'!I211)</f>
        <v>-2.3545221432334538E-2</v>
      </c>
      <c r="J212">
        <f>LN('25 TSE Stocks'!J212/'25 TSE Stocks'!J211)</f>
        <v>2.9987255379054847E-2</v>
      </c>
      <c r="K212">
        <f>LN('25 TSE Stocks'!K212/'25 TSE Stocks'!K211)</f>
        <v>-9.9502300006535163E-3</v>
      </c>
      <c r="L212">
        <f>LN('25 TSE Stocks'!L212/'25 TSE Stocks'!L211)</f>
        <v>1.2999191679883988E-2</v>
      </c>
      <c r="M212">
        <f>LN('25 TSE Stocks'!M212/'25 TSE Stocks'!M211)</f>
        <v>-2.3501429480826279E-2</v>
      </c>
      <c r="N212">
        <f>LN('25 TSE Stocks'!N212/'25 TSE Stocks'!N211)</f>
        <v>1.5870129064671955E-2</v>
      </c>
      <c r="O212">
        <f>LN('25 TSE Stocks'!O212/'25 TSE Stocks'!O211)</f>
        <v>-1.319869620978955E-2</v>
      </c>
      <c r="P212">
        <f>LN('25 TSE Stocks'!P212/'25 TSE Stocks'!P211)</f>
        <v>-9.5240014581142261E-3</v>
      </c>
      <c r="Q212">
        <f>LN('25 TSE Stocks'!Q212/'25 TSE Stocks'!Q211)</f>
        <v>2.1399962168532245E-2</v>
      </c>
      <c r="R212">
        <f>LN('25 TSE Stocks'!R212/'25 TSE Stocks'!R211)</f>
        <v>-2.0669735703124418E-2</v>
      </c>
      <c r="S212">
        <f>LN('25 TSE Stocks'!S212/'25 TSE Stocks'!S211)</f>
        <v>-6.0716617823679446E-3</v>
      </c>
      <c r="T212">
        <f>LN('25 TSE Stocks'!T212/'25 TSE Stocks'!T211)</f>
        <v>-1.2019259956892171E-2</v>
      </c>
      <c r="U212">
        <f>LN('25 TSE Stocks'!U212/'25 TSE Stocks'!U211)</f>
        <v>-8.0886077163018263E-3</v>
      </c>
      <c r="V212">
        <f>LN('25 TSE Stocks'!V212/'25 TSE Stocks'!V211)</f>
        <v>-9.1323717004315307E-3</v>
      </c>
      <c r="W212">
        <f>LN('25 TSE Stocks'!W212/'25 TSE Stocks'!W211)</f>
        <v>-3.4572624217800731E-3</v>
      </c>
      <c r="X212">
        <f>LN('25 TSE Stocks'!X212/'25 TSE Stocks'!X211)</f>
        <v>2.424993152901329E-2</v>
      </c>
      <c r="Y212">
        <f>LN('25 TSE Stocks'!Y212/'25 TSE Stocks'!Y211)</f>
        <v>-2.3530743952035124E-2</v>
      </c>
      <c r="Z212">
        <f>LN('25 TSE Stocks'!Z212/'25 TSE Stocks'!Z211)</f>
        <v>0</v>
      </c>
    </row>
    <row r="213" spans="1:26" x14ac:dyDescent="0.25">
      <c r="A213" s="1">
        <v>42737</v>
      </c>
      <c r="B213">
        <f>LN('25 TSE Stocks'!B213/'25 TSE Stocks'!B212)</f>
        <v>-1.2784186350777785E-2</v>
      </c>
      <c r="C213">
        <f>LN('25 TSE Stocks'!C213/'25 TSE Stocks'!C212)</f>
        <v>4.1375813150235828E-2</v>
      </c>
      <c r="D213">
        <f>LN('25 TSE Stocks'!D213/'25 TSE Stocks'!D212)</f>
        <v>-4.0193884938741096E-3</v>
      </c>
      <c r="E213">
        <f>LN('25 TSE Stocks'!E213/'25 TSE Stocks'!E212)</f>
        <v>-3.2832733862158854E-2</v>
      </c>
      <c r="F213">
        <f>LN('25 TSE Stocks'!F213/'25 TSE Stocks'!F212)</f>
        <v>2.4414934045312607E-2</v>
      </c>
      <c r="G213">
        <f>LN('25 TSE Stocks'!G213/'25 TSE Stocks'!G212)</f>
        <v>7.5320734938457553E-3</v>
      </c>
      <c r="H213">
        <f>LN('25 TSE Stocks'!H213/'25 TSE Stocks'!H212)</f>
        <v>5.1218241853214344E-2</v>
      </c>
      <c r="I213">
        <f>LN('25 TSE Stocks'!I213/'25 TSE Stocks'!I212)</f>
        <v>2.0748783747386274E-2</v>
      </c>
      <c r="J213">
        <f>LN('25 TSE Stocks'!J213/'25 TSE Stocks'!J212)</f>
        <v>2.6240551609928185E-2</v>
      </c>
      <c r="K213">
        <f>LN('25 TSE Stocks'!K213/'25 TSE Stocks'!K212)</f>
        <v>4.0644301485880989E-2</v>
      </c>
      <c r="L213">
        <f>LN('25 TSE Stocks'!L213/'25 TSE Stocks'!L212)</f>
        <v>2.7299530377735418E-2</v>
      </c>
      <c r="M213">
        <f>LN('25 TSE Stocks'!M213/'25 TSE Stocks'!M212)</f>
        <v>4.974321705754977E-2</v>
      </c>
      <c r="N213">
        <f>LN('25 TSE Stocks'!N213/'25 TSE Stocks'!N212)</f>
        <v>-1.0034669999905812E-2</v>
      </c>
      <c r="O213">
        <f>LN('25 TSE Stocks'!O213/'25 TSE Stocks'!O212)</f>
        <v>3.2814591411308602E-2</v>
      </c>
      <c r="P213">
        <f>LN('25 TSE Stocks'!P213/'25 TSE Stocks'!P212)</f>
        <v>2.1370856544627979E-2</v>
      </c>
      <c r="Q213">
        <f>LN('25 TSE Stocks'!Q213/'25 TSE Stocks'!Q212)</f>
        <v>1.1336222068808034E-2</v>
      </c>
      <c r="R213">
        <f>LN('25 TSE Stocks'!R213/'25 TSE Stocks'!R212)</f>
        <v>2.46214534458651E-2</v>
      </c>
      <c r="S213">
        <f>LN('25 TSE Stocks'!S213/'25 TSE Stocks'!S212)</f>
        <v>4.8602014799358911E-3</v>
      </c>
      <c r="T213">
        <f>LN('25 TSE Stocks'!T213/'25 TSE Stocks'!T212)</f>
        <v>-3.1943700672451121E-2</v>
      </c>
      <c r="U213">
        <f>LN('25 TSE Stocks'!U213/'25 TSE Stocks'!U212)</f>
        <v>1.4827095585668847E-2</v>
      </c>
      <c r="V213">
        <f>LN('25 TSE Stocks'!V213/'25 TSE Stocks'!V212)</f>
        <v>3.6039894464252473E-2</v>
      </c>
      <c r="W213">
        <f>LN('25 TSE Stocks'!W213/'25 TSE Stocks'!W212)</f>
        <v>4.6520155567097932E-2</v>
      </c>
      <c r="X213">
        <f>LN('25 TSE Stocks'!X213/'25 TSE Stocks'!X212)</f>
        <v>2.8892235842872562E-2</v>
      </c>
      <c r="Y213">
        <f>LN('25 TSE Stocks'!Y213/'25 TSE Stocks'!Y212)</f>
        <v>2.8806826881821717E-2</v>
      </c>
      <c r="Z213">
        <f>LN('25 TSE Stocks'!Z213/'25 TSE Stocks'!Z212)</f>
        <v>1.5576757080193552E-2</v>
      </c>
    </row>
    <row r="214" spans="1:26" x14ac:dyDescent="0.25">
      <c r="A214" s="1">
        <v>42744</v>
      </c>
      <c r="B214">
        <f>LN('25 TSE Stocks'!B214/'25 TSE Stocks'!B213)</f>
        <v>-2.1525474049696153E-2</v>
      </c>
      <c r="C214">
        <f>LN('25 TSE Stocks'!C214/'25 TSE Stocks'!C213)</f>
        <v>-1.4051728698819205E-2</v>
      </c>
      <c r="D214">
        <f>LN('25 TSE Stocks'!D214/'25 TSE Stocks'!D213)</f>
        <v>-1.0119519820534462E-2</v>
      </c>
      <c r="E214">
        <f>LN('25 TSE Stocks'!E214/'25 TSE Stocks'!E213)</f>
        <v>-6.6979845710411394E-3</v>
      </c>
      <c r="F214">
        <f>LN('25 TSE Stocks'!F214/'25 TSE Stocks'!F213)</f>
        <v>-1.1584552626460605E-2</v>
      </c>
      <c r="G214">
        <f>LN('25 TSE Stocks'!G214/'25 TSE Stocks'!G213)</f>
        <v>-6.9507540491679162E-3</v>
      </c>
      <c r="H214">
        <f>LN('25 TSE Stocks'!H214/'25 TSE Stocks'!H213)</f>
        <v>-3.9277827403030527E-2</v>
      </c>
      <c r="I214">
        <f>LN('25 TSE Stocks'!I214/'25 TSE Stocks'!I213)</f>
        <v>5.5849142081888714E-3</v>
      </c>
      <c r="J214">
        <f>LN('25 TSE Stocks'!J214/'25 TSE Stocks'!J213)</f>
        <v>7.1685446153315884E-3</v>
      </c>
      <c r="K214">
        <f>LN('25 TSE Stocks'!K214/'25 TSE Stocks'!K213)</f>
        <v>-9.6996351537904021E-3</v>
      </c>
      <c r="L214">
        <f>LN('25 TSE Stocks'!L214/'25 TSE Stocks'!L213)</f>
        <v>-1.9946188270151422E-2</v>
      </c>
      <c r="M214">
        <f>LN('25 TSE Stocks'!M214/'25 TSE Stocks'!M213)</f>
        <v>-3.7614243077813858E-2</v>
      </c>
      <c r="N214">
        <f>LN('25 TSE Stocks'!N214/'25 TSE Stocks'!N213)</f>
        <v>-3.5132825182278338E-2</v>
      </c>
      <c r="O214">
        <f>LN('25 TSE Stocks'!O214/'25 TSE Stocks'!O213)</f>
        <v>-3.2041156079085177E-2</v>
      </c>
      <c r="P214">
        <f>LN('25 TSE Stocks'!P214/'25 TSE Stocks'!P213)</f>
        <v>-1.7868141074688391E-2</v>
      </c>
      <c r="Q214">
        <f>LN('25 TSE Stocks'!Q214/'25 TSE Stocks'!Q213)</f>
        <v>-2.4450971483169704E-2</v>
      </c>
      <c r="R214">
        <f>LN('25 TSE Stocks'!R214/'25 TSE Stocks'!R213)</f>
        <v>5.7060748146163076E-2</v>
      </c>
      <c r="S214">
        <f>LN('25 TSE Stocks'!S214/'25 TSE Stocks'!S213)</f>
        <v>-1.5883041486800122E-2</v>
      </c>
      <c r="T214">
        <f>LN('25 TSE Stocks'!T214/'25 TSE Stocks'!T213)</f>
        <v>4.3962960629343267E-2</v>
      </c>
      <c r="U214">
        <f>LN('25 TSE Stocks'!U214/'25 TSE Stocks'!U213)</f>
        <v>-3.5597409556100766E-2</v>
      </c>
      <c r="V214">
        <f>LN('25 TSE Stocks'!V214/'25 TSE Stocks'!V213)</f>
        <v>4.4153232216419813E-3</v>
      </c>
      <c r="W214">
        <f>LN('25 TSE Stocks'!W214/'25 TSE Stocks'!W213)</f>
        <v>-1.3311505009816125E-2</v>
      </c>
      <c r="X214">
        <f>LN('25 TSE Stocks'!X214/'25 TSE Stocks'!X213)</f>
        <v>-2.6256408578259012E-2</v>
      </c>
      <c r="Y214">
        <f>LN('25 TSE Stocks'!Y214/'25 TSE Stocks'!Y213)</f>
        <v>1.0309565825002221E-2</v>
      </c>
      <c r="Z214">
        <f>LN('25 TSE Stocks'!Z214/'25 TSE Stocks'!Z213)</f>
        <v>-9.3168833239584015E-3</v>
      </c>
    </row>
    <row r="215" spans="1:26" x14ac:dyDescent="0.25">
      <c r="A215" s="1">
        <v>42751</v>
      </c>
      <c r="B215">
        <f>LN('25 TSE Stocks'!B215/'25 TSE Stocks'!B214)</f>
        <v>-1.3609105524946985E-3</v>
      </c>
      <c r="C215">
        <f>LN('25 TSE Stocks'!C215/'25 TSE Stocks'!C214)</f>
        <v>2.6919011882868796E-3</v>
      </c>
      <c r="D215">
        <f>LN('25 TSE Stocks'!D215/'25 TSE Stocks'!D214)</f>
        <v>8.5070878277536382E-3</v>
      </c>
      <c r="E215">
        <f>LN('25 TSE Stocks'!E215/'25 TSE Stocks'!E214)</f>
        <v>-1.8996631726598278E-2</v>
      </c>
      <c r="F215">
        <f>LN('25 TSE Stocks'!F215/'25 TSE Stocks'!F214)</f>
        <v>2.1907259526488389E-3</v>
      </c>
      <c r="G215">
        <f>LN('25 TSE Stocks'!G215/'25 TSE Stocks'!G214)</f>
        <v>-1.1839588644668013E-2</v>
      </c>
      <c r="H215">
        <f>LN('25 TSE Stocks'!H215/'25 TSE Stocks'!H214)</f>
        <v>-1.3443260293857371E-2</v>
      </c>
      <c r="I215">
        <f>LN('25 TSE Stocks'!I215/'25 TSE Stocks'!I214)</f>
        <v>9.5460091686998642E-3</v>
      </c>
      <c r="J215">
        <f>LN('25 TSE Stocks'!J215/'25 TSE Stocks'!J214)</f>
        <v>-3.0459294036004111E-2</v>
      </c>
      <c r="K215">
        <f>LN('25 TSE Stocks'!K215/'25 TSE Stocks'!K214)</f>
        <v>-2.5667561674194907E-2</v>
      </c>
      <c r="L215">
        <f>LN('25 TSE Stocks'!L215/'25 TSE Stocks'!L214)</f>
        <v>-2.2223295190254257E-2</v>
      </c>
      <c r="M215">
        <f>LN('25 TSE Stocks'!M215/'25 TSE Stocks'!M214)</f>
        <v>-3.1718880752927156E-2</v>
      </c>
      <c r="N215">
        <f>LN('25 TSE Stocks'!N215/'25 TSE Stocks'!N214)</f>
        <v>4.0096297187060606E-3</v>
      </c>
      <c r="O215">
        <f>LN('25 TSE Stocks'!O215/'25 TSE Stocks'!O214)</f>
        <v>-1.9820670610986711E-2</v>
      </c>
      <c r="P215">
        <f>LN('25 TSE Stocks'!P215/'25 TSE Stocks'!P214)</f>
        <v>-3.1748777065510325E-2</v>
      </c>
      <c r="Q215">
        <f>LN('25 TSE Stocks'!Q215/'25 TSE Stocks'!Q214)</f>
        <v>3.2948040572327408E-3</v>
      </c>
      <c r="R215">
        <f>LN('25 TSE Stocks'!R215/'25 TSE Stocks'!R214)</f>
        <v>-3.9038253840499457E-2</v>
      </c>
      <c r="S215">
        <f>LN('25 TSE Stocks'!S215/'25 TSE Stocks'!S214)</f>
        <v>-1.36393132576172E-2</v>
      </c>
      <c r="T215">
        <f>LN('25 TSE Stocks'!T215/'25 TSE Stocks'!T214)</f>
        <v>2.3867589363800522E-3</v>
      </c>
      <c r="U215">
        <f>LN('25 TSE Stocks'!U215/'25 TSE Stocks'!U214)</f>
        <v>2.2274897799590713E-3</v>
      </c>
      <c r="V215">
        <f>LN('25 TSE Stocks'!V215/'25 TSE Stocks'!V214)</f>
        <v>0</v>
      </c>
      <c r="W215">
        <f>LN('25 TSE Stocks'!W215/'25 TSE Stocks'!W214)</f>
        <v>-3.0614399808931332E-2</v>
      </c>
      <c r="X215">
        <f>LN('25 TSE Stocks'!X215/'25 TSE Stocks'!X214)</f>
        <v>-3.1347913881938014E-3</v>
      </c>
      <c r="Y215">
        <f>LN('25 TSE Stocks'!Y215/'25 TSE Stocks'!Y214)</f>
        <v>-1.8111815174367531E-2</v>
      </c>
      <c r="Z215">
        <f>LN('25 TSE Stocks'!Z215/'25 TSE Stocks'!Z214)</f>
        <v>-6.2598737562350433E-3</v>
      </c>
    </row>
    <row r="216" spans="1:26" x14ac:dyDescent="0.25">
      <c r="A216" s="1">
        <v>42758</v>
      </c>
      <c r="B216">
        <f>LN('25 TSE Stocks'!B216/'25 TSE Stocks'!B215)</f>
        <v>6.6720783959181268E-2</v>
      </c>
      <c r="C216">
        <f>LN('25 TSE Stocks'!C216/'25 TSE Stocks'!C215)</f>
        <v>-4.3261218331315666E-2</v>
      </c>
      <c r="D216">
        <f>LN('25 TSE Stocks'!D216/'25 TSE Stocks'!D215)</f>
        <v>2.5489250556885078E-2</v>
      </c>
      <c r="E216">
        <f>LN('25 TSE Stocks'!E216/'25 TSE Stocks'!E215)</f>
        <v>1.3605726473294763E-2</v>
      </c>
      <c r="F216">
        <f>LN('25 TSE Stocks'!F216/'25 TSE Stocks'!F215)</f>
        <v>2.9382430625797741E-2</v>
      </c>
      <c r="G216">
        <f>LN('25 TSE Stocks'!G216/'25 TSE Stocks'!G215)</f>
        <v>-1.4365163475135719E-2</v>
      </c>
      <c r="H216">
        <f>LN('25 TSE Stocks'!H216/'25 TSE Stocks'!H215)</f>
        <v>-3.6757402696175071E-2</v>
      </c>
      <c r="I216">
        <f>LN('25 TSE Stocks'!I216/'25 TSE Stocks'!I215)</f>
        <v>3.4636663297308114E-2</v>
      </c>
      <c r="J216">
        <f>LN('25 TSE Stocks'!J216/'25 TSE Stocks'!J215)</f>
        <v>-8.8757151911991218E-3</v>
      </c>
      <c r="K216">
        <f>LN('25 TSE Stocks'!K216/'25 TSE Stocks'!K215)</f>
        <v>-2.0021553559759994E-3</v>
      </c>
      <c r="L216">
        <f>LN('25 TSE Stocks'!L216/'25 TSE Stocks'!L215)</f>
        <v>3.7382212193707437E-3</v>
      </c>
      <c r="M216">
        <f>LN('25 TSE Stocks'!M216/'25 TSE Stocks'!M215)</f>
        <v>-9.9408675212842839E-3</v>
      </c>
      <c r="N216">
        <f>LN('25 TSE Stocks'!N216/'25 TSE Stocks'!N215)</f>
        <v>7.9711216875376894E-3</v>
      </c>
      <c r="O216">
        <f>LN('25 TSE Stocks'!O216/'25 TSE Stocks'!O215)</f>
        <v>2.9585375067055913E-2</v>
      </c>
      <c r="P216">
        <f>LN('25 TSE Stocks'!P216/'25 TSE Stocks'!P215)</f>
        <v>8.6473000807046965E-3</v>
      </c>
      <c r="Q216">
        <f>LN('25 TSE Stocks'!Q216/'25 TSE Stocks'!Q215)</f>
        <v>-1.9934271752937067E-2</v>
      </c>
      <c r="R216">
        <f>LN('25 TSE Stocks'!R216/'25 TSE Stocks'!R215)</f>
        <v>-1.4086331440187004E-2</v>
      </c>
      <c r="S216">
        <f>LN('25 TSE Stocks'!S216/'25 TSE Stocks'!S215)</f>
        <v>1.9778066077354984E-2</v>
      </c>
      <c r="T216">
        <f>LN('25 TSE Stocks'!T216/'25 TSE Stocks'!T215)</f>
        <v>4.0869719521953021E-2</v>
      </c>
      <c r="U216">
        <f>LN('25 TSE Stocks'!U216/'25 TSE Stocks'!U215)</f>
        <v>3.1754600202240996E-2</v>
      </c>
      <c r="V216">
        <f>LN('25 TSE Stocks'!V216/'25 TSE Stocks'!V215)</f>
        <v>4.3109655858976165E-2</v>
      </c>
      <c r="W216">
        <f>LN('25 TSE Stocks'!W216/'25 TSE Stocks'!W215)</f>
        <v>3.4483204662278761E-3</v>
      </c>
      <c r="X216">
        <f>LN('25 TSE Stocks'!X216/'25 TSE Stocks'!X215)</f>
        <v>1.8149344217231762E-2</v>
      </c>
      <c r="Y216">
        <f>LN('25 TSE Stocks'!Y216/'25 TSE Stocks'!Y215)</f>
        <v>8.2650227333775667E-2</v>
      </c>
      <c r="Z216">
        <f>LN('25 TSE Stocks'!Z216/'25 TSE Stocks'!Z215)</f>
        <v>1.7121115756076312E-2</v>
      </c>
    </row>
    <row r="217" spans="1:26" x14ac:dyDescent="0.25">
      <c r="A217" s="1">
        <v>42765</v>
      </c>
      <c r="B217">
        <f>LN('25 TSE Stocks'!B217/'25 TSE Stocks'!B216)</f>
        <v>6.3741874628761699E-2</v>
      </c>
      <c r="C217">
        <f>LN('25 TSE Stocks'!C217/'25 TSE Stocks'!C216)</f>
        <v>2.0834225370963903E-2</v>
      </c>
      <c r="D217">
        <f>LN('25 TSE Stocks'!D217/'25 TSE Stocks'!D216)</f>
        <v>-7.4994533302529549E-3</v>
      </c>
      <c r="E217">
        <f>LN('25 TSE Stocks'!E217/'25 TSE Stocks'!E216)</f>
        <v>0</v>
      </c>
      <c r="F217">
        <f>LN('25 TSE Stocks'!F217/'25 TSE Stocks'!F216)</f>
        <v>-3.0887978358615571E-2</v>
      </c>
      <c r="G217">
        <f>LN('25 TSE Stocks'!G217/'25 TSE Stocks'!G216)</f>
        <v>-3.9399767598530006E-2</v>
      </c>
      <c r="H217">
        <f>LN('25 TSE Stocks'!H217/'25 TSE Stocks'!H216)</f>
        <v>5.9063406899329984E-2</v>
      </c>
      <c r="I217">
        <f>LN('25 TSE Stocks'!I217/'25 TSE Stocks'!I216)</f>
        <v>-2.0033530715425456E-2</v>
      </c>
      <c r="J217">
        <f>LN('25 TSE Stocks'!J217/'25 TSE Stocks'!J216)</f>
        <v>-4.4678041256766094E-3</v>
      </c>
      <c r="K217">
        <f>LN('25 TSE Stocks'!K217/'25 TSE Stocks'!K216)</f>
        <v>5.0792206302961197E-2</v>
      </c>
      <c r="L217">
        <f>LN('25 TSE Stocks'!L217/'25 TSE Stocks'!L216)</f>
        <v>0.13586060900533814</v>
      </c>
      <c r="M217">
        <f>LN('25 TSE Stocks'!M217/'25 TSE Stocks'!M216)</f>
        <v>-3.1093935806668131E-2</v>
      </c>
      <c r="N217">
        <f>LN('25 TSE Stocks'!N217/'25 TSE Stocks'!N216)</f>
        <v>-5.2568528205890953E-2</v>
      </c>
      <c r="O217">
        <f>LN('25 TSE Stocks'!O217/'25 TSE Stocks'!O216)</f>
        <v>7.0423229457298236E-3</v>
      </c>
      <c r="P217">
        <f>LN('25 TSE Stocks'!P217/'25 TSE Stocks'!P216)</f>
        <v>-1.2376285680799046E-2</v>
      </c>
      <c r="Q217">
        <f>LN('25 TSE Stocks'!Q217/'25 TSE Stocks'!Q216)</f>
        <v>-1.0118114851301313E-2</v>
      </c>
      <c r="R217">
        <f>LN('25 TSE Stocks'!R217/'25 TSE Stocks'!R216)</f>
        <v>-2.9007134930516858E-2</v>
      </c>
      <c r="S217">
        <f>LN('25 TSE Stocks'!S217/'25 TSE Stocks'!S216)</f>
        <v>-2.4509808704713102E-3</v>
      </c>
      <c r="T217">
        <f>LN('25 TSE Stocks'!T217/'25 TSE Stocks'!T216)</f>
        <v>-2.2908945658881561E-3</v>
      </c>
      <c r="U217">
        <f>LN('25 TSE Stocks'!U217/'25 TSE Stocks'!U216)</f>
        <v>4.8388020405144012E-2</v>
      </c>
      <c r="V217">
        <f>LN('25 TSE Stocks'!V217/'25 TSE Stocks'!V216)</f>
        <v>-8.4745240112911614E-3</v>
      </c>
      <c r="W217">
        <f>LN('25 TSE Stocks'!W217/'25 TSE Stocks'!W216)</f>
        <v>-1.6486221933427303E-2</v>
      </c>
      <c r="X217">
        <f>LN('25 TSE Stocks'!X217/'25 TSE Stocks'!X216)</f>
        <v>3.7816497445139298E-2</v>
      </c>
      <c r="Y217">
        <f>LN('25 TSE Stocks'!Y217/'25 TSE Stocks'!Y216)</f>
        <v>-2.1872055699022577E-2</v>
      </c>
      <c r="Z217">
        <f>LN('25 TSE Stocks'!Z217/'25 TSE Stocks'!Z216)</f>
        <v>-3.6139028267933249E-2</v>
      </c>
    </row>
    <row r="218" spans="1:26" x14ac:dyDescent="0.25">
      <c r="A218" s="1">
        <v>42772</v>
      </c>
      <c r="B218">
        <f>LN('25 TSE Stocks'!B218/'25 TSE Stocks'!B217)</f>
        <v>8.0716621052250123E-2</v>
      </c>
      <c r="C218">
        <f>LN('25 TSE Stocks'!C218/'25 TSE Stocks'!C217)</f>
        <v>4.8626433858998765E-2</v>
      </c>
      <c r="D218">
        <f>LN('25 TSE Stocks'!D218/'25 TSE Stocks'!D217)</f>
        <v>-1.3562280002750723E-2</v>
      </c>
      <c r="E218">
        <f>LN('25 TSE Stocks'!E218/'25 TSE Stocks'!E217)</f>
        <v>2.1391143371531494E-2</v>
      </c>
      <c r="F218">
        <f>LN('25 TSE Stocks'!F218/'25 TSE Stocks'!F217)</f>
        <v>4.5654117446929494E-2</v>
      </c>
      <c r="G218">
        <f>LN('25 TSE Stocks'!G218/'25 TSE Stocks'!G217)</f>
        <v>1.5503380420212783E-4</v>
      </c>
      <c r="H218">
        <f>LN('25 TSE Stocks'!H218/'25 TSE Stocks'!H217)</f>
        <v>1.169601384817804E-2</v>
      </c>
      <c r="I218">
        <f>LN('25 TSE Stocks'!I218/'25 TSE Stocks'!I217)</f>
        <v>-3.3277257725860088E-3</v>
      </c>
      <c r="J218">
        <f>LN('25 TSE Stocks'!J218/'25 TSE Stocks'!J217)</f>
        <v>-5.5228559247867327E-2</v>
      </c>
      <c r="K218">
        <f>LN('25 TSE Stocks'!K218/'25 TSE Stocks'!K217)</f>
        <v>-1.1494464652899258E-2</v>
      </c>
      <c r="L218">
        <f>LN('25 TSE Stocks'!L218/'25 TSE Stocks'!L217)</f>
        <v>2.2545295705153415E-2</v>
      </c>
      <c r="M218">
        <f>LN('25 TSE Stocks'!M218/'25 TSE Stocks'!M217)</f>
        <v>4.6127241120785353E-2</v>
      </c>
      <c r="N218">
        <f>LN('25 TSE Stocks'!N218/'25 TSE Stocks'!N217)</f>
        <v>-1.2208040762379902E-2</v>
      </c>
      <c r="O218">
        <f>LN('25 TSE Stocks'!O218/'25 TSE Stocks'!O217)</f>
        <v>-1.3166846629344691E-3</v>
      </c>
      <c r="P218">
        <f>LN('25 TSE Stocks'!P218/'25 TSE Stocks'!P217)</f>
        <v>2.0949450574032927E-2</v>
      </c>
      <c r="Q218">
        <f>LN('25 TSE Stocks'!Q218/'25 TSE Stocks'!Q217)</f>
        <v>1.1794470667315787E-2</v>
      </c>
      <c r="R218">
        <f>LN('25 TSE Stocks'!R218/'25 TSE Stocks'!R217)</f>
        <v>1.072649700910277E-2</v>
      </c>
      <c r="S218">
        <f>LN('25 TSE Stocks'!S218/'25 TSE Stocks'!S217)</f>
        <v>1.0982266007323554E-2</v>
      </c>
      <c r="T218">
        <f>LN('25 TSE Stocks'!T218/'25 TSE Stocks'!T217)</f>
        <v>6.8686904817940389E-2</v>
      </c>
      <c r="U218">
        <f>LN('25 TSE Stocks'!U218/'25 TSE Stocks'!U217)</f>
        <v>-8.4215087160281164E-3</v>
      </c>
      <c r="V218">
        <f>LN('25 TSE Stocks'!V218/'25 TSE Stocks'!V217)</f>
        <v>2.1053494654393663E-2</v>
      </c>
      <c r="W218">
        <f>LN('25 TSE Stocks'!W218/'25 TSE Stocks'!W217)</f>
        <v>5.3652623404811653E-2</v>
      </c>
      <c r="X218">
        <f>LN('25 TSE Stocks'!X218/'25 TSE Stocks'!X217)</f>
        <v>3.6438304405900353E-2</v>
      </c>
      <c r="Y218">
        <f>LN('25 TSE Stocks'!Y218/'25 TSE Stocks'!Y217)</f>
        <v>0.17533566074451135</v>
      </c>
      <c r="Z218">
        <f>LN('25 TSE Stocks'!Z218/'25 TSE Stocks'!Z217)</f>
        <v>-3.2051678992344569E-3</v>
      </c>
    </row>
    <row r="219" spans="1:26" x14ac:dyDescent="0.25">
      <c r="A219" s="1">
        <v>42779</v>
      </c>
      <c r="B219">
        <f>LN('25 TSE Stocks'!B219/'25 TSE Stocks'!B218)</f>
        <v>4.8072587967748347E-2</v>
      </c>
      <c r="C219">
        <f>LN('25 TSE Stocks'!C219/'25 TSE Stocks'!C218)</f>
        <v>-1.9835323974378108E-2</v>
      </c>
      <c r="D219">
        <f>LN('25 TSE Stocks'!D219/'25 TSE Stocks'!D218)</f>
        <v>9.3117073060692654E-2</v>
      </c>
      <c r="E219">
        <f>LN('25 TSE Stocks'!E219/'25 TSE Stocks'!E218)</f>
        <v>-2.139114337153146E-2</v>
      </c>
      <c r="F219">
        <f>LN('25 TSE Stocks'!F219/'25 TSE Stocks'!F218)</f>
        <v>-3.9266151606033367E-4</v>
      </c>
      <c r="G219">
        <f>LN('25 TSE Stocks'!G219/'25 TSE Stocks'!G218)</f>
        <v>-7.1616650625374112E-3</v>
      </c>
      <c r="H219">
        <f>LN('25 TSE Stocks'!H219/'25 TSE Stocks'!H218)</f>
        <v>-2.2043548620863763E-2</v>
      </c>
      <c r="I219">
        <f>LN('25 TSE Stocks'!I219/'25 TSE Stocks'!I218)</f>
        <v>-1.2808943375263445E-2</v>
      </c>
      <c r="J219">
        <f>LN('25 TSE Stocks'!J219/'25 TSE Stocks'!J218)</f>
        <v>7.8553999796999261E-3</v>
      </c>
      <c r="K219">
        <f>LN('25 TSE Stocks'!K219/'25 TSE Stocks'!K218)</f>
        <v>1.9252737940158467E-3</v>
      </c>
      <c r="L219">
        <f>LN('25 TSE Stocks'!L219/'25 TSE Stocks'!L218)</f>
        <v>-7.9934323776851071E-3</v>
      </c>
      <c r="M219">
        <f>LN('25 TSE Stocks'!M219/'25 TSE Stocks'!M218)</f>
        <v>-2.1823688618494593E-2</v>
      </c>
      <c r="N219">
        <f>LN('25 TSE Stocks'!N219/'25 TSE Stocks'!N218)</f>
        <v>-2.5445433704170376E-3</v>
      </c>
      <c r="O219">
        <f>LN('25 TSE Stocks'!O219/'25 TSE Stocks'!O218)</f>
        <v>-2.760641342882629E-2</v>
      </c>
      <c r="P219">
        <f>LN('25 TSE Stocks'!P219/'25 TSE Stocks'!P218)</f>
        <v>0.11071228266235825</v>
      </c>
      <c r="Q219">
        <f>LN('25 TSE Stocks'!Q219/'25 TSE Stocks'!Q218)</f>
        <v>2.1541899900711245E-2</v>
      </c>
      <c r="R219">
        <f>LN('25 TSE Stocks'!R219/'25 TSE Stocks'!R218)</f>
        <v>-2.2932770826229725E-2</v>
      </c>
      <c r="S219">
        <f>LN('25 TSE Stocks'!S219/'25 TSE Stocks'!S218)</f>
        <v>-3.0809427513298241E-2</v>
      </c>
      <c r="T219">
        <f>LN('25 TSE Stocks'!T219/'25 TSE Stocks'!T218)</f>
        <v>6.2260723055017467E-2</v>
      </c>
      <c r="U219">
        <f>LN('25 TSE Stocks'!U219/'25 TSE Stocks'!U218)</f>
        <v>-1.7058718538220861E-2</v>
      </c>
      <c r="V219">
        <f>LN('25 TSE Stocks'!V219/'25 TSE Stocks'!V218)</f>
        <v>8.2988849728426062E-3</v>
      </c>
      <c r="W219">
        <f>LN('25 TSE Stocks'!W219/'25 TSE Stocks'!W218)</f>
        <v>-7.4908206855589946E-3</v>
      </c>
      <c r="X219">
        <f>LN('25 TSE Stocks'!X219/'25 TSE Stocks'!X218)</f>
        <v>-9.8176911529667732E-2</v>
      </c>
      <c r="Y219">
        <f>LN('25 TSE Stocks'!Y219/'25 TSE Stocks'!Y218)</f>
        <v>-3.3545855812640975E-2</v>
      </c>
      <c r="Z219">
        <f>LN('25 TSE Stocks'!Z219/'25 TSE Stocks'!Z218)</f>
        <v>-1.1299558137790695E-2</v>
      </c>
    </row>
    <row r="220" spans="1:26" x14ac:dyDescent="0.25">
      <c r="A220" s="1">
        <v>42786</v>
      </c>
      <c r="B220">
        <f>LN('25 TSE Stocks'!B220/'25 TSE Stocks'!B219)</f>
        <v>-2.8061036853521858E-2</v>
      </c>
      <c r="C220">
        <f>LN('25 TSE Stocks'!C220/'25 TSE Stocks'!C219)</f>
        <v>7.2436956337118566E-2</v>
      </c>
      <c r="D220">
        <f>LN('25 TSE Stocks'!D220/'25 TSE Stocks'!D219)</f>
        <v>-3.9938023632568695E-2</v>
      </c>
      <c r="E220">
        <f>LN('25 TSE Stocks'!E220/'25 TSE Stocks'!E219)</f>
        <v>-2.6010937786846215E-2</v>
      </c>
      <c r="F220">
        <f>LN('25 TSE Stocks'!F220/'25 TSE Stocks'!F219)</f>
        <v>-7.0949205679109971E-3</v>
      </c>
      <c r="G220">
        <f>LN('25 TSE Stocks'!G220/'25 TSE Stocks'!G219)</f>
        <v>7.4720941874696304E-3</v>
      </c>
      <c r="H220">
        <f>LN('25 TSE Stocks'!H220/'25 TSE Stocks'!H219)</f>
        <v>6.6115961901259221E-2</v>
      </c>
      <c r="I220">
        <f>LN('25 TSE Stocks'!I220/'25 TSE Stocks'!I219)</f>
        <v>3.705785988171794E-2</v>
      </c>
      <c r="J220">
        <f>LN('25 TSE Stocks'!J220/'25 TSE Stocks'!J219)</f>
        <v>2.0140027077387712E-2</v>
      </c>
      <c r="K220">
        <f>LN('25 TSE Stocks'!K220/'25 TSE Stocks'!K219)</f>
        <v>5.7523971660597868E-3</v>
      </c>
      <c r="L220">
        <f>LN('25 TSE Stocks'!L220/'25 TSE Stocks'!L219)</f>
        <v>-1.6065477727427108E-3</v>
      </c>
      <c r="M220">
        <f>LN('25 TSE Stocks'!M220/'25 TSE Stocks'!M219)</f>
        <v>1.6731250825661719E-2</v>
      </c>
      <c r="N220">
        <f>LN('25 TSE Stocks'!N220/'25 TSE Stocks'!N219)</f>
        <v>-3.9407594331960734E-2</v>
      </c>
      <c r="O220">
        <f>LN('25 TSE Stocks'!O220/'25 TSE Stocks'!O219)</f>
        <v>-3.1651101602012781E-3</v>
      </c>
      <c r="P220">
        <f>LN('25 TSE Stocks'!P220/'25 TSE Stocks'!P219)</f>
        <v>8.6954936767159006E-3</v>
      </c>
      <c r="Q220">
        <f>LN('25 TSE Stocks'!Q220/'25 TSE Stocks'!Q219)</f>
        <v>2.1087784209870598E-2</v>
      </c>
      <c r="R220">
        <f>LN('25 TSE Stocks'!R220/'25 TSE Stocks'!R219)</f>
        <v>-2.5044915570391433E-3</v>
      </c>
      <c r="S220">
        <f>LN('25 TSE Stocks'!S220/'25 TSE Stocks'!S219)</f>
        <v>-2.4067018646971458E-2</v>
      </c>
      <c r="T220">
        <f>LN('25 TSE Stocks'!T220/'25 TSE Stocks'!T219)</f>
        <v>-9.0955707677648993E-3</v>
      </c>
      <c r="U220">
        <f>LN('25 TSE Stocks'!U220/'25 TSE Stocks'!U219)</f>
        <v>4.20454795037686E-3</v>
      </c>
      <c r="V220">
        <f>LN('25 TSE Stocks'!V220/'25 TSE Stocks'!V219)</f>
        <v>-4.1409565940383726E-3</v>
      </c>
      <c r="W220">
        <f>LN('25 TSE Stocks'!W220/'25 TSE Stocks'!W219)</f>
        <v>1.7391775137911347E-2</v>
      </c>
      <c r="X220">
        <f>LN('25 TSE Stocks'!X220/'25 TSE Stocks'!X219)</f>
        <v>1.4110401234011419E-2</v>
      </c>
      <c r="Y220">
        <f>LN('25 TSE Stocks'!Y220/'25 TSE Stocks'!Y219)</f>
        <v>-3.6920740625147122E-2</v>
      </c>
      <c r="Z220">
        <f>LN('25 TSE Stocks'!Z220/'25 TSE Stocks'!Z219)</f>
        <v>1.290348966904782E-2</v>
      </c>
    </row>
    <row r="221" spans="1:26" x14ac:dyDescent="0.25">
      <c r="A221" s="1">
        <v>42793</v>
      </c>
      <c r="B221">
        <f>LN('25 TSE Stocks'!B221/'25 TSE Stocks'!B220)</f>
        <v>3.2604096894529283E-2</v>
      </c>
      <c r="C221">
        <f>LN('25 TSE Stocks'!C221/'25 TSE Stocks'!C220)</f>
        <v>-2.5158542927523182E-2</v>
      </c>
      <c r="D221">
        <f>LN('25 TSE Stocks'!D221/'25 TSE Stocks'!D220)</f>
        <v>4.7955667895864362E-2</v>
      </c>
      <c r="E221">
        <f>LN('25 TSE Stocks'!E221/'25 TSE Stocks'!E220)</f>
        <v>1.7869832901447859E-2</v>
      </c>
      <c r="F221">
        <f>LN('25 TSE Stocks'!F221/'25 TSE Stocks'!F220)</f>
        <v>1.3187100393312088E-4</v>
      </c>
      <c r="G221">
        <f>LN('25 TSE Stocks'!G221/'25 TSE Stocks'!G220)</f>
        <v>1.084660440199843E-3</v>
      </c>
      <c r="H221">
        <f>LN('25 TSE Stocks'!H221/'25 TSE Stocks'!H220)</f>
        <v>8.3103508958566833E-3</v>
      </c>
      <c r="I221">
        <f>LN('25 TSE Stocks'!I221/'25 TSE Stocks'!I220)</f>
        <v>7.3671982495110014E-3</v>
      </c>
      <c r="J221">
        <f>LN('25 TSE Stocks'!J221/'25 TSE Stocks'!J220)</f>
        <v>2.8724644573548862E-2</v>
      </c>
      <c r="K221">
        <f>LN('25 TSE Stocks'!K221/'25 TSE Stocks'!K220)</f>
        <v>1.51804412723131E-2</v>
      </c>
      <c r="L221">
        <f>LN('25 TSE Stocks'!L221/'25 TSE Stocks'!L220)</f>
        <v>-1.1317769092195715E-2</v>
      </c>
      <c r="M221">
        <f>LN('25 TSE Stocks'!M221/'25 TSE Stocks'!M220)</f>
        <v>-5.7599700336646732E-3</v>
      </c>
      <c r="N221">
        <f>LN('25 TSE Stocks'!N221/'25 TSE Stocks'!N220)</f>
        <v>2.6225223086761305E-2</v>
      </c>
      <c r="O221">
        <f>LN('25 TSE Stocks'!O221/'25 TSE Stocks'!O220)</f>
        <v>2.4604196511385349E-2</v>
      </c>
      <c r="P221">
        <f>LN('25 TSE Stocks'!P221/'25 TSE Stocks'!P220)</f>
        <v>-6.5145214364125082E-3</v>
      </c>
      <c r="Q221">
        <f>LN('25 TSE Stocks'!Q221/'25 TSE Stocks'!Q220)</f>
        <v>2.8482808611758937E-2</v>
      </c>
      <c r="R221">
        <f>LN('25 TSE Stocks'!R221/'25 TSE Stocks'!R220)</f>
        <v>1.6985031776250381E-2</v>
      </c>
      <c r="S221">
        <f>LN('25 TSE Stocks'!S221/'25 TSE Stocks'!S220)</f>
        <v>1.0547686154668589E-2</v>
      </c>
      <c r="T221">
        <f>LN('25 TSE Stocks'!T221/'25 TSE Stocks'!T220)</f>
        <v>7.0815987337026322E-3</v>
      </c>
      <c r="U221">
        <f>LN('25 TSE Stocks'!U221/'25 TSE Stocks'!U220)</f>
        <v>3.8077195819718551E-2</v>
      </c>
      <c r="V221">
        <f>LN('25 TSE Stocks'!V221/'25 TSE Stocks'!V220)</f>
        <v>1.6461198869752874E-2</v>
      </c>
      <c r="W221">
        <f>LN('25 TSE Stocks'!W221/'25 TSE Stocks'!W220)</f>
        <v>9.8040018886251506E-3</v>
      </c>
      <c r="X221">
        <f>LN('25 TSE Stocks'!X221/'25 TSE Stocks'!X220)</f>
        <v>3.2672762591899662E-2</v>
      </c>
      <c r="Y221">
        <f>LN('25 TSE Stocks'!Y221/'25 TSE Stocks'!Y220)</f>
        <v>0.11679924028488999</v>
      </c>
      <c r="Z221">
        <f>LN('25 TSE Stocks'!Z221/'25 TSE Stocks'!Z220)</f>
        <v>-9.6618943062299692E-3</v>
      </c>
    </row>
    <row r="222" spans="1:26" x14ac:dyDescent="0.25">
      <c r="A222" s="1">
        <v>42800</v>
      </c>
      <c r="B222">
        <f>LN('25 TSE Stocks'!B222/'25 TSE Stocks'!B221)</f>
        <v>5.3296274559398601E-2</v>
      </c>
      <c r="C222">
        <f>LN('25 TSE Stocks'!C222/'25 TSE Stocks'!C221)</f>
        <v>8.3954690497231851E-2</v>
      </c>
      <c r="D222">
        <f>LN('25 TSE Stocks'!D222/'25 TSE Stocks'!D221)</f>
        <v>2.0478650639524081E-2</v>
      </c>
      <c r="E222">
        <f>LN('25 TSE Stocks'!E222/'25 TSE Stocks'!E221)</f>
        <v>0.10345130354449009</v>
      </c>
      <c r="F222">
        <f>LN('25 TSE Stocks'!F222/'25 TSE Stocks'!F221)</f>
        <v>1.4527963183851076E-2</v>
      </c>
      <c r="G222">
        <f>LN('25 TSE Stocks'!G222/'25 TSE Stocks'!G221)</f>
        <v>1.0019673813061401E-2</v>
      </c>
      <c r="H222">
        <f>LN('25 TSE Stocks'!H222/'25 TSE Stocks'!H221)</f>
        <v>-6.9204876883201148E-3</v>
      </c>
      <c r="I222">
        <f>LN('25 TSE Stocks'!I222/'25 TSE Stocks'!I221)</f>
        <v>2.4076441306034486E-2</v>
      </c>
      <c r="J222">
        <f>LN('25 TSE Stocks'!J222/'25 TSE Stocks'!J221)</f>
        <v>-1.6529276587832483E-2</v>
      </c>
      <c r="K222">
        <f>LN('25 TSE Stocks'!K222/'25 TSE Stocks'!K221)</f>
        <v>2.2347559299989155E-2</v>
      </c>
      <c r="L222">
        <f>LN('25 TSE Stocks'!L222/'25 TSE Stocks'!L221)</f>
        <v>0</v>
      </c>
      <c r="M222">
        <f>LN('25 TSE Stocks'!M222/'25 TSE Stocks'!M221)</f>
        <v>2.6287992276693387E-2</v>
      </c>
      <c r="N222">
        <f>LN('25 TSE Stocks'!N222/'25 TSE Stocks'!N221)</f>
        <v>-4.7982700372819261E-3</v>
      </c>
      <c r="O222">
        <f>LN('25 TSE Stocks'!O222/'25 TSE Stocks'!O221)</f>
        <v>1.1860482187087292E-2</v>
      </c>
      <c r="P222">
        <f>LN('25 TSE Stocks'!P222/'25 TSE Stocks'!P221)</f>
        <v>0.11511667099970145</v>
      </c>
      <c r="Q222">
        <f>LN('25 TSE Stocks'!Q222/'25 TSE Stocks'!Q221)</f>
        <v>9.3167420482603465E-3</v>
      </c>
      <c r="R222">
        <f>LN('25 TSE Stocks'!R222/'25 TSE Stocks'!R221)</f>
        <v>-1.0471329078262743E-2</v>
      </c>
      <c r="S222">
        <f>LN('25 TSE Stocks'!S222/'25 TSE Stocks'!S221)</f>
        <v>-2.5804336087545867E-3</v>
      </c>
      <c r="T222">
        <f>LN('25 TSE Stocks'!T222/'25 TSE Stocks'!T221)</f>
        <v>2.68537122142249E-2</v>
      </c>
      <c r="U222">
        <f>LN('25 TSE Stocks'!U222/'25 TSE Stocks'!U221)</f>
        <v>6.040399759246807E-3</v>
      </c>
      <c r="V222">
        <f>LN('25 TSE Stocks'!V222/'25 TSE Stocks'!V221)</f>
        <v>1.6194788896817153E-2</v>
      </c>
      <c r="W222">
        <f>LN('25 TSE Stocks'!W222/'25 TSE Stocks'!W221)</f>
        <v>8.9032714727510179E-3</v>
      </c>
      <c r="X222">
        <f>LN('25 TSE Stocks'!X222/'25 TSE Stocks'!X221)</f>
        <v>3.7944906194662585E-2</v>
      </c>
      <c r="Y222">
        <f>LN('25 TSE Stocks'!Y222/'25 TSE Stocks'!Y221)</f>
        <v>1.9665359157633815E-3</v>
      </c>
      <c r="Z222">
        <f>LN('25 TSE Stocks'!Z222/'25 TSE Stocks'!Z221)</f>
        <v>-1.6313763787737069E-2</v>
      </c>
    </row>
    <row r="223" spans="1:26" x14ac:dyDescent="0.25">
      <c r="A223" s="1">
        <v>42807</v>
      </c>
      <c r="B223">
        <f>LN('25 TSE Stocks'!B223/'25 TSE Stocks'!B222)</f>
        <v>-3.8070933218605357E-2</v>
      </c>
      <c r="C223">
        <f>LN('25 TSE Stocks'!C223/'25 TSE Stocks'!C222)</f>
        <v>-2.5205157660544562E-2</v>
      </c>
      <c r="D223">
        <f>LN('25 TSE Stocks'!D223/'25 TSE Stocks'!D222)</f>
        <v>9.2035983819503137E-3</v>
      </c>
      <c r="E223">
        <f>LN('25 TSE Stocks'!E223/'25 TSE Stocks'!E222)</f>
        <v>1.8259825710711629E-2</v>
      </c>
      <c r="F223">
        <f>LN('25 TSE Stocks'!F223/'25 TSE Stocks'!F222)</f>
        <v>-1.3869076968264065E-2</v>
      </c>
      <c r="G223">
        <f>LN('25 TSE Stocks'!G223/'25 TSE Stocks'!G222)</f>
        <v>-2.2176586747060953E-2</v>
      </c>
      <c r="H223">
        <f>LN('25 TSE Stocks'!H223/'25 TSE Stocks'!H222)</f>
        <v>-1.9635811329046418E-2</v>
      </c>
      <c r="I223">
        <f>LN('25 TSE Stocks'!I223/'25 TSE Stocks'!I222)</f>
        <v>7.9932830727579614E-3</v>
      </c>
      <c r="J223">
        <f>LN('25 TSE Stocks'!J223/'25 TSE Stocks'!J222)</f>
        <v>2.8381283521938975E-2</v>
      </c>
      <c r="K223">
        <f>LN('25 TSE Stocks'!K223/'25 TSE Stocks'!K222)</f>
        <v>1.6438470052644129E-2</v>
      </c>
      <c r="L223">
        <f>LN('25 TSE Stocks'!L223/'25 TSE Stocks'!L222)</f>
        <v>-1.6393873207250328E-2</v>
      </c>
      <c r="M223">
        <f>LN('25 TSE Stocks'!M223/'25 TSE Stocks'!M222)</f>
        <v>2.3479925304479513E-2</v>
      </c>
      <c r="N223">
        <f>LN('25 TSE Stocks'!N223/'25 TSE Stocks'!N222)</f>
        <v>-1.276149981722963E-2</v>
      </c>
      <c r="O223">
        <f>LN('25 TSE Stocks'!O223/'25 TSE Stocks'!O222)</f>
        <v>8.262555827123378E-3</v>
      </c>
      <c r="P223">
        <f>LN('25 TSE Stocks'!P223/'25 TSE Stocks'!P222)</f>
        <v>-2.5566922602487718E-2</v>
      </c>
      <c r="Q223">
        <f>LN('25 TSE Stocks'!Q223/'25 TSE Stocks'!Q222)</f>
        <v>6.1633386812129879E-3</v>
      </c>
      <c r="R223">
        <f>LN('25 TSE Stocks'!R223/'25 TSE Stocks'!R222)</f>
        <v>1.2507242680782432E-2</v>
      </c>
      <c r="S223">
        <f>LN('25 TSE Stocks'!S223/'25 TSE Stocks'!S222)</f>
        <v>-1.3004332799745975E-2</v>
      </c>
      <c r="T223">
        <f>LN('25 TSE Stocks'!T223/'25 TSE Stocks'!T222)</f>
        <v>-2.3834157598039595E-2</v>
      </c>
      <c r="U223">
        <f>LN('25 TSE Stocks'!U223/'25 TSE Stocks'!U222)</f>
        <v>1.5601626419790623E-2</v>
      </c>
      <c r="V223">
        <f>LN('25 TSE Stocks'!V223/'25 TSE Stocks'!V222)</f>
        <v>4.008298182840102E-3</v>
      </c>
      <c r="W223">
        <f>LN('25 TSE Stocks'!W223/'25 TSE Stocks'!W222)</f>
        <v>-1.2160758697602808E-2</v>
      </c>
      <c r="X223">
        <f>LN('25 TSE Stocks'!X223/'25 TSE Stocks'!X222)</f>
        <v>-2.2494847691106636E-2</v>
      </c>
      <c r="Y223">
        <f>LN('25 TSE Stocks'!Y223/'25 TSE Stocks'!Y222)</f>
        <v>-3.9369467163865128E-3</v>
      </c>
      <c r="Z223">
        <f>LN('25 TSE Stocks'!Z223/'25 TSE Stocks'!Z222)</f>
        <v>2.2765409043902132E-2</v>
      </c>
    </row>
    <row r="224" spans="1:26" x14ac:dyDescent="0.25">
      <c r="A224" s="1">
        <v>42814</v>
      </c>
      <c r="B224">
        <f>LN('25 TSE Stocks'!B224/'25 TSE Stocks'!B223)</f>
        <v>1.1268629900133248E-2</v>
      </c>
      <c r="C224">
        <f>LN('25 TSE Stocks'!C224/'25 TSE Stocks'!C223)</f>
        <v>-6.0241295916412365E-3</v>
      </c>
      <c r="D224">
        <f>LN('25 TSE Stocks'!D224/'25 TSE Stocks'!D223)</f>
        <v>-1.133969272412306E-2</v>
      </c>
      <c r="E224">
        <f>LN('25 TSE Stocks'!E224/'25 TSE Stocks'!E223)</f>
        <v>-3.6859283898326003E-2</v>
      </c>
      <c r="F224">
        <f>LN('25 TSE Stocks'!F224/'25 TSE Stocks'!F223)</f>
        <v>-5.6786820145985448E-2</v>
      </c>
      <c r="G224">
        <f>LN('25 TSE Stocks'!G224/'25 TSE Stocks'!G223)</f>
        <v>-2.3482314320367539E-2</v>
      </c>
      <c r="H224">
        <f>LN('25 TSE Stocks'!H224/'25 TSE Stocks'!H223)</f>
        <v>-3.6052961792925359E-2</v>
      </c>
      <c r="I224">
        <f>LN('25 TSE Stocks'!I224/'25 TSE Stocks'!I223)</f>
        <v>-4.2741258489983102E-3</v>
      </c>
      <c r="J224">
        <f>LN('25 TSE Stocks'!J224/'25 TSE Stocks'!J223)</f>
        <v>4.4084893924683155E-3</v>
      </c>
      <c r="K224">
        <f>LN('25 TSE Stocks'!K224/'25 TSE Stocks'!K223)</f>
        <v>-9.0990920515819206E-3</v>
      </c>
      <c r="L224">
        <f>LN('25 TSE Stocks'!L224/'25 TSE Stocks'!L223)</f>
        <v>-4.9709640370749833E-3</v>
      </c>
      <c r="M224">
        <f>LN('25 TSE Stocks'!M224/'25 TSE Stocks'!M223)</f>
        <v>-7.6631129427324456E-3</v>
      </c>
      <c r="N224">
        <f>LN('25 TSE Stocks'!N224/'25 TSE Stocks'!N223)</f>
        <v>-3.9291408314507739E-2</v>
      </c>
      <c r="O224">
        <f>LN('25 TSE Stocks'!O224/'25 TSE Stocks'!O223)</f>
        <v>3.0706158178749589E-2</v>
      </c>
      <c r="P224">
        <f>LN('25 TSE Stocks'!P224/'25 TSE Stocks'!P223)</f>
        <v>9.9109509841485283E-3</v>
      </c>
      <c r="Q224">
        <f>LN('25 TSE Stocks'!Q224/'25 TSE Stocks'!Q223)</f>
        <v>4.597622231206527E-3</v>
      </c>
      <c r="R224">
        <f>LN('25 TSE Stocks'!R224/'25 TSE Stocks'!R223)</f>
        <v>3.1590746490536901E-3</v>
      </c>
      <c r="S224">
        <f>LN('25 TSE Stocks'!S224/'25 TSE Stocks'!S223)</f>
        <v>5.2219818350608162E-3</v>
      </c>
      <c r="T224">
        <f>LN('25 TSE Stocks'!T224/'25 TSE Stocks'!T223)</f>
        <v>-2.6478244714550337E-2</v>
      </c>
      <c r="U224">
        <f>LN('25 TSE Stocks'!U224/'25 TSE Stocks'!U223)</f>
        <v>1.7468361148776045E-2</v>
      </c>
      <c r="V224">
        <f>LN('25 TSE Stocks'!V224/'25 TSE Stocks'!V223)</f>
        <v>-2.0203087079657022E-2</v>
      </c>
      <c r="W224">
        <f>LN('25 TSE Stocks'!W224/'25 TSE Stocks'!W223)</f>
        <v>-2.4496033914156844E-3</v>
      </c>
      <c r="X224">
        <f>LN('25 TSE Stocks'!X224/'25 TSE Stocks'!X223)</f>
        <v>9.8425762741336676E-3</v>
      </c>
      <c r="Y224">
        <f>LN('25 TSE Stocks'!Y224/'25 TSE Stocks'!Y223)</f>
        <v>-1.7910980886084622E-2</v>
      </c>
      <c r="Z224">
        <f>LN('25 TSE Stocks'!Z224/'25 TSE Stocks'!Z223)</f>
        <v>-2.2765409043902209E-2</v>
      </c>
    </row>
    <row r="225" spans="1:26" x14ac:dyDescent="0.25">
      <c r="A225" s="1">
        <v>42821</v>
      </c>
      <c r="B225">
        <f>LN('25 TSE Stocks'!B225/'25 TSE Stocks'!B224)</f>
        <v>1.3155807580242958E-2</v>
      </c>
      <c r="C225">
        <f>LN('25 TSE Stocks'!C225/'25 TSE Stocks'!C224)</f>
        <v>-4.5420521716937742E-3</v>
      </c>
      <c r="D225">
        <f>LN('25 TSE Stocks'!D225/'25 TSE Stocks'!D224)</f>
        <v>-1.1109178862309065E-2</v>
      </c>
      <c r="E225">
        <f>LN('25 TSE Stocks'!E225/'25 TSE Stocks'!E224)</f>
        <v>-5.0187561912415132E-3</v>
      </c>
      <c r="F225">
        <f>LN('25 TSE Stocks'!F225/'25 TSE Stocks'!F224)</f>
        <v>-2.456303829092929E-2</v>
      </c>
      <c r="G225">
        <f>LN('25 TSE Stocks'!G225/'25 TSE Stocks'!G224)</f>
        <v>-3.0480683126690482E-2</v>
      </c>
      <c r="H225">
        <f>LN('25 TSE Stocks'!H225/'25 TSE Stocks'!H224)</f>
        <v>-1.7778257310551365E-2</v>
      </c>
      <c r="I225">
        <f>LN('25 TSE Stocks'!I225/'25 TSE Stocks'!I224)</f>
        <v>-3.0147217493487581E-2</v>
      </c>
      <c r="J225">
        <f>LN('25 TSE Stocks'!J225/'25 TSE Stocks'!J224)</f>
        <v>-1.0317047864177453E-2</v>
      </c>
      <c r="K225">
        <f>LN('25 TSE Stocks'!K225/'25 TSE Stocks'!K224)</f>
        <v>-1.4733308414888024E-2</v>
      </c>
      <c r="L225">
        <f>LN('25 TSE Stocks'!L225/'25 TSE Stocks'!L224)</f>
        <v>2.6230979163084908E-2</v>
      </c>
      <c r="M225">
        <f>LN('25 TSE Stocks'!M225/'25 TSE Stocks'!M224)</f>
        <v>-1.6754927831584353E-2</v>
      </c>
      <c r="N225">
        <f>LN('25 TSE Stocks'!N225/'25 TSE Stocks'!N224)</f>
        <v>-3.4203457653001798E-2</v>
      </c>
      <c r="O225">
        <f>LN('25 TSE Stocks'!O225/'25 TSE Stocks'!O224)</f>
        <v>-3.8968714005872797E-2</v>
      </c>
      <c r="P225">
        <f>LN('25 TSE Stocks'!P225/'25 TSE Stocks'!P224)</f>
        <v>5.8997312460214368E-3</v>
      </c>
      <c r="Q225">
        <f>LN('25 TSE Stocks'!Q225/'25 TSE Stocks'!Q224)</f>
        <v>-5.8238160427893579E-2</v>
      </c>
      <c r="R225">
        <f>LN('25 TSE Stocks'!R225/'25 TSE Stocks'!R224)</f>
        <v>-1.7498544256794833E-2</v>
      </c>
      <c r="S225">
        <f>LN('25 TSE Stocks'!S225/'25 TSE Stocks'!S224)</f>
        <v>-1.7071989800680951E-2</v>
      </c>
      <c r="T225">
        <f>LN('25 TSE Stocks'!T225/'25 TSE Stocks'!T224)</f>
        <v>9.2452208392437667E-3</v>
      </c>
      <c r="U225">
        <f>LN('25 TSE Stocks'!U225/'25 TSE Stocks'!U224)</f>
        <v>-1.221205836982377E-2</v>
      </c>
      <c r="V225">
        <f>LN('25 TSE Stocks'!V225/'25 TSE Stocks'!V224)</f>
        <v>-4.5936873540800234E-2</v>
      </c>
      <c r="W225">
        <f>LN('25 TSE Stocks'!W225/'25 TSE Stocks'!W224)</f>
        <v>-1.8985348339351279E-2</v>
      </c>
      <c r="X225">
        <f>LN('25 TSE Stocks'!X225/'25 TSE Stocks'!X224)</f>
        <v>-1.9783125315581757E-2</v>
      </c>
      <c r="Y225">
        <f>LN('25 TSE Stocks'!Y225/'25 TSE Stocks'!Y224)</f>
        <v>-2.6451252160394151E-2</v>
      </c>
      <c r="Z225">
        <f>LN('25 TSE Stocks'!Z225/'25 TSE Stocks'!Z224)</f>
        <v>-3.0052164136781342E-2</v>
      </c>
    </row>
    <row r="226" spans="1:26" x14ac:dyDescent="0.25">
      <c r="A226" s="1">
        <v>42828</v>
      </c>
      <c r="B226">
        <f>LN('25 TSE Stocks'!B226/'25 TSE Stocks'!B225)</f>
        <v>-5.7947460349389822E-2</v>
      </c>
      <c r="C226">
        <f>LN('25 TSE Stocks'!C226/'25 TSE Stocks'!C225)</f>
        <v>-3.0394073492745776E-3</v>
      </c>
      <c r="D226">
        <f>LN('25 TSE Stocks'!D226/'25 TSE Stocks'!D225)</f>
        <v>-1.0275668165541102E-2</v>
      </c>
      <c r="E226">
        <f>LN('25 TSE Stocks'!E226/'25 TSE Stocks'!E225)</f>
        <v>-6.4036346734231253E-2</v>
      </c>
      <c r="F226">
        <f>LN('25 TSE Stocks'!F226/'25 TSE Stocks'!F225)</f>
        <v>-3.412588109342405E-2</v>
      </c>
      <c r="G226">
        <f>LN('25 TSE Stocks'!G226/'25 TSE Stocks'!G225)</f>
        <v>-1.7526025020610545E-2</v>
      </c>
      <c r="H226">
        <f>LN('25 TSE Stocks'!H226/'25 TSE Stocks'!H225)</f>
        <v>8.9286873300847384E-3</v>
      </c>
      <c r="I226">
        <f>LN('25 TSE Stocks'!I226/'25 TSE Stocks'!I225)</f>
        <v>-1.0166536333850654E-2</v>
      </c>
      <c r="J226">
        <f>LN('25 TSE Stocks'!J226/'25 TSE Stocks'!J225)</f>
        <v>1.760269458516352E-2</v>
      </c>
      <c r="K226">
        <f>LN('25 TSE Stocks'!K226/'25 TSE Stocks'!K225)</f>
        <v>3.8221306258404406E-2</v>
      </c>
      <c r="L226">
        <f>LN('25 TSE Stocks'!L226/'25 TSE Stocks'!L225)</f>
        <v>3.7593214565327958E-2</v>
      </c>
      <c r="M226">
        <f>LN('25 TSE Stocks'!M226/'25 TSE Stocks'!M225)</f>
        <v>9.5518154689234417E-3</v>
      </c>
      <c r="N226">
        <f>LN('25 TSE Stocks'!N226/'25 TSE Stocks'!N225)</f>
        <v>-8.1359848537249282E-3</v>
      </c>
      <c r="O226">
        <f>LN('25 TSE Stocks'!O226/'25 TSE Stocks'!O225)</f>
        <v>8.6955594706219583E-3</v>
      </c>
      <c r="P226">
        <f>LN('25 TSE Stocks'!P226/'25 TSE Stocks'!P225)</f>
        <v>1.9418065267558692E-2</v>
      </c>
      <c r="Q226">
        <f>LN('25 TSE Stocks'!Q226/'25 TSE Stocks'!Q225)</f>
        <v>3.2537778811539853E-2</v>
      </c>
      <c r="R226">
        <f>LN('25 TSE Stocks'!R226/'25 TSE Stocks'!R225)</f>
        <v>6.113686335678805E-2</v>
      </c>
      <c r="S226">
        <f>LN('25 TSE Stocks'!S226/'25 TSE Stocks'!S225)</f>
        <v>1.9672790359716821E-2</v>
      </c>
      <c r="T226">
        <f>LN('25 TSE Stocks'!T226/'25 TSE Stocks'!T225)</f>
        <v>3.8066729962201883E-4</v>
      </c>
      <c r="U226">
        <f>LN('25 TSE Stocks'!U226/'25 TSE Stocks'!U225)</f>
        <v>2.427713697309054E-2</v>
      </c>
      <c r="V226">
        <f>LN('25 TSE Stocks'!V226/'25 TSE Stocks'!V225)</f>
        <v>-1.7999707975997162E-2</v>
      </c>
      <c r="W226">
        <f>LN('25 TSE Stocks'!W226/'25 TSE Stocks'!W225)</f>
        <v>1.8232814577434326E-2</v>
      </c>
      <c r="X226">
        <f>LN('25 TSE Stocks'!X226/'25 TSE Stocks'!X225)</f>
        <v>2.4180809345882546E-2</v>
      </c>
      <c r="Y226">
        <f>LN('25 TSE Stocks'!Y226/'25 TSE Stocks'!Y225)</f>
        <v>-3.1416118339189725E-2</v>
      </c>
      <c r="Z226">
        <f>LN('25 TSE Stocks'!Z226/'25 TSE Stocks'!Z225)</f>
        <v>4.0863012330726527E-2</v>
      </c>
    </row>
    <row r="227" spans="1:26" x14ac:dyDescent="0.25">
      <c r="A227" s="1">
        <v>42835</v>
      </c>
      <c r="B227">
        <f>LN('25 TSE Stocks'!B227/'25 TSE Stocks'!B226)</f>
        <v>-8.3659325390656153E-2</v>
      </c>
      <c r="C227">
        <f>LN('25 TSE Stocks'!C227/'25 TSE Stocks'!C226)</f>
        <v>-1.5337722007492506E-2</v>
      </c>
      <c r="D227">
        <f>LN('25 TSE Stocks'!D227/'25 TSE Stocks'!D226)</f>
        <v>-6.8992910781780672E-2</v>
      </c>
      <c r="E227">
        <f>LN('25 TSE Stocks'!E227/'25 TSE Stocks'!E226)</f>
        <v>-2.8710052399133348E-2</v>
      </c>
      <c r="F227">
        <f>LN('25 TSE Stocks'!F227/'25 TSE Stocks'!F226)</f>
        <v>-2.3487890191821972E-2</v>
      </c>
      <c r="G227">
        <f>LN('25 TSE Stocks'!G227/'25 TSE Stocks'!G226)</f>
        <v>-5.8468533634765899E-3</v>
      </c>
      <c r="H227">
        <f>LN('25 TSE Stocks'!H227/'25 TSE Stocks'!H226)</f>
        <v>-6.7927402680968571E-2</v>
      </c>
      <c r="I227">
        <f>LN('25 TSE Stocks'!I227/'25 TSE Stocks'!I226)</f>
        <v>-1.8315493114970507E-2</v>
      </c>
      <c r="J227">
        <f>LN('25 TSE Stocks'!J227/'25 TSE Stocks'!J226)</f>
        <v>-3.5718001495864356E-2</v>
      </c>
      <c r="K227">
        <f>LN('25 TSE Stocks'!K227/'25 TSE Stocks'!K226)</f>
        <v>-1.801848216912396E-2</v>
      </c>
      <c r="L227">
        <f>LN('25 TSE Stocks'!L227/'25 TSE Stocks'!L226)</f>
        <v>-1.4162352224048571E-2</v>
      </c>
      <c r="M227">
        <f>LN('25 TSE Stocks'!M227/'25 TSE Stocks'!M226)</f>
        <v>-6.0019861609930131E-3</v>
      </c>
      <c r="N227">
        <f>LN('25 TSE Stocks'!N227/'25 TSE Stocks'!N226)</f>
        <v>-0.16017557588774475</v>
      </c>
      <c r="O227">
        <f>LN('25 TSE Stocks'!O227/'25 TSE Stocks'!O226)</f>
        <v>-1.967263014403E-2</v>
      </c>
      <c r="P227">
        <f>LN('25 TSE Stocks'!P227/'25 TSE Stocks'!P226)</f>
        <v>-1.7459248751593302E-2</v>
      </c>
      <c r="Q227">
        <f>LN('25 TSE Stocks'!Q227/'25 TSE Stocks'!Q226)</f>
        <v>-1.5923685856715147E-2</v>
      </c>
      <c r="R227">
        <f>LN('25 TSE Stocks'!R227/'25 TSE Stocks'!R226)</f>
        <v>-1.4116955676158885E-2</v>
      </c>
      <c r="S227">
        <f>LN('25 TSE Stocks'!S227/'25 TSE Stocks'!S226)</f>
        <v>-4.244676036972795E-2</v>
      </c>
      <c r="T227">
        <f>LN('25 TSE Stocks'!T227/'25 TSE Stocks'!T226)</f>
        <v>1.0389430843977421E-3</v>
      </c>
      <c r="U227">
        <f>LN('25 TSE Stocks'!U227/'25 TSE Stocks'!U226)</f>
        <v>-3.6806255532514855E-2</v>
      </c>
      <c r="V227">
        <f>LN('25 TSE Stocks'!V227/'25 TSE Stocks'!V226)</f>
        <v>-3.5878337426822601E-2</v>
      </c>
      <c r="W227">
        <f>LN('25 TSE Stocks'!W227/'25 TSE Stocks'!W226)</f>
        <v>-2.7744690514669639E-2</v>
      </c>
      <c r="X227">
        <f>LN('25 TSE Stocks'!X227/'25 TSE Stocks'!X226)</f>
        <v>-4.1817910675460979E-2</v>
      </c>
      <c r="Y227">
        <f>LN('25 TSE Stocks'!Y227/'25 TSE Stocks'!Y226)</f>
        <v>-5.2413719752050877E-2</v>
      </c>
      <c r="Z227">
        <f>LN('25 TSE Stocks'!Z227/'25 TSE Stocks'!Z226)</f>
        <v>-3.1855298482179217E-2</v>
      </c>
    </row>
    <row r="228" spans="1:26" x14ac:dyDescent="0.25">
      <c r="A228" s="1">
        <v>42842</v>
      </c>
      <c r="B228">
        <f>LN('25 TSE Stocks'!B228/'25 TSE Stocks'!B227)</f>
        <v>6.6467032611976201E-2</v>
      </c>
      <c r="C228">
        <f>LN('25 TSE Stocks'!C228/'25 TSE Stocks'!C227)</f>
        <v>-2.9806221716585236E-2</v>
      </c>
      <c r="D228">
        <f>LN('25 TSE Stocks'!D228/'25 TSE Stocks'!D227)</f>
        <v>3.8289423720142164E-2</v>
      </c>
      <c r="E228">
        <f>LN('25 TSE Stocks'!E228/'25 TSE Stocks'!E227)</f>
        <v>3.4086506014425394E-2</v>
      </c>
      <c r="F228">
        <f>LN('25 TSE Stocks'!F228/'25 TSE Stocks'!F227)</f>
        <v>3.9386125095282713E-2</v>
      </c>
      <c r="G228">
        <f>LN('25 TSE Stocks'!G228/'25 TSE Stocks'!G227)</f>
        <v>9.7829412532392385E-3</v>
      </c>
      <c r="H228">
        <f>LN('25 TSE Stocks'!H228/'25 TSE Stocks'!H227)</f>
        <v>7.2394823733383268E-2</v>
      </c>
      <c r="I228">
        <f>LN('25 TSE Stocks'!I228/'25 TSE Stocks'!I227)</f>
        <v>1.0419947902713516E-2</v>
      </c>
      <c r="J228">
        <f>LN('25 TSE Stocks'!J228/'25 TSE Stocks'!J227)</f>
        <v>2.5431210747164291E-2</v>
      </c>
      <c r="K228">
        <f>LN('25 TSE Stocks'!K228/'25 TSE Stocks'!K227)</f>
        <v>1.4440665383141541E-2</v>
      </c>
      <c r="L228">
        <f>LN('25 TSE Stocks'!L228/'25 TSE Stocks'!L227)</f>
        <v>-2.8940672400822917E-2</v>
      </c>
      <c r="M228">
        <f>LN('25 TSE Stocks'!M228/'25 TSE Stocks'!M227)</f>
        <v>2.626797447757306E-2</v>
      </c>
      <c r="N228">
        <f>LN('25 TSE Stocks'!N228/'25 TSE Stocks'!N227)</f>
        <v>3.1642959088720342E-2</v>
      </c>
      <c r="O228">
        <f>LN('25 TSE Stocks'!O228/'25 TSE Stocks'!O227)</f>
        <v>2.2698417665056588E-2</v>
      </c>
      <c r="P228">
        <f>LN('25 TSE Stocks'!P228/'25 TSE Stocks'!P227)</f>
        <v>1.55344427079758E-2</v>
      </c>
      <c r="Q228">
        <f>LN('25 TSE Stocks'!Q228/'25 TSE Stocks'!Q227)</f>
        <v>2.0651960006754056E-2</v>
      </c>
      <c r="R228">
        <f>LN('25 TSE Stocks'!R228/'25 TSE Stocks'!R227)</f>
        <v>-7.4644609981830501E-3</v>
      </c>
      <c r="S228">
        <f>LN('25 TSE Stocks'!S228/'25 TSE Stocks'!S227)</f>
        <v>-2.7136445571573592E-3</v>
      </c>
      <c r="T228">
        <f>LN('25 TSE Stocks'!T228/'25 TSE Stocks'!T227)</f>
        <v>4.1693789227595882E-2</v>
      </c>
      <c r="U228">
        <f>LN('25 TSE Stocks'!U228/'25 TSE Stocks'!U227)</f>
        <v>1.8083951427320361E-2</v>
      </c>
      <c r="V228">
        <f>LN('25 TSE Stocks'!V228/'25 TSE Stocks'!V227)</f>
        <v>1.8100034115346348E-2</v>
      </c>
      <c r="W228">
        <f>LN('25 TSE Stocks'!W228/'25 TSE Stocks'!W227)</f>
        <v>2.4422267836687012E-2</v>
      </c>
      <c r="X228">
        <f>LN('25 TSE Stocks'!X228/'25 TSE Stocks'!X227)</f>
        <v>2.1127697140824502E-2</v>
      </c>
      <c r="Y228">
        <f>LN('25 TSE Stocks'!Y228/'25 TSE Stocks'!Y227)</f>
        <v>2.8731404618716164E-2</v>
      </c>
      <c r="Z228">
        <f>LN('25 TSE Stocks'!Z228/'25 TSE Stocks'!Z227)</f>
        <v>-3.4128257374673771E-3</v>
      </c>
    </row>
    <row r="229" spans="1:26" x14ac:dyDescent="0.25">
      <c r="A229" s="1">
        <v>42849</v>
      </c>
      <c r="B229">
        <f>LN('25 TSE Stocks'!B229/'25 TSE Stocks'!B228)</f>
        <v>4.7275224090274945E-2</v>
      </c>
      <c r="C229">
        <f>LN('25 TSE Stocks'!C229/'25 TSE Stocks'!C228)</f>
        <v>9.7045874571368471E-2</v>
      </c>
      <c r="D229">
        <f>LN('25 TSE Stocks'!D229/'25 TSE Stocks'!D228)</f>
        <v>5.6594879765257629E-2</v>
      </c>
      <c r="E229">
        <f>LN('25 TSE Stocks'!E229/'25 TSE Stocks'!E228)</f>
        <v>6.4873536500637624E-2</v>
      </c>
      <c r="F229">
        <f>LN('25 TSE Stocks'!F229/'25 TSE Stocks'!F228)</f>
        <v>4.4400270053007916E-2</v>
      </c>
      <c r="G229">
        <f>LN('25 TSE Stocks'!G229/'25 TSE Stocks'!G228)</f>
        <v>3.0279972572739119E-2</v>
      </c>
      <c r="H229">
        <f>LN('25 TSE Stocks'!H229/'25 TSE Stocks'!H228)</f>
        <v>5.7736307075417957E-2</v>
      </c>
      <c r="I229">
        <f>LN('25 TSE Stocks'!I229/'25 TSE Stocks'!I228)</f>
        <v>2.2608418017541394E-2</v>
      </c>
      <c r="J229">
        <f>LN('25 TSE Stocks'!J229/'25 TSE Stocks'!J228)</f>
        <v>1.4761433392752683E-3</v>
      </c>
      <c r="K229">
        <f>LN('25 TSE Stocks'!K229/'25 TSE Stocks'!K228)</f>
        <v>4.5542051221069052E-2</v>
      </c>
      <c r="L229">
        <f>LN('25 TSE Stocks'!L229/'25 TSE Stocks'!L228)</f>
        <v>3.3683723415496032E-2</v>
      </c>
      <c r="M229">
        <f>LN('25 TSE Stocks'!M229/'25 TSE Stocks'!M228)</f>
        <v>2.1676668020734622E-2</v>
      </c>
      <c r="N229">
        <f>LN('25 TSE Stocks'!N229/'25 TSE Stocks'!N228)</f>
        <v>7.7264633198036684E-2</v>
      </c>
      <c r="O229">
        <f>LN('25 TSE Stocks'!O229/'25 TSE Stocks'!O228)</f>
        <v>1.3716427827534928E-2</v>
      </c>
      <c r="P229">
        <f>LN('25 TSE Stocks'!P229/'25 TSE Stocks'!P228)</f>
        <v>-3.5297833409625626E-2</v>
      </c>
      <c r="Q229">
        <f>LN('25 TSE Stocks'!Q229/'25 TSE Stocks'!Q228)</f>
        <v>3.1398080019306852E-3</v>
      </c>
      <c r="R229">
        <f>LN('25 TSE Stocks'!R229/'25 TSE Stocks'!R228)</f>
        <v>3.720152939253444E-2</v>
      </c>
      <c r="S229">
        <f>LN('25 TSE Stocks'!S229/'25 TSE Stocks'!S228)</f>
        <v>5.4201066620723623E-3</v>
      </c>
      <c r="T229">
        <f>LN('25 TSE Stocks'!T229/'25 TSE Stocks'!T228)</f>
        <v>4.1936930941077574E-2</v>
      </c>
      <c r="U229">
        <f>LN('25 TSE Stocks'!U229/'25 TSE Stocks'!U228)</f>
        <v>1.6277536399259258E-3</v>
      </c>
      <c r="V229">
        <f>LN('25 TSE Stocks'!V229/'25 TSE Stocks'!V228)</f>
        <v>3.9565631614009736E-2</v>
      </c>
      <c r="W229">
        <f>LN('25 TSE Stocks'!W229/'25 TSE Stocks'!W228)</f>
        <v>3.1124670326890817E-2</v>
      </c>
      <c r="X229">
        <f>LN('25 TSE Stocks'!X229/'25 TSE Stocks'!X228)</f>
        <v>1.4921624768628073E-3</v>
      </c>
      <c r="Y229">
        <f>LN('25 TSE Stocks'!Y229/'25 TSE Stocks'!Y228)</f>
        <v>6.1264845487935676E-2</v>
      </c>
      <c r="Z229">
        <f>LN('25 TSE Stocks'!Z229/'25 TSE Stocks'!Z228)</f>
        <v>3.4128257374673125E-3</v>
      </c>
    </row>
    <row r="230" spans="1:26" x14ac:dyDescent="0.25">
      <c r="A230" s="1">
        <v>42856</v>
      </c>
      <c r="B230">
        <f>LN('25 TSE Stocks'!B230/'25 TSE Stocks'!B229)</f>
        <v>-8.9332286912148937E-2</v>
      </c>
      <c r="C230">
        <f>LN('25 TSE Stocks'!C230/'25 TSE Stocks'!C229)</f>
        <v>-1.1628066344821473E-2</v>
      </c>
      <c r="D230">
        <f>LN('25 TSE Stocks'!D230/'25 TSE Stocks'!D229)</f>
        <v>2.7657905815208498E-2</v>
      </c>
      <c r="E230">
        <f>LN('25 TSE Stocks'!E230/'25 TSE Stocks'!E229)</f>
        <v>3.09238396142935E-2</v>
      </c>
      <c r="F230">
        <f>LN('25 TSE Stocks'!F230/'25 TSE Stocks'!F229)</f>
        <v>9.402991000765127E-3</v>
      </c>
      <c r="G230">
        <f>LN('25 TSE Stocks'!G230/'25 TSE Stocks'!G229)</f>
        <v>1.7737152273081844E-2</v>
      </c>
      <c r="H230">
        <f>LN('25 TSE Stocks'!H230/'25 TSE Stocks'!H229)</f>
        <v>1.6690163070013198E-2</v>
      </c>
      <c r="I230">
        <f>LN('25 TSE Stocks'!I230/'25 TSE Stocks'!I229)</f>
        <v>-2.657969154736025E-2</v>
      </c>
      <c r="J230">
        <f>LN('25 TSE Stocks'!J230/'25 TSE Stocks'!J229)</f>
        <v>3.1933086450082269E-2</v>
      </c>
      <c r="K230">
        <f>LN('25 TSE Stocks'!K230/'25 TSE Stocks'!K229)</f>
        <v>2.7028636976329502E-2</v>
      </c>
      <c r="L230">
        <f>LN('25 TSE Stocks'!L230/'25 TSE Stocks'!L229)</f>
        <v>-6.3289719387893406E-3</v>
      </c>
      <c r="M230">
        <f>LN('25 TSE Stocks'!M230/'25 TSE Stocks'!M229)</f>
        <v>9.6185118701890317E-3</v>
      </c>
      <c r="N230">
        <f>LN('25 TSE Stocks'!N230/'25 TSE Stocks'!N229)</f>
        <v>-5.0710565585023E-3</v>
      </c>
      <c r="O230">
        <f>LN('25 TSE Stocks'!O230/'25 TSE Stocks'!O229)</f>
        <v>-6.3715847722153274E-2</v>
      </c>
      <c r="P230">
        <f>LN('25 TSE Stocks'!P230/'25 TSE Stocks'!P229)</f>
        <v>9.9304027207237824E-3</v>
      </c>
      <c r="Q230">
        <f>LN('25 TSE Stocks'!Q230/'25 TSE Stocks'!Q229)</f>
        <v>-3.1398080019305738E-3</v>
      </c>
      <c r="R230">
        <f>LN('25 TSE Stocks'!R230/'25 TSE Stocks'!R229)</f>
        <v>7.4037334962525651E-3</v>
      </c>
      <c r="S230">
        <f>LN('25 TSE Stocks'!S230/'25 TSE Stocks'!S229)</f>
        <v>1.0752708813814727E-2</v>
      </c>
      <c r="T230">
        <f>LN('25 TSE Stocks'!T230/'25 TSE Stocks'!T229)</f>
        <v>-1.9119418602848216E-3</v>
      </c>
      <c r="U230">
        <f>LN('25 TSE Stocks'!U230/'25 TSE Stocks'!U229)</f>
        <v>-3.2584345800922214E-3</v>
      </c>
      <c r="V230">
        <f>LN('25 TSE Stocks'!V230/'25 TSE Stocks'!V229)</f>
        <v>4.3009386198811254E-3</v>
      </c>
      <c r="W230">
        <f>LN('25 TSE Stocks'!W230/'25 TSE Stocks'!W229)</f>
        <v>-1.6142835507341356E-3</v>
      </c>
      <c r="X230">
        <f>LN('25 TSE Stocks'!X230/'25 TSE Stocks'!X229)</f>
        <v>1.9198051057773533E-2</v>
      </c>
      <c r="Y230">
        <f>LN('25 TSE Stocks'!Y230/'25 TSE Stocks'!Y229)</f>
        <v>3.4243313715339091E-2</v>
      </c>
      <c r="Z230">
        <f>LN('25 TSE Stocks'!Z230/'25 TSE Stocks'!Z229)</f>
        <v>1.6892292012539851E-2</v>
      </c>
    </row>
    <row r="231" spans="1:26" x14ac:dyDescent="0.25">
      <c r="A231" s="1">
        <v>42863</v>
      </c>
      <c r="B231">
        <f>LN('25 TSE Stocks'!B231/'25 TSE Stocks'!B230)</f>
        <v>9.0021288463999011E-2</v>
      </c>
      <c r="C231">
        <f>LN('25 TSE Stocks'!C231/'25 TSE Stocks'!C230)</f>
        <v>6.7822548610693631E-2</v>
      </c>
      <c r="D231">
        <f>LN('25 TSE Stocks'!D231/'25 TSE Stocks'!D230)</f>
        <v>9.0401236114034042E-2</v>
      </c>
      <c r="E231">
        <f>LN('25 TSE Stocks'!E231/'25 TSE Stocks'!E230)</f>
        <v>3.9408175605639903E-2</v>
      </c>
      <c r="F231">
        <f>LN('25 TSE Stocks'!F231/'25 TSE Stocks'!F230)</f>
        <v>1.9503977703736256E-2</v>
      </c>
      <c r="G231">
        <f>LN('25 TSE Stocks'!G231/'25 TSE Stocks'!G230)</f>
        <v>-1.5750778646554924E-2</v>
      </c>
      <c r="H231">
        <f>LN('25 TSE Stocks'!H231/'25 TSE Stocks'!H230)</f>
        <v>4.4511613866050403E-2</v>
      </c>
      <c r="I231">
        <f>LN('25 TSE Stocks'!I231/'25 TSE Stocks'!I230)</f>
        <v>5.8551822655976936E-2</v>
      </c>
      <c r="J231">
        <f>LN('25 TSE Stocks'!J231/'25 TSE Stocks'!J230)</f>
        <v>-7.5647774456696404E-2</v>
      </c>
      <c r="K231">
        <f>LN('25 TSE Stocks'!K231/'25 TSE Stocks'!K230)</f>
        <v>5.1959836963153712E-2</v>
      </c>
      <c r="L231">
        <f>LN('25 TSE Stocks'!L231/'25 TSE Stocks'!L230)</f>
        <v>7.930974465052533E-2</v>
      </c>
      <c r="M231">
        <f>LN('25 TSE Stocks'!M231/'25 TSE Stocks'!M230)</f>
        <v>7.5175736874119617E-2</v>
      </c>
      <c r="N231">
        <f>LN('25 TSE Stocks'!N231/'25 TSE Stocks'!N230)</f>
        <v>-1.5885590906058976E-2</v>
      </c>
      <c r="O231">
        <f>LN('25 TSE Stocks'!O231/'25 TSE Stocks'!O230)</f>
        <v>2.730100222956177E-2</v>
      </c>
      <c r="P231">
        <f>LN('25 TSE Stocks'!P231/'25 TSE Stocks'!P230)</f>
        <v>9.8329879809259495E-3</v>
      </c>
      <c r="Q231">
        <f>LN('25 TSE Stocks'!Q231/'25 TSE Stocks'!Q230)</f>
        <v>1.8692088994257568E-2</v>
      </c>
      <c r="R231">
        <f>LN('25 TSE Stocks'!R231/'25 TSE Stocks'!R230)</f>
        <v>1.5682356463889071E-2</v>
      </c>
      <c r="S231">
        <f>LN('25 TSE Stocks'!S231/'25 TSE Stocks'!S230)</f>
        <v>5.3333846126781504E-3</v>
      </c>
      <c r="T231">
        <f>LN('25 TSE Stocks'!T231/'25 TSE Stocks'!T230)</f>
        <v>-2.4214206858567799E-2</v>
      </c>
      <c r="U231">
        <f>LN('25 TSE Stocks'!U231/'25 TSE Stocks'!U230)</f>
        <v>8.774553528178157E-2</v>
      </c>
      <c r="V231">
        <f>LN('25 TSE Stocks'!V231/'25 TSE Stocks'!V230)</f>
        <v>2.5425121533038934E-2</v>
      </c>
      <c r="W231">
        <f>LN('25 TSE Stocks'!W231/'25 TSE Stocks'!W230)</f>
        <v>7.2434476732929276E-3</v>
      </c>
      <c r="X231">
        <f>LN('25 TSE Stocks'!X231/'25 TSE Stocks'!X230)</f>
        <v>5.6860653670579742E-2</v>
      </c>
      <c r="Y231">
        <f>LN('25 TSE Stocks'!Y231/'25 TSE Stocks'!Y230)</f>
        <v>0.14705324256816335</v>
      </c>
      <c r="Z231">
        <f>LN('25 TSE Stocks'!Z231/'25 TSE Stocks'!Z230)</f>
        <v>0</v>
      </c>
    </row>
    <row r="232" spans="1:26" x14ac:dyDescent="0.25">
      <c r="A232" s="1">
        <v>42870</v>
      </c>
      <c r="B232">
        <f>LN('25 TSE Stocks'!B232/'25 TSE Stocks'!B231)</f>
        <v>8.9131982317299761E-3</v>
      </c>
      <c r="C232">
        <f>LN('25 TSE Stocks'!C232/'25 TSE Stocks'!C231)</f>
        <v>-9.6087601863891429E-3</v>
      </c>
      <c r="D232">
        <f>LN('25 TSE Stocks'!D232/'25 TSE Stocks'!D231)</f>
        <v>2.3383587434250314E-2</v>
      </c>
      <c r="E232">
        <f>LN('25 TSE Stocks'!E232/'25 TSE Stocks'!E231)</f>
        <v>-4.0626765954071435E-2</v>
      </c>
      <c r="F232">
        <f>LN('25 TSE Stocks'!F232/'25 TSE Stocks'!F231)</f>
        <v>-5.6497762982876877E-2</v>
      </c>
      <c r="G232">
        <f>LN('25 TSE Stocks'!G232/'25 TSE Stocks'!G231)</f>
        <v>-1.3653231218544143E-2</v>
      </c>
      <c r="H232">
        <f>LN('25 TSE Stocks'!H232/'25 TSE Stocks'!H231)</f>
        <v>-4.7274019059839717E-2</v>
      </c>
      <c r="I232">
        <f>LN('25 TSE Stocks'!I232/'25 TSE Stocks'!I231)</f>
        <v>4.8956898805409699E-3</v>
      </c>
      <c r="J232">
        <f>LN('25 TSE Stocks'!J232/'25 TSE Stocks'!J231)</f>
        <v>-3.9282325452776684E-2</v>
      </c>
      <c r="K232">
        <f>LN('25 TSE Stocks'!K232/'25 TSE Stocks'!K231)</f>
        <v>1.8809386220717546E-2</v>
      </c>
      <c r="L232">
        <f>LN('25 TSE Stocks'!L232/'25 TSE Stocks'!L231)</f>
        <v>8.1620585797555892E-2</v>
      </c>
      <c r="M232">
        <f>LN('25 TSE Stocks'!M232/'25 TSE Stocks'!M231)</f>
        <v>-3.3351012586435038E-3</v>
      </c>
      <c r="N232">
        <f>LN('25 TSE Stocks'!N232/'25 TSE Stocks'!N231)</f>
        <v>-7.172667126743279E-2</v>
      </c>
      <c r="O232">
        <f>LN('25 TSE Stocks'!O232/'25 TSE Stocks'!O231)</f>
        <v>1.7505734565889674E-2</v>
      </c>
      <c r="P232">
        <f>LN('25 TSE Stocks'!P232/'25 TSE Stocks'!P231)</f>
        <v>5.8896525567170059E-2</v>
      </c>
      <c r="Q232">
        <f>LN('25 TSE Stocks'!Q232/'25 TSE Stocks'!Q231)</f>
        <v>4.0822036289633323E-2</v>
      </c>
      <c r="R232">
        <f>LN('25 TSE Stocks'!R232/'25 TSE Stocks'!R231)</f>
        <v>-9.5896028242363415E-3</v>
      </c>
      <c r="S232">
        <f>LN('25 TSE Stocks'!S232/'25 TSE Stocks'!S231)</f>
        <v>-1.2040407084195447E-2</v>
      </c>
      <c r="T232">
        <f>LN('25 TSE Stocks'!T232/'25 TSE Stocks'!T231)</f>
        <v>-4.6146641004656104E-2</v>
      </c>
      <c r="U232">
        <f>LN('25 TSE Stocks'!U232/'25 TSE Stocks'!U231)</f>
        <v>2.6259046981146016E-2</v>
      </c>
      <c r="V232">
        <f>LN('25 TSE Stocks'!V232/'25 TSE Stocks'!V231)</f>
        <v>2.4794561514212832E-2</v>
      </c>
      <c r="W232">
        <f>LN('25 TSE Stocks'!W232/'25 TSE Stocks'!W231)</f>
        <v>-1.7799890680320792E-2</v>
      </c>
      <c r="X232">
        <f>LN('25 TSE Stocks'!X232/'25 TSE Stocks'!X231)</f>
        <v>2.1418004692338614E-2</v>
      </c>
      <c r="Y232">
        <f>LN('25 TSE Stocks'!Y232/'25 TSE Stocks'!Y231)</f>
        <v>-4.0110011758322295E-2</v>
      </c>
      <c r="Z232">
        <f>LN('25 TSE Stocks'!Z232/'25 TSE Stocks'!Z231)</f>
        <v>-1.349080938139737E-2</v>
      </c>
    </row>
    <row r="233" spans="1:26" x14ac:dyDescent="0.25">
      <c r="A233" s="1">
        <v>42877</v>
      </c>
      <c r="B233">
        <f>LN('25 TSE Stocks'!B233/'25 TSE Stocks'!B232)</f>
        <v>5.7044700947505828E-2</v>
      </c>
      <c r="C233">
        <f>LN('25 TSE Stocks'!C233/'25 TSE Stocks'!C232)</f>
        <v>4.1869702100698854E-2</v>
      </c>
      <c r="D233">
        <f>LN('25 TSE Stocks'!D233/'25 TSE Stocks'!D232)</f>
        <v>1.5290934867429768E-2</v>
      </c>
      <c r="E233">
        <f>LN('25 TSE Stocks'!E233/'25 TSE Stocks'!E232)</f>
        <v>4.8660920659186514E-3</v>
      </c>
      <c r="F233">
        <f>LN('25 TSE Stocks'!F233/'25 TSE Stocks'!F232)</f>
        <v>7.6526371318368465E-3</v>
      </c>
      <c r="G233">
        <f>LN('25 TSE Stocks'!G233/'25 TSE Stocks'!G232)</f>
        <v>-4.0316103372448594E-3</v>
      </c>
      <c r="H233">
        <f>LN('25 TSE Stocks'!H233/'25 TSE Stocks'!H232)</f>
        <v>-2.3794082994247321E-2</v>
      </c>
      <c r="I233">
        <f>LN('25 TSE Stocks'!I233/'25 TSE Stocks'!I232)</f>
        <v>1.256074230580036E-2</v>
      </c>
      <c r="J233">
        <f>LN('25 TSE Stocks'!J233/'25 TSE Stocks'!J232)</f>
        <v>6.3897036510038134E-3</v>
      </c>
      <c r="K233">
        <f>LN('25 TSE Stocks'!K233/'25 TSE Stocks'!K232)</f>
        <v>1.5408445424873149E-2</v>
      </c>
      <c r="L233">
        <f>LN('25 TSE Stocks'!L233/'25 TSE Stocks'!L232)</f>
        <v>4.7502390374079384E-2</v>
      </c>
      <c r="M233">
        <f>LN('25 TSE Stocks'!M233/'25 TSE Stocks'!M232)</f>
        <v>8.3169493154111856E-3</v>
      </c>
      <c r="N233">
        <f>LN('25 TSE Stocks'!N233/'25 TSE Stocks'!N232)</f>
        <v>2.0324767866797083E-2</v>
      </c>
      <c r="O233">
        <f>LN('25 TSE Stocks'!O233/'25 TSE Stocks'!O232)</f>
        <v>1.3008130486364085E-3</v>
      </c>
      <c r="P233">
        <f>LN('25 TSE Stocks'!P233/'25 TSE Stocks'!P232)</f>
        <v>1.2832340232861675E-2</v>
      </c>
      <c r="Q233">
        <f>LN('25 TSE Stocks'!Q233/'25 TSE Stocks'!Q232)</f>
        <v>2.1978760590495874E-2</v>
      </c>
      <c r="R233">
        <f>LN('25 TSE Stocks'!R233/'25 TSE Stocks'!R232)</f>
        <v>-5.2501393024501648E-3</v>
      </c>
      <c r="S233">
        <f>LN('25 TSE Stocks'!S233/'25 TSE Stocks'!S232)</f>
        <v>8.0429977839795649E-3</v>
      </c>
      <c r="T233">
        <f>LN('25 TSE Stocks'!T233/'25 TSE Stocks'!T232)</f>
        <v>-3.4468282566810858E-2</v>
      </c>
      <c r="U233">
        <f>LN('25 TSE Stocks'!U233/'25 TSE Stocks'!U232)</f>
        <v>3.6335675474008502E-3</v>
      </c>
      <c r="V233">
        <f>LN('25 TSE Stocks'!V233/'25 TSE Stocks'!V232)</f>
        <v>0</v>
      </c>
      <c r="W233">
        <f>LN('25 TSE Stocks'!W233/'25 TSE Stocks'!W232)</f>
        <v>2.4459326160354324E-3</v>
      </c>
      <c r="X233">
        <f>LN('25 TSE Stocks'!X233/'25 TSE Stocks'!X232)</f>
        <v>8.0825272853130223E-3</v>
      </c>
      <c r="Y233">
        <f>LN('25 TSE Stocks'!Y233/'25 TSE Stocks'!Y232)</f>
        <v>-2.1583466476743435E-2</v>
      </c>
      <c r="Z233">
        <f>LN('25 TSE Stocks'!Z233/'25 TSE Stocks'!Z232)</f>
        <v>-1.5398083646005263E-2</v>
      </c>
    </row>
    <row r="234" spans="1:26" x14ac:dyDescent="0.25">
      <c r="A234" s="1">
        <v>42884</v>
      </c>
      <c r="B234">
        <f>LN('25 TSE Stocks'!B234/'25 TSE Stocks'!B233)</f>
        <v>5.8232513701482955E-2</v>
      </c>
      <c r="C234">
        <f>LN('25 TSE Stocks'!C234/'25 TSE Stocks'!C233)</f>
        <v>4.5256586207095592E-2</v>
      </c>
      <c r="D234">
        <f>LN('25 TSE Stocks'!D234/'25 TSE Stocks'!D233)</f>
        <v>4.5967930277066436E-2</v>
      </c>
      <c r="E234">
        <f>LN('25 TSE Stocks'!E234/'25 TSE Stocks'!E233)</f>
        <v>1.9231403535524501E-2</v>
      </c>
      <c r="F234">
        <f>LN('25 TSE Stocks'!F234/'25 TSE Stocks'!F233)</f>
        <v>3.7271577670440606E-2</v>
      </c>
      <c r="G234">
        <f>LN('25 TSE Stocks'!G234/'25 TSE Stocks'!G233)</f>
        <v>2.509895887151169E-2</v>
      </c>
      <c r="H234">
        <f>LN('25 TSE Stocks'!H234/'25 TSE Stocks'!H233)</f>
        <v>6.8426118435933617E-2</v>
      </c>
      <c r="I234">
        <f>LN('25 TSE Stocks'!I234/'25 TSE Stocks'!I233)</f>
        <v>5.840277975598944E-2</v>
      </c>
      <c r="J234">
        <f>LN('25 TSE Stocks'!J234/'25 TSE Stocks'!J233)</f>
        <v>6.7718192837052882E-2</v>
      </c>
      <c r="K234">
        <f>LN('25 TSE Stocks'!K234/'25 TSE Stocks'!K233)</f>
        <v>2.5661638134533763E-2</v>
      </c>
      <c r="L234">
        <f>LN('25 TSE Stocks'!L234/'25 TSE Stocks'!L233)</f>
        <v>2.6702247968042065E-2</v>
      </c>
      <c r="M234">
        <f>LN('25 TSE Stocks'!M234/'25 TSE Stocks'!M233)</f>
        <v>1.8871077065266296E-2</v>
      </c>
      <c r="N234">
        <f>LN('25 TSE Stocks'!N234/'25 TSE Stocks'!N233)</f>
        <v>4.62232477268101E-2</v>
      </c>
      <c r="O234">
        <f>LN('25 TSE Stocks'!O234/'25 TSE Stocks'!O233)</f>
        <v>3.1139237064754501E-2</v>
      </c>
      <c r="P234">
        <f>LN('25 TSE Stocks'!P234/'25 TSE Stocks'!P233)</f>
        <v>-5.4794028406880257E-3</v>
      </c>
      <c r="Q234">
        <f>LN('25 TSE Stocks'!Q234/'25 TSE Stocks'!Q233)</f>
        <v>4.2559702545047276E-2</v>
      </c>
      <c r="R234">
        <f>LN('25 TSE Stocks'!R234/'25 TSE Stocks'!R233)</f>
        <v>9.0138350200253143E-3</v>
      </c>
      <c r="S234">
        <f>LN('25 TSE Stocks'!S234/'25 TSE Stocks'!S233)</f>
        <v>9.3024207221638691E-3</v>
      </c>
      <c r="T234">
        <f>LN('25 TSE Stocks'!T234/'25 TSE Stocks'!T233)</f>
        <v>8.1594744557509161E-2</v>
      </c>
      <c r="U234">
        <f>LN('25 TSE Stocks'!U234/'25 TSE Stocks'!U233)</f>
        <v>1.697396850709023E-2</v>
      </c>
      <c r="V234">
        <f>LN('25 TSE Stocks'!V234/'25 TSE Stocks'!V233)</f>
        <v>1.2170665513293382E-2</v>
      </c>
      <c r="W234">
        <f>LN('25 TSE Stocks'!W234/'25 TSE Stocks'!W233)</f>
        <v>2.810319319809431E-2</v>
      </c>
      <c r="X234">
        <f>LN('25 TSE Stocks'!X234/'25 TSE Stocks'!X233)</f>
        <v>5.9466285143164287E-2</v>
      </c>
      <c r="Y234">
        <f>LN('25 TSE Stocks'!Y234/'25 TSE Stocks'!Y233)</f>
        <v>5.4832318509024411E-2</v>
      </c>
      <c r="Z234">
        <f>LN('25 TSE Stocks'!Z234/'25 TSE Stocks'!Z233)</f>
        <v>6.8727177452712817E-3</v>
      </c>
    </row>
    <row r="235" spans="1:26" x14ac:dyDescent="0.25">
      <c r="A235" s="1">
        <v>42891</v>
      </c>
      <c r="B235">
        <f>LN('25 TSE Stocks'!B235/'25 TSE Stocks'!B234)</f>
        <v>9.0654200097600918E-2</v>
      </c>
      <c r="C235">
        <f>LN('25 TSE Stocks'!C235/'25 TSE Stocks'!C234)</f>
        <v>-8.8506677436524614E-2</v>
      </c>
      <c r="D235">
        <f>LN('25 TSE Stocks'!D235/'25 TSE Stocks'!D234)</f>
        <v>-1.4598690881132848E-2</v>
      </c>
      <c r="E235">
        <f>LN('25 TSE Stocks'!E235/'25 TSE Stocks'!E234)</f>
        <v>-2.6539574022183644E-2</v>
      </c>
      <c r="F235">
        <f>LN('25 TSE Stocks'!F235/'25 TSE Stocks'!F234)</f>
        <v>1.7991210605190749E-2</v>
      </c>
      <c r="G235">
        <f>LN('25 TSE Stocks'!G235/'25 TSE Stocks'!G234)</f>
        <v>-4.2588233736450425E-2</v>
      </c>
      <c r="H235">
        <f>LN('25 TSE Stocks'!H235/'25 TSE Stocks'!H234)</f>
        <v>-2.6811083023418239E-2</v>
      </c>
      <c r="I235">
        <f>LN('25 TSE Stocks'!I235/'25 TSE Stocks'!I234)</f>
        <v>1.2498413239883745E-2</v>
      </c>
      <c r="J235">
        <f>LN('25 TSE Stocks'!J235/'25 TSE Stocks'!J234)</f>
        <v>4.4544355032146892E-3</v>
      </c>
      <c r="K235">
        <f>LN('25 TSE Stocks'!K235/'25 TSE Stocks'!K234)</f>
        <v>1.1852129503499268E-2</v>
      </c>
      <c r="L235">
        <f>LN('25 TSE Stocks'!L235/'25 TSE Stocks'!L234)</f>
        <v>-1.2626686046801212E-2</v>
      </c>
      <c r="M235">
        <f>LN('25 TSE Stocks'!M235/'25 TSE Stocks'!M234)</f>
        <v>-2.9138905831511047E-2</v>
      </c>
      <c r="N235">
        <f>LN('25 TSE Stocks'!N235/'25 TSE Stocks'!N234)</f>
        <v>1.0380101506537549E-3</v>
      </c>
      <c r="O235">
        <f>LN('25 TSE Stocks'!O235/'25 TSE Stocks'!O234)</f>
        <v>-1.6515224079009218E-2</v>
      </c>
      <c r="P235">
        <f>LN('25 TSE Stocks'!P235/'25 TSE Stocks'!P234)</f>
        <v>5.8683452549663999E-2</v>
      </c>
      <c r="Q235">
        <f>LN('25 TSE Stocks'!Q235/'25 TSE Stocks'!Q234)</f>
        <v>-2.7815758636542502E-3</v>
      </c>
      <c r="R235">
        <f>LN('25 TSE Stocks'!R235/'25 TSE Stocks'!R234)</f>
        <v>-3.2449027068931074E-2</v>
      </c>
      <c r="S235">
        <f>LN('25 TSE Stocks'!S235/'25 TSE Stocks'!S234)</f>
        <v>-9.3024207221637633E-3</v>
      </c>
      <c r="T235">
        <f>LN('25 TSE Stocks'!T235/'25 TSE Stocks'!T234)</f>
        <v>5.7104094984357374E-2</v>
      </c>
      <c r="U235">
        <f>LN('25 TSE Stocks'!U235/'25 TSE Stocks'!U234)</f>
        <v>-2.3231754159162375E-2</v>
      </c>
      <c r="V235">
        <f>LN('25 TSE Stocks'!V235/'25 TSE Stocks'!V234)</f>
        <v>-1.2170665513293273E-2</v>
      </c>
      <c r="W235">
        <f>LN('25 TSE Stocks'!W235/'25 TSE Stocks'!W234)</f>
        <v>-2.6475888491311148E-2</v>
      </c>
      <c r="X235">
        <f>LN('25 TSE Stocks'!X235/'25 TSE Stocks'!X234)</f>
        <v>1.9612738675176898E-2</v>
      </c>
      <c r="Y235">
        <f>LN('25 TSE Stocks'!Y235/'25 TSE Stocks'!Y234)</f>
        <v>0.11222165098339243</v>
      </c>
      <c r="Z235">
        <f>LN('25 TSE Stocks'!Z235/'25 TSE Stocks'!Z234)</f>
        <v>-2.9541561157908576E-2</v>
      </c>
    </row>
    <row r="236" spans="1:26" x14ac:dyDescent="0.25">
      <c r="A236" s="1">
        <v>42898</v>
      </c>
      <c r="B236">
        <f>LN('25 TSE Stocks'!B236/'25 TSE Stocks'!B235)</f>
        <v>4.4346169041004444E-3</v>
      </c>
      <c r="C236">
        <f>LN('25 TSE Stocks'!C236/'25 TSE Stocks'!C235)</f>
        <v>2.7586645792747177E-3</v>
      </c>
      <c r="D236">
        <f>LN('25 TSE Stocks'!D236/'25 TSE Stocks'!D235)</f>
        <v>-4.204825496763305E-2</v>
      </c>
      <c r="E236">
        <f>LN('25 TSE Stocks'!E236/'25 TSE Stocks'!E235)</f>
        <v>6.5073322663024485E-2</v>
      </c>
      <c r="F236">
        <f>LN('25 TSE Stocks'!F236/'25 TSE Stocks'!F235)</f>
        <v>-1.6606457470124337E-2</v>
      </c>
      <c r="G236">
        <f>LN('25 TSE Stocks'!G236/'25 TSE Stocks'!G235)</f>
        <v>-7.5652612012709012E-3</v>
      </c>
      <c r="H236">
        <f>LN('25 TSE Stocks'!H236/'25 TSE Stocks'!H235)</f>
        <v>-2.894771124425069E-2</v>
      </c>
      <c r="I236">
        <f>LN('25 TSE Stocks'!I236/'25 TSE Stocks'!I235)</f>
        <v>2.9682037798564775E-2</v>
      </c>
      <c r="J236">
        <f>LN('25 TSE Stocks'!J236/'25 TSE Stocks'!J235)</f>
        <v>-2.9673170559168052E-3</v>
      </c>
      <c r="K236">
        <f>LN('25 TSE Stocks'!K236/'25 TSE Stocks'!K235)</f>
        <v>1.025644978115405E-2</v>
      </c>
      <c r="L236">
        <f>LN('25 TSE Stocks'!L236/'25 TSE Stocks'!L235)</f>
        <v>1.8880453391183574E-2</v>
      </c>
      <c r="M236">
        <f>LN('25 TSE Stocks'!M236/'25 TSE Stocks'!M235)</f>
        <v>6.1133290106553662E-2</v>
      </c>
      <c r="N236">
        <f>LN('25 TSE Stocks'!N236/'25 TSE Stocks'!N235)</f>
        <v>-4.0217155962665736E-2</v>
      </c>
      <c r="O236">
        <f>LN('25 TSE Stocks'!O236/'25 TSE Stocks'!O235)</f>
        <v>1.7063014927490576E-3</v>
      </c>
      <c r="P236">
        <f>LN('25 TSE Stocks'!P236/'25 TSE Stocks'!P235)</f>
        <v>-1.2163459635499635E-2</v>
      </c>
      <c r="Q236">
        <f>LN('25 TSE Stocks'!Q236/'25 TSE Stocks'!Q235)</f>
        <v>4.1695402298042644E-3</v>
      </c>
      <c r="R236">
        <f>LN('25 TSE Stocks'!R236/'25 TSE Stocks'!R235)</f>
        <v>3.0359743424635502E-2</v>
      </c>
      <c r="S236">
        <f>LN('25 TSE Stocks'!S236/'25 TSE Stocks'!S235)</f>
        <v>3.7987544018253439E-2</v>
      </c>
      <c r="T236">
        <f>LN('25 TSE Stocks'!T236/'25 TSE Stocks'!T235)</f>
        <v>2.7713861837297521E-3</v>
      </c>
      <c r="U236">
        <f>LN('25 TSE Stocks'!U236/'25 TSE Stocks'!U235)</f>
        <v>-2.9187851213823918E-4</v>
      </c>
      <c r="V236">
        <f>LN('25 TSE Stocks'!V236/'25 TSE Stocks'!V235)</f>
        <v>-2.0619206790596138E-2</v>
      </c>
      <c r="W236">
        <f>LN('25 TSE Stocks'!W236/'25 TSE Stocks'!W235)</f>
        <v>9.7090576584935029E-3</v>
      </c>
      <c r="X236">
        <f>LN('25 TSE Stocks'!X236/'25 TSE Stocks'!X235)</f>
        <v>-7.4657983645497923E-3</v>
      </c>
      <c r="Y236">
        <f>LN('25 TSE Stocks'!Y236/'25 TSE Stocks'!Y235)</f>
        <v>-3.1252693923072755E-2</v>
      </c>
      <c r="Z236">
        <f>LN('25 TSE Stocks'!Z236/'25 TSE Stocks'!Z235)</f>
        <v>-1.7652182494846944E-3</v>
      </c>
    </row>
    <row r="237" spans="1:26" x14ac:dyDescent="0.25">
      <c r="A237" s="1">
        <v>42905</v>
      </c>
      <c r="B237">
        <f>LN('25 TSE Stocks'!B237/'25 TSE Stocks'!B236)</f>
        <v>-5.2808129334701824E-2</v>
      </c>
      <c r="C237">
        <f>LN('25 TSE Stocks'!C237/'25 TSE Stocks'!C236)</f>
        <v>-6.910806456918433E-3</v>
      </c>
      <c r="D237">
        <f>LN('25 TSE Stocks'!D237/'25 TSE Stocks'!D236)</f>
        <v>2.5739504385984401E-2</v>
      </c>
      <c r="E237">
        <f>LN('25 TSE Stocks'!E237/'25 TSE Stocks'!E236)</f>
        <v>4.9171503949706936E-2</v>
      </c>
      <c r="F237">
        <f>LN('25 TSE Stocks'!F237/'25 TSE Stocks'!F236)</f>
        <v>1.7976715103617837E-3</v>
      </c>
      <c r="G237">
        <f>LN('25 TSE Stocks'!G237/'25 TSE Stocks'!G236)</f>
        <v>1.1326604093827682E-2</v>
      </c>
      <c r="H237">
        <f>LN('25 TSE Stocks'!H237/'25 TSE Stocks'!H236)</f>
        <v>1.5267651192151793E-2</v>
      </c>
      <c r="I237">
        <f>LN('25 TSE Stocks'!I237/'25 TSE Stocks'!I236)</f>
        <v>3.8407008478135085E-3</v>
      </c>
      <c r="J237">
        <f>LN('25 TSE Stocks'!J237/'25 TSE Stocks'!J236)</f>
        <v>7.4019985240361312E-3</v>
      </c>
      <c r="K237">
        <f>LN('25 TSE Stocks'!K237/'25 TSE Stocks'!K236)</f>
        <v>-1.0256449781153979E-2</v>
      </c>
      <c r="L237">
        <f>LN('25 TSE Stocks'!L237/'25 TSE Stocks'!L236)</f>
        <v>-8.7663305296974362E-3</v>
      </c>
      <c r="M237">
        <f>LN('25 TSE Stocks'!M237/'25 TSE Stocks'!M236)</f>
        <v>9.1420486597598698E-3</v>
      </c>
      <c r="N237">
        <f>LN('25 TSE Stocks'!N237/'25 TSE Stocks'!N236)</f>
        <v>2.9265153102432787E-2</v>
      </c>
      <c r="O237">
        <f>LN('25 TSE Stocks'!O237/'25 TSE Stocks'!O236)</f>
        <v>-1.2006935544038954E-2</v>
      </c>
      <c r="P237">
        <f>LN('25 TSE Stocks'!P237/'25 TSE Stocks'!P236)</f>
        <v>2.2472911888711689E-2</v>
      </c>
      <c r="Q237">
        <f>LN('25 TSE Stocks'!Q237/'25 TSE Stocks'!Q236)</f>
        <v>-1.396666206951673E-2</v>
      </c>
      <c r="R237">
        <f>LN('25 TSE Stocks'!R237/'25 TSE Stocks'!R236)</f>
        <v>-4.821116553083587E-3</v>
      </c>
      <c r="S237">
        <f>LN('25 TSE Stocks'!S237/'25 TSE Stocks'!S236)</f>
        <v>-1.1635445868598876E-2</v>
      </c>
      <c r="T237">
        <f>LN('25 TSE Stocks'!T237/'25 TSE Stocks'!T236)</f>
        <v>3.9788245713320423E-2</v>
      </c>
      <c r="U237">
        <f>LN('25 TSE Stocks'!U237/'25 TSE Stocks'!U236)</f>
        <v>-3.3643766270634156E-3</v>
      </c>
      <c r="V237">
        <f>LN('25 TSE Stocks'!V237/'25 TSE Stocks'!V236)</f>
        <v>2.4692694117688489E-2</v>
      </c>
      <c r="W237">
        <f>LN('25 TSE Stocks'!W237/'25 TSE Stocks'!W236)</f>
        <v>1.5974768758916423E-2</v>
      </c>
      <c r="X237">
        <f>LN('25 TSE Stocks'!X237/'25 TSE Stocks'!X236)</f>
        <v>5.3975502388626693E-3</v>
      </c>
      <c r="Y237">
        <f>LN('25 TSE Stocks'!Y237/'25 TSE Stocks'!Y236)</f>
        <v>-1.4388496847576518E-2</v>
      </c>
      <c r="Z237">
        <f>LN('25 TSE Stocks'!Z237/'25 TSE Stocks'!Z236)</f>
        <v>0</v>
      </c>
    </row>
    <row r="238" spans="1:26" x14ac:dyDescent="0.25">
      <c r="A238" s="1">
        <v>42912</v>
      </c>
      <c r="B238">
        <f>LN('25 TSE Stocks'!B238/'25 TSE Stocks'!B237)</f>
        <v>-9.2806041849591778E-2</v>
      </c>
      <c r="C238">
        <f>LN('25 TSE Stocks'!C238/'25 TSE Stocks'!C237)</f>
        <v>-3.3853809903250001E-2</v>
      </c>
      <c r="D238">
        <f>LN('25 TSE Stocks'!D238/'25 TSE Stocks'!D237)</f>
        <v>2.9850246331107793E-3</v>
      </c>
      <c r="E238">
        <f>LN('25 TSE Stocks'!E238/'25 TSE Stocks'!E237)</f>
        <v>1.3001448510725938E-2</v>
      </c>
      <c r="F238">
        <f>LN('25 TSE Stocks'!F238/'25 TSE Stocks'!F237)</f>
        <v>4.1799349302454193E-2</v>
      </c>
      <c r="G238">
        <f>LN('25 TSE Stocks'!G238/'25 TSE Stocks'!G237)</f>
        <v>5.6156862140086814E-3</v>
      </c>
      <c r="H238">
        <f>LN('25 TSE Stocks'!H238/'25 TSE Stocks'!H237)</f>
        <v>1.9100165484191096E-2</v>
      </c>
      <c r="I238">
        <f>LN('25 TSE Stocks'!I238/'25 TSE Stocks'!I237)</f>
        <v>-2.3026498841293179E-3</v>
      </c>
      <c r="J238">
        <f>LN('25 TSE Stocks'!J238/'25 TSE Stocks'!J237)</f>
        <v>-1.0378222707557391E-2</v>
      </c>
      <c r="K238">
        <f>LN('25 TSE Stocks'!K238/'25 TSE Stocks'!K237)</f>
        <v>-1.7831136448259503E-2</v>
      </c>
      <c r="L238">
        <f>LN('25 TSE Stocks'!L238/'25 TSE Stocks'!L237)</f>
        <v>-3.8466333820985771E-2</v>
      </c>
      <c r="M238">
        <f>LN('25 TSE Stocks'!M238/'25 TSE Stocks'!M237)</f>
        <v>-2.0823232485030346E-3</v>
      </c>
      <c r="N238">
        <f>LN('25 TSE Stocks'!N238/'25 TSE Stocks'!N237)</f>
        <v>7.5231127173894949E-2</v>
      </c>
      <c r="O238">
        <f>LN('25 TSE Stocks'!O238/'25 TSE Stocks'!O237)</f>
        <v>-3.4675486169190056E-2</v>
      </c>
      <c r="P238">
        <f>LN('25 TSE Stocks'!P238/'25 TSE Stocks'!P237)</f>
        <v>-1.8982524297383997E-2</v>
      </c>
      <c r="Q238">
        <f>LN('25 TSE Stocks'!Q238/'25 TSE Stocks'!Q237)</f>
        <v>-1.2739087881084774E-2</v>
      </c>
      <c r="R238">
        <f>LN('25 TSE Stocks'!R238/'25 TSE Stocks'!R237)</f>
        <v>-2.7912758270071544E-2</v>
      </c>
      <c r="S238">
        <f>LN('25 TSE Stocks'!S238/'25 TSE Stocks'!S237)</f>
        <v>2.1865712305343614E-2</v>
      </c>
      <c r="T238">
        <f>LN('25 TSE Stocks'!T238/'25 TSE Stocks'!T237)</f>
        <v>2.0184828482827641E-2</v>
      </c>
      <c r="U238">
        <f>LN('25 TSE Stocks'!U238/'25 TSE Stocks'!U237)</f>
        <v>-2.2672791812049602E-2</v>
      </c>
      <c r="V238">
        <f>LN('25 TSE Stocks'!V238/'25 TSE Stocks'!V237)</f>
        <v>8.0971781862009956E-3</v>
      </c>
      <c r="W238">
        <f>LN('25 TSE Stocks'!W238/'25 TSE Stocks'!W237)</f>
        <v>-1.1155587131831521E-2</v>
      </c>
      <c r="X238">
        <f>LN('25 TSE Stocks'!X238/'25 TSE Stocks'!X237)</f>
        <v>-3.754936861010081E-2</v>
      </c>
      <c r="Y238">
        <f>LN('25 TSE Stocks'!Y238/'25 TSE Stocks'!Y237)</f>
        <v>0</v>
      </c>
      <c r="Z238">
        <f>LN('25 TSE Stocks'!Z238/'25 TSE Stocks'!Z237)</f>
        <v>-1.2444693722652301E-2</v>
      </c>
    </row>
    <row r="239" spans="1:26" x14ac:dyDescent="0.25">
      <c r="A239" s="1">
        <v>42919</v>
      </c>
      <c r="B239">
        <f>LN('25 TSE Stocks'!B239/'25 TSE Stocks'!B238)</f>
        <v>-1.2218519460459638E-2</v>
      </c>
      <c r="C239">
        <f>LN('25 TSE Stocks'!C239/'25 TSE Stocks'!C238)</f>
        <v>1.9887032543505774E-2</v>
      </c>
      <c r="D239">
        <f>LN('25 TSE Stocks'!D239/'25 TSE Stocks'!D238)</f>
        <v>-2.5661716122266399E-2</v>
      </c>
      <c r="E239">
        <f>LN('25 TSE Stocks'!E239/'25 TSE Stocks'!E238)</f>
        <v>-3.2825773647469671E-2</v>
      </c>
      <c r="F239">
        <f>LN('25 TSE Stocks'!F239/'25 TSE Stocks'!F238)</f>
        <v>-1.0603507428547773E-3</v>
      </c>
      <c r="G239">
        <f>LN('25 TSE Stocks'!G239/'25 TSE Stocks'!G238)</f>
        <v>4.3824378042837717E-2</v>
      </c>
      <c r="H239">
        <f>LN('25 TSE Stocks'!H239/'25 TSE Stocks'!H238)</f>
        <v>8.0751506905767916E-3</v>
      </c>
      <c r="I239">
        <f>LN('25 TSE Stocks'!I239/'25 TSE Stocks'!I238)</f>
        <v>-3.0691647043384392E-2</v>
      </c>
      <c r="J239">
        <f>LN('25 TSE Stocks'!J239/'25 TSE Stocks'!J238)</f>
        <v>-5.672019801064284E-2</v>
      </c>
      <c r="K239">
        <f>LN('25 TSE Stocks'!K239/'25 TSE Stocks'!K238)</f>
        <v>-7.9942636917496087E-3</v>
      </c>
      <c r="L239">
        <f>LN('25 TSE Stocks'!L239/'25 TSE Stocks'!L238)</f>
        <v>-1.7139538824619192E-2</v>
      </c>
      <c r="M239">
        <f>LN('25 TSE Stocks'!M239/'25 TSE Stocks'!M238)</f>
        <v>-1.5227363182054861E-2</v>
      </c>
      <c r="N239">
        <f>LN('25 TSE Stocks'!N239/'25 TSE Stocks'!N238)</f>
        <v>-8.3029476478706978E-3</v>
      </c>
      <c r="O239">
        <f>LN('25 TSE Stocks'!O239/'25 TSE Stocks'!O238)</f>
        <v>-1.984725951125205E-2</v>
      </c>
      <c r="P239">
        <f>LN('25 TSE Stocks'!P239/'25 TSE Stocks'!P238)</f>
        <v>-1.8681487431875955E-2</v>
      </c>
      <c r="Q239">
        <f>LN('25 TSE Stocks'!Q239/'25 TSE Stocks'!Q238)</f>
        <v>-1.2903543982802065E-2</v>
      </c>
      <c r="R239">
        <f>LN('25 TSE Stocks'!R239/'25 TSE Stocks'!R238)</f>
        <v>-1.4802143106862229E-2</v>
      </c>
      <c r="S239">
        <f>LN('25 TSE Stocks'!S239/'25 TSE Stocks'!S238)</f>
        <v>-6.7086108432787658E-2</v>
      </c>
      <c r="T239">
        <f>LN('25 TSE Stocks'!T239/'25 TSE Stocks'!T238)</f>
        <v>2.3187075765796147E-2</v>
      </c>
      <c r="U239">
        <f>LN('25 TSE Stocks'!U239/'25 TSE Stocks'!U238)</f>
        <v>4.905510399319574E-3</v>
      </c>
      <c r="V239">
        <f>LN('25 TSE Stocks'!V239/'25 TSE Stocks'!V238)</f>
        <v>2.3905541047456007E-2</v>
      </c>
      <c r="W239">
        <f>LN('25 TSE Stocks'!W239/'25 TSE Stocks'!W238)</f>
        <v>-1.1281325848889159E-2</v>
      </c>
      <c r="X239">
        <f>LN('25 TSE Stocks'!X239/'25 TSE Stocks'!X238)</f>
        <v>-1.8874893468726565E-2</v>
      </c>
      <c r="Y239">
        <f>LN('25 TSE Stocks'!Y239/'25 TSE Stocks'!Y238)</f>
        <v>4.9022627265407077E-2</v>
      </c>
      <c r="Z239">
        <f>LN('25 TSE Stocks'!Z239/'25 TSE Stocks'!Z238)</f>
        <v>-5.3812275568513382E-3</v>
      </c>
    </row>
    <row r="240" spans="1:26" x14ac:dyDescent="0.25">
      <c r="A240" s="1">
        <v>42926</v>
      </c>
      <c r="B240">
        <f>LN('25 TSE Stocks'!B240/'25 TSE Stocks'!B239)</f>
        <v>7.4813197671857276E-2</v>
      </c>
      <c r="C240">
        <f>LN('25 TSE Stocks'!C240/'25 TSE Stocks'!C239)</f>
        <v>2.9108068552507204E-2</v>
      </c>
      <c r="D240">
        <f>LN('25 TSE Stocks'!D240/'25 TSE Stocks'!D239)</f>
        <v>7.3670902347692413E-2</v>
      </c>
      <c r="E240">
        <f>LN('25 TSE Stocks'!E240/'25 TSE Stocks'!E239)</f>
        <v>-2.2269587500247721E-3</v>
      </c>
      <c r="F240">
        <f>LN('25 TSE Stocks'!F240/'25 TSE Stocks'!F239)</f>
        <v>-2.9885137449607163E-2</v>
      </c>
      <c r="G240">
        <f>LN('25 TSE Stocks'!G240/'25 TSE Stocks'!G239)</f>
        <v>1.6270934947614824E-2</v>
      </c>
      <c r="H240">
        <f>LN('25 TSE Stocks'!H240/'25 TSE Stocks'!H239)</f>
        <v>8.0108269212577094E-3</v>
      </c>
      <c r="I240">
        <f>LN('25 TSE Stocks'!I240/'25 TSE Stocks'!I239)</f>
        <v>3.9870735454587358E-2</v>
      </c>
      <c r="J240">
        <f>LN('25 TSE Stocks'!J240/'25 TSE Stocks'!J239)</f>
        <v>3.1495623339672721E-3</v>
      </c>
      <c r="K240">
        <f>LN('25 TSE Stocks'!K240/'25 TSE Stocks'!K239)</f>
        <v>3.1369223138632468E-2</v>
      </c>
      <c r="L240">
        <f>LN('25 TSE Stocks'!L240/'25 TSE Stocks'!L239)</f>
        <v>3.7838651876502365E-2</v>
      </c>
      <c r="M240">
        <f>LN('25 TSE Stocks'!M240/'25 TSE Stocks'!M239)</f>
        <v>1.8349185853224041E-2</v>
      </c>
      <c r="N240">
        <f>LN('25 TSE Stocks'!N240/'25 TSE Stocks'!N239)</f>
        <v>4.5538820642975014E-2</v>
      </c>
      <c r="O240">
        <f>LN('25 TSE Stocks'!O240/'25 TSE Stocks'!O239)</f>
        <v>1.7611573532817924E-2</v>
      </c>
      <c r="P240">
        <f>LN('25 TSE Stocks'!P240/'25 TSE Stocks'!P239)</f>
        <v>-1.2578747957716829E-2</v>
      </c>
      <c r="Q240">
        <f>LN('25 TSE Stocks'!Q240/'25 TSE Stocks'!Q239)</f>
        <v>3.4045986188284444E-2</v>
      </c>
      <c r="R240">
        <f>LN('25 TSE Stocks'!R240/'25 TSE Stocks'!R239)</f>
        <v>-8.8105713683973054E-3</v>
      </c>
      <c r="S240">
        <f>LN('25 TSE Stocks'!S240/'25 TSE Stocks'!S239)</f>
        <v>4.0731517465972594E-3</v>
      </c>
      <c r="T240">
        <f>LN('25 TSE Stocks'!T240/'25 TSE Stocks'!T239)</f>
        <v>8.3042093411313467E-2</v>
      </c>
      <c r="U240">
        <f>LN('25 TSE Stocks'!U240/'25 TSE Stocks'!U239)</f>
        <v>1.3142122831528297E-2</v>
      </c>
      <c r="V240">
        <f>LN('25 TSE Stocks'!V240/'25 TSE Stocks'!V239)</f>
        <v>1.1741713771143195E-2</v>
      </c>
      <c r="W240">
        <f>LN('25 TSE Stocks'!W240/'25 TSE Stocks'!W239)</f>
        <v>4.747734833791431E-2</v>
      </c>
      <c r="X240">
        <f>LN('25 TSE Stocks'!X240/'25 TSE Stocks'!X239)</f>
        <v>1.8716301926102116E-2</v>
      </c>
      <c r="Y240">
        <f>LN('25 TSE Stocks'!Y240/'25 TSE Stocks'!Y239)</f>
        <v>6.5892003812576677E-2</v>
      </c>
      <c r="Z240">
        <f>LN('25 TSE Stocks'!Z240/'25 TSE Stocks'!Z239)</f>
        <v>-1.9982277228453117E-2</v>
      </c>
    </row>
    <row r="241" spans="1:26" x14ac:dyDescent="0.25">
      <c r="A241" s="1">
        <v>42933</v>
      </c>
      <c r="B241">
        <f>LN('25 TSE Stocks'!B241/'25 TSE Stocks'!B240)</f>
        <v>4.2457891892384962E-2</v>
      </c>
      <c r="C241">
        <f>LN('25 TSE Stocks'!C241/'25 TSE Stocks'!C240)</f>
        <v>9.5174479463158036E-3</v>
      </c>
      <c r="D241">
        <f>LN('25 TSE Stocks'!D241/'25 TSE Stocks'!D240)</f>
        <v>4.0367479585751508E-2</v>
      </c>
      <c r="E241">
        <f>LN('25 TSE Stocks'!E241/'25 TSE Stocks'!E240)</f>
        <v>2.5317830509566194E-2</v>
      </c>
      <c r="F241">
        <f>LN('25 TSE Stocks'!F241/'25 TSE Stocks'!F240)</f>
        <v>-2.5184869172777635E-2</v>
      </c>
      <c r="G241">
        <f>LN('25 TSE Stocks'!G241/'25 TSE Stocks'!G240)</f>
        <v>-2.1318640403034585E-2</v>
      </c>
      <c r="H241">
        <f>LN('25 TSE Stocks'!H241/'25 TSE Stocks'!H240)</f>
        <v>3.0126632202794084E-2</v>
      </c>
      <c r="I241">
        <f>LN('25 TSE Stocks'!I241/'25 TSE Stocks'!I240)</f>
        <v>-7.6176900733856609E-4</v>
      </c>
      <c r="J241">
        <f>LN('25 TSE Stocks'!J241/'25 TSE Stocks'!J240)</f>
        <v>-9.4786837526642971E-3</v>
      </c>
      <c r="K241">
        <f>LN('25 TSE Stocks'!K241/'25 TSE Stocks'!K240)</f>
        <v>1.8937117181225187E-2</v>
      </c>
      <c r="L241">
        <f>LN('25 TSE Stocks'!L241/'25 TSE Stocks'!L240)</f>
        <v>1.0191299867384923E-2</v>
      </c>
      <c r="M241">
        <f>LN('25 TSE Stocks'!M241/'25 TSE Stocks'!M240)</f>
        <v>4.147148825796536E-3</v>
      </c>
      <c r="N241">
        <f>LN('25 TSE Stocks'!N241/'25 TSE Stocks'!N240)</f>
        <v>-3.3352306070004618E-2</v>
      </c>
      <c r="O241">
        <f>LN('25 TSE Stocks'!O241/'25 TSE Stocks'!O240)</f>
        <v>-7.6387053715740918E-3</v>
      </c>
      <c r="P241">
        <f>LN('25 TSE Stocks'!P241/'25 TSE Stocks'!P240)</f>
        <v>-7.2596107080895233E-3</v>
      </c>
      <c r="Q241">
        <f>LN('25 TSE Stocks'!Q241/'25 TSE Stocks'!Q240)</f>
        <v>-5.5943582048442698E-3</v>
      </c>
      <c r="R241">
        <f>LN('25 TSE Stocks'!R241/'25 TSE Stocks'!R240)</f>
        <v>-1.9661439878914638E-2</v>
      </c>
      <c r="S241">
        <f>LN('25 TSE Stocks'!S241/'25 TSE Stocks'!S240)</f>
        <v>1.479514623119199E-2</v>
      </c>
      <c r="T241">
        <f>LN('25 TSE Stocks'!T241/'25 TSE Stocks'!T240)</f>
        <v>3.9821270695348437E-2</v>
      </c>
      <c r="U241">
        <f>LN('25 TSE Stocks'!U241/'25 TSE Stocks'!U240)</f>
        <v>5.6531982361559728E-2</v>
      </c>
      <c r="V241">
        <f>LN('25 TSE Stocks'!V241/'25 TSE Stocks'!V240)</f>
        <v>3.8834283698725154E-3</v>
      </c>
      <c r="W241">
        <f>LN('25 TSE Stocks'!W241/'25 TSE Stocks'!W240)</f>
        <v>-2.1086494920547785E-2</v>
      </c>
      <c r="X241">
        <f>LN('25 TSE Stocks'!X241/'25 TSE Stocks'!X240)</f>
        <v>2.9320242720823033E-2</v>
      </c>
      <c r="Y241">
        <f>LN('25 TSE Stocks'!Y241/'25 TSE Stocks'!Y240)</f>
        <v>8.2047559418473012E-2</v>
      </c>
      <c r="Z241">
        <f>LN('25 TSE Stocks'!Z241/'25 TSE Stocks'!Z240)</f>
        <v>3.9573416757441339E-2</v>
      </c>
    </row>
    <row r="242" spans="1:26" x14ac:dyDescent="0.25">
      <c r="A242" s="1">
        <v>42940</v>
      </c>
      <c r="B242">
        <f>LN('25 TSE Stocks'!B242/'25 TSE Stocks'!B241)</f>
        <v>-3.5154182573608264E-2</v>
      </c>
      <c r="C242">
        <f>LN('25 TSE Stocks'!C242/'25 TSE Stocks'!C241)</f>
        <v>-8.4676710895640397E-2</v>
      </c>
      <c r="D242">
        <f>LN('25 TSE Stocks'!D242/'25 TSE Stocks'!D241)</f>
        <v>2.2927508916470808E-2</v>
      </c>
      <c r="E242">
        <f>LN('25 TSE Stocks'!E242/'25 TSE Stocks'!E241)</f>
        <v>0.15104014623755749</v>
      </c>
      <c r="F242">
        <f>LN('25 TSE Stocks'!F242/'25 TSE Stocks'!F241)</f>
        <v>-1.5819333628077154E-2</v>
      </c>
      <c r="G242">
        <f>LN('25 TSE Stocks'!G242/'25 TSE Stocks'!G241)</f>
        <v>1.6513188239383962E-2</v>
      </c>
      <c r="H242">
        <f>LN('25 TSE Stocks'!H242/'25 TSE Stocks'!H241)</f>
        <v>4.1699176837552865E-2</v>
      </c>
      <c r="I242">
        <f>LN('25 TSE Stocks'!I242/'25 TSE Stocks'!I241)</f>
        <v>-3.54179463055617E-2</v>
      </c>
      <c r="J242">
        <f>LN('25 TSE Stocks'!J242/'25 TSE Stocks'!J241)</f>
        <v>9.4786837526642936E-3</v>
      </c>
      <c r="K242">
        <f>LN('25 TSE Stocks'!K242/'25 TSE Stocks'!K241)</f>
        <v>-1.1611132856834754E-2</v>
      </c>
      <c r="L242">
        <f>LN('25 TSE Stocks'!L242/'25 TSE Stocks'!L241)</f>
        <v>1.7588389104193764E-2</v>
      </c>
      <c r="M242">
        <f>LN('25 TSE Stocks'!M242/'25 TSE Stocks'!M241)</f>
        <v>7.7573196252872902E-4</v>
      </c>
      <c r="N242">
        <f>LN('25 TSE Stocks'!N242/'25 TSE Stocks'!N241)</f>
        <v>3.6627136603937425E-2</v>
      </c>
      <c r="O242">
        <f>LN('25 TSE Stocks'!O242/'25 TSE Stocks'!O241)</f>
        <v>4.5108504835210763E-4</v>
      </c>
      <c r="P242">
        <f>LN('25 TSE Stocks'!P242/'25 TSE Stocks'!P241)</f>
        <v>4.2787365822082105E-2</v>
      </c>
      <c r="Q242">
        <f>LN('25 TSE Stocks'!Q242/'25 TSE Stocks'!Q241)</f>
        <v>-1.8401158771282729E-2</v>
      </c>
      <c r="R242">
        <f>LN('25 TSE Stocks'!R242/'25 TSE Stocks'!R241)</f>
        <v>1.3002083734976716E-2</v>
      </c>
      <c r="S242">
        <f>LN('25 TSE Stocks'!S242/'25 TSE Stocks'!S241)</f>
        <v>0</v>
      </c>
      <c r="T242">
        <f>LN('25 TSE Stocks'!T242/'25 TSE Stocks'!T241)</f>
        <v>-3.98212706953485E-2</v>
      </c>
      <c r="U242">
        <f>LN('25 TSE Stocks'!U242/'25 TSE Stocks'!U241)</f>
        <v>-4.7228035539958337E-2</v>
      </c>
      <c r="V242">
        <f>LN('25 TSE Stocks'!V242/'25 TSE Stocks'!V241)</f>
        <v>3.4289326708315325E-2</v>
      </c>
      <c r="W242">
        <f>LN('25 TSE Stocks'!W242/'25 TSE Stocks'!W241)</f>
        <v>-2.7201878515491589E-2</v>
      </c>
      <c r="X242">
        <f>LN('25 TSE Stocks'!X242/'25 TSE Stocks'!X241)</f>
        <v>-1.7744410491892813E-2</v>
      </c>
      <c r="Y242">
        <f>LN('25 TSE Stocks'!Y242/'25 TSE Stocks'!Y241)</f>
        <v>-4.5058772345416678E-2</v>
      </c>
      <c r="Z242">
        <f>LN('25 TSE Stocks'!Z242/'25 TSE Stocks'!Z241)</f>
        <v>1.7483095235285323E-2</v>
      </c>
    </row>
    <row r="243" spans="1:26" x14ac:dyDescent="0.25">
      <c r="A243" s="1">
        <v>42947</v>
      </c>
      <c r="B243">
        <f>LN('25 TSE Stocks'!B243/'25 TSE Stocks'!B242)</f>
        <v>-4.9730646771980289E-2</v>
      </c>
      <c r="C243">
        <f>LN('25 TSE Stocks'!C243/'25 TSE Stocks'!C242)</f>
        <v>-5.9085264384429589E-3</v>
      </c>
      <c r="D243">
        <f>LN('25 TSE Stocks'!D243/'25 TSE Stocks'!D242)</f>
        <v>3.6653266964141479E-2</v>
      </c>
      <c r="E243">
        <f>LN('25 TSE Stocks'!E243/'25 TSE Stocks'!E242)</f>
        <v>-3.7450578668791292E-3</v>
      </c>
      <c r="F243">
        <f>LN('25 TSE Stocks'!F243/'25 TSE Stocks'!F242)</f>
        <v>9.6344965215321432E-3</v>
      </c>
      <c r="G243">
        <f>LN('25 TSE Stocks'!G243/'25 TSE Stocks'!G242)</f>
        <v>-1.9287160337204436E-3</v>
      </c>
      <c r="H243">
        <f>LN('25 TSE Stocks'!H243/'25 TSE Stocks'!H242)</f>
        <v>-6.2074947567494643E-3</v>
      </c>
      <c r="I243">
        <f>LN('25 TSE Stocks'!I243/'25 TSE Stocks'!I242)</f>
        <v>7.5985883462721726E-2</v>
      </c>
      <c r="J243">
        <f>LN('25 TSE Stocks'!J243/'25 TSE Stocks'!J242)</f>
        <v>4.3083651676328563E-2</v>
      </c>
      <c r="K243">
        <f>LN('25 TSE Stocks'!K243/'25 TSE Stocks'!K242)</f>
        <v>-2.9631801524143006E-2</v>
      </c>
      <c r="L243">
        <f>LN('25 TSE Stocks'!L243/'25 TSE Stocks'!L242)</f>
        <v>-2.2671056203159758E-2</v>
      </c>
      <c r="M243">
        <f>LN('25 TSE Stocks'!M243/'25 TSE Stocks'!M242)</f>
        <v>5.927116865209023E-3</v>
      </c>
      <c r="N243">
        <f>LN('25 TSE Stocks'!N243/'25 TSE Stocks'!N242)</f>
        <v>-1.4111317739183624E-2</v>
      </c>
      <c r="O243">
        <f>LN('25 TSE Stocks'!O243/'25 TSE Stocks'!O242)</f>
        <v>-3.6267660243378567E-2</v>
      </c>
      <c r="P243">
        <f>LN('25 TSE Stocks'!P243/'25 TSE Stocks'!P242)</f>
        <v>1.0416799111532654E-2</v>
      </c>
      <c r="Q243">
        <f>LN('25 TSE Stocks'!Q243/'25 TSE Stocks'!Q242)</f>
        <v>1.1363707624020185E-2</v>
      </c>
      <c r="R243">
        <f>LN('25 TSE Stocks'!R243/'25 TSE Stocks'!R242)</f>
        <v>2.8911221034366458E-3</v>
      </c>
      <c r="S243">
        <f>LN('25 TSE Stocks'!S243/'25 TSE Stocks'!S242)</f>
        <v>2.1137003024569164E-2</v>
      </c>
      <c r="T243">
        <f>LN('25 TSE Stocks'!T243/'25 TSE Stocks'!T242)</f>
        <v>-0.10883895631439962</v>
      </c>
      <c r="U243">
        <f>LN('25 TSE Stocks'!U243/'25 TSE Stocks'!U242)</f>
        <v>-7.2286725046390174E-3</v>
      </c>
      <c r="V243">
        <f>LN('25 TSE Stocks'!V243/'25 TSE Stocks'!V242)</f>
        <v>1.8553171405174297E-2</v>
      </c>
      <c r="W243">
        <f>LN('25 TSE Stocks'!W243/'25 TSE Stocks'!W242)</f>
        <v>8.1102509812508731E-4</v>
      </c>
      <c r="X243">
        <f>LN('25 TSE Stocks'!X243/'25 TSE Stocks'!X242)</f>
        <v>-6.2438129086248385E-2</v>
      </c>
      <c r="Y243">
        <f>LN('25 TSE Stocks'!Y243/'25 TSE Stocks'!Y242)</f>
        <v>-5.6023646580446373E-3</v>
      </c>
      <c r="Z243">
        <f>LN('25 TSE Stocks'!Z243/'25 TSE Stocks'!Z242)</f>
        <v>-1.220626459690889E-2</v>
      </c>
    </row>
    <row r="244" spans="1:26" x14ac:dyDescent="0.25">
      <c r="A244" s="1">
        <v>42954</v>
      </c>
      <c r="B244">
        <f>LN('25 TSE Stocks'!B244/'25 TSE Stocks'!B243)</f>
        <v>0.13512352917402179</v>
      </c>
      <c r="C244">
        <f>LN('25 TSE Stocks'!C244/'25 TSE Stocks'!C243)</f>
        <v>4.7731356163183726E-2</v>
      </c>
      <c r="D244">
        <f>LN('25 TSE Stocks'!D244/'25 TSE Stocks'!D243)</f>
        <v>0.11176674268484728</v>
      </c>
      <c r="E244">
        <f>LN('25 TSE Stocks'!E244/'25 TSE Stocks'!E243)</f>
        <v>7.4764256297678655E-3</v>
      </c>
      <c r="F244">
        <f>LN('25 TSE Stocks'!F244/'25 TSE Stocks'!F243)</f>
        <v>-1.7782700348137712E-2</v>
      </c>
      <c r="G244">
        <f>LN('25 TSE Stocks'!G244/'25 TSE Stocks'!G243)</f>
        <v>9.4471132161381977E-3</v>
      </c>
      <c r="H244">
        <f>LN('25 TSE Stocks'!H244/'25 TSE Stocks'!H243)</f>
        <v>-1.632165035225492E-2</v>
      </c>
      <c r="I244">
        <f>LN('25 TSE Stocks'!I244/'25 TSE Stocks'!I243)</f>
        <v>-1.3999960715650305E-2</v>
      </c>
      <c r="J244">
        <f>LN('25 TSE Stocks'!J244/'25 TSE Stocks'!J243)</f>
        <v>-4.528242248387401E-3</v>
      </c>
      <c r="K244">
        <f>LN('25 TSE Stocks'!K244/'25 TSE Stocks'!K243)</f>
        <v>-1.5047713979005179E-3</v>
      </c>
      <c r="L244">
        <f>LN('25 TSE Stocks'!L244/'25 TSE Stocks'!L243)</f>
        <v>-1.2820686413374067E-2</v>
      </c>
      <c r="M244">
        <f>LN('25 TSE Stocks'!M244/'25 TSE Stocks'!M243)</f>
        <v>2.3097245219803686E-3</v>
      </c>
      <c r="N244">
        <f>LN('25 TSE Stocks'!N244/'25 TSE Stocks'!N243)</f>
        <v>-3.9126056417075457E-2</v>
      </c>
      <c r="O244">
        <f>LN('25 TSE Stocks'!O244/'25 TSE Stocks'!O243)</f>
        <v>-9.3939303219730697E-3</v>
      </c>
      <c r="P244">
        <f>LN('25 TSE Stocks'!P244/'25 TSE Stocks'!P243)</f>
        <v>8.5984147661289281E-3</v>
      </c>
      <c r="Q244">
        <f>LN('25 TSE Stocks'!Q244/'25 TSE Stocks'!Q243)</f>
        <v>-5.5166420455043559E-2</v>
      </c>
      <c r="R244">
        <f>LN('25 TSE Stocks'!R244/'25 TSE Stocks'!R243)</f>
        <v>-7.5791494359353246E-3</v>
      </c>
      <c r="S244">
        <f>LN('25 TSE Stocks'!S244/'25 TSE Stocks'!S243)</f>
        <v>5.2150951250855039E-3</v>
      </c>
      <c r="T244">
        <f>LN('25 TSE Stocks'!T244/'25 TSE Stocks'!T243)</f>
        <v>-9.6281162386866199E-3</v>
      </c>
      <c r="U244">
        <f>LN('25 TSE Stocks'!U244/'25 TSE Stocks'!U243)</f>
        <v>-2.3718004136598155E-3</v>
      </c>
      <c r="V244">
        <f>LN('25 TSE Stocks'!V244/'25 TSE Stocks'!V243)</f>
        <v>-1.1090480236080873E-2</v>
      </c>
      <c r="W244">
        <f>LN('25 TSE Stocks'!W244/'25 TSE Stocks'!W243)</f>
        <v>5.364056185384701E-2</v>
      </c>
      <c r="X244">
        <f>LN('25 TSE Stocks'!X244/'25 TSE Stocks'!X243)</f>
        <v>-5.5984614089667151E-2</v>
      </c>
      <c r="Y244">
        <f>LN('25 TSE Stocks'!Y244/'25 TSE Stocks'!Y243)</f>
        <v>3.3152169306610406E-2</v>
      </c>
      <c r="Z244">
        <f>LN('25 TSE Stocks'!Z244/'25 TSE Stocks'!Z243)</f>
        <v>-7.04204888786116E-3</v>
      </c>
    </row>
    <row r="245" spans="1:26" x14ac:dyDescent="0.25">
      <c r="A245" s="1">
        <v>42961</v>
      </c>
      <c r="B245">
        <f>LN('25 TSE Stocks'!B245/'25 TSE Stocks'!B244)</f>
        <v>0.14295251193584871</v>
      </c>
      <c r="C245">
        <f>LN('25 TSE Stocks'!C245/'25 TSE Stocks'!C244)</f>
        <v>-1.2793292715607366E-2</v>
      </c>
      <c r="D245">
        <f>LN('25 TSE Stocks'!D245/'25 TSE Stocks'!D244)</f>
        <v>4.6049667714576942E-2</v>
      </c>
      <c r="E245">
        <f>LN('25 TSE Stocks'!E245/'25 TSE Stocks'!E244)</f>
        <v>4.3722860370138804E-2</v>
      </c>
      <c r="F245">
        <f>LN('25 TSE Stocks'!F245/'25 TSE Stocks'!F244)</f>
        <v>-2.5144816305349042E-2</v>
      </c>
      <c r="G245">
        <f>LN('25 TSE Stocks'!G245/'25 TSE Stocks'!G244)</f>
        <v>-2.419477972191459E-2</v>
      </c>
      <c r="H245">
        <f>LN('25 TSE Stocks'!H245/'25 TSE Stocks'!H244)</f>
        <v>-1.2739073268873554E-2</v>
      </c>
      <c r="I245">
        <f>LN('25 TSE Stocks'!I245/'25 TSE Stocks'!I244)</f>
        <v>-2.4739058734878983E-4</v>
      </c>
      <c r="J245">
        <f>LN('25 TSE Stocks'!J245/'25 TSE Stocks'!J244)</f>
        <v>-1.5244124594556898E-2</v>
      </c>
      <c r="K245">
        <f>LN('25 TSE Stocks'!K245/'25 TSE Stocks'!K244)</f>
        <v>-1.3647074985318359E-2</v>
      </c>
      <c r="L245">
        <f>LN('25 TSE Stocks'!L245/'25 TSE Stocks'!L244)</f>
        <v>-3.9478666811109307E-2</v>
      </c>
      <c r="M245">
        <f>LN('25 TSE Stocks'!M245/'25 TSE Stocks'!M244)</f>
        <v>-3.1773532021535621E-2</v>
      </c>
      <c r="N245">
        <f>LN('25 TSE Stocks'!N245/'25 TSE Stocks'!N244)</f>
        <v>-1.039862539676336E-2</v>
      </c>
      <c r="O245">
        <f>LN('25 TSE Stocks'!O245/'25 TSE Stocks'!O244)</f>
        <v>9.4323344013238651E-4</v>
      </c>
      <c r="P245">
        <f>LN('25 TSE Stocks'!P245/'25 TSE Stocks'!P244)</f>
        <v>0.17688437560548528</v>
      </c>
      <c r="Q245">
        <f>LN('25 TSE Stocks'!Q245/'25 TSE Stocks'!Q244)</f>
        <v>1.3343404648138449E-2</v>
      </c>
      <c r="R245">
        <f>LN('25 TSE Stocks'!R245/'25 TSE Stocks'!R244)</f>
        <v>-1.9659455166685803E-2</v>
      </c>
      <c r="S245">
        <f>LN('25 TSE Stocks'!S245/'25 TSE Stocks'!S244)</f>
        <v>-2.1025735606700763E-2</v>
      </c>
      <c r="T245">
        <f>LN('25 TSE Stocks'!T245/'25 TSE Stocks'!T244)</f>
        <v>5.7256181947895467E-2</v>
      </c>
      <c r="U245">
        <f>LN('25 TSE Stocks'!U245/'25 TSE Stocks'!U244)</f>
        <v>-1.3146295905254847E-2</v>
      </c>
      <c r="V245">
        <f>LN('25 TSE Stocks'!V245/'25 TSE Stocks'!V244)</f>
        <v>-1.1215189695722586E-2</v>
      </c>
      <c r="W245">
        <f>LN('25 TSE Stocks'!W245/'25 TSE Stocks'!W244)</f>
        <v>-8.4844646437289423E-3</v>
      </c>
      <c r="X245">
        <f>LN('25 TSE Stocks'!X245/'25 TSE Stocks'!X244)</f>
        <v>9.5511234115742503E-3</v>
      </c>
      <c r="Y245">
        <f>LN('25 TSE Stocks'!Y245/'25 TSE Stocks'!Y244)</f>
        <v>-4.0844485518177478E-3</v>
      </c>
      <c r="Z245">
        <f>LN('25 TSE Stocks'!Z245/'25 TSE Stocks'!Z244)</f>
        <v>5.286402996382748E-3</v>
      </c>
    </row>
    <row r="246" spans="1:26" x14ac:dyDescent="0.25">
      <c r="A246" s="1">
        <v>42968</v>
      </c>
      <c r="B246">
        <f>LN('25 TSE Stocks'!B246/'25 TSE Stocks'!B245)</f>
        <v>-2.5417000862469601E-2</v>
      </c>
      <c r="C246">
        <f>LN('25 TSE Stocks'!C246/'25 TSE Stocks'!C245)</f>
        <v>-1.1510947000316836E-2</v>
      </c>
      <c r="D246">
        <f>LN('25 TSE Stocks'!D246/'25 TSE Stocks'!D245)</f>
        <v>6.3783418473035147E-2</v>
      </c>
      <c r="E246">
        <f>LN('25 TSE Stocks'!E246/'25 TSE Stocks'!E245)</f>
        <v>-8.9526591140816555E-3</v>
      </c>
      <c r="F246">
        <f>LN('25 TSE Stocks'!F246/'25 TSE Stocks'!F245)</f>
        <v>-2.2476143890116391E-2</v>
      </c>
      <c r="G246">
        <f>LN('25 TSE Stocks'!G246/'25 TSE Stocks'!G245)</f>
        <v>5.3732459471550389E-3</v>
      </c>
      <c r="H246">
        <f>LN('25 TSE Stocks'!H246/'25 TSE Stocks'!H245)</f>
        <v>1.273907326887364E-2</v>
      </c>
      <c r="I246">
        <f>LN('25 TSE Stocks'!I246/'25 TSE Stocks'!I245)</f>
        <v>0</v>
      </c>
      <c r="J246">
        <f>LN('25 TSE Stocks'!J246/'25 TSE Stocks'!J245)</f>
        <v>1.5348186816501153E-3</v>
      </c>
      <c r="K246">
        <f>LN('25 TSE Stocks'!K246/'25 TSE Stocks'!K245)</f>
        <v>-7.6628938231239063E-3</v>
      </c>
      <c r="L246">
        <f>LN('25 TSE Stocks'!L246/'25 TSE Stocks'!L245)</f>
        <v>-1.3513854290181012E-2</v>
      </c>
      <c r="M246">
        <f>LN('25 TSE Stocks'!M246/'25 TSE Stocks'!M245)</f>
        <v>-5.3064511696695156E-3</v>
      </c>
      <c r="N246">
        <f>LN('25 TSE Stocks'!N246/'25 TSE Stocks'!N245)</f>
        <v>-1.4035348580728689E-2</v>
      </c>
      <c r="O246">
        <f>LN('25 TSE Stocks'!O246/'25 TSE Stocks'!O245)</f>
        <v>-2.9181652129479888E-2</v>
      </c>
      <c r="P246">
        <f>LN('25 TSE Stocks'!P246/'25 TSE Stocks'!P245)</f>
        <v>4.2950237019283785E-3</v>
      </c>
      <c r="Q246">
        <f>LN('25 TSE Stocks'!Q246/'25 TSE Stocks'!Q245)</f>
        <v>-1.0362692566720179E-2</v>
      </c>
      <c r="R246">
        <f>LN('25 TSE Stocks'!R246/'25 TSE Stocks'!R245)</f>
        <v>-1.1416516248544722E-3</v>
      </c>
      <c r="S246">
        <f>LN('25 TSE Stocks'!S246/'25 TSE Stocks'!S245)</f>
        <v>-6.6623378554162629E-3</v>
      </c>
      <c r="T246">
        <f>LN('25 TSE Stocks'!T246/'25 TSE Stocks'!T245)</f>
        <v>2.0551502751731274E-2</v>
      </c>
      <c r="U246">
        <f>LN('25 TSE Stocks'!U246/'25 TSE Stocks'!U245)</f>
        <v>6.01224737360887E-4</v>
      </c>
      <c r="V246">
        <f>LN('25 TSE Stocks'!V246/'25 TSE Stocks'!V245)</f>
        <v>3.3274712142788522E-2</v>
      </c>
      <c r="W246">
        <f>LN('25 TSE Stocks'!W246/'25 TSE Stocks'!W245)</f>
        <v>-2.3264340370253269E-3</v>
      </c>
      <c r="X246">
        <f>LN('25 TSE Stocks'!X246/'25 TSE Stocks'!X245)</f>
        <v>1.8833102391018403E-2</v>
      </c>
      <c r="Y246">
        <f>LN('25 TSE Stocks'!Y246/'25 TSE Stocks'!Y245)</f>
        <v>1.3550511172578352E-2</v>
      </c>
      <c r="Z246">
        <f>LN('25 TSE Stocks'!Z246/'25 TSE Stocks'!Z245)</f>
        <v>-2.3112324275886425E-2</v>
      </c>
    </row>
    <row r="247" spans="1:26" x14ac:dyDescent="0.25">
      <c r="A247" s="1">
        <v>42975</v>
      </c>
      <c r="B247">
        <f>LN('25 TSE Stocks'!B247/'25 TSE Stocks'!B246)</f>
        <v>0</v>
      </c>
      <c r="C247">
        <f>LN('25 TSE Stocks'!C247/'25 TSE Stocks'!C246)</f>
        <v>4.1111400030650828E-2</v>
      </c>
      <c r="D247">
        <f>LN('25 TSE Stocks'!D247/'25 TSE Stocks'!D246)</f>
        <v>8.2053403118011754E-3</v>
      </c>
      <c r="E247">
        <f>LN('25 TSE Stocks'!E247/'25 TSE Stocks'!E246)</f>
        <v>7.6161248623984143E-2</v>
      </c>
      <c r="F247">
        <f>LN('25 TSE Stocks'!F247/'25 TSE Stocks'!F246)</f>
        <v>1.6867229350175331E-2</v>
      </c>
      <c r="G247">
        <f>LN('25 TSE Stocks'!G247/'25 TSE Stocks'!G246)</f>
        <v>3.8899449210613654E-3</v>
      </c>
      <c r="H247">
        <f>LN('25 TSE Stocks'!H247/'25 TSE Stocks'!H246)</f>
        <v>6.3091496718982697E-3</v>
      </c>
      <c r="I247">
        <f>LN('25 TSE Stocks'!I247/'25 TSE Stocks'!I246)</f>
        <v>3.7630383151248357E-2</v>
      </c>
      <c r="J247">
        <f>LN('25 TSE Stocks'!J247/'25 TSE Stocks'!J246)</f>
        <v>3.7626611529923193E-2</v>
      </c>
      <c r="K247">
        <f>LN('25 TSE Stocks'!K247/'25 TSE Stocks'!K246)</f>
        <v>5.0985737529650764E-2</v>
      </c>
      <c r="L247">
        <f>LN('25 TSE Stocks'!L247/'25 TSE Stocks'!L246)</f>
        <v>3.7387592804865442E-2</v>
      </c>
      <c r="M247">
        <f>LN('25 TSE Stocks'!M247/'25 TSE Stocks'!M246)</f>
        <v>8.212924259612675E-3</v>
      </c>
      <c r="N247">
        <f>LN('25 TSE Stocks'!N247/'25 TSE Stocks'!N246)</f>
        <v>5.2604960501863703E-2</v>
      </c>
      <c r="O247">
        <f>LN('25 TSE Stocks'!O247/'25 TSE Stocks'!O246)</f>
        <v>9.6618728172328961E-3</v>
      </c>
      <c r="P247">
        <f>LN('25 TSE Stocks'!P247/'25 TSE Stocks'!P246)</f>
        <v>8.5347691580846593E-3</v>
      </c>
      <c r="Q247">
        <f>LN('25 TSE Stocks'!Q247/'25 TSE Stocks'!Q246)</f>
        <v>1.1834481465105455E-2</v>
      </c>
      <c r="R247">
        <f>LN('25 TSE Stocks'!R247/'25 TSE Stocks'!R246)</f>
        <v>-6.8776087177131384E-3</v>
      </c>
      <c r="S247">
        <f>LN('25 TSE Stocks'!S247/'25 TSE Stocks'!S246)</f>
        <v>-1.8893843774860131E-2</v>
      </c>
      <c r="T247">
        <f>LN('25 TSE Stocks'!T247/'25 TSE Stocks'!T246)</f>
        <v>3.2816109124126192E-2</v>
      </c>
      <c r="U247">
        <f>LN('25 TSE Stocks'!U247/'25 TSE Stocks'!U246)</f>
        <v>2.3467664219575735E-2</v>
      </c>
      <c r="V247">
        <f>LN('25 TSE Stocks'!V247/'25 TSE Stocks'!V246)</f>
        <v>4.6189359382779349E-2</v>
      </c>
      <c r="W247">
        <f>LN('25 TSE Stocks'!W247/'25 TSE Stocks'!W246)</f>
        <v>1.2346000492236395E-2</v>
      </c>
      <c r="X247">
        <f>LN('25 TSE Stocks'!X247/'25 TSE Stocks'!X246)</f>
        <v>2.1684798468571225E-2</v>
      </c>
      <c r="Y247">
        <f>LN('25 TSE Stocks'!Y247/'25 TSE Stocks'!Y246)</f>
        <v>5.3712860724197141E-2</v>
      </c>
      <c r="Z247">
        <f>LN('25 TSE Stocks'!Z247/'25 TSE Stocks'!Z246)</f>
        <v>1.251149275330138E-2</v>
      </c>
    </row>
    <row r="248" spans="1:26" x14ac:dyDescent="0.25">
      <c r="A248" s="1">
        <v>42982</v>
      </c>
      <c r="B248">
        <f>LN('25 TSE Stocks'!B248/'25 TSE Stocks'!B247)</f>
        <v>3.9526184715374469E-3</v>
      </c>
      <c r="C248">
        <f>LN('25 TSE Stocks'!C248/'25 TSE Stocks'!C247)</f>
        <v>-5.8629990039467401E-2</v>
      </c>
      <c r="D248">
        <f>LN('25 TSE Stocks'!D248/'25 TSE Stocks'!D247)</f>
        <v>6.1096871354626974E-3</v>
      </c>
      <c r="E248">
        <f>LN('25 TSE Stocks'!E248/'25 TSE Stocks'!E247)</f>
        <v>-3.7355557232107865E-2</v>
      </c>
      <c r="F248">
        <f>LN('25 TSE Stocks'!F248/'25 TSE Stocks'!F247)</f>
        <v>-3.3105666817360498E-2</v>
      </c>
      <c r="G248">
        <f>LN('25 TSE Stocks'!G248/'25 TSE Stocks'!G247)</f>
        <v>6.1279205935158313E-3</v>
      </c>
      <c r="H248">
        <f>LN('25 TSE Stocks'!H248/'25 TSE Stocks'!H247)</f>
        <v>-1.2586838490929681E-3</v>
      </c>
      <c r="I248">
        <f>LN('25 TSE Stocks'!I248/'25 TSE Stocks'!I247)</f>
        <v>-8.1340117581978656E-3</v>
      </c>
      <c r="J248">
        <f>LN('25 TSE Stocks'!J248/'25 TSE Stocks'!J247)</f>
        <v>1.6117550130412852E-2</v>
      </c>
      <c r="K248">
        <f>LN('25 TSE Stocks'!K248/'25 TSE Stocks'!K247)</f>
        <v>-3.8753041632259774E-2</v>
      </c>
      <c r="L248">
        <f>LN('25 TSE Stocks'!L248/'25 TSE Stocks'!L247)</f>
        <v>9.13244811354459E-3</v>
      </c>
      <c r="M248">
        <f>LN('25 TSE Stocks'!M248/'25 TSE Stocks'!M247)</f>
        <v>-3.0268570106467753E-2</v>
      </c>
      <c r="N248">
        <f>LN('25 TSE Stocks'!N248/'25 TSE Stocks'!N247)</f>
        <v>2.6466628760294281E-2</v>
      </c>
      <c r="O248">
        <f>LN('25 TSE Stocks'!O248/'25 TSE Stocks'!O247)</f>
        <v>-2.8775456251488044E-2</v>
      </c>
      <c r="P248">
        <f>LN('25 TSE Stocks'!P248/'25 TSE Stocks'!P247)</f>
        <v>-5.0845962742691674E-2</v>
      </c>
      <c r="Q248">
        <f>LN('25 TSE Stocks'!Q248/'25 TSE Stocks'!Q247)</f>
        <v>5.8651310743767695E-3</v>
      </c>
      <c r="R248">
        <f>LN('25 TSE Stocks'!R248/'25 TSE Stocks'!R247)</f>
        <v>-7.3861648127447558E-3</v>
      </c>
      <c r="S248">
        <f>LN('25 TSE Stocks'!S248/'25 TSE Stocks'!S247)</f>
        <v>1.0450238291615035E-2</v>
      </c>
      <c r="T248">
        <f>LN('25 TSE Stocks'!T248/'25 TSE Stocks'!T247)</f>
        <v>5.496581987927315E-3</v>
      </c>
      <c r="U248">
        <f>LN('25 TSE Stocks'!U248/'25 TSE Stocks'!U247)</f>
        <v>-1.5981414469826802E-2</v>
      </c>
      <c r="V248">
        <f>LN('25 TSE Stocks'!V248/'25 TSE Stocks'!V247)</f>
        <v>-1.3986187741048619E-2</v>
      </c>
      <c r="W248">
        <f>LN('25 TSE Stocks'!W248/'25 TSE Stocks'!W247)</f>
        <v>-2.014032200893074E-2</v>
      </c>
      <c r="X248">
        <f>LN('25 TSE Stocks'!X248/'25 TSE Stocks'!X247)</f>
        <v>-2.6359988948937263E-2</v>
      </c>
      <c r="Y248">
        <f>LN('25 TSE Stocks'!Y248/'25 TSE Stocks'!Y247)</f>
        <v>3.8779096394087061E-2</v>
      </c>
      <c r="Z248">
        <f>LN('25 TSE Stocks'!Z248/'25 TSE Stocks'!Z247)</f>
        <v>7.0796467756868726E-3</v>
      </c>
    </row>
    <row r="249" spans="1:26" x14ac:dyDescent="0.25">
      <c r="A249" s="1">
        <v>42989</v>
      </c>
      <c r="B249">
        <f>LN('25 TSE Stocks'!B249/'25 TSE Stocks'!B248)</f>
        <v>0.12542425545928113</v>
      </c>
      <c r="C249">
        <f>LN('25 TSE Stocks'!C249/'25 TSE Stocks'!C248)</f>
        <v>-7.391166769885789E-3</v>
      </c>
      <c r="D249">
        <f>LN('25 TSE Stocks'!D249/'25 TSE Stocks'!D248)</f>
        <v>0.13378523973150752</v>
      </c>
      <c r="E249">
        <f>LN('25 TSE Stocks'!E249/'25 TSE Stocks'!E248)</f>
        <v>8.2966313089081742E-2</v>
      </c>
      <c r="F249">
        <f>LN('25 TSE Stocks'!F249/'25 TSE Stocks'!F248)</f>
        <v>4.1947412170799482E-2</v>
      </c>
      <c r="G249">
        <f>LN('25 TSE Stocks'!G249/'25 TSE Stocks'!G248)</f>
        <v>4.0950525657590234E-2</v>
      </c>
      <c r="H249">
        <f>LN('25 TSE Stocks'!H249/'25 TSE Stocks'!H248)</f>
        <v>6.3436016638541232E-2</v>
      </c>
      <c r="I249">
        <f>LN('25 TSE Stocks'!I249/'25 TSE Stocks'!I248)</f>
        <v>8.3722670128866996E-3</v>
      </c>
      <c r="J249">
        <f>LN('25 TSE Stocks'!J249/'25 TSE Stocks'!J248)</f>
        <v>1.2996600845980382E-2</v>
      </c>
      <c r="K249">
        <f>LN('25 TSE Stocks'!K249/'25 TSE Stocks'!K248)</f>
        <v>6.0606094702685834E-3</v>
      </c>
      <c r="L249">
        <f>LN('25 TSE Stocks'!L249/'25 TSE Stocks'!L248)</f>
        <v>3.6970583943737818E-2</v>
      </c>
      <c r="M249">
        <f>LN('25 TSE Stocks'!M249/'25 TSE Stocks'!M248)</f>
        <v>2.365069720674921E-2</v>
      </c>
      <c r="N249">
        <f>LN('25 TSE Stocks'!N249/'25 TSE Stocks'!N248)</f>
        <v>4.8256872917170048E-2</v>
      </c>
      <c r="O249">
        <f>LN('25 TSE Stocks'!O249/'25 TSE Stocks'!O248)</f>
        <v>2.3472969683185824E-2</v>
      </c>
      <c r="P249">
        <f>LN('25 TSE Stocks'!P249/'25 TSE Stocks'!P248)</f>
        <v>5.2261606854879857E-2</v>
      </c>
      <c r="Q249">
        <f>LN('25 TSE Stocks'!Q249/'25 TSE Stocks'!Q248)</f>
        <v>2.5975462980767413E-2</v>
      </c>
      <c r="R249">
        <f>LN('25 TSE Stocks'!R249/'25 TSE Stocks'!R248)</f>
        <v>9.0898466532038594E-3</v>
      </c>
      <c r="S249">
        <f>LN('25 TSE Stocks'!S249/'25 TSE Stocks'!S248)</f>
        <v>-9.6485014193682939E-3</v>
      </c>
      <c r="T249">
        <f>LN('25 TSE Stocks'!T249/'25 TSE Stocks'!T248)</f>
        <v>8.5770215099193955E-3</v>
      </c>
      <c r="U249">
        <f>LN('25 TSE Stocks'!U249/'25 TSE Stocks'!U248)</f>
        <v>-1.0448380162592955E-3</v>
      </c>
      <c r="V249">
        <f>LN('25 TSE Stocks'!V249/'25 TSE Stocks'!V248)</f>
        <v>2.0906705337003686E-2</v>
      </c>
      <c r="W249">
        <f>LN('25 TSE Stocks'!W249/'25 TSE Stocks'!W248)</f>
        <v>2.4731002777458679E-2</v>
      </c>
      <c r="X249">
        <f>LN('25 TSE Stocks'!X249/'25 TSE Stocks'!X248)</f>
        <v>-2.8155671694254699E-3</v>
      </c>
      <c r="Y249">
        <f>LN('25 TSE Stocks'!Y249/'25 TSE Stocks'!Y248)</f>
        <v>7.4458468652443335E-2</v>
      </c>
      <c r="Z249">
        <f>LN('25 TSE Stocks'!Z249/'25 TSE Stocks'!Z248)</f>
        <v>-5.3050305481660504E-3</v>
      </c>
    </row>
    <row r="250" spans="1:26" x14ac:dyDescent="0.25">
      <c r="A250" s="1">
        <v>42996</v>
      </c>
      <c r="B250">
        <f>LN('25 TSE Stocks'!B250/'25 TSE Stocks'!B249)</f>
        <v>-1.8437883040539907E-2</v>
      </c>
      <c r="C250">
        <f>LN('25 TSE Stocks'!C250/'25 TSE Stocks'!C249)</f>
        <v>-1.6455028207131413E-2</v>
      </c>
      <c r="D250">
        <f>LN('25 TSE Stocks'!D250/'25 TSE Stocks'!D249)</f>
        <v>-4.5420823272319874E-2</v>
      </c>
      <c r="E250">
        <f>LN('25 TSE Stocks'!E250/'25 TSE Stocks'!E249)</f>
        <v>-1.4434888080931308E-2</v>
      </c>
      <c r="F250">
        <f>LN('25 TSE Stocks'!F250/'25 TSE Stocks'!F249)</f>
        <v>5.9933994562124962E-2</v>
      </c>
      <c r="G250">
        <f>LN('25 TSE Stocks'!G250/'25 TSE Stocks'!G249)</f>
        <v>3.8300477425049044E-2</v>
      </c>
      <c r="H250">
        <f>LN('25 TSE Stocks'!H250/'25 TSE Stocks'!H249)</f>
        <v>3.1416160564101854E-2</v>
      </c>
      <c r="I250">
        <f>LN('25 TSE Stocks'!I250/'25 TSE Stocks'!I249)</f>
        <v>-4.0577670228236669E-3</v>
      </c>
      <c r="J250">
        <f>LN('25 TSE Stocks'!J250/'25 TSE Stocks'!J249)</f>
        <v>1.1412584852986036E-2</v>
      </c>
      <c r="K250">
        <f>LN('25 TSE Stocks'!K250/'25 TSE Stocks'!K249)</f>
        <v>-4.0066971750166547E-2</v>
      </c>
      <c r="L250">
        <f>LN('25 TSE Stocks'!L250/'25 TSE Stocks'!L249)</f>
        <v>-2.0228373308706821E-2</v>
      </c>
      <c r="M250">
        <f>LN('25 TSE Stocks'!M250/'25 TSE Stocks'!M249)</f>
        <v>3.4972036227258724E-2</v>
      </c>
      <c r="N250">
        <f>LN('25 TSE Stocks'!N250/'25 TSE Stocks'!N249)</f>
        <v>5.4488240195281056E-2</v>
      </c>
      <c r="O250">
        <f>LN('25 TSE Stocks'!O250/'25 TSE Stocks'!O249)</f>
        <v>-8.2504643031923626E-3</v>
      </c>
      <c r="P250">
        <f>LN('25 TSE Stocks'!P250/'25 TSE Stocks'!P249)</f>
        <v>-1.7118882917631906E-2</v>
      </c>
      <c r="Q250">
        <f>LN('25 TSE Stocks'!Q250/'25 TSE Stocks'!Q249)</f>
        <v>-1.7241916960595908E-2</v>
      </c>
      <c r="R250">
        <f>LN('25 TSE Stocks'!R250/'25 TSE Stocks'!R249)</f>
        <v>1.2909305416745594E-2</v>
      </c>
      <c r="S250">
        <f>LN('25 TSE Stocks'!S250/'25 TSE Stocks'!S249)</f>
        <v>5.5247887206239009E-3</v>
      </c>
      <c r="T250">
        <f>LN('25 TSE Stocks'!T250/'25 TSE Stocks'!T249)</f>
        <v>-2.4362636367287145E-2</v>
      </c>
      <c r="U250">
        <f>LN('25 TSE Stocks'!U250/'25 TSE Stocks'!U249)</f>
        <v>-1.9754777474222534E-2</v>
      </c>
      <c r="V250">
        <f>LN('25 TSE Stocks'!V250/'25 TSE Stocks'!V249)</f>
        <v>3.056267843957073E-2</v>
      </c>
      <c r="W250">
        <f>LN('25 TSE Stocks'!W250/'25 TSE Stocks'!W249)</f>
        <v>4.405318480719761E-2</v>
      </c>
      <c r="X250">
        <f>LN('25 TSE Stocks'!X250/'25 TSE Stocks'!X249)</f>
        <v>-2.763395049926174E-2</v>
      </c>
      <c r="Y250">
        <f>LN('25 TSE Stocks'!Y250/'25 TSE Stocks'!Y249)</f>
        <v>-3.0060080701936845E-2</v>
      </c>
      <c r="Z250">
        <f>LN('25 TSE Stocks'!Z250/'25 TSE Stocks'!Z249)</f>
        <v>-2.3319487728260407E-2</v>
      </c>
    </row>
    <row r="251" spans="1:26" x14ac:dyDescent="0.25">
      <c r="A251" s="1">
        <v>43003</v>
      </c>
      <c r="B251">
        <f>LN('25 TSE Stocks'!B251/'25 TSE Stocks'!B250)</f>
        <v>2.3643942260805746E-2</v>
      </c>
      <c r="C251">
        <f>LN('25 TSE Stocks'!C251/'25 TSE Stocks'!C250)</f>
        <v>-1.0614091214154256E-2</v>
      </c>
      <c r="D251">
        <f>LN('25 TSE Stocks'!D251/'25 TSE Stocks'!D250)</f>
        <v>2.9306072807958106E-2</v>
      </c>
      <c r="E251">
        <f>LN('25 TSE Stocks'!E251/'25 TSE Stocks'!E250)</f>
        <v>2.551961882264572E-2</v>
      </c>
      <c r="F251">
        <f>LN('25 TSE Stocks'!F251/'25 TSE Stocks'!F250)</f>
        <v>9.6260055942517225E-3</v>
      </c>
      <c r="G251">
        <f>LN('25 TSE Stocks'!G251/'25 TSE Stocks'!G250)</f>
        <v>-3.4219909685038415E-3</v>
      </c>
      <c r="H251">
        <f>LN('25 TSE Stocks'!H251/'25 TSE Stocks'!H250)</f>
        <v>1.9285831600429605E-2</v>
      </c>
      <c r="I251">
        <f>LN('25 TSE Stocks'!I251/'25 TSE Stocks'!I250)</f>
        <v>1.8483985858414188E-2</v>
      </c>
      <c r="J251">
        <f>LN('25 TSE Stocks'!J251/'25 TSE Stocks'!J250)</f>
        <v>1.8271636128654498E-2</v>
      </c>
      <c r="K251">
        <f>LN('25 TSE Stocks'!K251/'25 TSE Stocks'!K250)</f>
        <v>1.5710477815767539E-3</v>
      </c>
      <c r="L251">
        <f>LN('25 TSE Stocks'!L251/'25 TSE Stocks'!L250)</f>
        <v>3.5135350148103553E-2</v>
      </c>
      <c r="M251">
        <f>LN('25 TSE Stocks'!M251/'25 TSE Stocks'!M250)</f>
        <v>-3.5971207413620825E-3</v>
      </c>
      <c r="N251">
        <f>LN('25 TSE Stocks'!N251/'25 TSE Stocks'!N250)</f>
        <v>-9.727384958112156E-3</v>
      </c>
      <c r="O251">
        <f>LN('25 TSE Stocks'!O251/'25 TSE Stocks'!O250)</f>
        <v>-9.7944226141810833E-3</v>
      </c>
      <c r="P251">
        <f>LN('25 TSE Stocks'!P251/'25 TSE Stocks'!P250)</f>
        <v>4.6389183324631648E-2</v>
      </c>
      <c r="Q251">
        <f>LN('25 TSE Stocks'!Q251/'25 TSE Stocks'!Q250)</f>
        <v>-8.7335460201715554E-3</v>
      </c>
      <c r="R251">
        <f>LN('25 TSE Stocks'!R251/'25 TSE Stocks'!R250)</f>
        <v>-4.8213624288864828E-3</v>
      </c>
      <c r="S251">
        <f>LN('25 TSE Stocks'!S251/'25 TSE Stocks'!S250)</f>
        <v>2.5834255557008162E-2</v>
      </c>
      <c r="T251">
        <f>LN('25 TSE Stocks'!T251/'25 TSE Stocks'!T250)</f>
        <v>8.7127776628584657E-3</v>
      </c>
      <c r="U251">
        <f>LN('25 TSE Stocks'!U251/'25 TSE Stocks'!U250)</f>
        <v>8.1904336346954442E-3</v>
      </c>
      <c r="V251">
        <f>LN('25 TSE Stocks'!V251/'25 TSE Stocks'!V250)</f>
        <v>-2.0085499914972043E-3</v>
      </c>
      <c r="W251">
        <f>LN('25 TSE Stocks'!W251/'25 TSE Stocks'!W250)</f>
        <v>-1.6571864177341286E-2</v>
      </c>
      <c r="X251">
        <f>LN('25 TSE Stocks'!X251/'25 TSE Stocks'!X250)</f>
        <v>-7.7595208816134366E-3</v>
      </c>
      <c r="Y251">
        <f>LN('25 TSE Stocks'!Y251/'25 TSE Stocks'!Y250)</f>
        <v>0.21654914052242821</v>
      </c>
      <c r="Z251">
        <f>LN('25 TSE Stocks'!Z251/'25 TSE Stocks'!Z250)</f>
        <v>-1.8315527707105629E-2</v>
      </c>
    </row>
    <row r="252" spans="1:26" x14ac:dyDescent="0.25">
      <c r="A252" s="1">
        <v>43010</v>
      </c>
      <c r="B252">
        <f>LN('25 TSE Stocks'!B252/'25 TSE Stocks'!B251)</f>
        <v>-2.0105585394202031E-2</v>
      </c>
      <c r="C252">
        <f>LN('25 TSE Stocks'!C252/'25 TSE Stocks'!C251)</f>
        <v>-3.9196804747599328E-3</v>
      </c>
      <c r="D252">
        <f>LN('25 TSE Stocks'!D252/'25 TSE Stocks'!D251)</f>
        <v>-3.895357851231377E-2</v>
      </c>
      <c r="E252">
        <f>LN('25 TSE Stocks'!E252/'25 TSE Stocks'!E251)</f>
        <v>-2.0339261820603381E-2</v>
      </c>
      <c r="F252">
        <f>LN('25 TSE Stocks'!F252/'25 TSE Stocks'!F251)</f>
        <v>1.8179494658961196E-2</v>
      </c>
      <c r="G252">
        <f>LN('25 TSE Stocks'!G252/'25 TSE Stocks'!G251)</f>
        <v>4.1109301907660177E-2</v>
      </c>
      <c r="H252">
        <f>LN('25 TSE Stocks'!H252/'25 TSE Stocks'!H251)</f>
        <v>3.9934251009697601E-2</v>
      </c>
      <c r="I252">
        <f>LN('25 TSE Stocks'!I252/'25 TSE Stocks'!I251)</f>
        <v>-1.2046908187214994E-2</v>
      </c>
      <c r="J252">
        <f>LN('25 TSE Stocks'!J252/'25 TSE Stocks'!J251)</f>
        <v>2.0809313557477543E-2</v>
      </c>
      <c r="K252">
        <f>LN('25 TSE Stocks'!K252/'25 TSE Stocks'!K251)</f>
        <v>-2.0619359520500369E-2</v>
      </c>
      <c r="L252">
        <f>LN('25 TSE Stocks'!L252/'25 TSE Stocks'!L251)</f>
        <v>1.0716205500962096E-2</v>
      </c>
      <c r="M252">
        <f>LN('25 TSE Stocks'!M252/'25 TSE Stocks'!M251)</f>
        <v>2.0025169286213219E-2</v>
      </c>
      <c r="N252">
        <f>LN('25 TSE Stocks'!N252/'25 TSE Stocks'!N251)</f>
        <v>-3.020068602345849E-2</v>
      </c>
      <c r="O252">
        <f>LN('25 TSE Stocks'!O252/'25 TSE Stocks'!O251)</f>
        <v>2.4308533260990278E-2</v>
      </c>
      <c r="P252">
        <f>LN('25 TSE Stocks'!P252/'25 TSE Stocks'!P251)</f>
        <v>-3.0685944519187998E-2</v>
      </c>
      <c r="Q252">
        <f>LN('25 TSE Stocks'!Q252/'25 TSE Stocks'!Q251)</f>
        <v>1.5315045900393431E-2</v>
      </c>
      <c r="R252">
        <f>LN('25 TSE Stocks'!R252/'25 TSE Stocks'!R251)</f>
        <v>-3.9203600994197063E-3</v>
      </c>
      <c r="S252">
        <f>LN('25 TSE Stocks'!S252/'25 TSE Stocks'!S251)</f>
        <v>1.3413802935233036E-3</v>
      </c>
      <c r="T252">
        <f>LN('25 TSE Stocks'!T252/'25 TSE Stocks'!T251)</f>
        <v>-2.0783156256330329E-2</v>
      </c>
      <c r="U252">
        <f>LN('25 TSE Stocks'!U252/'25 TSE Stocks'!U251)</f>
        <v>-5.1490595289531947E-3</v>
      </c>
      <c r="V252">
        <f>LN('25 TSE Stocks'!V252/'25 TSE Stocks'!V251)</f>
        <v>-2.3575082433800302E-2</v>
      </c>
      <c r="W252">
        <f>LN('25 TSE Stocks'!W252/'25 TSE Stocks'!W251)</f>
        <v>5.976732200861913E-4</v>
      </c>
      <c r="X252">
        <f>LN('25 TSE Stocks'!X252/'25 TSE Stocks'!X251)</f>
        <v>-7.8202671849221979E-3</v>
      </c>
      <c r="Y252">
        <f>LN('25 TSE Stocks'!Y252/'25 TSE Stocks'!Y251)</f>
        <v>2.0580908194110962E-2</v>
      </c>
      <c r="Z252">
        <f>LN('25 TSE Stocks'!Z252/'25 TSE Stocks'!Z251)</f>
        <v>1.8708748312156482E-3</v>
      </c>
    </row>
    <row r="253" spans="1:26" x14ac:dyDescent="0.25">
      <c r="A253" s="1">
        <v>43017</v>
      </c>
      <c r="B253">
        <f>LN('25 TSE Stocks'!B253/'25 TSE Stocks'!B252)</f>
        <v>4.9105452723800583E-2</v>
      </c>
      <c r="C253">
        <f>LN('25 TSE Stocks'!C253/'25 TSE Stocks'!C252)</f>
        <v>3.493139985063163E-2</v>
      </c>
      <c r="D253">
        <f>LN('25 TSE Stocks'!D253/'25 TSE Stocks'!D252)</f>
        <v>6.195070958721724E-2</v>
      </c>
      <c r="E253">
        <f>LN('25 TSE Stocks'!E253/'25 TSE Stocks'!E252)</f>
        <v>-6.4725414993918587E-3</v>
      </c>
      <c r="F253">
        <f>LN('25 TSE Stocks'!F253/'25 TSE Stocks'!F252)</f>
        <v>-1.7850498081845224E-2</v>
      </c>
      <c r="G253">
        <f>LN('25 TSE Stocks'!G253/'25 TSE Stocks'!G252)</f>
        <v>1.1604439871948705E-3</v>
      </c>
      <c r="H253">
        <f>LN('25 TSE Stocks'!H253/'25 TSE Stocks'!H252)</f>
        <v>-4.3620205682902953E-3</v>
      </c>
      <c r="I253">
        <f>LN('25 TSE Stocks'!I253/'25 TSE Stocks'!I252)</f>
        <v>4.2569422004006638E-2</v>
      </c>
      <c r="J253">
        <f>LN('25 TSE Stocks'!J253/'25 TSE Stocks'!J252)</f>
        <v>-1.3708241635376438E-3</v>
      </c>
      <c r="K253">
        <f>LN('25 TSE Stocks'!K253/'25 TSE Stocks'!K252)</f>
        <v>1.9048311738923646E-2</v>
      </c>
      <c r="L253">
        <f>LN('25 TSE Stocks'!L253/'25 TSE Stocks'!L252)</f>
        <v>8.4359271151617218E-2</v>
      </c>
      <c r="M253">
        <f>LN('25 TSE Stocks'!M253/'25 TSE Stocks'!M252)</f>
        <v>3.4122751364645376E-2</v>
      </c>
      <c r="N253">
        <f>LN('25 TSE Stocks'!N253/'25 TSE Stocks'!N252)</f>
        <v>-2.0801780718431844E-2</v>
      </c>
      <c r="O253">
        <f>LN('25 TSE Stocks'!O253/'25 TSE Stocks'!O252)</f>
        <v>9.6011242940831408E-4</v>
      </c>
      <c r="P253">
        <f>LN('25 TSE Stocks'!P253/'25 TSE Stocks'!P252)</f>
        <v>1.2667272180798789E-2</v>
      </c>
      <c r="Q253">
        <f>LN('25 TSE Stocks'!Q253/'25 TSE Stocks'!Q252)</f>
        <v>3.5591078069756352E-2</v>
      </c>
      <c r="R253">
        <f>LN('25 TSE Stocks'!R253/'25 TSE Stocks'!R252)</f>
        <v>5.0021823092539483E-2</v>
      </c>
      <c r="S253">
        <f>LN('25 TSE Stocks'!S253/'25 TSE Stocks'!S252)</f>
        <v>1.1992213714445026E-2</v>
      </c>
      <c r="T253">
        <f>LN('25 TSE Stocks'!T253/'25 TSE Stocks'!T252)</f>
        <v>-2.4571275057440022E-2</v>
      </c>
      <c r="U253">
        <f>LN('25 TSE Stocks'!U253/'25 TSE Stocks'!U252)</f>
        <v>4.6720223867675804E-2</v>
      </c>
      <c r="V253">
        <f>LN('25 TSE Stocks'!V253/'25 TSE Stocks'!V252)</f>
        <v>-5.5788800595202954E-3</v>
      </c>
      <c r="W253">
        <f>LN('25 TSE Stocks'!W253/'25 TSE Stocks'!W252)</f>
        <v>-1.1261592616216743E-2</v>
      </c>
      <c r="X253">
        <f>LN('25 TSE Stocks'!X253/'25 TSE Stocks'!X252)</f>
        <v>4.0861393084672827E-2</v>
      </c>
      <c r="Y253">
        <f>LN('25 TSE Stocks'!Y253/'25 TSE Stocks'!Y252)</f>
        <v>4.1710269358346104E-2</v>
      </c>
      <c r="Z253">
        <f>LN('25 TSE Stocks'!Z253/'25 TSE Stocks'!Z252)</f>
        <v>-1.8940031886966493E-2</v>
      </c>
    </row>
    <row r="254" spans="1:26" x14ac:dyDescent="0.25">
      <c r="A254" s="1">
        <v>43024</v>
      </c>
      <c r="B254">
        <f>LN('25 TSE Stocks'!B254/'25 TSE Stocks'!B253)</f>
        <v>-1.5247996694603269E-2</v>
      </c>
      <c r="C254">
        <f>LN('25 TSE Stocks'!C254/'25 TSE Stocks'!C253)</f>
        <v>-1.5037879694964125E-2</v>
      </c>
      <c r="D254">
        <f>LN('25 TSE Stocks'!D254/'25 TSE Stocks'!D253)</f>
        <v>-8.6690147035335188E-2</v>
      </c>
      <c r="E254">
        <f>LN('25 TSE Stocks'!E254/'25 TSE Stocks'!E253)</f>
        <v>3.3522710892169565E-2</v>
      </c>
      <c r="F254">
        <f>LN('25 TSE Stocks'!F254/'25 TSE Stocks'!F253)</f>
        <v>8.2784576173441336E-3</v>
      </c>
      <c r="G254">
        <f>LN('25 TSE Stocks'!G254/'25 TSE Stocks'!G253)</f>
        <v>1.4680850646489756E-2</v>
      </c>
      <c r="H254">
        <f>LN('25 TSE Stocks'!H254/'25 TSE Stocks'!H253)</f>
        <v>-2.0983663075361352E-2</v>
      </c>
      <c r="I254">
        <f>LN('25 TSE Stocks'!I254/'25 TSE Stocks'!I253)</f>
        <v>-2.9649215860814153E-3</v>
      </c>
      <c r="J254">
        <f>LN('25 TSE Stocks'!J254/'25 TSE Stocks'!J253)</f>
        <v>3.9009666256643573E-2</v>
      </c>
      <c r="K254">
        <f>LN('25 TSE Stocks'!K254/'25 TSE Stocks'!K253)</f>
        <v>3.5525000649969996E-2</v>
      </c>
      <c r="L254">
        <f>LN('25 TSE Stocks'!L254/'25 TSE Stocks'!L253)</f>
        <v>2.3321271675085607E-2</v>
      </c>
      <c r="M254">
        <f>LN('25 TSE Stocks'!M254/'25 TSE Stocks'!M253)</f>
        <v>3.2015507656926127E-3</v>
      </c>
      <c r="N254">
        <f>LN('25 TSE Stocks'!N254/'25 TSE Stocks'!N253)</f>
        <v>2.8655206154224285E-2</v>
      </c>
      <c r="O254">
        <f>LN('25 TSE Stocks'!O254/'25 TSE Stocks'!O253)</f>
        <v>2.2771451311886261E-2</v>
      </c>
      <c r="P254">
        <f>LN('25 TSE Stocks'!P254/'25 TSE Stocks'!P253)</f>
        <v>3.7066709897430536E-2</v>
      </c>
      <c r="Q254">
        <f>LN('25 TSE Stocks'!Q254/'25 TSE Stocks'!Q253)</f>
        <v>-2.8012723007954147E-3</v>
      </c>
      <c r="R254">
        <f>LN('25 TSE Stocks'!R254/'25 TSE Stocks'!R253)</f>
        <v>3.2647925572138775E-2</v>
      </c>
      <c r="S254">
        <f>LN('25 TSE Stocks'!S254/'25 TSE Stocks'!S253)</f>
        <v>9.2286415435446564E-3</v>
      </c>
      <c r="T254">
        <f>LN('25 TSE Stocks'!T254/'25 TSE Stocks'!T253)</f>
        <v>4.0622773931918404E-2</v>
      </c>
      <c r="U254">
        <f>LN('25 TSE Stocks'!U254/'25 TSE Stocks'!U253)</f>
        <v>5.1401873531339216E-2</v>
      </c>
      <c r="V254">
        <f>LN('25 TSE Stocks'!V254/'25 TSE Stocks'!V253)</f>
        <v>-2.9090310876954038E-2</v>
      </c>
      <c r="W254">
        <f>LN('25 TSE Stocks'!W254/'25 TSE Stocks'!W253)</f>
        <v>1.2007896246233028E-2</v>
      </c>
      <c r="X254">
        <f>LN('25 TSE Stocks'!X254/'25 TSE Stocks'!X253)</f>
        <v>1.7278043657639745E-2</v>
      </c>
      <c r="Y254">
        <f>LN('25 TSE Stocks'!Y254/'25 TSE Stocks'!Y253)</f>
        <v>-5.9459696451641862E-2</v>
      </c>
      <c r="Z254">
        <f>LN('25 TSE Stocks'!Z254/'25 TSE Stocks'!Z253)</f>
        <v>2.641684442977351E-2</v>
      </c>
    </row>
    <row r="255" spans="1:26" x14ac:dyDescent="0.25">
      <c r="A255" s="1">
        <v>43031</v>
      </c>
      <c r="B255">
        <f>LN('25 TSE Stocks'!B255/'25 TSE Stocks'!B254)</f>
        <v>4.2612860344464903E-2</v>
      </c>
      <c r="C255">
        <f>LN('25 TSE Stocks'!C255/'25 TSE Stocks'!C254)</f>
        <v>7.0204283381607072E-2</v>
      </c>
      <c r="D255">
        <f>LN('25 TSE Stocks'!D255/'25 TSE Stocks'!D254)</f>
        <v>6.1644051012062724E-2</v>
      </c>
      <c r="E255">
        <f>LN('25 TSE Stocks'!E255/'25 TSE Stocks'!E254)</f>
        <v>1.7121150372480687E-2</v>
      </c>
      <c r="F255">
        <f>LN('25 TSE Stocks'!F255/'25 TSE Stocks'!F254)</f>
        <v>8.3145188293411554E-2</v>
      </c>
      <c r="G255">
        <f>LN('25 TSE Stocks'!G255/'25 TSE Stocks'!G254)</f>
        <v>1.051762847124094E-2</v>
      </c>
      <c r="H255">
        <f>LN('25 TSE Stocks'!H255/'25 TSE Stocks'!H254)</f>
        <v>1.9890215323514062E-2</v>
      </c>
      <c r="I255">
        <f>LN('25 TSE Stocks'!I255/'25 TSE Stocks'!I254)</f>
        <v>-1.5654025923659696E-2</v>
      </c>
      <c r="J255">
        <f>LN('25 TSE Stocks'!J255/'25 TSE Stocks'!J254)</f>
        <v>1.9595646535452108E-2</v>
      </c>
      <c r="K255">
        <f>LN('25 TSE Stocks'!K255/'25 TSE Stocks'!K254)</f>
        <v>-1.5291095739550085E-2</v>
      </c>
      <c r="L255">
        <f>LN('25 TSE Stocks'!L255/'25 TSE Stocks'!L254)</f>
        <v>1.2002497126620212E-2</v>
      </c>
      <c r="M255">
        <f>LN('25 TSE Stocks'!M255/'25 TSE Stocks'!M254)</f>
        <v>2.6927057063061723E-2</v>
      </c>
      <c r="N255">
        <f>LN('25 TSE Stocks'!N255/'25 TSE Stocks'!N254)</f>
        <v>2.0645886963419974E-2</v>
      </c>
      <c r="O255">
        <f>LN('25 TSE Stocks'!O255/'25 TSE Stocks'!O254)</f>
        <v>1.2584558403000073E-2</v>
      </c>
      <c r="P255">
        <f>LN('25 TSE Stocks'!P255/'25 TSE Stocks'!P254)</f>
        <v>0.11207655503684302</v>
      </c>
      <c r="Q255">
        <f>LN('25 TSE Stocks'!Q255/'25 TSE Stocks'!Q254)</f>
        <v>2.8012723007953579E-3</v>
      </c>
      <c r="R255">
        <f>LN('25 TSE Stocks'!R255/'25 TSE Stocks'!R254)</f>
        <v>-2.389520241070316E-2</v>
      </c>
      <c r="S255">
        <f>LN('25 TSE Stocks'!S255/'25 TSE Stocks'!S254)</f>
        <v>-3.471640152211343E-2</v>
      </c>
      <c r="T255">
        <f>LN('25 TSE Stocks'!T255/'25 TSE Stocks'!T254)</f>
        <v>-6.7902997431943286E-3</v>
      </c>
      <c r="U255">
        <f>LN('25 TSE Stocks'!U255/'25 TSE Stocks'!U254)</f>
        <v>-8.7095472334608043E-3</v>
      </c>
      <c r="V255">
        <f>LN('25 TSE Stocks'!V255/'25 TSE Stocks'!V254)</f>
        <v>3.2580857355606833E-2</v>
      </c>
      <c r="W255">
        <f>LN('25 TSE Stocks'!W255/'25 TSE Stocks'!W254)</f>
        <v>1.1496426534708216E-2</v>
      </c>
      <c r="X255">
        <f>LN('25 TSE Stocks'!X255/'25 TSE Stocks'!X254)</f>
        <v>-5.570954858808725E-3</v>
      </c>
      <c r="Y255">
        <f>LN('25 TSE Stocks'!Y255/'25 TSE Stocks'!Y254)</f>
        <v>3.7914773976250184E-2</v>
      </c>
      <c r="Z255">
        <f>LN('25 TSE Stocks'!Z255/'25 TSE Stocks'!Z254)</f>
        <v>0</v>
      </c>
    </row>
    <row r="256" spans="1:26" x14ac:dyDescent="0.25">
      <c r="A256" s="1">
        <v>43038</v>
      </c>
      <c r="B256">
        <f>LN('25 TSE Stocks'!B256/'25 TSE Stocks'!B255)</f>
        <v>8.6158821626261789E-2</v>
      </c>
      <c r="C256">
        <f>LN('25 TSE Stocks'!C256/'25 TSE Stocks'!C255)</f>
        <v>2.0965096102369931E-2</v>
      </c>
      <c r="D256">
        <f>LN('25 TSE Stocks'!D256/'25 TSE Stocks'!D255)</f>
        <v>5.2922263539635257E-2</v>
      </c>
      <c r="E256">
        <f>LN('25 TSE Stocks'!E256/'25 TSE Stocks'!E255)</f>
        <v>0.15679261124958793</v>
      </c>
      <c r="F256">
        <f>LN('25 TSE Stocks'!F256/'25 TSE Stocks'!F255)</f>
        <v>-2.185809056294331E-2</v>
      </c>
      <c r="G256">
        <f>LN('25 TSE Stocks'!G256/'25 TSE Stocks'!G255)</f>
        <v>1.1526516586186746E-2</v>
      </c>
      <c r="H256">
        <f>LN('25 TSE Stocks'!H256/'25 TSE Stocks'!H255)</f>
        <v>-8.791265489800873E-3</v>
      </c>
      <c r="I256">
        <f>LN('25 TSE Stocks'!I256/'25 TSE Stocks'!I255)</f>
        <v>2.700995969470283E-2</v>
      </c>
      <c r="J256">
        <f>LN('25 TSE Stocks'!J256/'25 TSE Stocks'!J255)</f>
        <v>1.5404591876501339E-2</v>
      </c>
      <c r="K256">
        <f>LN('25 TSE Stocks'!K256/'25 TSE Stocks'!K255)</f>
        <v>3.0351506556580223E-2</v>
      </c>
      <c r="L256">
        <f>LN('25 TSE Stocks'!L256/'25 TSE Stocks'!L255)</f>
        <v>2.1459838780718613E-2</v>
      </c>
      <c r="M256">
        <f>LN('25 TSE Stocks'!M256/'25 TSE Stocks'!M255)</f>
        <v>1.4494677536663199E-2</v>
      </c>
      <c r="N256">
        <f>LN('25 TSE Stocks'!N256/'25 TSE Stocks'!N255)</f>
        <v>4.3729647285953278E-2</v>
      </c>
      <c r="O256">
        <f>LN('25 TSE Stocks'!O256/'25 TSE Stocks'!O255)</f>
        <v>-5.0343011405039523E-2</v>
      </c>
      <c r="P256">
        <f>LN('25 TSE Stocks'!P256/'25 TSE Stocks'!P255)</f>
        <v>1.5541214865195576E-2</v>
      </c>
      <c r="Q256">
        <f>LN('25 TSE Stocks'!Q256/'25 TSE Stocks'!Q255)</f>
        <v>8.3564640477828463E-3</v>
      </c>
      <c r="R256">
        <f>LN('25 TSE Stocks'!R256/'25 TSE Stocks'!R255)</f>
        <v>2.1783496179542542E-4</v>
      </c>
      <c r="S256">
        <f>LN('25 TSE Stocks'!S256/'25 TSE Stocks'!S255)</f>
        <v>6.7706581429947885E-3</v>
      </c>
      <c r="T256">
        <f>LN('25 TSE Stocks'!T256/'25 TSE Stocks'!T255)</f>
        <v>3.5823346325226595E-2</v>
      </c>
      <c r="U256">
        <f>LN('25 TSE Stocks'!U256/'25 TSE Stocks'!U255)</f>
        <v>-4.052114071695645E-2</v>
      </c>
      <c r="V256">
        <f>LN('25 TSE Stocks'!V256/'25 TSE Stocks'!V255)</f>
        <v>0.22272515946200885</v>
      </c>
      <c r="W256">
        <f>LN('25 TSE Stocks'!W256/'25 TSE Stocks'!W255)</f>
        <v>3.9405185206873923E-2</v>
      </c>
      <c r="X256">
        <f>LN('25 TSE Stocks'!X256/'25 TSE Stocks'!X255)</f>
        <v>5.1079793960813113E-3</v>
      </c>
      <c r="Y256">
        <f>LN('25 TSE Stocks'!Y256/'25 TSE Stocks'!Y255)</f>
        <v>7.6826677663040896E-2</v>
      </c>
      <c r="Z256">
        <f>LN('25 TSE Stocks'!Z256/'25 TSE Stocks'!Z255)</f>
        <v>-5.6023977682773309E-3</v>
      </c>
    </row>
    <row r="257" spans="1:26" x14ac:dyDescent="0.25">
      <c r="A257" s="1">
        <v>43045</v>
      </c>
      <c r="B257">
        <f>LN('25 TSE Stocks'!B257/'25 TSE Stocks'!B256)</f>
        <v>-1.0182906286209404E-2</v>
      </c>
      <c r="C257">
        <f>LN('25 TSE Stocks'!C257/'25 TSE Stocks'!C256)</f>
        <v>8.6088848909886356E-2</v>
      </c>
      <c r="D257">
        <f>LN('25 TSE Stocks'!D257/'25 TSE Stocks'!D256)</f>
        <v>6.8495075499738472E-3</v>
      </c>
      <c r="E257">
        <f>LN('25 TSE Stocks'!E257/'25 TSE Stocks'!E256)</f>
        <v>-5.7003178955931197E-2</v>
      </c>
      <c r="F257">
        <f>LN('25 TSE Stocks'!F257/'25 TSE Stocks'!F256)</f>
        <v>-3.578378974879292E-2</v>
      </c>
      <c r="G257">
        <f>LN('25 TSE Stocks'!G257/'25 TSE Stocks'!G256)</f>
        <v>-6.5904651643061878E-3</v>
      </c>
      <c r="H257">
        <f>LN('25 TSE Stocks'!H257/'25 TSE Stocks'!H256)</f>
        <v>-6.1452879535920608E-2</v>
      </c>
      <c r="I257">
        <f>LN('25 TSE Stocks'!I257/'25 TSE Stocks'!I256)</f>
        <v>-2.1918629326172077E-2</v>
      </c>
      <c r="J257">
        <f>LN('25 TSE Stocks'!J257/'25 TSE Stocks'!J256)</f>
        <v>3.0115302290631304E-2</v>
      </c>
      <c r="K257">
        <f>LN('25 TSE Stocks'!K257/'25 TSE Stocks'!K256)</f>
        <v>5.0994431373464114E-2</v>
      </c>
      <c r="L257">
        <f>LN('25 TSE Stocks'!L257/'25 TSE Stocks'!L256)</f>
        <v>-1.7130826691085035E-2</v>
      </c>
      <c r="M257">
        <f>LN('25 TSE Stocks'!M257/'25 TSE Stocks'!M256)</f>
        <v>1.4752683596779975E-2</v>
      </c>
      <c r="N257">
        <f>LN('25 TSE Stocks'!N257/'25 TSE Stocks'!N256)</f>
        <v>-8.5943302040055632E-3</v>
      </c>
      <c r="O257">
        <f>LN('25 TSE Stocks'!O257/'25 TSE Stocks'!O256)</f>
        <v>7.2797902159606178E-3</v>
      </c>
      <c r="P257">
        <f>LN('25 TSE Stocks'!P257/'25 TSE Stocks'!P256)</f>
        <v>-2.4010692038924444E-2</v>
      </c>
      <c r="Q257">
        <f>LN('25 TSE Stocks'!Q257/'25 TSE Stocks'!Q256)</f>
        <v>5.5324555196404144E-3</v>
      </c>
      <c r="R257">
        <f>LN('25 TSE Stocks'!R257/'25 TSE Stocks'!R256)</f>
        <v>1.6418316522525258E-2</v>
      </c>
      <c r="S257">
        <f>LN('25 TSE Stocks'!S257/'25 TSE Stocks'!S256)</f>
        <v>1.6064505435987083E-2</v>
      </c>
      <c r="T257">
        <f>LN('25 TSE Stocks'!T257/'25 TSE Stocks'!T256)</f>
        <v>1.7251734549068688E-2</v>
      </c>
      <c r="U257">
        <f>LN('25 TSE Stocks'!U257/'25 TSE Stocks'!U256)</f>
        <v>3.2575228165349766E-2</v>
      </c>
      <c r="V257">
        <f>LN('25 TSE Stocks'!V257/'25 TSE Stocks'!V256)</f>
        <v>2.7848538552688886E-3</v>
      </c>
      <c r="W257">
        <f>LN('25 TSE Stocks'!W257/'25 TSE Stocks'!W256)</f>
        <v>-0.10453391970658074</v>
      </c>
      <c r="X257">
        <f>LN('25 TSE Stocks'!X257/'25 TSE Stocks'!X256)</f>
        <v>-0.10027863133347677</v>
      </c>
      <c r="Y257">
        <f>LN('25 TSE Stocks'!Y257/'25 TSE Stocks'!Y256)</f>
        <v>-4.2924907052619442E-2</v>
      </c>
      <c r="Z257">
        <f>LN('25 TSE Stocks'!Z257/'25 TSE Stocks'!Z256)</f>
        <v>-2.8491953834897939E-2</v>
      </c>
    </row>
    <row r="258" spans="1:26" x14ac:dyDescent="0.25">
      <c r="A258" s="1">
        <v>43052</v>
      </c>
      <c r="B258">
        <f>LN('25 TSE Stocks'!B258/'25 TSE Stocks'!B257)</f>
        <v>7.6244622321927913E-2</v>
      </c>
      <c r="C258">
        <f>LN('25 TSE Stocks'!C258/'25 TSE Stocks'!C257)</f>
        <v>2.8769950686805774E-2</v>
      </c>
      <c r="D258">
        <f>LN('25 TSE Stocks'!D258/'25 TSE Stocks'!D257)</f>
        <v>4.9927123832283683E-2</v>
      </c>
      <c r="E258">
        <f>LN('25 TSE Stocks'!E258/'25 TSE Stocks'!E257)</f>
        <v>-1.8323458389442295E-2</v>
      </c>
      <c r="F258">
        <f>LN('25 TSE Stocks'!F258/'25 TSE Stocks'!F257)</f>
        <v>-4.6989791349223275E-3</v>
      </c>
      <c r="G258">
        <f>LN('25 TSE Stocks'!G258/'25 TSE Stocks'!G257)</f>
        <v>-2.7238741507101111E-2</v>
      </c>
      <c r="H258">
        <f>LN('25 TSE Stocks'!H258/'25 TSE Stocks'!H257)</f>
        <v>-3.8282108865369015E-2</v>
      </c>
      <c r="I258">
        <f>LN('25 TSE Stocks'!I258/'25 TSE Stocks'!I257)</f>
        <v>2.5359774462720861E-3</v>
      </c>
      <c r="J258">
        <f>LN('25 TSE Stocks'!J258/'25 TSE Stocks'!J257)</f>
        <v>2.8033479798677142E-2</v>
      </c>
      <c r="K258">
        <f>LN('25 TSE Stocks'!K258/'25 TSE Stocks'!K257)</f>
        <v>-9.9930304304184595E-3</v>
      </c>
      <c r="L258">
        <f>LN('25 TSE Stocks'!L258/'25 TSE Stocks'!L257)</f>
        <v>-4.5286773052014673E-2</v>
      </c>
      <c r="M258">
        <f>LN('25 TSE Stocks'!M258/'25 TSE Stocks'!M257)</f>
        <v>-5.4945765389610698E-2</v>
      </c>
      <c r="N258">
        <f>LN('25 TSE Stocks'!N258/'25 TSE Stocks'!N257)</f>
        <v>-6.1009941761505614E-2</v>
      </c>
      <c r="O258">
        <f>LN('25 TSE Stocks'!O258/'25 TSE Stocks'!O257)</f>
        <v>1.5831563887907872E-2</v>
      </c>
      <c r="P258">
        <f>LN('25 TSE Stocks'!P258/'25 TSE Stocks'!P257)</f>
        <v>0.1059679288021083</v>
      </c>
      <c r="Q258">
        <f>LN('25 TSE Stocks'!Q258/'25 TSE Stocks'!Q257)</f>
        <v>9.2170551993418448E-2</v>
      </c>
      <c r="R258">
        <f>LN('25 TSE Stocks'!R258/'25 TSE Stocks'!R257)</f>
        <v>-2.6928598155454689E-2</v>
      </c>
      <c r="S258">
        <f>LN('25 TSE Stocks'!S258/'25 TSE Stocks'!S257)</f>
        <v>-3.5138791955818545E-2</v>
      </c>
      <c r="T258">
        <f>LN('25 TSE Stocks'!T258/'25 TSE Stocks'!T257)</f>
        <v>-5.0673588959102893E-2</v>
      </c>
      <c r="U258">
        <f>LN('25 TSE Stocks'!U258/'25 TSE Stocks'!U257)</f>
        <v>-9.9867862709185629E-3</v>
      </c>
      <c r="V258">
        <f>LN('25 TSE Stocks'!V258/'25 TSE Stocks'!V257)</f>
        <v>3.8855413361929378E-3</v>
      </c>
      <c r="W258">
        <f>LN('25 TSE Stocks'!W258/'25 TSE Stocks'!W257)</f>
        <v>-3.0365867802887355E-2</v>
      </c>
      <c r="X258">
        <f>LN('25 TSE Stocks'!X258/'25 TSE Stocks'!X257)</f>
        <v>2.0460263366372565E-3</v>
      </c>
      <c r="Y258">
        <f>LN('25 TSE Stocks'!Y258/'25 TSE Stocks'!Y257)</f>
        <v>8.7335403434096251E-3</v>
      </c>
      <c r="Z258">
        <f>LN('25 TSE Stocks'!Z258/'25 TSE Stocks'!Z257)</f>
        <v>4.7045219510527467E-2</v>
      </c>
    </row>
    <row r="259" spans="1:26" x14ac:dyDescent="0.25">
      <c r="A259" s="1">
        <v>43059</v>
      </c>
      <c r="B259">
        <f>LN('25 TSE Stocks'!B259/'25 TSE Stocks'!B258)</f>
        <v>8.3522216220984824E-2</v>
      </c>
      <c r="C259">
        <f>LN('25 TSE Stocks'!C259/'25 TSE Stocks'!C258)</f>
        <v>7.3711287666175197E-3</v>
      </c>
      <c r="D259">
        <f>LN('25 TSE Stocks'!D259/'25 TSE Stocks'!D258)</f>
        <v>2.2472834050869177E-2</v>
      </c>
      <c r="E259">
        <f>LN('25 TSE Stocks'!E259/'25 TSE Stocks'!E258)</f>
        <v>6.0708409768386117E-2</v>
      </c>
      <c r="F259">
        <f>LN('25 TSE Stocks'!F259/'25 TSE Stocks'!F258)</f>
        <v>2.5640816530568579E-2</v>
      </c>
      <c r="G259">
        <f>LN('25 TSE Stocks'!G259/'25 TSE Stocks'!G258)</f>
        <v>1.5208352511495105E-2</v>
      </c>
      <c r="H259">
        <f>LN('25 TSE Stocks'!H259/'25 TSE Stocks'!H258)</f>
        <v>-1.7220703334364349E-2</v>
      </c>
      <c r="I259">
        <f>LN('25 TSE Stocks'!I259/'25 TSE Stocks'!I258)</f>
        <v>-2.9977396196921614E-3</v>
      </c>
      <c r="J259">
        <f>LN('25 TSE Stocks'!J259/'25 TSE Stocks'!J258)</f>
        <v>1.0759270687747249E-2</v>
      </c>
      <c r="K259">
        <f>LN('25 TSE Stocks'!K259/'25 TSE Stocks'!K258)</f>
        <v>-1.7366604297052883E-2</v>
      </c>
      <c r="L259">
        <f>LN('25 TSE Stocks'!L259/'25 TSE Stocks'!L258)</f>
        <v>-1.1305250767856307E-3</v>
      </c>
      <c r="M259">
        <f>LN('25 TSE Stocks'!M259/'25 TSE Stocks'!M258)</f>
        <v>3.4322034739797899E-3</v>
      </c>
      <c r="N259">
        <f>LN('25 TSE Stocks'!N259/'25 TSE Stocks'!N258)</f>
        <v>3.6039952366557708E-2</v>
      </c>
      <c r="O259">
        <f>LN('25 TSE Stocks'!O259/'25 TSE Stocks'!O258)</f>
        <v>1.9019019501282258E-3</v>
      </c>
      <c r="P259">
        <f>LN('25 TSE Stocks'!P259/'25 TSE Stocks'!P258)</f>
        <v>5.4495896359688292E-3</v>
      </c>
      <c r="Q259">
        <f>LN('25 TSE Stocks'!Q259/'25 TSE Stocks'!Q258)</f>
        <v>1.2570082275287584E-3</v>
      </c>
      <c r="R259">
        <f>LN('25 TSE Stocks'!R259/'25 TSE Stocks'!R258)</f>
        <v>-1.3518070942738221E-2</v>
      </c>
      <c r="S259">
        <f>LN('25 TSE Stocks'!S259/'25 TSE Stocks'!S258)</f>
        <v>2.7472514891731682E-3</v>
      </c>
      <c r="T259">
        <f>LN('25 TSE Stocks'!T259/'25 TSE Stocks'!T258)</f>
        <v>-2.8024425490152738E-3</v>
      </c>
      <c r="U259">
        <f>LN('25 TSE Stocks'!U259/'25 TSE Stocks'!U258)</f>
        <v>3.5280637468173624E-3</v>
      </c>
      <c r="V259">
        <f>LN('25 TSE Stocks'!V259/'25 TSE Stocks'!V258)</f>
        <v>7.176408645303247E-3</v>
      </c>
      <c r="W259">
        <f>LN('25 TSE Stocks'!W259/'25 TSE Stocks'!W258)</f>
        <v>-1.4712161068425352E-2</v>
      </c>
      <c r="X259">
        <f>LN('25 TSE Stocks'!X259/'25 TSE Stocks'!X258)</f>
        <v>3.711560622724281E-2</v>
      </c>
      <c r="Y259">
        <f>LN('25 TSE Stocks'!Y259/'25 TSE Stocks'!Y258)</f>
        <v>2.4904708652189175E-2</v>
      </c>
      <c r="Z259">
        <f>LN('25 TSE Stocks'!Z259/'25 TSE Stocks'!Z258)</f>
        <v>2.0018937337625782E-2</v>
      </c>
    </row>
    <row r="260" spans="1:26" x14ac:dyDescent="0.25">
      <c r="A260" s="1">
        <v>43066</v>
      </c>
      <c r="B260">
        <f>LN('25 TSE Stocks'!B260/'25 TSE Stocks'!B259)</f>
        <v>-0.11673341816666109</v>
      </c>
      <c r="C260">
        <f>LN('25 TSE Stocks'!C260/'25 TSE Stocks'!C259)</f>
        <v>-6.9692513684538798E-2</v>
      </c>
      <c r="D260">
        <f>LN('25 TSE Stocks'!D260/'25 TSE Stocks'!D259)</f>
        <v>-3.2260830887837086E-2</v>
      </c>
      <c r="E260">
        <f>LN('25 TSE Stocks'!E260/'25 TSE Stocks'!E259)</f>
        <v>-4.9392681739269112E-2</v>
      </c>
      <c r="F260">
        <f>LN('25 TSE Stocks'!F260/'25 TSE Stocks'!F259)</f>
        <v>4.5887786083827355E-2</v>
      </c>
      <c r="G260">
        <f>LN('25 TSE Stocks'!G260/'25 TSE Stocks'!G259)</f>
        <v>3.9788833841589858E-3</v>
      </c>
      <c r="H260">
        <f>LN('25 TSE Stocks'!H260/'25 TSE Stocks'!H259)</f>
        <v>-1.1229012363994838E-2</v>
      </c>
      <c r="I260">
        <f>LN('25 TSE Stocks'!I260/'25 TSE Stocks'!I259)</f>
        <v>4.1394488203903457E-2</v>
      </c>
      <c r="J260">
        <f>LN('25 TSE Stocks'!J260/'25 TSE Stocks'!J259)</f>
        <v>2.6980948950404662E-2</v>
      </c>
      <c r="K260">
        <f>LN('25 TSE Stocks'!K260/'25 TSE Stocks'!K259)</f>
        <v>4.0062630606848115E-2</v>
      </c>
      <c r="L260">
        <f>LN('25 TSE Stocks'!L260/'25 TSE Stocks'!L259)</f>
        <v>-3.8044767397029361E-2</v>
      </c>
      <c r="M260">
        <f>LN('25 TSE Stocks'!M260/'25 TSE Stocks'!M259)</f>
        <v>1.2646044125850721E-2</v>
      </c>
      <c r="N260">
        <f>LN('25 TSE Stocks'!N260/'25 TSE Stocks'!N259)</f>
        <v>-1.1017221064736092E-2</v>
      </c>
      <c r="O260">
        <f>LN('25 TSE Stocks'!O260/'25 TSE Stocks'!O259)</f>
        <v>2.5792775626504789E-2</v>
      </c>
      <c r="P260">
        <f>LN('25 TSE Stocks'!P260/'25 TSE Stocks'!P259)</f>
        <v>3.4191271002053936E-2</v>
      </c>
      <c r="Q260">
        <f>LN('25 TSE Stocks'!Q260/'25 TSE Stocks'!Q259)</f>
        <v>1.6199823565223918E-2</v>
      </c>
      <c r="R260">
        <f>LN('25 TSE Stocks'!R260/'25 TSE Stocks'!R259)</f>
        <v>2.9675709849382555E-2</v>
      </c>
      <c r="S260">
        <f>LN('25 TSE Stocks'!S260/'25 TSE Stocks'!S259)</f>
        <v>5.0813170759015834E-2</v>
      </c>
      <c r="T260">
        <f>LN('25 TSE Stocks'!T260/'25 TSE Stocks'!T259)</f>
        <v>-5.6294641610872059E-3</v>
      </c>
      <c r="U260">
        <f>LN('25 TSE Stocks'!U260/'25 TSE Stocks'!U259)</f>
        <v>6.1593545916652226E-2</v>
      </c>
      <c r="V260">
        <f>LN('25 TSE Stocks'!V260/'25 TSE Stocks'!V259)</f>
        <v>1.6488241544106962E-3</v>
      </c>
      <c r="W260">
        <f>LN('25 TSE Stocks'!W260/'25 TSE Stocks'!W259)</f>
        <v>1.1868458986119433E-2</v>
      </c>
      <c r="X260">
        <f>LN('25 TSE Stocks'!X260/'25 TSE Stocks'!X259)</f>
        <v>3.7685557319590599E-2</v>
      </c>
      <c r="Y260">
        <f>LN('25 TSE Stocks'!Y260/'25 TSE Stocks'!Y259)</f>
        <v>-1.6246660842134289E-2</v>
      </c>
      <c r="Z260">
        <f>LN('25 TSE Stocks'!Z260/'25 TSE Stocks'!Z259)</f>
        <v>-2.1858723343879956E-2</v>
      </c>
    </row>
    <row r="261" spans="1:26" x14ac:dyDescent="0.25">
      <c r="A261" s="1">
        <v>43073</v>
      </c>
      <c r="B261">
        <f>LN('25 TSE Stocks'!B261/'25 TSE Stocks'!B260)</f>
        <v>1.2628692365543591E-2</v>
      </c>
      <c r="C261">
        <f>LN('25 TSE Stocks'!C261/'25 TSE Stocks'!C260)</f>
        <v>7.5793783775802731E-2</v>
      </c>
      <c r="D261">
        <f>LN('25 TSE Stocks'!D261/'25 TSE Stocks'!D260)</f>
        <v>-1.8197382808259544E-2</v>
      </c>
      <c r="E261">
        <f>LN('25 TSE Stocks'!E261/'25 TSE Stocks'!E260)</f>
        <v>5.6063948885344488E-2</v>
      </c>
      <c r="F261">
        <f>LN('25 TSE Stocks'!F261/'25 TSE Stocks'!F260)</f>
        <v>-1.8715797228972826E-2</v>
      </c>
      <c r="G261">
        <f>LN('25 TSE Stocks'!G261/'25 TSE Stocks'!G260)</f>
        <v>-4.833635175345562E-3</v>
      </c>
      <c r="H261">
        <f>LN('25 TSE Stocks'!H261/'25 TSE Stocks'!H260)</f>
        <v>6.2539191522865863E-3</v>
      </c>
      <c r="I261">
        <f>LN('25 TSE Stocks'!I261/'25 TSE Stocks'!I260)</f>
        <v>2.559470236977782E-2</v>
      </c>
      <c r="J261">
        <f>LN('25 TSE Stocks'!J261/'25 TSE Stocks'!J260)</f>
        <v>-1.0471114664116916E-2</v>
      </c>
      <c r="K261">
        <f>LN('25 TSE Stocks'!K261/'25 TSE Stocks'!K260)</f>
        <v>1.1157617921852535E-2</v>
      </c>
      <c r="L261">
        <f>LN('25 TSE Stocks'!L261/'25 TSE Stocks'!L260)</f>
        <v>2.2080910909657182E-2</v>
      </c>
      <c r="M261">
        <f>LN('25 TSE Stocks'!M261/'25 TSE Stocks'!M260)</f>
        <v>3.2571491761328938E-2</v>
      </c>
      <c r="N261">
        <f>LN('25 TSE Stocks'!N261/'25 TSE Stocks'!N260)</f>
        <v>1.3962589526788083E-2</v>
      </c>
      <c r="O261">
        <f>LN('25 TSE Stocks'!O261/'25 TSE Stocks'!O260)</f>
        <v>2.6948365396017377E-2</v>
      </c>
      <c r="P261">
        <f>LN('25 TSE Stocks'!P261/'25 TSE Stocks'!P260)</f>
        <v>5.4177798339456691E-2</v>
      </c>
      <c r="Q261">
        <f>LN('25 TSE Stocks'!Q261/'25 TSE Stocks'!Q260)</f>
        <v>2.5626700887111647E-2</v>
      </c>
      <c r="R261">
        <f>LN('25 TSE Stocks'!R261/'25 TSE Stocks'!R260)</f>
        <v>1.4193679613362358E-2</v>
      </c>
      <c r="S261">
        <f>LN('25 TSE Stocks'!S261/'25 TSE Stocks'!S260)</f>
        <v>3.3336308512955659E-2</v>
      </c>
      <c r="T261">
        <f>LN('25 TSE Stocks'!T261/'25 TSE Stocks'!T260)</f>
        <v>1.2024082890032282E-2</v>
      </c>
      <c r="U261">
        <f>LN('25 TSE Stocks'!U261/'25 TSE Stocks'!U260)</f>
        <v>2.9494497779990494E-2</v>
      </c>
      <c r="V261">
        <f>LN('25 TSE Stocks'!V261/'25 TSE Stocks'!V260)</f>
        <v>-1.0488765542670468E-2</v>
      </c>
      <c r="W261">
        <f>LN('25 TSE Stocks'!W261/'25 TSE Stocks'!W260)</f>
        <v>1.6942723220301052E-2</v>
      </c>
      <c r="X261">
        <f>LN('25 TSE Stocks'!X261/'25 TSE Stocks'!X260)</f>
        <v>5.2021927500658875E-3</v>
      </c>
      <c r="Y261">
        <f>LN('25 TSE Stocks'!Y261/'25 TSE Stocks'!Y260)</f>
        <v>2.6373288401853809E-2</v>
      </c>
      <c r="Z261">
        <f>LN('25 TSE Stocks'!Z261/'25 TSE Stocks'!Z260)</f>
        <v>-1.1111081901098037E-2</v>
      </c>
    </row>
    <row r="262" spans="1:26" x14ac:dyDescent="0.25">
      <c r="A262" s="1">
        <v>43080</v>
      </c>
      <c r="B262">
        <f>LN('25 TSE Stocks'!B262/'25 TSE Stocks'!B261)</f>
        <v>-3.5856822602876837E-4</v>
      </c>
      <c r="C262">
        <f>LN('25 TSE Stocks'!C262/'25 TSE Stocks'!C261)</f>
        <v>2.2851333676839652E-2</v>
      </c>
      <c r="D262">
        <f>LN('25 TSE Stocks'!D262/'25 TSE Stocks'!D261)</f>
        <v>-2.536071950348941E-2</v>
      </c>
      <c r="E262">
        <f>LN('25 TSE Stocks'!E262/'25 TSE Stocks'!E261)</f>
        <v>-4.2097184788694571E-2</v>
      </c>
      <c r="F262">
        <f>LN('25 TSE Stocks'!F262/'25 TSE Stocks'!F261)</f>
        <v>1.909139671905833E-2</v>
      </c>
      <c r="G262">
        <f>LN('25 TSE Stocks'!G262/'25 TSE Stocks'!G261)</f>
        <v>-7.2946006083613969E-3</v>
      </c>
      <c r="H262">
        <f>LN('25 TSE Stocks'!H262/'25 TSE Stocks'!H261)</f>
        <v>-1.0025062510329013E-2</v>
      </c>
      <c r="I262">
        <f>LN('25 TSE Stocks'!I262/'25 TSE Stocks'!I261)</f>
        <v>1.0793567285987951E-3</v>
      </c>
      <c r="J262">
        <f>LN('25 TSE Stocks'!J262/'25 TSE Stocks'!J261)</f>
        <v>1.0471114664116776E-2</v>
      </c>
      <c r="K262">
        <f>LN('25 TSE Stocks'!K262/'25 TSE Stocks'!K261)</f>
        <v>1.9231386391895072E-2</v>
      </c>
      <c r="L262">
        <f>LN('25 TSE Stocks'!L262/'25 TSE Stocks'!L261)</f>
        <v>-9.2379442243841516E-3</v>
      </c>
      <c r="M262">
        <f>LN('25 TSE Stocks'!M262/'25 TSE Stocks'!M261)</f>
        <v>4.667454711716609E-3</v>
      </c>
      <c r="N262">
        <f>LN('25 TSE Stocks'!N262/'25 TSE Stocks'!N261)</f>
        <v>-1.7804484034528584E-2</v>
      </c>
      <c r="O262">
        <f>LN('25 TSE Stocks'!O262/'25 TSE Stocks'!O261)</f>
        <v>4.0477673740813586E-3</v>
      </c>
      <c r="P262">
        <f>LN('25 TSE Stocks'!P262/'25 TSE Stocks'!P261)</f>
        <v>9.8471263342971529E-2</v>
      </c>
      <c r="Q262">
        <f>LN('25 TSE Stocks'!Q262/'25 TSE Stocks'!Q261)</f>
        <v>-8.4694519784452287E-3</v>
      </c>
      <c r="R262">
        <f>LN('25 TSE Stocks'!R262/'25 TSE Stocks'!R261)</f>
        <v>1.1465003162192981E-2</v>
      </c>
      <c r="S262">
        <f>LN('25 TSE Stocks'!S262/'25 TSE Stocks'!S261)</f>
        <v>-1.2617543122831058E-3</v>
      </c>
      <c r="T262">
        <f>LN('25 TSE Stocks'!T262/'25 TSE Stocks'!T261)</f>
        <v>-3.8997529913214785E-2</v>
      </c>
      <c r="U262">
        <f>LN('25 TSE Stocks'!U262/'25 TSE Stocks'!U261)</f>
        <v>-1.6597984717111255E-2</v>
      </c>
      <c r="V262">
        <f>LN('25 TSE Stocks'!V262/'25 TSE Stocks'!V261)</f>
        <v>7.8419340945720173E-2</v>
      </c>
      <c r="W262">
        <f>LN('25 TSE Stocks'!W262/'25 TSE Stocks'!W261)</f>
        <v>-1.0858688758314122E-2</v>
      </c>
      <c r="X262">
        <f>LN('25 TSE Stocks'!X262/'25 TSE Stocks'!X261)</f>
        <v>-1.808709084891845E-2</v>
      </c>
      <c r="Y262">
        <f>LN('25 TSE Stocks'!Y262/'25 TSE Stocks'!Y261)</f>
        <v>9.2175914963804187E-2</v>
      </c>
      <c r="Z262">
        <f>LN('25 TSE Stocks'!Z262/'25 TSE Stocks'!Z261)</f>
        <v>1.2950867907352189E-2</v>
      </c>
    </row>
    <row r="263" spans="1:26" x14ac:dyDescent="0.25">
      <c r="A263" s="1">
        <v>43087</v>
      </c>
      <c r="B263">
        <f>LN('25 TSE Stocks'!B263/'25 TSE Stocks'!B262)</f>
        <v>3.0032095762330208E-2</v>
      </c>
      <c r="C263">
        <f>LN('25 TSE Stocks'!C263/'25 TSE Stocks'!C262)</f>
        <v>4.4193194932080904E-2</v>
      </c>
      <c r="D263">
        <f>LN('25 TSE Stocks'!D263/'25 TSE Stocks'!D262)</f>
        <v>4.3558102311749079E-2</v>
      </c>
      <c r="E263">
        <f>LN('25 TSE Stocks'!E263/'25 TSE Stocks'!E262)</f>
        <v>8.5044458572196807E-2</v>
      </c>
      <c r="F263">
        <f>LN('25 TSE Stocks'!F263/'25 TSE Stocks'!F262)</f>
        <v>5.7666330838701201E-2</v>
      </c>
      <c r="G263">
        <f>LN('25 TSE Stocks'!G263/'25 TSE Stocks'!G262)</f>
        <v>4.4364435198999026E-2</v>
      </c>
      <c r="H263">
        <f>LN('25 TSE Stocks'!H263/'25 TSE Stocks'!H262)</f>
        <v>2.9778875968031047E-2</v>
      </c>
      <c r="I263">
        <f>LN('25 TSE Stocks'!I263/'25 TSE Stocks'!I262)</f>
        <v>2.0077645582749677E-2</v>
      </c>
      <c r="J263">
        <f>LN('25 TSE Stocks'!J263/'25 TSE Stocks'!J262)</f>
        <v>1.4934348044052833E-2</v>
      </c>
      <c r="K263">
        <f>LN('25 TSE Stocks'!K263/'25 TSE Stocks'!K262)</f>
        <v>1.3513686841355989E-2</v>
      </c>
      <c r="L263">
        <f>LN('25 TSE Stocks'!L263/'25 TSE Stocks'!L262)</f>
        <v>-1.1608260865813398E-3</v>
      </c>
      <c r="M263">
        <f>LN('25 TSE Stocks'!M263/'25 TSE Stocks'!M262)</f>
        <v>1.1804343895328495E-2</v>
      </c>
      <c r="N263">
        <f>LN('25 TSE Stocks'!N263/'25 TSE Stocks'!N262)</f>
        <v>9.7330064866850391E-2</v>
      </c>
      <c r="O263">
        <f>LN('25 TSE Stocks'!O263/'25 TSE Stocks'!O262)</f>
        <v>1.0270234111511421E-2</v>
      </c>
      <c r="P263">
        <f>LN('25 TSE Stocks'!P263/'25 TSE Stocks'!P262)</f>
        <v>-2.5572312846461963E-2</v>
      </c>
      <c r="Q263">
        <f>LN('25 TSE Stocks'!Q263/'25 TSE Stocks'!Q262)</f>
        <v>8.4694519784451246E-3</v>
      </c>
      <c r="R263">
        <f>LN('25 TSE Stocks'!R263/'25 TSE Stocks'!R262)</f>
        <v>-7.4158634344458733E-3</v>
      </c>
      <c r="S263">
        <f>LN('25 TSE Stocks'!S263/'25 TSE Stocks'!S262)</f>
        <v>-3.077170043353615E-2</v>
      </c>
      <c r="T263">
        <f>LN('25 TSE Stocks'!T263/'25 TSE Stocks'!T262)</f>
        <v>6.8827208143319316E-2</v>
      </c>
      <c r="U263">
        <f>LN('25 TSE Stocks'!U263/'25 TSE Stocks'!U262)</f>
        <v>4.9564107503339474E-3</v>
      </c>
      <c r="V263">
        <f>LN('25 TSE Stocks'!V263/'25 TSE Stocks'!V262)</f>
        <v>4.1704093102794985E-2</v>
      </c>
      <c r="W263">
        <f>LN('25 TSE Stocks'!W263/'25 TSE Stocks'!W262)</f>
        <v>8.0546303987270272E-3</v>
      </c>
      <c r="X263">
        <f>LN('25 TSE Stocks'!X263/'25 TSE Stocks'!X262)</f>
        <v>7.1787140606363441E-3</v>
      </c>
      <c r="Y263">
        <f>LN('25 TSE Stocks'!Y263/'25 TSE Stocks'!Y262)</f>
        <v>3.7569984611044265E-2</v>
      </c>
      <c r="Z263">
        <f>LN('25 TSE Stocks'!Z263/'25 TSE Stocks'!Z262)</f>
        <v>-1.8553265675629534E-2</v>
      </c>
    </row>
    <row r="264" spans="1:26" x14ac:dyDescent="0.25">
      <c r="A264" s="1">
        <v>43094</v>
      </c>
      <c r="B264">
        <f>LN('25 TSE Stocks'!B264/'25 TSE Stocks'!B263)</f>
        <v>-9.4421902747627105E-3</v>
      </c>
      <c r="C264">
        <f>LN('25 TSE Stocks'!C264/'25 TSE Stocks'!C263)</f>
        <v>1.1370042804886257E-3</v>
      </c>
      <c r="D264">
        <f>LN('25 TSE Stocks'!D264/'25 TSE Stocks'!D263)</f>
        <v>6.5360465153079667E-3</v>
      </c>
      <c r="E264">
        <f>LN('25 TSE Stocks'!E264/'25 TSE Stocks'!E263)</f>
        <v>-3.8965932726515343E-2</v>
      </c>
      <c r="F264">
        <f>LN('25 TSE Stocks'!F264/'25 TSE Stocks'!F263)</f>
        <v>-2.332226266927534E-2</v>
      </c>
      <c r="G264">
        <f>LN('25 TSE Stocks'!G264/'25 TSE Stocks'!G263)</f>
        <v>-9.5207406887612995E-3</v>
      </c>
      <c r="H264">
        <f>LN('25 TSE Stocks'!H264/'25 TSE Stocks'!H263)</f>
        <v>-4.9020122822422E-3</v>
      </c>
      <c r="I264">
        <f>LN('25 TSE Stocks'!I264/'25 TSE Stocks'!I263)</f>
        <v>-4.8754576771532802E-3</v>
      </c>
      <c r="J264">
        <f>LN('25 TSE Stocks'!J264/'25 TSE Stocks'!J263)</f>
        <v>1.1338056774203386E-2</v>
      </c>
      <c r="K264">
        <f>LN('25 TSE Stocks'!K264/'25 TSE Stocks'!K263)</f>
        <v>-1.7603556860145808E-2</v>
      </c>
      <c r="L264">
        <f>LN('25 TSE Stocks'!L264/'25 TSE Stocks'!L263)</f>
        <v>-1.2858040055596194E-2</v>
      </c>
      <c r="M264">
        <f>LN('25 TSE Stocks'!M264/'25 TSE Stocks'!M263)</f>
        <v>-4.3813408187531131E-3</v>
      </c>
      <c r="N264">
        <f>LN('25 TSE Stocks'!N264/'25 TSE Stocks'!N263)</f>
        <v>3.8070896741579298E-2</v>
      </c>
      <c r="O264">
        <f>LN('25 TSE Stocks'!O264/'25 TSE Stocks'!O263)</f>
        <v>-2.4281837074764452E-2</v>
      </c>
      <c r="P264">
        <f>LN('25 TSE Stocks'!P264/'25 TSE Stocks'!P263)</f>
        <v>-7.4279101475731839E-3</v>
      </c>
      <c r="Q264">
        <f>LN('25 TSE Stocks'!Q264/'25 TSE Stocks'!Q263)</f>
        <v>-8.4694519784452287E-3</v>
      </c>
      <c r="R264">
        <f>LN('25 TSE Stocks'!R264/'25 TSE Stocks'!R263)</f>
        <v>-4.0491397277470165E-3</v>
      </c>
      <c r="S264">
        <f>LN('25 TSE Stocks'!S264/'25 TSE Stocks'!S263)</f>
        <v>-2.5050800875492836E-2</v>
      </c>
      <c r="T264">
        <f>LN('25 TSE Stocks'!T264/'25 TSE Stocks'!T263)</f>
        <v>-1.2451547905958826E-2</v>
      </c>
      <c r="U264">
        <f>LN('25 TSE Stocks'!U264/'25 TSE Stocks'!U263)</f>
        <v>-8.755438080144581E-3</v>
      </c>
      <c r="V264">
        <f>LN('25 TSE Stocks'!V264/'25 TSE Stocks'!V263)</f>
        <v>3.1487243603243509E-2</v>
      </c>
      <c r="W264">
        <f>LN('25 TSE Stocks'!W264/'25 TSE Stocks'!W263)</f>
        <v>7.9903819179656509E-3</v>
      </c>
      <c r="X264">
        <f>LN('25 TSE Stocks'!X264/'25 TSE Stocks'!X263)</f>
        <v>1.7958930539272992E-2</v>
      </c>
      <c r="Y264">
        <f>LN('25 TSE Stocks'!Y264/'25 TSE Stocks'!Y263)</f>
        <v>2.8355238480500269E-2</v>
      </c>
      <c r="Z264">
        <f>LN('25 TSE Stocks'!Z264/'25 TSE Stocks'!Z263)</f>
        <v>1.8708361669576045E-3</v>
      </c>
    </row>
    <row r="265" spans="1:26" x14ac:dyDescent="0.25">
      <c r="A265" s="1">
        <v>43101</v>
      </c>
      <c r="B265">
        <f>LN('25 TSE Stocks'!B265/'25 TSE Stocks'!B264)</f>
        <v>0.19667180149741331</v>
      </c>
      <c r="C265">
        <f>LN('25 TSE Stocks'!C265/'25 TSE Stocks'!C264)</f>
        <v>3.4621043140264457E-2</v>
      </c>
      <c r="D265">
        <f>LN('25 TSE Stocks'!D265/'25 TSE Stocks'!D264)</f>
        <v>5.6977221048970808E-2</v>
      </c>
      <c r="E265">
        <f>LN('25 TSE Stocks'!E265/'25 TSE Stocks'!E264)</f>
        <v>5.1624381765079101E-2</v>
      </c>
      <c r="F265">
        <f>LN('25 TSE Stocks'!F265/'25 TSE Stocks'!F264)</f>
        <v>4.7729602737187571E-2</v>
      </c>
      <c r="G265">
        <f>LN('25 TSE Stocks'!G265/'25 TSE Stocks'!G264)</f>
        <v>4.5927512775429974E-2</v>
      </c>
      <c r="H265">
        <f>LN('25 TSE Stocks'!H265/'25 TSE Stocks'!H264)</f>
        <v>5.3808549493828496E-2</v>
      </c>
      <c r="I265">
        <f>LN('25 TSE Stocks'!I265/'25 TSE Stocks'!I264)</f>
        <v>6.5657364232490885E-3</v>
      </c>
      <c r="J265">
        <f>LN('25 TSE Stocks'!J265/'25 TSE Stocks'!J264)</f>
        <v>5.8034824447134321E-2</v>
      </c>
      <c r="K265">
        <f>LN('25 TSE Stocks'!K265/'25 TSE Stocks'!K264)</f>
        <v>3.0921389859976264E-2</v>
      </c>
      <c r="L265">
        <f>LN('25 TSE Stocks'!L265/'25 TSE Stocks'!L264)</f>
        <v>3.3548558082188144E-2</v>
      </c>
      <c r="M265">
        <f>LN('25 TSE Stocks'!M265/'25 TSE Stocks'!M264)</f>
        <v>4.2530774727903821E-2</v>
      </c>
      <c r="N265">
        <f>LN('25 TSE Stocks'!N265/'25 TSE Stocks'!N264)</f>
        <v>2.8720421626734972E-2</v>
      </c>
      <c r="O265">
        <f>LN('25 TSE Stocks'!O265/'25 TSE Stocks'!O264)</f>
        <v>1.4889226920717695E-2</v>
      </c>
      <c r="P265">
        <f>LN('25 TSE Stocks'!P265/'25 TSE Stocks'!P264)</f>
        <v>-1.2249414222266023E-2</v>
      </c>
      <c r="Q265">
        <f>LN('25 TSE Stocks'!Q265/'25 TSE Stocks'!Q264)</f>
        <v>1.8061930307421092E-2</v>
      </c>
      <c r="R265">
        <f>LN('25 TSE Stocks'!R265/'25 TSE Stocks'!R264)</f>
        <v>1.9036150297706951E-2</v>
      </c>
      <c r="S265">
        <f>LN('25 TSE Stocks'!S265/'25 TSE Stocks'!S264)</f>
        <v>1.0624259062053838E-2</v>
      </c>
      <c r="T265">
        <f>LN('25 TSE Stocks'!T265/'25 TSE Stocks'!T264)</f>
        <v>3.8407170314154616E-2</v>
      </c>
      <c r="U265">
        <f>LN('25 TSE Stocks'!U265/'25 TSE Stocks'!U264)</f>
        <v>1.4939939716335244E-2</v>
      </c>
      <c r="V265">
        <f>LN('25 TSE Stocks'!V265/'25 TSE Stocks'!V264)</f>
        <v>3.3297451098370033E-2</v>
      </c>
      <c r="W265">
        <f>LN('25 TSE Stocks'!W265/'25 TSE Stocks'!W264)</f>
        <v>3.2494748798165857E-2</v>
      </c>
      <c r="X265">
        <f>LN('25 TSE Stocks'!X265/'25 TSE Stocks'!X264)</f>
        <v>9.3242150171121505E-3</v>
      </c>
      <c r="Y265">
        <f>LN('25 TSE Stocks'!Y265/'25 TSE Stocks'!Y264)</f>
        <v>9.1419633025801819E-2</v>
      </c>
      <c r="Z265">
        <f>LN('25 TSE Stocks'!Z265/'25 TSE Stocks'!Z264)</f>
        <v>-1.1278242705340339E-2</v>
      </c>
    </row>
    <row r="266" spans="1:26" x14ac:dyDescent="0.25">
      <c r="A266" s="1">
        <v>43108</v>
      </c>
      <c r="B266">
        <f>LN('25 TSE Stocks'!B266/'25 TSE Stocks'!B265)</f>
        <v>4.2559534332001034E-2</v>
      </c>
      <c r="C266">
        <f>LN('25 TSE Stocks'!C266/'25 TSE Stocks'!C265)</f>
        <v>-5.6448337449665605E-2</v>
      </c>
      <c r="D266">
        <f>LN('25 TSE Stocks'!D266/'25 TSE Stocks'!D265)</f>
        <v>6.693946388918405E-2</v>
      </c>
      <c r="E266">
        <f>LN('25 TSE Stocks'!E266/'25 TSE Stocks'!E265)</f>
        <v>-1.3933119625608415E-2</v>
      </c>
      <c r="F266">
        <f>LN('25 TSE Stocks'!F266/'25 TSE Stocks'!F265)</f>
        <v>7.2416199899018223E-3</v>
      </c>
      <c r="G266">
        <f>LN('25 TSE Stocks'!G266/'25 TSE Stocks'!G265)</f>
        <v>3.4369873704985249E-3</v>
      </c>
      <c r="H266">
        <f>LN('25 TSE Stocks'!H266/'25 TSE Stocks'!H265)</f>
        <v>1.5020493187828816E-2</v>
      </c>
      <c r="I266">
        <f>LN('25 TSE Stocks'!I266/'25 TSE Stocks'!I265)</f>
        <v>-1.9017235173941563E-3</v>
      </c>
      <c r="J266">
        <f>LN('25 TSE Stocks'!J266/'25 TSE Stocks'!J265)</f>
        <v>-7.0513685404547666E-2</v>
      </c>
      <c r="K266">
        <f>LN('25 TSE Stocks'!K266/'25 TSE Stocks'!K265)</f>
        <v>-2.4227248371449565E-2</v>
      </c>
      <c r="L266">
        <f>LN('25 TSE Stocks'!L266/'25 TSE Stocks'!L265)</f>
        <v>-3.5904212292678005E-2</v>
      </c>
      <c r="M266">
        <f>LN('25 TSE Stocks'!M266/'25 TSE Stocks'!M265)</f>
        <v>-1.8780017443577286E-2</v>
      </c>
      <c r="N266">
        <f>LN('25 TSE Stocks'!N266/'25 TSE Stocks'!N265)</f>
        <v>7.5817971513382487E-2</v>
      </c>
      <c r="O266">
        <f>LN('25 TSE Stocks'!O266/'25 TSE Stocks'!O265)</f>
        <v>-3.1936989672945303E-2</v>
      </c>
      <c r="P266">
        <f>LN('25 TSE Stocks'!P266/'25 TSE Stocks'!P265)</f>
        <v>-7.0617490056003679E-2</v>
      </c>
      <c r="Q266">
        <f>LN('25 TSE Stocks'!Q266/'25 TSE Stocks'!Q265)</f>
        <v>-2.9057911102499098E-2</v>
      </c>
      <c r="R266">
        <f>LN('25 TSE Stocks'!R266/'25 TSE Stocks'!R265)</f>
        <v>-3.9967077339087977E-2</v>
      </c>
      <c r="S266">
        <f>LN('25 TSE Stocks'!S266/'25 TSE Stocks'!S265)</f>
        <v>-3.3582705044011382E-2</v>
      </c>
      <c r="T266">
        <f>LN('25 TSE Stocks'!T266/'25 TSE Stocks'!T265)</f>
        <v>-2.6729100764116977E-2</v>
      </c>
      <c r="U266">
        <f>LN('25 TSE Stocks'!U266/'25 TSE Stocks'!U265)</f>
        <v>-2.052710605995086E-2</v>
      </c>
      <c r="V266">
        <f>LN('25 TSE Stocks'!V266/'25 TSE Stocks'!V265)</f>
        <v>5.9784731095988645E-3</v>
      </c>
      <c r="W266">
        <f>LN('25 TSE Stocks'!W266/'25 TSE Stocks'!W265)</f>
        <v>-3.2494748798165926E-2</v>
      </c>
      <c r="X266">
        <f>LN('25 TSE Stocks'!X266/'25 TSE Stocks'!X265)</f>
        <v>-3.3660537444531416E-2</v>
      </c>
      <c r="Y266">
        <f>LN('25 TSE Stocks'!Y266/'25 TSE Stocks'!Y265)</f>
        <v>0.1211356246508538</v>
      </c>
      <c r="Z266">
        <f>LN('25 TSE Stocks'!Z266/'25 TSE Stocks'!Z265)</f>
        <v>2.2430845381225212E-2</v>
      </c>
    </row>
    <row r="267" spans="1:26" x14ac:dyDescent="0.25">
      <c r="A267" s="1">
        <v>43115</v>
      </c>
      <c r="B267">
        <f>LN('25 TSE Stocks'!B267/'25 TSE Stocks'!B266)</f>
        <v>0.12393697847161488</v>
      </c>
      <c r="C267">
        <f>LN('25 TSE Stocks'!C267/'25 TSE Stocks'!C266)</f>
        <v>-4.6566795968079168E-3</v>
      </c>
      <c r="D267">
        <f>LN('25 TSE Stocks'!D267/'25 TSE Stocks'!D266)</f>
        <v>0.12812128614138879</v>
      </c>
      <c r="E267">
        <f>LN('25 TSE Stocks'!E267/'25 TSE Stocks'!E266)</f>
        <v>1.6445567387563361E-2</v>
      </c>
      <c r="F267">
        <f>LN('25 TSE Stocks'!F267/'25 TSE Stocks'!F266)</f>
        <v>8.666956186399519E-3</v>
      </c>
      <c r="G267">
        <f>LN('25 TSE Stocks'!G267/'25 TSE Stocks'!G266)</f>
        <v>2.1023217474373346E-2</v>
      </c>
      <c r="H267">
        <f>LN('25 TSE Stocks'!H267/'25 TSE Stocks'!H266)</f>
        <v>-1.0374762950185593E-2</v>
      </c>
      <c r="I267">
        <f>LN('25 TSE Stocks'!I267/'25 TSE Stocks'!I266)</f>
        <v>-7.8564896637671137E-3</v>
      </c>
      <c r="J267">
        <f>LN('25 TSE Stocks'!J267/'25 TSE Stocks'!J266)</f>
        <v>2.813904727280464E-2</v>
      </c>
      <c r="K267">
        <f>LN('25 TSE Stocks'!K267/'25 TSE Stocks'!K266)</f>
        <v>2.820864355206729E-2</v>
      </c>
      <c r="L267">
        <f>LN('25 TSE Stocks'!L267/'25 TSE Stocks'!L266)</f>
        <v>3.0199747086553777E-2</v>
      </c>
      <c r="M267">
        <f>LN('25 TSE Stocks'!M267/'25 TSE Stocks'!M266)</f>
        <v>1.7006534971704696E-2</v>
      </c>
      <c r="N267">
        <f>LN('25 TSE Stocks'!N267/'25 TSE Stocks'!N266)</f>
        <v>-1.7651670835346918E-2</v>
      </c>
      <c r="O267">
        <f>LN('25 TSE Stocks'!O267/'25 TSE Stocks'!O266)</f>
        <v>1.0606420847242663E-2</v>
      </c>
      <c r="P267">
        <f>LN('25 TSE Stocks'!P267/'25 TSE Stocks'!P266)</f>
        <v>2.8057726515532472E-2</v>
      </c>
      <c r="Q267">
        <f>LN('25 TSE Stocks'!Q267/'25 TSE Stocks'!Q266)</f>
        <v>-2.4599027701018008E-3</v>
      </c>
      <c r="R267">
        <f>LN('25 TSE Stocks'!R267/'25 TSE Stocks'!R266)</f>
        <v>-1.0521682282733627E-2</v>
      </c>
      <c r="S267">
        <f>LN('25 TSE Stocks'!S267/'25 TSE Stocks'!S266)</f>
        <v>-1.7919219041778584E-2</v>
      </c>
      <c r="T267">
        <f>LN('25 TSE Stocks'!T267/'25 TSE Stocks'!T266)</f>
        <v>-2.0724297714922534E-2</v>
      </c>
      <c r="U267">
        <f>LN('25 TSE Stocks'!U267/'25 TSE Stocks'!U266)</f>
        <v>1.765758952684016E-2</v>
      </c>
      <c r="V267">
        <f>LN('25 TSE Stocks'!V267/'25 TSE Stocks'!V266)</f>
        <v>-3.2621965821819622E-2</v>
      </c>
      <c r="W267">
        <f>LN('25 TSE Stocks'!W267/'25 TSE Stocks'!W266)</f>
        <v>1.3046410664797193E-2</v>
      </c>
      <c r="X267">
        <f>LN('25 TSE Stocks'!X267/'25 TSE Stocks'!X266)</f>
        <v>1.2458181994939165E-2</v>
      </c>
      <c r="Y267">
        <f>LN('25 TSE Stocks'!Y267/'25 TSE Stocks'!Y266)</f>
        <v>-6.0588386359043366E-2</v>
      </c>
      <c r="Z267">
        <f>LN('25 TSE Stocks'!Z267/'25 TSE Stocks'!Z266)</f>
        <v>3.6301555945493134E-2</v>
      </c>
    </row>
    <row r="268" spans="1:26" x14ac:dyDescent="0.25">
      <c r="A268" s="1">
        <v>43122</v>
      </c>
      <c r="B268">
        <f>LN('25 TSE Stocks'!B268/'25 TSE Stocks'!B267)</f>
        <v>-5.032507278105372E-2</v>
      </c>
      <c r="C268">
        <f>LN('25 TSE Stocks'!C268/'25 TSE Stocks'!C267)</f>
        <v>-1.8846225306360567E-2</v>
      </c>
      <c r="D268">
        <f>LN('25 TSE Stocks'!D268/'25 TSE Stocks'!D267)</f>
        <v>-5.999198287653415E-2</v>
      </c>
      <c r="E268">
        <f>LN('25 TSE Stocks'!E268/'25 TSE Stocks'!E267)</f>
        <v>1.9876389380467544E-2</v>
      </c>
      <c r="F268">
        <f>LN('25 TSE Stocks'!F268/'25 TSE Stocks'!F267)</f>
        <v>-4.6244249375244205E-2</v>
      </c>
      <c r="G268">
        <f>LN('25 TSE Stocks'!G268/'25 TSE Stocks'!G267)</f>
        <v>-1.7072374110100572E-2</v>
      </c>
      <c r="H268">
        <f>LN('25 TSE Stocks'!H268/'25 TSE Stocks'!H267)</f>
        <v>-2.5823054018974036E-2</v>
      </c>
      <c r="I268">
        <f>LN('25 TSE Stocks'!I268/'25 TSE Stocks'!I267)</f>
        <v>-2.6132592017719659E-2</v>
      </c>
      <c r="J268">
        <f>LN('25 TSE Stocks'!J268/'25 TSE Stocks'!J267)</f>
        <v>9.9395010021154223E-3</v>
      </c>
      <c r="K268">
        <f>LN('25 TSE Stocks'!K268/'25 TSE Stocks'!K267)</f>
        <v>-1.7368465375100218E-2</v>
      </c>
      <c r="L268">
        <f>LN('25 TSE Stocks'!L268/'25 TSE Stocks'!L267)</f>
        <v>1.0244653713143981E-2</v>
      </c>
      <c r="M268">
        <f>LN('25 TSE Stocks'!M268/'25 TSE Stocks'!M267)</f>
        <v>1.994889987675792E-3</v>
      </c>
      <c r="N268">
        <f>LN('25 TSE Stocks'!N268/'25 TSE Stocks'!N267)</f>
        <v>-4.4825416040935727E-2</v>
      </c>
      <c r="O268">
        <f>LN('25 TSE Stocks'!O268/'25 TSE Stocks'!O267)</f>
        <v>1.4120143038445547E-2</v>
      </c>
      <c r="P268">
        <f>LN('25 TSE Stocks'!P268/'25 TSE Stocks'!P267)</f>
        <v>5.5730301285634824E-2</v>
      </c>
      <c r="Q268">
        <f>LN('25 TSE Stocks'!Q268/'25 TSE Stocks'!Q267)</f>
        <v>6.1388921756413877E-3</v>
      </c>
      <c r="R268">
        <f>LN('25 TSE Stocks'!R268/'25 TSE Stocks'!R267)</f>
        <v>1.8341267248455698E-2</v>
      </c>
      <c r="S268">
        <f>LN('25 TSE Stocks'!S268/'25 TSE Stocks'!S267)</f>
        <v>2.336881826074012E-2</v>
      </c>
      <c r="T268">
        <f>LN('25 TSE Stocks'!T268/'25 TSE Stocks'!T267)</f>
        <v>-1.0725012308384399E-2</v>
      </c>
      <c r="U268">
        <f>LN('25 TSE Stocks'!U268/'25 TSE Stocks'!U267)</f>
        <v>5.7306795710090497E-3</v>
      </c>
      <c r="V268">
        <f>LN('25 TSE Stocks'!V268/'25 TSE Stocks'!V267)</f>
        <v>-2.445572904802194E-2</v>
      </c>
      <c r="W268">
        <f>LN('25 TSE Stocks'!W268/'25 TSE Stocks'!W267)</f>
        <v>-1.1853163440441157E-2</v>
      </c>
      <c r="X268">
        <f>LN('25 TSE Stocks'!X268/'25 TSE Stocks'!X267)</f>
        <v>4.7634528079867027E-4</v>
      </c>
      <c r="Y268">
        <f>LN('25 TSE Stocks'!Y268/'25 TSE Stocks'!Y267)</f>
        <v>1.1070302465653173E-2</v>
      </c>
      <c r="Z268">
        <f>LN('25 TSE Stocks'!Z268/'25 TSE Stocks'!Z267)</f>
        <v>1.7808761778178445E-3</v>
      </c>
    </row>
    <row r="269" spans="1:26" x14ac:dyDescent="0.25">
      <c r="A269" s="1">
        <v>43129</v>
      </c>
      <c r="B269">
        <f>LN('25 TSE Stocks'!B269/'25 TSE Stocks'!B268)</f>
        <v>2.7991630676044019E-2</v>
      </c>
      <c r="C269">
        <f>LN('25 TSE Stocks'!C269/'25 TSE Stocks'!C268)</f>
        <v>9.0868436959338841E-2</v>
      </c>
      <c r="D269">
        <f>LN('25 TSE Stocks'!D269/'25 TSE Stocks'!D268)</f>
        <v>-4.0403717915652544E-3</v>
      </c>
      <c r="E269">
        <f>LN('25 TSE Stocks'!E269/'25 TSE Stocks'!E268)</f>
        <v>0.22092719592843779</v>
      </c>
      <c r="F269">
        <f>LN('25 TSE Stocks'!F269/'25 TSE Stocks'!F268)</f>
        <v>5.3371059654559842E-3</v>
      </c>
      <c r="G269">
        <f>LN('25 TSE Stocks'!G269/'25 TSE Stocks'!G268)</f>
        <v>2.3632778692794631E-3</v>
      </c>
      <c r="H269">
        <f>LN('25 TSE Stocks'!H269/'25 TSE Stocks'!H268)</f>
        <v>-2.0421081525554406E-2</v>
      </c>
      <c r="I269">
        <f>LN('25 TSE Stocks'!I269/'25 TSE Stocks'!I268)</f>
        <v>-5.0717620571186332E-2</v>
      </c>
      <c r="J269">
        <f>LN('25 TSE Stocks'!J269/'25 TSE Stocks'!J268)</f>
        <v>-5.5350295127546467E-2</v>
      </c>
      <c r="K269">
        <f>LN('25 TSE Stocks'!K269/'25 TSE Stocks'!K268)</f>
        <v>0</v>
      </c>
      <c r="L269">
        <f>LN('25 TSE Stocks'!L269/'25 TSE Stocks'!L268)</f>
        <v>2.5714172099005447E-2</v>
      </c>
      <c r="M269">
        <f>LN('25 TSE Stocks'!M269/'25 TSE Stocks'!M268)</f>
        <v>-3.6302125826350416E-2</v>
      </c>
      <c r="N269">
        <f>LN('25 TSE Stocks'!N269/'25 TSE Stocks'!N268)</f>
        <v>-4.307078100360023E-3</v>
      </c>
      <c r="O269">
        <f>LN('25 TSE Stocks'!O269/'25 TSE Stocks'!O268)</f>
        <v>-6.8073209940992469E-3</v>
      </c>
      <c r="P269">
        <f>LN('25 TSE Stocks'!P269/'25 TSE Stocks'!P268)</f>
        <v>-7.5047571102105637E-3</v>
      </c>
      <c r="Q269">
        <f>LN('25 TSE Stocks'!Q269/'25 TSE Stocks'!Q268)</f>
        <v>7.316991389538275E-3</v>
      </c>
      <c r="R269">
        <f>LN('25 TSE Stocks'!R269/'25 TSE Stocks'!R268)</f>
        <v>-1.197111803792145E-2</v>
      </c>
      <c r="S269">
        <f>LN('25 TSE Stocks'!S269/'25 TSE Stocks'!S268)</f>
        <v>1.2154165970600395E-2</v>
      </c>
      <c r="T269">
        <f>LN('25 TSE Stocks'!T269/'25 TSE Stocks'!T268)</f>
        <v>2.1336335519521729E-2</v>
      </c>
      <c r="U269">
        <f>LN('25 TSE Stocks'!U269/'25 TSE Stocks'!U268)</f>
        <v>5.2493875971374594E-2</v>
      </c>
      <c r="V269">
        <f>LN('25 TSE Stocks'!V269/'25 TSE Stocks'!V268)</f>
        <v>9.7074047941441741E-2</v>
      </c>
      <c r="W269">
        <f>LN('25 TSE Stocks'!W269/'25 TSE Stocks'!W268)</f>
        <v>-2.2102703810691352E-2</v>
      </c>
      <c r="X269">
        <f>LN('25 TSE Stocks'!X269/'25 TSE Stocks'!X268)</f>
        <v>-3.8151791014049857E-3</v>
      </c>
      <c r="Y269">
        <f>LN('25 TSE Stocks'!Y269/'25 TSE Stocks'!Y268)</f>
        <v>-4.2906005560395342E-3</v>
      </c>
      <c r="Z269">
        <f>LN('25 TSE Stocks'!Z269/'25 TSE Stocks'!Z268)</f>
        <v>-5.3522400957672946E-3</v>
      </c>
    </row>
    <row r="270" spans="1:26" x14ac:dyDescent="0.25">
      <c r="A270" s="1">
        <v>43136</v>
      </c>
      <c r="B270">
        <f>LN('25 TSE Stocks'!B270/'25 TSE Stocks'!B269)</f>
        <v>-6.2933182027252827E-3</v>
      </c>
      <c r="C270">
        <f>LN('25 TSE Stocks'!C270/'25 TSE Stocks'!C269)</f>
        <v>-7.9048086108026439E-2</v>
      </c>
      <c r="D270">
        <f>LN('25 TSE Stocks'!D270/'25 TSE Stocks'!D269)</f>
        <v>-0.11727704461653798</v>
      </c>
      <c r="E270">
        <f>LN('25 TSE Stocks'!E270/'25 TSE Stocks'!E269)</f>
        <v>-0.16356368109673836</v>
      </c>
      <c r="F270">
        <f>LN('25 TSE Stocks'!F270/'25 TSE Stocks'!F269)</f>
        <v>-8.2055780326894284E-2</v>
      </c>
      <c r="G270">
        <f>LN('25 TSE Stocks'!G270/'25 TSE Stocks'!G269)</f>
        <v>-2.1337978251156055E-2</v>
      </c>
      <c r="H270">
        <f>LN('25 TSE Stocks'!H270/'25 TSE Stocks'!H269)</f>
        <v>2.1609546312386076E-2</v>
      </c>
      <c r="I270">
        <f>LN('25 TSE Stocks'!I270/'25 TSE Stocks'!I269)</f>
        <v>-2.4940186356878634E-2</v>
      </c>
      <c r="J270">
        <f>LN('25 TSE Stocks'!J270/'25 TSE Stocks'!J269)</f>
        <v>-1.2858065579556831E-2</v>
      </c>
      <c r="K270">
        <f>LN('25 TSE Stocks'!K270/'25 TSE Stocks'!K269)</f>
        <v>-7.9930369325225098E-2</v>
      </c>
      <c r="L270">
        <f>LN('25 TSE Stocks'!L270/'25 TSE Stocks'!L269)</f>
        <v>-0.11200497227568487</v>
      </c>
      <c r="M270">
        <f>LN('25 TSE Stocks'!M270/'25 TSE Stocks'!M269)</f>
        <v>-9.9890058084939004E-2</v>
      </c>
      <c r="N270">
        <f>LN('25 TSE Stocks'!N270/'25 TSE Stocks'!N269)</f>
        <v>-9.1863034445799588E-2</v>
      </c>
      <c r="O270">
        <f>LN('25 TSE Stocks'!O270/'25 TSE Stocks'!O269)</f>
        <v>-6.247636946291981E-2</v>
      </c>
      <c r="P270">
        <f>LN('25 TSE Stocks'!P270/'25 TSE Stocks'!P269)</f>
        <v>-0.11144723315913407</v>
      </c>
      <c r="Q270">
        <f>LN('25 TSE Stocks'!Q270/'25 TSE Stocks'!Q269)</f>
        <v>-8.8890855526308751E-2</v>
      </c>
      <c r="R270">
        <f>LN('25 TSE Stocks'!R270/'25 TSE Stocks'!R269)</f>
        <v>-3.4528313019040732E-2</v>
      </c>
      <c r="S270">
        <f>LN('25 TSE Stocks'!S270/'25 TSE Stocks'!S269)</f>
        <v>-2.3083225179303987E-2</v>
      </c>
      <c r="T270">
        <f>LN('25 TSE Stocks'!T270/'25 TSE Stocks'!T269)</f>
        <v>-0.13946870808303607</v>
      </c>
      <c r="U270">
        <f>LN('25 TSE Stocks'!U270/'25 TSE Stocks'!U269)</f>
        <v>-4.3315247514914938E-2</v>
      </c>
      <c r="V270">
        <f>LN('25 TSE Stocks'!V270/'25 TSE Stocks'!V269)</f>
        <v>-0.10732051873583949</v>
      </c>
      <c r="W270">
        <f>LN('25 TSE Stocks'!W270/'25 TSE Stocks'!W269)</f>
        <v>-9.8117743070844962E-2</v>
      </c>
      <c r="X270">
        <f>LN('25 TSE Stocks'!X270/'25 TSE Stocks'!X269)</f>
        <v>-6.0564823911070112E-2</v>
      </c>
      <c r="Y270">
        <f>LN('25 TSE Stocks'!Y270/'25 TSE Stocks'!Y269)</f>
        <v>-0.12409892912356338</v>
      </c>
      <c r="Z270">
        <f>LN('25 TSE Stocks'!Z270/'25 TSE Stocks'!Z269)</f>
        <v>-5.1387592646228296E-2</v>
      </c>
    </row>
    <row r="271" spans="1:26" x14ac:dyDescent="0.25">
      <c r="A271" s="1">
        <v>43143</v>
      </c>
      <c r="B271">
        <f>LN('25 TSE Stocks'!B271/'25 TSE Stocks'!B270)</f>
        <v>3.8394734299730754E-2</v>
      </c>
      <c r="C271">
        <f>LN('25 TSE Stocks'!C271/'25 TSE Stocks'!C270)</f>
        <v>2.2081093053259254E-2</v>
      </c>
      <c r="D271">
        <f>LN('25 TSE Stocks'!D271/'25 TSE Stocks'!D270)</f>
        <v>-3.552505256361764E-2</v>
      </c>
      <c r="E271">
        <f>LN('25 TSE Stocks'!E271/'25 TSE Stocks'!E270)</f>
        <v>-1.5213664144531656E-2</v>
      </c>
      <c r="F271">
        <f>LN('25 TSE Stocks'!F271/'25 TSE Stocks'!F270)</f>
        <v>-2.9574008527109711E-3</v>
      </c>
      <c r="G271">
        <f>LN('25 TSE Stocks'!G271/'25 TSE Stocks'!G270)</f>
        <v>-3.5034011208122738E-2</v>
      </c>
      <c r="H271">
        <f>LN('25 TSE Stocks'!H271/'25 TSE Stocks'!H270)</f>
        <v>-2.4039660797934001E-2</v>
      </c>
      <c r="I271">
        <f>LN('25 TSE Stocks'!I271/'25 TSE Stocks'!I270)</f>
        <v>4.0043649601683743E-3</v>
      </c>
      <c r="J271">
        <f>LN('25 TSE Stocks'!J271/'25 TSE Stocks'!J270)</f>
        <v>3.4685471231922886E-2</v>
      </c>
      <c r="K271">
        <f>LN('25 TSE Stocks'!K271/'25 TSE Stocks'!K270)</f>
        <v>2.0231799457562889E-2</v>
      </c>
      <c r="L271">
        <f>LN('25 TSE Stocks'!L271/'25 TSE Stocks'!L270)</f>
        <v>-8.364998277340667E-2</v>
      </c>
      <c r="M271">
        <f>LN('25 TSE Stocks'!M271/'25 TSE Stocks'!M270)</f>
        <v>-1.2511247289587002E-2</v>
      </c>
      <c r="N271">
        <f>LN('25 TSE Stocks'!N271/'25 TSE Stocks'!N270)</f>
        <v>-3.6134201017036252E-2</v>
      </c>
      <c r="O271">
        <f>LN('25 TSE Stocks'!O271/'25 TSE Stocks'!O270)</f>
        <v>3.477370233979013E-2</v>
      </c>
      <c r="P271">
        <f>LN('25 TSE Stocks'!P271/'25 TSE Stocks'!P270)</f>
        <v>-2.9916681817371699E-2</v>
      </c>
      <c r="Q271">
        <f>LN('25 TSE Stocks'!Q271/'25 TSE Stocks'!Q270)</f>
        <v>-1.7415139489717721E-2</v>
      </c>
      <c r="R271">
        <f>LN('25 TSE Stocks'!R271/'25 TSE Stocks'!R270)</f>
        <v>2.716085663716014E-3</v>
      </c>
      <c r="S271">
        <f>LN('25 TSE Stocks'!S271/'25 TSE Stocks'!S270)</f>
        <v>-2.7510303777041663E-3</v>
      </c>
      <c r="T271">
        <f>LN('25 TSE Stocks'!T271/'25 TSE Stocks'!T270)</f>
        <v>-2.7004622268579116E-3</v>
      </c>
      <c r="U271">
        <f>LN('25 TSE Stocks'!U271/'25 TSE Stocks'!U270)</f>
        <v>1.4055744363836995E-2</v>
      </c>
      <c r="V271">
        <f>LN('25 TSE Stocks'!V271/'25 TSE Stocks'!V270)</f>
        <v>-4.3092839801779942E-2</v>
      </c>
      <c r="W271">
        <f>LN('25 TSE Stocks'!W271/'25 TSE Stocks'!W270)</f>
        <v>-5.3933354651440474E-3</v>
      </c>
      <c r="X271">
        <f>LN('25 TSE Stocks'!X271/'25 TSE Stocks'!X270)</f>
        <v>6.2474138372518563E-2</v>
      </c>
      <c r="Y271">
        <f>LN('25 TSE Stocks'!Y271/'25 TSE Stocks'!Y270)</f>
        <v>0.2350335840682499</v>
      </c>
      <c r="Z271">
        <f>LN('25 TSE Stocks'!Z271/'25 TSE Stocks'!Z270)</f>
        <v>1.8816124275304732E-3</v>
      </c>
    </row>
    <row r="272" spans="1:26" x14ac:dyDescent="0.25">
      <c r="A272" s="1">
        <v>43150</v>
      </c>
      <c r="B272">
        <f>LN('25 TSE Stocks'!B272/'25 TSE Stocks'!B271)</f>
        <v>6.4690415221750605E-2</v>
      </c>
      <c r="C272">
        <f>LN('25 TSE Stocks'!C272/'25 TSE Stocks'!C271)</f>
        <v>1.3698778374728016E-2</v>
      </c>
      <c r="D272">
        <f>LN('25 TSE Stocks'!D272/'25 TSE Stocks'!D271)</f>
        <v>7.8590203056867272E-2</v>
      </c>
      <c r="E272">
        <f>LN('25 TSE Stocks'!E272/'25 TSE Stocks'!E271)</f>
        <v>-1.3056828049872734E-2</v>
      </c>
      <c r="F272">
        <f>LN('25 TSE Stocks'!F272/'25 TSE Stocks'!F271)</f>
        <v>-1.4398213850439885E-2</v>
      </c>
      <c r="G272">
        <f>LN('25 TSE Stocks'!G272/'25 TSE Stocks'!G271)</f>
        <v>1.035122029156928E-2</v>
      </c>
      <c r="H272">
        <f>LN('25 TSE Stocks'!H272/'25 TSE Stocks'!H271)</f>
        <v>8.4797300297847471E-3</v>
      </c>
      <c r="I272">
        <f>LN('25 TSE Stocks'!I272/'25 TSE Stocks'!I271)</f>
        <v>-1.4115396581345396E-3</v>
      </c>
      <c r="J272">
        <f>LN('25 TSE Stocks'!J272/'25 TSE Stocks'!J271)</f>
        <v>-6.8415265539377825E-3</v>
      </c>
      <c r="K272">
        <f>LN('25 TSE Stocks'!K272/'25 TSE Stocks'!K271)</f>
        <v>-1.4409460816791345E-2</v>
      </c>
      <c r="L272">
        <f>LN('25 TSE Stocks'!L272/'25 TSE Stocks'!L271)</f>
        <v>3.4303963364395611E-2</v>
      </c>
      <c r="M272">
        <f>LN('25 TSE Stocks'!M272/'25 TSE Stocks'!M271)</f>
        <v>2.1101484705491787E-2</v>
      </c>
      <c r="N272">
        <f>LN('25 TSE Stocks'!N272/'25 TSE Stocks'!N271)</f>
        <v>3.2579084984824369E-2</v>
      </c>
      <c r="O272">
        <f>LN('25 TSE Stocks'!O272/'25 TSE Stocks'!O271)</f>
        <v>-4.2224099215535877E-3</v>
      </c>
      <c r="P272">
        <f>LN('25 TSE Stocks'!P272/'25 TSE Stocks'!P271)</f>
        <v>4.5582875037947675E-2</v>
      </c>
      <c r="Q272">
        <f>LN('25 TSE Stocks'!Q272/'25 TSE Stocks'!Q271)</f>
        <v>-2.7063661822545114E-3</v>
      </c>
      <c r="R272">
        <f>LN('25 TSE Stocks'!R272/'25 TSE Stocks'!R271)</f>
        <v>2.0322340705786267E-3</v>
      </c>
      <c r="S272">
        <f>LN('25 TSE Stocks'!S272/'25 TSE Stocks'!S271)</f>
        <v>-5.5247887206239087E-3</v>
      </c>
      <c r="T272">
        <f>LN('25 TSE Stocks'!T272/'25 TSE Stocks'!T271)</f>
        <v>1.6536830454869721E-2</v>
      </c>
      <c r="U272">
        <f>LN('25 TSE Stocks'!U272/'25 TSE Stocks'!U271)</f>
        <v>-1.9345842149466542E-2</v>
      </c>
      <c r="V272">
        <f>LN('25 TSE Stocks'!V272/'25 TSE Stocks'!V271)</f>
        <v>9.0504300460125267E-2</v>
      </c>
      <c r="W272">
        <f>LN('25 TSE Stocks'!W272/'25 TSE Stocks'!W271)</f>
        <v>1.5649693260669759E-2</v>
      </c>
      <c r="X272">
        <f>LN('25 TSE Stocks'!X272/'25 TSE Stocks'!X271)</f>
        <v>-1.9745357957889752E-2</v>
      </c>
      <c r="Y272">
        <f>LN('25 TSE Stocks'!Y272/'25 TSE Stocks'!Y271)</f>
        <v>8.0254209062266685E-2</v>
      </c>
      <c r="Z272">
        <f>LN('25 TSE Stocks'!Z272/'25 TSE Stocks'!Z271)</f>
        <v>3.6904415464465851E-2</v>
      </c>
    </row>
    <row r="273" spans="1:26" x14ac:dyDescent="0.25">
      <c r="A273" s="1">
        <v>43157</v>
      </c>
      <c r="B273">
        <f>LN('25 TSE Stocks'!B273/'25 TSE Stocks'!B272)</f>
        <v>-2.0714331791558762E-2</v>
      </c>
      <c r="C273">
        <f>LN('25 TSE Stocks'!C273/'25 TSE Stocks'!C272)</f>
        <v>6.2623560996152253E-2</v>
      </c>
      <c r="D273">
        <f>LN('25 TSE Stocks'!D273/'25 TSE Stocks'!D272)</f>
        <v>-4.1548889697757344E-2</v>
      </c>
      <c r="E273">
        <f>LN('25 TSE Stocks'!E273/'25 TSE Stocks'!E272)</f>
        <v>-1.4440622765046362E-2</v>
      </c>
      <c r="F273">
        <f>LN('25 TSE Stocks'!F273/'25 TSE Stocks'!F272)</f>
        <v>-3.876092148118903E-2</v>
      </c>
      <c r="G273">
        <f>LN('25 TSE Stocks'!G273/'25 TSE Stocks'!G272)</f>
        <v>-5.1705025623005739E-2</v>
      </c>
      <c r="H273">
        <f>LN('25 TSE Stocks'!H273/'25 TSE Stocks'!H272)</f>
        <v>-1.9488964254126565E-2</v>
      </c>
      <c r="I273">
        <f>LN('25 TSE Stocks'!I273/'25 TSE Stocks'!I272)</f>
        <v>-3.3011167958905156E-3</v>
      </c>
      <c r="J273">
        <f>LN('25 TSE Stocks'!J273/'25 TSE Stocks'!J272)</f>
        <v>-2.0809983161564651E-2</v>
      </c>
      <c r="K273">
        <f>LN('25 TSE Stocks'!K273/'25 TSE Stocks'!K272)</f>
        <v>-2.0528549859302869E-2</v>
      </c>
      <c r="L273">
        <f>LN('25 TSE Stocks'!L273/'25 TSE Stocks'!L272)</f>
        <v>-4.5100361035545648E-2</v>
      </c>
      <c r="M273">
        <f>LN('25 TSE Stocks'!M273/'25 TSE Stocks'!M272)</f>
        <v>-3.8466292341078581E-2</v>
      </c>
      <c r="N273">
        <f>LN('25 TSE Stocks'!N273/'25 TSE Stocks'!N272)</f>
        <v>-6.5409703454777465E-2</v>
      </c>
      <c r="O273">
        <f>LN('25 TSE Stocks'!O273/'25 TSE Stocks'!O272)</f>
        <v>-4.8649159208074534E-2</v>
      </c>
      <c r="P273">
        <f>LN('25 TSE Stocks'!P273/'25 TSE Stocks'!P272)</f>
        <v>5.4448870666971329E-2</v>
      </c>
      <c r="Q273">
        <f>LN('25 TSE Stocks'!Q273/'25 TSE Stocks'!Q272)</f>
        <v>-3.8678921011523322E-2</v>
      </c>
      <c r="R273">
        <f>LN('25 TSE Stocks'!R273/'25 TSE Stocks'!R272)</f>
        <v>-2.83706506266867E-2</v>
      </c>
      <c r="S273">
        <f>LN('25 TSE Stocks'!S273/'25 TSE Stocks'!S272)</f>
        <v>-6.2877950462419355E-2</v>
      </c>
      <c r="T273">
        <f>LN('25 TSE Stocks'!T273/'25 TSE Stocks'!T272)</f>
        <v>-4.5802671448565438E-2</v>
      </c>
      <c r="U273">
        <f>LN('25 TSE Stocks'!U273/'25 TSE Stocks'!U272)</f>
        <v>-1.2365865859430118E-2</v>
      </c>
      <c r="V273">
        <f>LN('25 TSE Stocks'!V273/'25 TSE Stocks'!V272)</f>
        <v>-7.2741854970953423E-2</v>
      </c>
      <c r="W273">
        <f>LN('25 TSE Stocks'!W273/'25 TSE Stocks'!W272)</f>
        <v>-5.096628849479997E-2</v>
      </c>
      <c r="X273">
        <f>LN('25 TSE Stocks'!X273/'25 TSE Stocks'!X272)</f>
        <v>-1.7169884475489526E-2</v>
      </c>
      <c r="Y273">
        <f>LN('25 TSE Stocks'!Y273/'25 TSE Stocks'!Y272)</f>
        <v>-7.2586948434954043E-2</v>
      </c>
      <c r="Z273">
        <f>LN('25 TSE Stocks'!Z273/'25 TSE Stocks'!Z272)</f>
        <v>-2.0128627273311536E-2</v>
      </c>
    </row>
    <row r="274" spans="1:26" x14ac:dyDescent="0.25">
      <c r="A274" s="1">
        <v>43164</v>
      </c>
      <c r="B274">
        <f>LN('25 TSE Stocks'!B274/'25 TSE Stocks'!B273)</f>
        <v>5.2107107801174064E-2</v>
      </c>
      <c r="C274">
        <f>LN('25 TSE Stocks'!C274/'25 TSE Stocks'!C273)</f>
        <v>0.10599927530015316</v>
      </c>
      <c r="D274">
        <f>LN('25 TSE Stocks'!D274/'25 TSE Stocks'!D273)</f>
        <v>-4.8108649348024161E-2</v>
      </c>
      <c r="E274">
        <f>LN('25 TSE Stocks'!E274/'25 TSE Stocks'!E273)</f>
        <v>6.7941856925720079E-2</v>
      </c>
      <c r="F274">
        <f>LN('25 TSE Stocks'!F274/'25 TSE Stocks'!F273)</f>
        <v>-2.6422361512748689E-2</v>
      </c>
      <c r="G274">
        <f>LN('25 TSE Stocks'!G274/'25 TSE Stocks'!G273)</f>
        <v>-1.8239554186737585E-2</v>
      </c>
      <c r="H274">
        <f>LN('25 TSE Stocks'!H274/'25 TSE Stocks'!H273)</f>
        <v>-7.9325571164163819E-2</v>
      </c>
      <c r="I274">
        <f>LN('25 TSE Stocks'!I274/'25 TSE Stocks'!I273)</f>
        <v>-1.1162730856045853E-2</v>
      </c>
      <c r="J274">
        <f>LN('25 TSE Stocks'!J274/'25 TSE Stocks'!J273)</f>
        <v>9.3023070549198457E-3</v>
      </c>
      <c r="K274">
        <f>LN('25 TSE Stocks'!K274/'25 TSE Stocks'!K273)</f>
        <v>2.1978964444089113E-2</v>
      </c>
      <c r="L274">
        <f>LN('25 TSE Stocks'!L274/'25 TSE Stocks'!L273)</f>
        <v>6.1821209966020273E-2</v>
      </c>
      <c r="M274">
        <f>LN('25 TSE Stocks'!M274/'25 TSE Stocks'!M273)</f>
        <v>2.1723111159798306E-2</v>
      </c>
      <c r="N274">
        <f>LN('25 TSE Stocks'!N274/'25 TSE Stocks'!N273)</f>
        <v>-6.5698052631432656E-3</v>
      </c>
      <c r="O274">
        <f>LN('25 TSE Stocks'!O274/'25 TSE Stocks'!O273)</f>
        <v>4.1098394228644336E-2</v>
      </c>
      <c r="P274">
        <f>LN('25 TSE Stocks'!P274/'25 TSE Stocks'!P273)</f>
        <v>1.751015642520393E-2</v>
      </c>
      <c r="Q274">
        <f>LN('25 TSE Stocks'!Q274/'25 TSE Stocks'!Q273)</f>
        <v>4.2164576467479606E-3</v>
      </c>
      <c r="R274">
        <f>LN('25 TSE Stocks'!R274/'25 TSE Stocks'!R273)</f>
        <v>2.5403754470759481E-2</v>
      </c>
      <c r="S274">
        <f>LN('25 TSE Stocks'!S274/'25 TSE Stocks'!S273)</f>
        <v>1.4599049040410624E-3</v>
      </c>
      <c r="T274">
        <f>LN('25 TSE Stocks'!T274/'25 TSE Stocks'!T273)</f>
        <v>-1.7318554099098809E-2</v>
      </c>
      <c r="U274">
        <f>LN('25 TSE Stocks'!U274/'25 TSE Stocks'!U273)</f>
        <v>3.5300614492463473E-3</v>
      </c>
      <c r="V274">
        <f>LN('25 TSE Stocks'!V274/'25 TSE Stocks'!V273)</f>
        <v>-6.8166877988213387E-2</v>
      </c>
      <c r="W274">
        <f>LN('25 TSE Stocks'!W274/'25 TSE Stocks'!W273)</f>
        <v>2.0790837669028662E-2</v>
      </c>
      <c r="X274">
        <f>LN('25 TSE Stocks'!X274/'25 TSE Stocks'!X273)</f>
        <v>7.8857245385951669E-3</v>
      </c>
      <c r="Y274">
        <f>LN('25 TSE Stocks'!Y274/'25 TSE Stocks'!Y273)</f>
        <v>-8.954408843229146E-2</v>
      </c>
      <c r="Z274">
        <f>LN('25 TSE Stocks'!Z274/'25 TSE Stocks'!Z273)</f>
        <v>1.2855937261509092E-2</v>
      </c>
    </row>
    <row r="275" spans="1:26" x14ac:dyDescent="0.25">
      <c r="A275" s="1">
        <v>43171</v>
      </c>
      <c r="B275">
        <f>LN('25 TSE Stocks'!B275/'25 TSE Stocks'!B274)</f>
        <v>-3.9397467904692819E-2</v>
      </c>
      <c r="C275">
        <f>LN('25 TSE Stocks'!C275/'25 TSE Stocks'!C274)</f>
        <v>5.0430795073952331E-2</v>
      </c>
      <c r="D275">
        <f>LN('25 TSE Stocks'!D275/'25 TSE Stocks'!D274)</f>
        <v>8.8203104229263668E-2</v>
      </c>
      <c r="E275">
        <f>LN('25 TSE Stocks'!E275/'25 TSE Stocks'!E274)</f>
        <v>3.6691283763326428E-2</v>
      </c>
      <c r="F275">
        <f>LN('25 TSE Stocks'!F275/'25 TSE Stocks'!F274)</f>
        <v>-1.3932383372605522E-4</v>
      </c>
      <c r="G275">
        <f>LN('25 TSE Stocks'!G275/'25 TSE Stocks'!G274)</f>
        <v>1.3601810880903445E-2</v>
      </c>
      <c r="H275">
        <f>LN('25 TSE Stocks'!H275/'25 TSE Stocks'!H274)</f>
        <v>1.3307060956323116E-3</v>
      </c>
      <c r="I275">
        <f>LN('25 TSE Stocks'!I275/'25 TSE Stocks'!I274)</f>
        <v>1.1934884851092327E-3</v>
      </c>
      <c r="J275">
        <f>LN('25 TSE Stocks'!J275/'25 TSE Stocks'!J274)</f>
        <v>7.1458879071458412E-2</v>
      </c>
      <c r="K275">
        <f>LN('25 TSE Stocks'!K275/'25 TSE Stocks'!K274)</f>
        <v>2.5752518849413694E-2</v>
      </c>
      <c r="L275">
        <f>LN('25 TSE Stocks'!L275/'25 TSE Stocks'!L274)</f>
        <v>4.0005154424717325E-2</v>
      </c>
      <c r="M275">
        <f>LN('25 TSE Stocks'!M275/'25 TSE Stocks'!M274)</f>
        <v>5.5479953185933545E-2</v>
      </c>
      <c r="N275">
        <f>LN('25 TSE Stocks'!N275/'25 TSE Stocks'!N274)</f>
        <v>-2.5918071839476351E-3</v>
      </c>
      <c r="O275">
        <f>LN('25 TSE Stocks'!O275/'25 TSE Stocks'!O274)</f>
        <v>3.4911628604315507E-2</v>
      </c>
      <c r="P275">
        <f>LN('25 TSE Stocks'!P275/'25 TSE Stocks'!P274)</f>
        <v>1.910274914738239E-2</v>
      </c>
      <c r="Q275">
        <f>LN('25 TSE Stocks'!Q275/'25 TSE Stocks'!Q274)</f>
        <v>2.9027658134843884E-2</v>
      </c>
      <c r="R275">
        <f>LN('25 TSE Stocks'!R275/'25 TSE Stocks'!R274)</f>
        <v>2.0810611950110813E-2</v>
      </c>
      <c r="S275">
        <f>LN('25 TSE Stocks'!S275/'25 TSE Stocks'!S274)</f>
        <v>4.6860669920601873E-2</v>
      </c>
      <c r="T275">
        <f>LN('25 TSE Stocks'!T275/'25 TSE Stocks'!T274)</f>
        <v>1.0800844960559485E-2</v>
      </c>
      <c r="U275">
        <f>LN('25 TSE Stocks'!U275/'25 TSE Stocks'!U274)</f>
        <v>-1.5674258692115618E-3</v>
      </c>
      <c r="V275">
        <f>LN('25 TSE Stocks'!V275/'25 TSE Stocks'!V274)</f>
        <v>1.8672330628086421E-2</v>
      </c>
      <c r="W275">
        <f>LN('25 TSE Stocks'!W275/'25 TSE Stocks'!W274)</f>
        <v>1.0913972288387367E-2</v>
      </c>
      <c r="X275">
        <f>LN('25 TSE Stocks'!X275/'25 TSE Stocks'!X274)</f>
        <v>-1.0362902627159234E-2</v>
      </c>
      <c r="Y275">
        <f>LN('25 TSE Stocks'!Y275/'25 TSE Stocks'!Y274)</f>
        <v>4.1679754192041384E-3</v>
      </c>
      <c r="Z275">
        <f>LN('25 TSE Stocks'!Z275/'25 TSE Stocks'!Z274)</f>
        <v>1.4493007302566824E-2</v>
      </c>
    </row>
    <row r="276" spans="1:26" x14ac:dyDescent="0.25">
      <c r="A276" s="1">
        <v>43178</v>
      </c>
      <c r="B276">
        <f>LN('25 TSE Stocks'!B276/'25 TSE Stocks'!B275)</f>
        <v>-0.12715507538051229</v>
      </c>
      <c r="C276">
        <f>LN('25 TSE Stocks'!C276/'25 TSE Stocks'!C275)</f>
        <v>-4.4700148014580179E-2</v>
      </c>
      <c r="D276">
        <f>LN('25 TSE Stocks'!D276/'25 TSE Stocks'!D275)</f>
        <v>-0.12051614556938513</v>
      </c>
      <c r="E276">
        <f>LN('25 TSE Stocks'!E276/'25 TSE Stocks'!E275)</f>
        <v>-0.10342177900389538</v>
      </c>
      <c r="F276">
        <f>LN('25 TSE Stocks'!F276/'25 TSE Stocks'!F275)</f>
        <v>-4.4781646989582105E-2</v>
      </c>
      <c r="G276">
        <f>LN('25 TSE Stocks'!G276/'25 TSE Stocks'!G275)</f>
        <v>-4.1675998213748795E-2</v>
      </c>
      <c r="H276">
        <f>LN('25 TSE Stocks'!H276/'25 TSE Stocks'!H275)</f>
        <v>-1.6086002279804494E-2</v>
      </c>
      <c r="I276">
        <f>LN('25 TSE Stocks'!I276/'25 TSE Stocks'!I275)</f>
        <v>-3.2980600431210268E-2</v>
      </c>
      <c r="J276">
        <f>LN('25 TSE Stocks'!J276/'25 TSE Stocks'!J275)</f>
        <v>-1.1924124112901432E-2</v>
      </c>
      <c r="K276">
        <f>LN('25 TSE Stocks'!K276/'25 TSE Stocks'!K275)</f>
        <v>-2.5752518849413746E-2</v>
      </c>
      <c r="L276">
        <f>LN('25 TSE Stocks'!L276/'25 TSE Stocks'!L275)</f>
        <v>-4.640332699818895E-2</v>
      </c>
      <c r="M276">
        <f>LN('25 TSE Stocks'!M276/'25 TSE Stocks'!M275)</f>
        <v>-7.1207951448788886E-2</v>
      </c>
      <c r="N276">
        <f>LN('25 TSE Stocks'!N276/'25 TSE Stocks'!N275)</f>
        <v>-6.7541886812414548E-2</v>
      </c>
      <c r="O276">
        <f>LN('25 TSE Stocks'!O276/'25 TSE Stocks'!O275)</f>
        <v>-2.7360863624885347E-2</v>
      </c>
      <c r="P276">
        <f>LN('25 TSE Stocks'!P276/'25 TSE Stocks'!P275)</f>
        <v>-6.5485149960851363E-2</v>
      </c>
      <c r="Q276">
        <f>LN('25 TSE Stocks'!Q276/'25 TSE Stocks'!Q275)</f>
        <v>-4.0311221997003453E-2</v>
      </c>
      <c r="R276">
        <f>LN('25 TSE Stocks'!R276/'25 TSE Stocks'!R275)</f>
        <v>-2.2182990564503308E-2</v>
      </c>
      <c r="S276">
        <f>LN('25 TSE Stocks'!S276/'25 TSE Stocks'!S275)</f>
        <v>-1.4314784835629552E-3</v>
      </c>
      <c r="T276">
        <f>LN('25 TSE Stocks'!T276/'25 TSE Stocks'!T275)</f>
        <v>-6.9126381637382495E-2</v>
      </c>
      <c r="U276">
        <f>LN('25 TSE Stocks'!U276/'25 TSE Stocks'!U275)</f>
        <v>-5.039925037564446E-2</v>
      </c>
      <c r="V276">
        <f>LN('25 TSE Stocks'!V276/'25 TSE Stocks'!V275)</f>
        <v>-8.6627115442830999E-2</v>
      </c>
      <c r="W276">
        <f>LN('25 TSE Stocks'!W276/'25 TSE Stocks'!W275)</f>
        <v>-2.8907734662229907E-2</v>
      </c>
      <c r="X276">
        <f>LN('25 TSE Stocks'!X276/'25 TSE Stocks'!X275)</f>
        <v>-4.4742458553705764E-3</v>
      </c>
      <c r="Y276">
        <f>LN('25 TSE Stocks'!Y276/'25 TSE Stocks'!Y275)</f>
        <v>-9.4003925729557403E-2</v>
      </c>
      <c r="Z276">
        <f>LN('25 TSE Stocks'!Z276/'25 TSE Stocks'!Z275)</f>
        <v>0</v>
      </c>
    </row>
    <row r="277" spans="1:26" x14ac:dyDescent="0.25">
      <c r="A277" s="1">
        <v>43185</v>
      </c>
      <c r="B277">
        <f>LN('25 TSE Stocks'!B277/'25 TSE Stocks'!B276)</f>
        <v>1.9367969006379056E-2</v>
      </c>
      <c r="C277">
        <f>LN('25 TSE Stocks'!C277/'25 TSE Stocks'!C276)</f>
        <v>7.5901321060099954E-3</v>
      </c>
      <c r="D277">
        <f>LN('25 TSE Stocks'!D277/'25 TSE Stocks'!D276)</f>
        <v>4.4951507537545808E-2</v>
      </c>
      <c r="E277">
        <f>LN('25 TSE Stocks'!E277/'25 TSE Stocks'!E276)</f>
        <v>1.918513978508244E-2</v>
      </c>
      <c r="F277">
        <f>LN('25 TSE Stocks'!F277/'25 TSE Stocks'!F276)</f>
        <v>1.6491113993913772E-2</v>
      </c>
      <c r="G277">
        <f>LN('25 TSE Stocks'!G277/'25 TSE Stocks'!G276)</f>
        <v>3.3068395255867515E-2</v>
      </c>
      <c r="H277">
        <f>LN('25 TSE Stocks'!H277/'25 TSE Stocks'!H276)</f>
        <v>2.7983070499646042E-2</v>
      </c>
      <c r="I277">
        <f>LN('25 TSE Stocks'!I277/'25 TSE Stocks'!I276)</f>
        <v>1.5170285686445127E-2</v>
      </c>
      <c r="J277">
        <f>LN('25 TSE Stocks'!J277/'25 TSE Stocks'!J276)</f>
        <v>4.9983767932501047E-2</v>
      </c>
      <c r="K277">
        <f>LN('25 TSE Stocks'!K277/'25 TSE Stocks'!K276)</f>
        <v>0.10709822615270195</v>
      </c>
      <c r="L277">
        <f>LN('25 TSE Stocks'!L277/'25 TSE Stocks'!L276)</f>
        <v>1.0217206646862667E-2</v>
      </c>
      <c r="M277">
        <f>LN('25 TSE Stocks'!M277/'25 TSE Stocks'!M276)</f>
        <v>6.343348538990369E-2</v>
      </c>
      <c r="N277">
        <f>LN('25 TSE Stocks'!N277/'25 TSE Stocks'!N276)</f>
        <v>9.4426241915809409E-2</v>
      </c>
      <c r="O277">
        <f>LN('25 TSE Stocks'!O277/'25 TSE Stocks'!O276)</f>
        <v>3.7374635770662828E-2</v>
      </c>
      <c r="P277">
        <f>LN('25 TSE Stocks'!P277/'25 TSE Stocks'!P276)</f>
        <v>0.10626929769182163</v>
      </c>
      <c r="Q277">
        <f>LN('25 TSE Stocks'!Q277/'25 TSE Stocks'!Q276)</f>
        <v>4.5746027226934931E-2</v>
      </c>
      <c r="R277">
        <f>LN('25 TSE Stocks'!R277/'25 TSE Stocks'!R276)</f>
        <v>4.3665432832089165E-2</v>
      </c>
      <c r="S277">
        <f>LN('25 TSE Stocks'!S277/'25 TSE Stocks'!S276)</f>
        <v>3.7952420982969727E-2</v>
      </c>
      <c r="T277">
        <f>LN('25 TSE Stocks'!T277/'25 TSE Stocks'!T276)</f>
        <v>4.4060020795103488E-2</v>
      </c>
      <c r="U277">
        <f>LN('25 TSE Stocks'!U277/'25 TSE Stocks'!U276)</f>
        <v>9.2757277325035276E-2</v>
      </c>
      <c r="V277">
        <f>LN('25 TSE Stocks'!V277/'25 TSE Stocks'!V276)</f>
        <v>8.6083929318281679E-3</v>
      </c>
      <c r="W277">
        <f>LN('25 TSE Stocks'!W277/'25 TSE Stocks'!W276)</f>
        <v>2.3010792591277196E-2</v>
      </c>
      <c r="X277">
        <f>LN('25 TSE Stocks'!X277/'25 TSE Stocks'!X276)</f>
        <v>6.5565794689971701E-2</v>
      </c>
      <c r="Y277">
        <f>LN('25 TSE Stocks'!Y277/'25 TSE Stocks'!Y276)</f>
        <v>7.4807315136461661E-2</v>
      </c>
      <c r="Z277">
        <f>LN('25 TSE Stocks'!Z277/'25 TSE Stocks'!Z276)</f>
        <v>-9.0336240951195915E-3</v>
      </c>
    </row>
    <row r="278" spans="1:26" x14ac:dyDescent="0.25">
      <c r="A278" s="1">
        <v>43192</v>
      </c>
      <c r="B278">
        <f>LN('25 TSE Stocks'!B278/'25 TSE Stocks'!B277)</f>
        <v>-1.8064911056235644E-2</v>
      </c>
      <c r="C278">
        <f>LN('25 TSE Stocks'!C278/'25 TSE Stocks'!C277)</f>
        <v>2.9797404905180392E-2</v>
      </c>
      <c r="D278">
        <f>LN('25 TSE Stocks'!D278/'25 TSE Stocks'!D277)</f>
        <v>-8.7877023429450821E-2</v>
      </c>
      <c r="E278">
        <f>LN('25 TSE Stocks'!E278/'25 TSE Stocks'!E277)</f>
        <v>-5.860227876540184E-2</v>
      </c>
      <c r="F278">
        <f>LN('25 TSE Stocks'!F278/'25 TSE Stocks'!F277)</f>
        <v>8.1345190954238734E-3</v>
      </c>
      <c r="G278">
        <f>LN('25 TSE Stocks'!G278/'25 TSE Stocks'!G277)</f>
        <v>8.6799380373205545E-2</v>
      </c>
      <c r="H278">
        <f>LN('25 TSE Stocks'!H278/'25 TSE Stocks'!H277)</f>
        <v>5.1944977759012065E-2</v>
      </c>
      <c r="I278">
        <f>LN('25 TSE Stocks'!I278/'25 TSE Stocks'!I277)</f>
        <v>2.8002709762331299E-2</v>
      </c>
      <c r="J278">
        <f>LN('25 TSE Stocks'!J278/'25 TSE Stocks'!J277)</f>
        <v>1.7101945258763691E-2</v>
      </c>
      <c r="K278">
        <f>LN('25 TSE Stocks'!K278/'25 TSE Stocks'!K277)</f>
        <v>0.12355335743600575</v>
      </c>
      <c r="L278">
        <f>LN('25 TSE Stocks'!L278/'25 TSE Stocks'!L277)</f>
        <v>3.463284351683453E-2</v>
      </c>
      <c r="M278">
        <f>LN('25 TSE Stocks'!M278/'25 TSE Stocks'!M277)</f>
        <v>4.9223082248239626E-3</v>
      </c>
      <c r="N278">
        <f>LN('25 TSE Stocks'!N278/'25 TSE Stocks'!N277)</f>
        <v>-2.1277368560242923E-2</v>
      </c>
      <c r="O278">
        <f>LN('25 TSE Stocks'!O278/'25 TSE Stocks'!O277)</f>
        <v>3.0332249565846341E-2</v>
      </c>
      <c r="P278">
        <f>LN('25 TSE Stocks'!P278/'25 TSE Stocks'!P277)</f>
        <v>9.1090289076435321E-2</v>
      </c>
      <c r="Q278">
        <f>LN('25 TSE Stocks'!Q278/'25 TSE Stocks'!Q277)</f>
        <v>2.888178798734016E-2</v>
      </c>
      <c r="R278">
        <f>LN('25 TSE Stocks'!R278/'25 TSE Stocks'!R277)</f>
        <v>4.6241051256335271E-2</v>
      </c>
      <c r="S278">
        <f>LN('25 TSE Stocks'!S278/'25 TSE Stocks'!S277)</f>
        <v>2.5869302142232369E-2</v>
      </c>
      <c r="T278">
        <f>LN('25 TSE Stocks'!T278/'25 TSE Stocks'!T277)</f>
        <v>-9.041955183467533E-2</v>
      </c>
      <c r="U278">
        <f>LN('25 TSE Stocks'!U278/'25 TSE Stocks'!U277)</f>
        <v>4.0997396536457349E-2</v>
      </c>
      <c r="V278">
        <f>LN('25 TSE Stocks'!V278/'25 TSE Stocks'!V277)</f>
        <v>-2.9690059698229024E-2</v>
      </c>
      <c r="W278">
        <f>LN('25 TSE Stocks'!W278/'25 TSE Stocks'!W277)</f>
        <v>4.1692160802591388E-2</v>
      </c>
      <c r="X278">
        <f>LN('25 TSE Stocks'!X278/'25 TSE Stocks'!X277)</f>
        <v>8.1082814541657652E-2</v>
      </c>
      <c r="Y278">
        <f>LN('25 TSE Stocks'!Y278/'25 TSE Stocks'!Y277)</f>
        <v>-0.20053623688780722</v>
      </c>
      <c r="Z278">
        <f>LN('25 TSE Stocks'!Z278/'25 TSE Stocks'!Z277)</f>
        <v>3.4319182813500785E-4</v>
      </c>
    </row>
    <row r="279" spans="1:26" x14ac:dyDescent="0.25">
      <c r="A279" s="1">
        <v>43199</v>
      </c>
      <c r="B279">
        <f>LN('25 TSE Stocks'!B279/'25 TSE Stocks'!B278)</f>
        <v>4.4564809907472636E-2</v>
      </c>
      <c r="C279">
        <f>LN('25 TSE Stocks'!C279/'25 TSE Stocks'!C278)</f>
        <v>-9.2167032480543198E-3</v>
      </c>
      <c r="D279">
        <f>LN('25 TSE Stocks'!D279/'25 TSE Stocks'!D278)</f>
        <v>2.20911164025413E-2</v>
      </c>
      <c r="E279">
        <f>LN('25 TSE Stocks'!E279/'25 TSE Stocks'!E278)</f>
        <v>7.4198145070573707E-2</v>
      </c>
      <c r="F279">
        <f>LN('25 TSE Stocks'!F279/'25 TSE Stocks'!F278)</f>
        <v>3.2100589112314559E-2</v>
      </c>
      <c r="G279">
        <f>LN('25 TSE Stocks'!G279/'25 TSE Stocks'!G278)</f>
        <v>2.6691750901105957E-2</v>
      </c>
      <c r="H279">
        <f>LN('25 TSE Stocks'!H279/'25 TSE Stocks'!H278)</f>
        <v>-2.6907457565443153E-2</v>
      </c>
      <c r="I279">
        <f>LN('25 TSE Stocks'!I279/'25 TSE Stocks'!I278)</f>
        <v>-7.1915728538006756E-4</v>
      </c>
      <c r="J279">
        <f>LN('25 TSE Stocks'!J279/'25 TSE Stocks'!J278)</f>
        <v>-6.2092569183574912E-2</v>
      </c>
      <c r="K279">
        <f>LN('25 TSE Stocks'!K279/'25 TSE Stocks'!K278)</f>
        <v>-9.2487079482213384E-3</v>
      </c>
      <c r="L279">
        <f>LN('25 TSE Stocks'!L279/'25 TSE Stocks'!L278)</f>
        <v>-6.2163278974097076E-2</v>
      </c>
      <c r="M279">
        <f>LN('25 TSE Stocks'!M279/'25 TSE Stocks'!M278)</f>
        <v>-1.3149938488177915E-2</v>
      </c>
      <c r="N279">
        <f>LN('25 TSE Stocks'!N279/'25 TSE Stocks'!N278)</f>
        <v>7.1369949102681046E-2</v>
      </c>
      <c r="O279">
        <f>LN('25 TSE Stocks'!O279/'25 TSE Stocks'!O278)</f>
        <v>1.7559120079565871E-3</v>
      </c>
      <c r="P279">
        <f>LN('25 TSE Stocks'!P279/'25 TSE Stocks'!P278)</f>
        <v>-6.509151383867666E-2</v>
      </c>
      <c r="Q279">
        <f>LN('25 TSE Stocks'!Q279/'25 TSE Stocks'!Q278)</f>
        <v>-1.3333518468425343E-2</v>
      </c>
      <c r="R279">
        <f>LN('25 TSE Stocks'!R279/'25 TSE Stocks'!R278)</f>
        <v>-2.0288345093229312E-2</v>
      </c>
      <c r="S279">
        <f>LN('25 TSE Stocks'!S279/'25 TSE Stocks'!S278)</f>
        <v>-9.8810818041093873E-2</v>
      </c>
      <c r="T279">
        <f>LN('25 TSE Stocks'!T279/'25 TSE Stocks'!T278)</f>
        <v>4.8840748250016684E-2</v>
      </c>
      <c r="U279">
        <f>LN('25 TSE Stocks'!U279/'25 TSE Stocks'!U278)</f>
        <v>-6.6633303370309552E-2</v>
      </c>
      <c r="V279">
        <f>LN('25 TSE Stocks'!V279/'25 TSE Stocks'!V278)</f>
        <v>3.8646612374215739E-2</v>
      </c>
      <c r="W279">
        <f>LN('25 TSE Stocks'!W279/'25 TSE Stocks'!W278)</f>
        <v>-6.6622499708127994E-3</v>
      </c>
      <c r="X279">
        <f>LN('25 TSE Stocks'!X279/'25 TSE Stocks'!X278)</f>
        <v>-4.4432138768154855E-2</v>
      </c>
      <c r="Y279">
        <f>LN('25 TSE Stocks'!Y279/'25 TSE Stocks'!Y278)</f>
        <v>-2.1699537073146452E-2</v>
      </c>
      <c r="Z279">
        <f>LN('25 TSE Stocks'!Z279/'25 TSE Stocks'!Z278)</f>
        <v>2.0092055908266595E-2</v>
      </c>
    </row>
    <row r="280" spans="1:26" x14ac:dyDescent="0.25">
      <c r="A280" s="1">
        <v>43206</v>
      </c>
      <c r="B280">
        <f>LN('25 TSE Stocks'!B280/'25 TSE Stocks'!B279)</f>
        <v>3.0658467908478596E-2</v>
      </c>
      <c r="C280">
        <f>LN('25 TSE Stocks'!C280/'25 TSE Stocks'!C279)</f>
        <v>3.6367741422677527E-2</v>
      </c>
      <c r="D280">
        <f>LN('25 TSE Stocks'!D280/'25 TSE Stocks'!D279)</f>
        <v>1.9967354170638607E-2</v>
      </c>
      <c r="E280">
        <f>LN('25 TSE Stocks'!E280/'25 TSE Stocks'!E279)</f>
        <v>-3.216474449289386E-2</v>
      </c>
      <c r="F280">
        <f>LN('25 TSE Stocks'!F280/'25 TSE Stocks'!F279)</f>
        <v>1.2571578673161619E-3</v>
      </c>
      <c r="G280">
        <f>LN('25 TSE Stocks'!G280/'25 TSE Stocks'!G279)</f>
        <v>6.7785939126479323E-3</v>
      </c>
      <c r="H280">
        <f>LN('25 TSE Stocks'!H280/'25 TSE Stocks'!H279)</f>
        <v>-1.0443923487523927E-2</v>
      </c>
      <c r="I280">
        <f>LN('25 TSE Stocks'!I280/'25 TSE Stocks'!I279)</f>
        <v>1.4049476888173784E-2</v>
      </c>
      <c r="J280">
        <f>LN('25 TSE Stocks'!J280/'25 TSE Stocks'!J279)</f>
        <v>3.205392846979991E-2</v>
      </c>
      <c r="K280">
        <f>LN('25 TSE Stocks'!K280/'25 TSE Stocks'!K279)</f>
        <v>4.7628148630431723E-2</v>
      </c>
      <c r="L280">
        <f>LN('25 TSE Stocks'!L280/'25 TSE Stocks'!L279)</f>
        <v>1.3004131928973716E-2</v>
      </c>
      <c r="M280">
        <f>LN('25 TSE Stocks'!M280/'25 TSE Stocks'!M279)</f>
        <v>4.9824964074174864E-3</v>
      </c>
      <c r="N280">
        <f>LN('25 TSE Stocks'!N280/'25 TSE Stocks'!N279)</f>
        <v>-1.4116008725382885E-2</v>
      </c>
      <c r="O280">
        <f>LN('25 TSE Stocks'!O280/'25 TSE Stocks'!O279)</f>
        <v>2.5548167519215265E-2</v>
      </c>
      <c r="P280">
        <f>LN('25 TSE Stocks'!P280/'25 TSE Stocks'!P279)</f>
        <v>1.7684060584794235E-3</v>
      </c>
      <c r="Q280">
        <f>LN('25 TSE Stocks'!Q280/'25 TSE Stocks'!Q279)</f>
        <v>3.5600318956968302E-2</v>
      </c>
      <c r="R280">
        <f>LN('25 TSE Stocks'!R280/'25 TSE Stocks'!R279)</f>
        <v>1.6095364175918263E-2</v>
      </c>
      <c r="S280">
        <f>LN('25 TSE Stocks'!S280/'25 TSE Stocks'!S279)</f>
        <v>6.0449909463124833E-2</v>
      </c>
      <c r="T280">
        <f>LN('25 TSE Stocks'!T280/'25 TSE Stocks'!T279)</f>
        <v>2.0577888453639913E-2</v>
      </c>
      <c r="U280">
        <f>LN('25 TSE Stocks'!U280/'25 TSE Stocks'!U279)</f>
        <v>9.4679713162789357E-3</v>
      </c>
      <c r="V280">
        <f>LN('25 TSE Stocks'!V280/'25 TSE Stocks'!V279)</f>
        <v>2.1029351732891669E-2</v>
      </c>
      <c r="W280">
        <f>LN('25 TSE Stocks'!W280/'25 TSE Stocks'!W279)</f>
        <v>3.1149701652758054E-2</v>
      </c>
      <c r="X280">
        <f>LN('25 TSE Stocks'!X280/'25 TSE Stocks'!X279)</f>
        <v>4.9154419444993776E-2</v>
      </c>
      <c r="Y280">
        <f>LN('25 TSE Stocks'!Y280/'25 TSE Stocks'!Y279)</f>
        <v>5.8040670211234623E-2</v>
      </c>
      <c r="Z280">
        <f>LN('25 TSE Stocks'!Z280/'25 TSE Stocks'!Z279)</f>
        <v>1.9696370548930229E-2</v>
      </c>
    </row>
    <row r="281" spans="1:26" x14ac:dyDescent="0.25">
      <c r="A281" s="1">
        <v>43213</v>
      </c>
      <c r="B281">
        <f>LN('25 TSE Stocks'!B281/'25 TSE Stocks'!B280)</f>
        <v>-0.12596861621904767</v>
      </c>
      <c r="C281">
        <f>LN('25 TSE Stocks'!C281/'25 TSE Stocks'!C280)</f>
        <v>7.5637303726920332E-2</v>
      </c>
      <c r="D281">
        <f>LN('25 TSE Stocks'!D281/'25 TSE Stocks'!D280)</f>
        <v>-3.1801771685071964E-2</v>
      </c>
      <c r="E281">
        <f>LN('25 TSE Stocks'!E281/'25 TSE Stocks'!E280)</f>
        <v>9.2444466888813123E-2</v>
      </c>
      <c r="F281">
        <f>LN('25 TSE Stocks'!F281/'25 TSE Stocks'!F280)</f>
        <v>2.3319625818996235E-2</v>
      </c>
      <c r="G281">
        <f>LN('25 TSE Stocks'!G281/'25 TSE Stocks'!G280)</f>
        <v>3.1690466431185622E-2</v>
      </c>
      <c r="H281">
        <f>LN('25 TSE Stocks'!H281/'25 TSE Stocks'!H280)</f>
        <v>6.8467796730968672E-2</v>
      </c>
      <c r="I281">
        <f>LN('25 TSE Stocks'!I281/'25 TSE Stocks'!I280)</f>
        <v>2.5908779477545378E-2</v>
      </c>
      <c r="J281">
        <f>LN('25 TSE Stocks'!J281/'25 TSE Stocks'!J280)</f>
        <v>1.7718257965441929E-2</v>
      </c>
      <c r="K281">
        <f>LN('25 TSE Stocks'!K281/'25 TSE Stocks'!K280)</f>
        <v>2.1906439858108136E-2</v>
      </c>
      <c r="L281">
        <f>LN('25 TSE Stocks'!L281/'25 TSE Stocks'!L280)</f>
        <v>7.7219564829977081E-3</v>
      </c>
      <c r="M281">
        <f>LN('25 TSE Stocks'!M281/'25 TSE Stocks'!M280)</f>
        <v>-3.4850672775530757E-3</v>
      </c>
      <c r="N281">
        <f>LN('25 TSE Stocks'!N281/'25 TSE Stocks'!N280)</f>
        <v>1.9707198208725539E-2</v>
      </c>
      <c r="O281">
        <f>LN('25 TSE Stocks'!O281/'25 TSE Stocks'!O280)</f>
        <v>2.4911469896729953E-2</v>
      </c>
      <c r="P281">
        <f>LN('25 TSE Stocks'!P281/'25 TSE Stocks'!P280)</f>
        <v>5.16465116718966E-2</v>
      </c>
      <c r="Q281">
        <f>LN('25 TSE Stocks'!Q281/'25 TSE Stocks'!Q280)</f>
        <v>4.1857798399654846E-2</v>
      </c>
      <c r="R281">
        <f>LN('25 TSE Stocks'!R281/'25 TSE Stocks'!R280)</f>
        <v>9.4094336558205455E-3</v>
      </c>
      <c r="S281">
        <f>LN('25 TSE Stocks'!S281/'25 TSE Stocks'!S280)</f>
        <v>9.7290057435906428E-3</v>
      </c>
      <c r="T281">
        <f>LN('25 TSE Stocks'!T281/'25 TSE Stocks'!T280)</f>
        <v>-3.5907780848012348E-2</v>
      </c>
      <c r="U281">
        <f>LN('25 TSE Stocks'!U281/'25 TSE Stocks'!U280)</f>
        <v>2.5441838061827959E-4</v>
      </c>
      <c r="V281">
        <f>LN('25 TSE Stocks'!V281/'25 TSE Stocks'!V280)</f>
        <v>3.2100304710017305E-2</v>
      </c>
      <c r="W281">
        <f>LN('25 TSE Stocks'!W281/'25 TSE Stocks'!W280)</f>
        <v>1.8404057177150705E-2</v>
      </c>
      <c r="X281">
        <f>LN('25 TSE Stocks'!X281/'25 TSE Stocks'!X280)</f>
        <v>1.1496626284872573E-2</v>
      </c>
      <c r="Y281">
        <f>LN('25 TSE Stocks'!Y281/'25 TSE Stocks'!Y280)</f>
        <v>-1.8732510525952546E-2</v>
      </c>
      <c r="Z281">
        <f>LN('25 TSE Stocks'!Z281/'25 TSE Stocks'!Z280)</f>
        <v>7.0671313542685485E-3</v>
      </c>
    </row>
    <row r="282" spans="1:26" x14ac:dyDescent="0.25">
      <c r="A282" s="1">
        <v>43220</v>
      </c>
      <c r="B282">
        <f>LN('25 TSE Stocks'!B282/'25 TSE Stocks'!B281)</f>
        <v>3.7638927085411104E-2</v>
      </c>
      <c r="C282">
        <f>LN('25 TSE Stocks'!C282/'25 TSE Stocks'!C281)</f>
        <v>-8.3124751484408635E-3</v>
      </c>
      <c r="D282">
        <f>LN('25 TSE Stocks'!D282/'25 TSE Stocks'!D281)</f>
        <v>-1.7022321232388854E-3</v>
      </c>
      <c r="E282">
        <f>LN('25 TSE Stocks'!E282/'25 TSE Stocks'!E281)</f>
        <v>6.4124381848076575E-2</v>
      </c>
      <c r="F282">
        <f>LN('25 TSE Stocks'!F282/'25 TSE Stocks'!F281)</f>
        <v>-3.1871957417315251E-2</v>
      </c>
      <c r="G282">
        <f>LN('25 TSE Stocks'!G282/'25 TSE Stocks'!G281)</f>
        <v>-2.2305990108624123E-3</v>
      </c>
      <c r="H282">
        <f>LN('25 TSE Stocks'!H282/'25 TSE Stocks'!H281)</f>
        <v>-1.1090700037358736E-2</v>
      </c>
      <c r="I282">
        <f>LN('25 TSE Stocks'!I282/'25 TSE Stocks'!I281)</f>
        <v>-2.8039184514505714E-2</v>
      </c>
      <c r="J282">
        <f>LN('25 TSE Stocks'!J282/'25 TSE Stocks'!J281)</f>
        <v>-1.666709032394981E-2</v>
      </c>
      <c r="K282">
        <f>LN('25 TSE Stocks'!K282/'25 TSE Stocks'!K281)</f>
        <v>2.1437143079547305E-2</v>
      </c>
      <c r="L282">
        <f>LN('25 TSE Stocks'!L282/'25 TSE Stocks'!L281)</f>
        <v>-5.1414056193705799E-3</v>
      </c>
      <c r="M282">
        <f>LN('25 TSE Stocks'!M282/'25 TSE Stocks'!M281)</f>
        <v>9.9692222944080806E-4</v>
      </c>
      <c r="N282">
        <f>LN('25 TSE Stocks'!N282/'25 TSE Stocks'!N281)</f>
        <v>3.974495804256249E-3</v>
      </c>
      <c r="O282">
        <f>LN('25 TSE Stocks'!O282/'25 TSE Stocks'!O281)</f>
        <v>-6.6820572553699775E-2</v>
      </c>
      <c r="P282">
        <f>LN('25 TSE Stocks'!P282/'25 TSE Stocks'!P281)</f>
        <v>1.2505435272225635E-2</v>
      </c>
      <c r="Q282">
        <f>LN('25 TSE Stocks'!Q282/'25 TSE Stocks'!Q281)</f>
        <v>4.9566730020999556E-3</v>
      </c>
      <c r="R282">
        <f>LN('25 TSE Stocks'!R282/'25 TSE Stocks'!R281)</f>
        <v>-6.4725934876834574E-3</v>
      </c>
      <c r="S282">
        <f>LN('25 TSE Stocks'!S282/'25 TSE Stocks'!S281)</f>
        <v>-5.547882286483171E-3</v>
      </c>
      <c r="T282">
        <f>LN('25 TSE Stocks'!T282/'25 TSE Stocks'!T281)</f>
        <v>2.5713317424074255E-3</v>
      </c>
      <c r="U282">
        <f>LN('25 TSE Stocks'!U282/'25 TSE Stocks'!U281)</f>
        <v>-2.7752673427469642E-2</v>
      </c>
      <c r="V282">
        <f>LN('25 TSE Stocks'!V282/'25 TSE Stocks'!V281)</f>
        <v>-5.4616561682413788E-3</v>
      </c>
      <c r="W282">
        <f>LN('25 TSE Stocks'!W282/'25 TSE Stocks'!W281)</f>
        <v>-1.2374871728870078E-2</v>
      </c>
      <c r="X282">
        <f>LN('25 TSE Stocks'!X282/'25 TSE Stocks'!X281)</f>
        <v>-2.8340022429884357E-2</v>
      </c>
      <c r="Y282">
        <f>LN('25 TSE Stocks'!Y282/'25 TSE Stocks'!Y281)</f>
        <v>7.2912545408130233E-2</v>
      </c>
      <c r="Z282">
        <f>LN('25 TSE Stocks'!Z282/'25 TSE Stocks'!Z281)</f>
        <v>0</v>
      </c>
    </row>
    <row r="283" spans="1:26" x14ac:dyDescent="0.25">
      <c r="A283" s="1">
        <v>43227</v>
      </c>
      <c r="B283">
        <f>LN('25 TSE Stocks'!B283/'25 TSE Stocks'!B282)</f>
        <v>7.8844287933201099E-3</v>
      </c>
      <c r="C283">
        <f>LN('25 TSE Stocks'!C283/'25 TSE Stocks'!C282)</f>
        <v>8.3124751484409398E-3</v>
      </c>
      <c r="D283">
        <f>LN('25 TSE Stocks'!D283/'25 TSE Stocks'!D282)</f>
        <v>4.3340010958590053E-2</v>
      </c>
      <c r="E283">
        <f>LN('25 TSE Stocks'!E283/'25 TSE Stocks'!E282)</f>
        <v>-2.6220493261175887E-2</v>
      </c>
      <c r="F283">
        <f>LN('25 TSE Stocks'!F283/'25 TSE Stocks'!F282)</f>
        <v>1.786233716841721E-2</v>
      </c>
      <c r="G283">
        <f>LN('25 TSE Stocks'!G283/'25 TSE Stocks'!G282)</f>
        <v>5.1411805003441106E-2</v>
      </c>
      <c r="H283">
        <f>LN('25 TSE Stocks'!H283/'25 TSE Stocks'!H282)</f>
        <v>6.2445318482540611E-2</v>
      </c>
      <c r="I283">
        <f>LN('25 TSE Stocks'!I283/'25 TSE Stocks'!I282)</f>
        <v>-1.0960310438739665E-2</v>
      </c>
      <c r="J283">
        <f>LN('25 TSE Stocks'!J283/'25 TSE Stocks'!J282)</f>
        <v>-5.2659603447754878E-3</v>
      </c>
      <c r="K283">
        <f>LN('25 TSE Stocks'!K283/'25 TSE Stocks'!K282)</f>
        <v>2.8229789492899823E-2</v>
      </c>
      <c r="L283">
        <f>LN('25 TSE Stocks'!L283/'25 TSE Stocks'!L282)</f>
        <v>1.2804254814653282E-2</v>
      </c>
      <c r="M283">
        <f>LN('25 TSE Stocks'!M283/'25 TSE Stocks'!M282)</f>
        <v>3.6687911090841498E-2</v>
      </c>
      <c r="N283">
        <f>LN('25 TSE Stocks'!N283/'25 TSE Stocks'!N282)</f>
        <v>-3.5763898726235408E-3</v>
      </c>
      <c r="O283">
        <f>LN('25 TSE Stocks'!O283/'25 TSE Stocks'!O282)</f>
        <v>3.5045015363223048E-2</v>
      </c>
      <c r="P283">
        <f>LN('25 TSE Stocks'!P283/'25 TSE Stocks'!P282)</f>
        <v>4.6143417119412201E-2</v>
      </c>
      <c r="Q283">
        <f>LN('25 TSE Stocks'!Q283/'25 TSE Stocks'!Q282)</f>
        <v>-8.6903195267439108E-3</v>
      </c>
      <c r="R283">
        <f>LN('25 TSE Stocks'!R283/'25 TSE Stocks'!R282)</f>
        <v>6.6806139380181963E-3</v>
      </c>
      <c r="S283">
        <f>LN('25 TSE Stocks'!S283/'25 TSE Stocks'!S282)</f>
        <v>-1.5417069283397635E-2</v>
      </c>
      <c r="T283">
        <f>LN('25 TSE Stocks'!T283/'25 TSE Stocks'!T282)</f>
        <v>3.2342407667396302E-2</v>
      </c>
      <c r="U283">
        <f>LN('25 TSE Stocks'!U283/'25 TSE Stocks'!U282)</f>
        <v>1.3094369590644359E-4</v>
      </c>
      <c r="V283">
        <f>LN('25 TSE Stocks'!V283/'25 TSE Stocks'!V282)</f>
        <v>-2.192964245587431E-3</v>
      </c>
      <c r="W283">
        <f>LN('25 TSE Stocks'!W283/'25 TSE Stocks'!W282)</f>
        <v>1.0677195262729854E-2</v>
      </c>
      <c r="X283">
        <f>LN('25 TSE Stocks'!X283/'25 TSE Stocks'!X282)</f>
        <v>-7.5985913057740495E-2</v>
      </c>
      <c r="Y283">
        <f>LN('25 TSE Stocks'!Y283/'25 TSE Stocks'!Y282)</f>
        <v>0.16309335174539918</v>
      </c>
      <c r="Z283">
        <f>LN('25 TSE Stocks'!Z283/'25 TSE Stocks'!Z282)</f>
        <v>0</v>
      </c>
    </row>
    <row r="284" spans="1:26" x14ac:dyDescent="0.25">
      <c r="A284" s="1">
        <v>43234</v>
      </c>
      <c r="B284">
        <f>LN('25 TSE Stocks'!B284/'25 TSE Stocks'!B283)</f>
        <v>9.1205356181502609E-3</v>
      </c>
      <c r="C284">
        <f>LN('25 TSE Stocks'!C284/'25 TSE Stocks'!C283)</f>
        <v>-1.5012719079701272E-2</v>
      </c>
      <c r="D284">
        <f>LN('25 TSE Stocks'!D284/'25 TSE Stocks'!D283)</f>
        <v>-4.8463990496633524E-2</v>
      </c>
      <c r="E284">
        <f>LN('25 TSE Stocks'!E284/'25 TSE Stocks'!E283)</f>
        <v>0</v>
      </c>
      <c r="F284">
        <f>LN('25 TSE Stocks'!F284/'25 TSE Stocks'!F283)</f>
        <v>6.9160057890622353E-4</v>
      </c>
      <c r="G284">
        <f>LN('25 TSE Stocks'!G284/'25 TSE Stocks'!G283)</f>
        <v>3.7053827090043718E-3</v>
      </c>
      <c r="H284">
        <f>LN('25 TSE Stocks'!H284/'25 TSE Stocks'!H283)</f>
        <v>2.4152836027515952E-2</v>
      </c>
      <c r="I284">
        <f>LN('25 TSE Stocks'!I284/'25 TSE Stocks'!I283)</f>
        <v>7.8749630100603003E-3</v>
      </c>
      <c r="J284">
        <f>LN('25 TSE Stocks'!J284/'25 TSE Stocks'!J283)</f>
        <v>7.0329398723638761E-2</v>
      </c>
      <c r="K284">
        <f>LN('25 TSE Stocks'!K284/'25 TSE Stocks'!K283)</f>
        <v>0</v>
      </c>
      <c r="L284">
        <f>LN('25 TSE Stocks'!L284/'25 TSE Stocks'!L283)</f>
        <v>-2.9698780498484189E-2</v>
      </c>
      <c r="M284">
        <f>LN('25 TSE Stocks'!M284/'25 TSE Stocks'!M283)</f>
        <v>7.8938522267606049E-3</v>
      </c>
      <c r="N284">
        <f>LN('25 TSE Stocks'!N284/'25 TSE Stocks'!N283)</f>
        <v>7.0318909589082698E-2</v>
      </c>
      <c r="O284">
        <f>LN('25 TSE Stocks'!O284/'25 TSE Stocks'!O283)</f>
        <v>-1.0820183223680627E-2</v>
      </c>
      <c r="P284">
        <f>LN('25 TSE Stocks'!P284/'25 TSE Stocks'!P283)</f>
        <v>-0.10150034781805174</v>
      </c>
      <c r="Q284">
        <f>LN('25 TSE Stocks'!Q284/'25 TSE Stocks'!Q283)</f>
        <v>2.7061819963610758E-2</v>
      </c>
      <c r="R284">
        <f>LN('25 TSE Stocks'!R284/'25 TSE Stocks'!R283)</f>
        <v>3.3238143341709301E-3</v>
      </c>
      <c r="S284">
        <f>LN('25 TSE Stocks'!S284/'25 TSE Stocks'!S283)</f>
        <v>1.5417069283397592E-2</v>
      </c>
      <c r="T284">
        <f>LN('25 TSE Stocks'!T284/'25 TSE Stocks'!T283)</f>
        <v>-3.4869090940137107E-3</v>
      </c>
      <c r="U284">
        <f>LN('25 TSE Stocks'!U284/'25 TSE Stocks'!U283)</f>
        <v>2.3539662529131304E-2</v>
      </c>
      <c r="V284">
        <f>LN('25 TSE Stocks'!V284/'25 TSE Stocks'!V283)</f>
        <v>0.17387029347367691</v>
      </c>
      <c r="W284">
        <f>LN('25 TSE Stocks'!W284/'25 TSE Stocks'!W283)</f>
        <v>4.2392070193360198E-3</v>
      </c>
      <c r="X284">
        <f>LN('25 TSE Stocks'!X284/'25 TSE Stocks'!X283)</f>
        <v>2.346582147354143E-3</v>
      </c>
      <c r="Y284">
        <f>LN('25 TSE Stocks'!Y284/'25 TSE Stocks'!Y283)</f>
        <v>2.4398416790536302E-2</v>
      </c>
      <c r="Z284">
        <f>LN('25 TSE Stocks'!Z284/'25 TSE Stocks'!Z283)</f>
        <v>-8.8417958953159129E-3</v>
      </c>
    </row>
    <row r="285" spans="1:26" x14ac:dyDescent="0.25">
      <c r="A285" s="1">
        <v>43241</v>
      </c>
      <c r="B285">
        <f>LN('25 TSE Stocks'!B285/'25 TSE Stocks'!B284)</f>
        <v>-4.6458141713699219E-2</v>
      </c>
      <c r="C285">
        <f>LN('25 TSE Stocks'!C285/'25 TSE Stocks'!C284)</f>
        <v>-1.6821630568927678E-3</v>
      </c>
      <c r="D285">
        <f>LN('25 TSE Stocks'!D285/'25 TSE Stocks'!D284)</f>
        <v>-3.3075005832899997E-2</v>
      </c>
      <c r="E285">
        <f>LN('25 TSE Stocks'!E285/'25 TSE Stocks'!E284)</f>
        <v>-2.9112541046366798E-2</v>
      </c>
      <c r="F285">
        <f>LN('25 TSE Stocks'!F285/'25 TSE Stocks'!F284)</f>
        <v>-4.3936724776392856E-2</v>
      </c>
      <c r="G285">
        <f>LN('25 TSE Stocks'!G285/'25 TSE Stocks'!G284)</f>
        <v>-6.2120054167301132E-2</v>
      </c>
      <c r="H285">
        <f>LN('25 TSE Stocks'!H285/'25 TSE Stocks'!H284)</f>
        <v>-4.8903739339340724E-2</v>
      </c>
      <c r="I285">
        <f>LN('25 TSE Stocks'!I285/'25 TSE Stocks'!I284)</f>
        <v>3.6180791847036056E-2</v>
      </c>
      <c r="J285">
        <f>LN('25 TSE Stocks'!J285/'25 TSE Stocks'!J284)</f>
        <v>-9.8472034753791394E-4</v>
      </c>
      <c r="K285">
        <f>LN('25 TSE Stocks'!K285/'25 TSE Stocks'!K284)</f>
        <v>2.4441158520491203E-2</v>
      </c>
      <c r="L285">
        <f>LN('25 TSE Stocks'!L285/'25 TSE Stocks'!L284)</f>
        <v>-2.253233933761873E-2</v>
      </c>
      <c r="M285">
        <f>LN('25 TSE Stocks'!M285/'25 TSE Stocks'!M284)</f>
        <v>-4.0851791990475304E-2</v>
      </c>
      <c r="N285">
        <f>LN('25 TSE Stocks'!N285/'25 TSE Stocks'!N284)</f>
        <v>-4.2833819307328894E-2</v>
      </c>
      <c r="O285">
        <f>LN('25 TSE Stocks'!O285/'25 TSE Stocks'!O284)</f>
        <v>1.304620401072529E-3</v>
      </c>
      <c r="P285">
        <f>LN('25 TSE Stocks'!P285/'25 TSE Stocks'!P284)</f>
        <v>1.5638944992008422E-2</v>
      </c>
      <c r="Q285">
        <f>LN('25 TSE Stocks'!Q285/'25 TSE Stocks'!Q284)</f>
        <v>-1.5902378643459655E-2</v>
      </c>
      <c r="R285">
        <f>LN('25 TSE Stocks'!R285/'25 TSE Stocks'!R284)</f>
        <v>1.6250289031051739E-2</v>
      </c>
      <c r="S285">
        <f>LN('25 TSE Stocks'!S285/'25 TSE Stocks'!S284)</f>
        <v>1.3901795178841582E-3</v>
      </c>
      <c r="T285">
        <f>LN('25 TSE Stocks'!T285/'25 TSE Stocks'!T284)</f>
        <v>-3.0397489002199279E-2</v>
      </c>
      <c r="U285">
        <f>LN('25 TSE Stocks'!U285/'25 TSE Stocks'!U284)</f>
        <v>5.9307850260811701E-2</v>
      </c>
      <c r="V285">
        <f>LN('25 TSE Stocks'!V285/'25 TSE Stocks'!V284)</f>
        <v>-4.9643729432948112E-2</v>
      </c>
      <c r="W285">
        <f>LN('25 TSE Stocks'!W285/'25 TSE Stocks'!W284)</f>
        <v>8.4543337222202928E-4</v>
      </c>
      <c r="X285">
        <f>LN('25 TSE Stocks'!X285/'25 TSE Stocks'!X284)</f>
        <v>-2.9980604602592515E-2</v>
      </c>
      <c r="Y285">
        <f>LN('25 TSE Stocks'!Y285/'25 TSE Stocks'!Y284)</f>
        <v>6.667321528941493E-2</v>
      </c>
      <c r="Z285">
        <f>LN('25 TSE Stocks'!Z285/'25 TSE Stocks'!Z284)</f>
        <v>1.0600852111948826E-2</v>
      </c>
    </row>
    <row r="286" spans="1:26" x14ac:dyDescent="0.25">
      <c r="A286" s="1">
        <v>43248</v>
      </c>
      <c r="B286">
        <f>LN('25 TSE Stocks'!B286/'25 TSE Stocks'!B285)</f>
        <v>1.0810789691821043E-2</v>
      </c>
      <c r="C286">
        <f>LN('25 TSE Stocks'!C286/'25 TSE Stocks'!C285)</f>
        <v>5.037769462159134E-3</v>
      </c>
      <c r="D286">
        <f>LN('25 TSE Stocks'!D286/'25 TSE Stocks'!D285)</f>
        <v>3.5334342144215779E-3</v>
      </c>
      <c r="E286">
        <f>LN('25 TSE Stocks'!E286/'25 TSE Stocks'!E285)</f>
        <v>-3.7908737507652272E-2</v>
      </c>
      <c r="F286">
        <f>LN('25 TSE Stocks'!F286/'25 TSE Stocks'!F285)</f>
        <v>-3.8574092566518593E-2</v>
      </c>
      <c r="G286">
        <f>LN('25 TSE Stocks'!G286/'25 TSE Stocks'!G285)</f>
        <v>9.8340817761725886E-4</v>
      </c>
      <c r="H286">
        <f>LN('25 TSE Stocks'!H286/'25 TSE Stocks'!H285)</f>
        <v>-1.0798039204669039E-2</v>
      </c>
      <c r="I286">
        <f>LN('25 TSE Stocks'!I286/'25 TSE Stocks'!I285)</f>
        <v>9.3554647386907205E-3</v>
      </c>
      <c r="J286">
        <f>LN('25 TSE Stocks'!J286/'25 TSE Stocks'!J285)</f>
        <v>-4.3288083595721477E-2</v>
      </c>
      <c r="K286">
        <f>LN('25 TSE Stocks'!K286/'25 TSE Stocks'!K285)</f>
        <v>-7.9539931476282882E-2</v>
      </c>
      <c r="L286">
        <f>LN('25 TSE Stocks'!L286/'25 TSE Stocks'!L285)</f>
        <v>-5.2281675036449878E-2</v>
      </c>
      <c r="M286">
        <f>LN('25 TSE Stocks'!M286/'25 TSE Stocks'!M285)</f>
        <v>-3.97912666873109E-3</v>
      </c>
      <c r="N286">
        <f>LN('25 TSE Stocks'!N286/'25 TSE Stocks'!N285)</f>
        <v>-3.7085212471399114E-2</v>
      </c>
      <c r="O286">
        <f>LN('25 TSE Stocks'!O286/'25 TSE Stocks'!O285)</f>
        <v>2.4893891461362637E-2</v>
      </c>
      <c r="P286">
        <f>LN('25 TSE Stocks'!P286/'25 TSE Stocks'!P285)</f>
        <v>-4.3159537379322273E-2</v>
      </c>
      <c r="Q286">
        <f>LN('25 TSE Stocks'!Q286/'25 TSE Stocks'!Q285)</f>
        <v>-1.4907209284383117E-2</v>
      </c>
      <c r="R286">
        <f>LN('25 TSE Stocks'!R286/'25 TSE Stocks'!R285)</f>
        <v>-2.2491360478165516E-2</v>
      </c>
      <c r="S286">
        <f>LN('25 TSE Stocks'!S286/'25 TSE Stocks'!S285)</f>
        <v>-3.1032117522224834E-2</v>
      </c>
      <c r="T286">
        <f>LN('25 TSE Stocks'!T286/'25 TSE Stocks'!T285)</f>
        <v>-1.5030048099927279E-2</v>
      </c>
      <c r="U286">
        <f>LN('25 TSE Stocks'!U286/'25 TSE Stocks'!U285)</f>
        <v>-1.346202787538759E-2</v>
      </c>
      <c r="V286">
        <f>LN('25 TSE Stocks'!V286/'25 TSE Stocks'!V285)</f>
        <v>-2.4266958060194205E-3</v>
      </c>
      <c r="W286">
        <f>LN('25 TSE Stocks'!W286/'25 TSE Stocks'!W285)</f>
        <v>-1.019526653550527E-2</v>
      </c>
      <c r="X286">
        <f>LN('25 TSE Stocks'!X286/'25 TSE Stocks'!X285)</f>
        <v>-2.2966978929949495E-2</v>
      </c>
      <c r="Y286">
        <f>LN('25 TSE Stocks'!Y286/'25 TSE Stocks'!Y285)</f>
        <v>0.1676187001781696</v>
      </c>
      <c r="Z286">
        <f>LN('25 TSE Stocks'!Z286/'25 TSE Stocks'!Z285)</f>
        <v>-1.2378738850584339E-2</v>
      </c>
    </row>
    <row r="287" spans="1:26" x14ac:dyDescent="0.25">
      <c r="A287" s="1">
        <v>43255</v>
      </c>
      <c r="B287">
        <f>LN('25 TSE Stocks'!B287/'25 TSE Stocks'!B286)</f>
        <v>-2.0367334295498876E-2</v>
      </c>
      <c r="C287">
        <f>LN('25 TSE Stocks'!C287/'25 TSE Stocks'!C286)</f>
        <v>0</v>
      </c>
      <c r="D287">
        <f>LN('25 TSE Stocks'!D287/'25 TSE Stocks'!D286)</f>
        <v>-1.600033977227926E-2</v>
      </c>
      <c r="E287">
        <f>LN('25 TSE Stocks'!E287/'25 TSE Stocks'!E286)</f>
        <v>2.5800689722946316E-2</v>
      </c>
      <c r="F287">
        <f>LN('25 TSE Stocks'!F287/'25 TSE Stocks'!F286)</f>
        <v>1.5342665297710041E-2</v>
      </c>
      <c r="G287">
        <f>LN('25 TSE Stocks'!G287/'25 TSE Stocks'!G286)</f>
        <v>4.9044170908244207E-2</v>
      </c>
      <c r="H287">
        <f>LN('25 TSE Stocks'!H287/'25 TSE Stocks'!H286)</f>
        <v>5.0569402000768343E-2</v>
      </c>
      <c r="I287">
        <f>LN('25 TSE Stocks'!I287/'25 TSE Stocks'!I286)</f>
        <v>6.8122934777498805E-4</v>
      </c>
      <c r="J287">
        <f>LN('25 TSE Stocks'!J287/'25 TSE Stocks'!J286)</f>
        <v>4.5256754822717085E-2</v>
      </c>
      <c r="K287">
        <f>LN('25 TSE Stocks'!K287/'25 TSE Stocks'!K286)</f>
        <v>1.8349367987734316E-2</v>
      </c>
      <c r="L287">
        <f>LN('25 TSE Stocks'!L287/'25 TSE Stocks'!L286)</f>
        <v>4.2284669976814255E-3</v>
      </c>
      <c r="M287">
        <f>LN('25 TSE Stocks'!M287/'25 TSE Stocks'!M286)</f>
        <v>1.1397659623000708E-2</v>
      </c>
      <c r="N287">
        <f>LN('25 TSE Stocks'!N287/'25 TSE Stocks'!N286)</f>
        <v>9.6001221896454582E-3</v>
      </c>
      <c r="O287">
        <f>LN('25 TSE Stocks'!O287/'25 TSE Stocks'!O286)</f>
        <v>0.12159096948482116</v>
      </c>
      <c r="P287">
        <f>LN('25 TSE Stocks'!P287/'25 TSE Stocks'!P286)</f>
        <v>2.5767888233153517E-2</v>
      </c>
      <c r="Q287">
        <f>LN('25 TSE Stocks'!Q287/'25 TSE Stocks'!Q286)</f>
        <v>1.1201236613672295E-2</v>
      </c>
      <c r="R287">
        <f>LN('25 TSE Stocks'!R287/'25 TSE Stocks'!R286)</f>
        <v>2.3918667526907803E-2</v>
      </c>
      <c r="S287">
        <f>LN('25 TSE Stocks'!S287/'25 TSE Stocks'!S286)</f>
        <v>-1.4336960909448681E-3</v>
      </c>
      <c r="T287">
        <f>LN('25 TSE Stocks'!T287/'25 TSE Stocks'!T286)</f>
        <v>-1.7914089237104022E-2</v>
      </c>
      <c r="U287">
        <f>LN('25 TSE Stocks'!U287/'25 TSE Stocks'!U286)</f>
        <v>2.0783722848229037E-2</v>
      </c>
      <c r="V287">
        <f>LN('25 TSE Stocks'!V287/'25 TSE Stocks'!V286)</f>
        <v>0.11030454980364633</v>
      </c>
      <c r="W287">
        <f>LN('25 TSE Stocks'!W287/'25 TSE Stocks'!W286)</f>
        <v>5.9669610212202365E-2</v>
      </c>
      <c r="X287">
        <f>LN('25 TSE Stocks'!X287/'25 TSE Stocks'!X286)</f>
        <v>-4.9554598830811054E-3</v>
      </c>
      <c r="Y287">
        <f>LN('25 TSE Stocks'!Y287/'25 TSE Stocks'!Y286)</f>
        <v>-3.0162092956441844E-2</v>
      </c>
      <c r="Z287">
        <f>LN('25 TSE Stocks'!Z287/'25 TSE Stocks'!Z286)</f>
        <v>1.0619682633951532E-2</v>
      </c>
    </row>
    <row r="288" spans="1:26" x14ac:dyDescent="0.25">
      <c r="A288" s="1">
        <v>43262</v>
      </c>
      <c r="B288">
        <f>LN('25 TSE Stocks'!B288/'25 TSE Stocks'!B287)</f>
        <v>-0.12087418571388928</v>
      </c>
      <c r="C288">
        <f>LN('25 TSE Stocks'!C288/'25 TSE Stocks'!C287)</f>
        <v>0.10485800616454727</v>
      </c>
      <c r="D288">
        <f>LN('25 TSE Stocks'!D288/'25 TSE Stocks'!D287)</f>
        <v>-7.6316091548114445E-2</v>
      </c>
      <c r="E288">
        <f>LN('25 TSE Stocks'!E288/'25 TSE Stocks'!E287)</f>
        <v>3.3167002441720885E-3</v>
      </c>
      <c r="F288">
        <f>LN('25 TSE Stocks'!F288/'25 TSE Stocks'!F287)</f>
        <v>-2.6664242572668771E-2</v>
      </c>
      <c r="G288">
        <f>LN('25 TSE Stocks'!G288/'25 TSE Stocks'!G287)</f>
        <v>1.0902876277488026E-2</v>
      </c>
      <c r="H288">
        <f>LN('25 TSE Stocks'!H288/'25 TSE Stocks'!H287)</f>
        <v>1.1402612082102264E-2</v>
      </c>
      <c r="I288">
        <f>LN('25 TSE Stocks'!I288/'25 TSE Stocks'!I287)</f>
        <v>9.9368446891398045E-3</v>
      </c>
      <c r="J288">
        <f>LN('25 TSE Stocks'!J288/'25 TSE Stocks'!J287)</f>
        <v>2.1401435969885696E-2</v>
      </c>
      <c r="K288">
        <f>LN('25 TSE Stocks'!K288/'25 TSE Stocks'!K287)</f>
        <v>6.2196154986307317E-2</v>
      </c>
      <c r="L288">
        <f>LN('25 TSE Stocks'!L288/'25 TSE Stocks'!L287)</f>
        <v>4.671167076758781E-2</v>
      </c>
      <c r="M288">
        <f>LN('25 TSE Stocks'!M288/'25 TSE Stocks'!M287)</f>
        <v>-2.3935391953542603E-2</v>
      </c>
      <c r="N288">
        <f>LN('25 TSE Stocks'!N288/'25 TSE Stocks'!N287)</f>
        <v>-5.188014843407622E-2</v>
      </c>
      <c r="O288">
        <f>LN('25 TSE Stocks'!O288/'25 TSE Stocks'!O287)</f>
        <v>5.4422794024844519E-2</v>
      </c>
      <c r="P288">
        <f>LN('25 TSE Stocks'!P288/'25 TSE Stocks'!P287)</f>
        <v>-1.5915712445423294E-2</v>
      </c>
      <c r="Q288">
        <f>LN('25 TSE Stocks'!Q288/'25 TSE Stocks'!Q287)</f>
        <v>2.4450946432752581E-2</v>
      </c>
      <c r="R288">
        <f>LN('25 TSE Stocks'!R288/'25 TSE Stocks'!R287)</f>
        <v>7.7127645294896557E-3</v>
      </c>
      <c r="S288">
        <f>LN('25 TSE Stocks'!S288/'25 TSE Stocks'!S287)</f>
        <v>-4.3135460596481975E-3</v>
      </c>
      <c r="T288">
        <f>LN('25 TSE Stocks'!T288/'25 TSE Stocks'!T287)</f>
        <v>-4.0135428965729074E-2</v>
      </c>
      <c r="U288">
        <f>LN('25 TSE Stocks'!U288/'25 TSE Stocks'!U287)</f>
        <v>3.3514844488222513E-2</v>
      </c>
      <c r="V288">
        <f>LN('25 TSE Stocks'!V288/'25 TSE Stocks'!V287)</f>
        <v>-2.2443127909812968E-2</v>
      </c>
      <c r="W288">
        <f>LN('25 TSE Stocks'!W288/'25 TSE Stocks'!W287)</f>
        <v>-6.8618380823748694E-3</v>
      </c>
      <c r="X288">
        <f>LN('25 TSE Stocks'!X288/'25 TSE Stocks'!X287)</f>
        <v>5.6965170390002054E-2</v>
      </c>
      <c r="Y288">
        <f>LN('25 TSE Stocks'!Y288/'25 TSE Stocks'!Y287)</f>
        <v>-3.1100213826911628E-2</v>
      </c>
      <c r="Z288">
        <f>LN('25 TSE Stocks'!Z288/'25 TSE Stocks'!Z287)</f>
        <v>7.017471513099143E-3</v>
      </c>
    </row>
    <row r="289" spans="1:26" x14ac:dyDescent="0.25">
      <c r="A289" s="1">
        <v>43269</v>
      </c>
      <c r="B289">
        <f>LN('25 TSE Stocks'!B289/'25 TSE Stocks'!B288)</f>
        <v>3.9458859554466451E-2</v>
      </c>
      <c r="C289">
        <f>LN('25 TSE Stocks'!C289/'25 TSE Stocks'!C288)</f>
        <v>7.5131463851143138E-3</v>
      </c>
      <c r="D289">
        <f>LN('25 TSE Stocks'!D289/'25 TSE Stocks'!D288)</f>
        <v>-9.7183574429196787E-3</v>
      </c>
      <c r="E289">
        <f>LN('25 TSE Stocks'!E289/'25 TSE Stocks'!E288)</f>
        <v>-1.2215618790978809E-2</v>
      </c>
      <c r="F289">
        <f>LN('25 TSE Stocks'!F289/'25 TSE Stocks'!F288)</f>
        <v>-5.2036781879710066E-2</v>
      </c>
      <c r="G289">
        <f>LN('25 TSE Stocks'!G289/'25 TSE Stocks'!G288)</f>
        <v>-4.9193693237639204E-2</v>
      </c>
      <c r="H289">
        <f>LN('25 TSE Stocks'!H289/'25 TSE Stocks'!H288)</f>
        <v>1.0152308726069216E-2</v>
      </c>
      <c r="I289">
        <f>LN('25 TSE Stocks'!I289/'25 TSE Stocks'!I288)</f>
        <v>-5.6392055062748379E-2</v>
      </c>
      <c r="J289">
        <f>LN('25 TSE Stocks'!J289/'25 TSE Stocks'!J288)</f>
        <v>5.3408630551342887E-2</v>
      </c>
      <c r="K289">
        <f>LN('25 TSE Stocks'!K289/'25 TSE Stocks'!K288)</f>
        <v>-3.372834338324928E-2</v>
      </c>
      <c r="L289">
        <f>LN('25 TSE Stocks'!L289/'25 TSE Stocks'!L288)</f>
        <v>-2.721259892470829E-2</v>
      </c>
      <c r="M289">
        <f>LN('25 TSE Stocks'!M289/'25 TSE Stocks'!M288)</f>
        <v>-6.1397741006675867E-2</v>
      </c>
      <c r="N289">
        <f>LN('25 TSE Stocks'!N289/'25 TSE Stocks'!N288)</f>
        <v>-3.7595171964445298E-2</v>
      </c>
      <c r="O289">
        <f>LN('25 TSE Stocks'!O289/'25 TSE Stocks'!O288)</f>
        <v>2.8399707155931887E-3</v>
      </c>
      <c r="P289">
        <f>LN('25 TSE Stocks'!P289/'25 TSE Stocks'!P288)</f>
        <v>-8.9523565869432092E-3</v>
      </c>
      <c r="Q289">
        <f>LN('25 TSE Stocks'!Q289/'25 TSE Stocks'!Q288)</f>
        <v>-7.272589861507227E-3</v>
      </c>
      <c r="R289">
        <f>LN('25 TSE Stocks'!R289/'25 TSE Stocks'!R288)</f>
        <v>-2.5805403470780631E-2</v>
      </c>
      <c r="S289">
        <f>LN('25 TSE Stocks'!S289/'25 TSE Stocks'!S288)</f>
        <v>-2.8859300476309141E-3</v>
      </c>
      <c r="T289">
        <f>LN('25 TSE Stocks'!T289/'25 TSE Stocks'!T288)</f>
        <v>-5.9276666873792468E-2</v>
      </c>
      <c r="U289">
        <f>LN('25 TSE Stocks'!U289/'25 TSE Stocks'!U288)</f>
        <v>-2.886174776392629E-2</v>
      </c>
      <c r="V289">
        <f>LN('25 TSE Stocks'!V289/'25 TSE Stocks'!V288)</f>
        <v>3.0245532113252552E-2</v>
      </c>
      <c r="W289">
        <f>LN('25 TSE Stocks'!W289/'25 TSE Stocks'!W288)</f>
        <v>-8.1334328325021153E-3</v>
      </c>
      <c r="X289">
        <f>LN('25 TSE Stocks'!X289/'25 TSE Stocks'!X288)</f>
        <v>-5.102166223394556E-2</v>
      </c>
      <c r="Y289">
        <f>LN('25 TSE Stocks'!Y289/'25 TSE Stocks'!Y288)</f>
        <v>-6.475871292110516E-2</v>
      </c>
      <c r="Z289">
        <f>LN('25 TSE Stocks'!Z289/'25 TSE Stocks'!Z288)</f>
        <v>1.5611867302835392E-2</v>
      </c>
    </row>
    <row r="290" spans="1:26" x14ac:dyDescent="0.25">
      <c r="A290" s="1">
        <v>43276</v>
      </c>
      <c r="B290">
        <f>LN('25 TSE Stocks'!B290/'25 TSE Stocks'!B289)</f>
        <v>-7.4107971771562378E-2</v>
      </c>
      <c r="C290">
        <f>LN('25 TSE Stocks'!C290/'25 TSE Stocks'!C289)</f>
        <v>-2.9984885251585994E-3</v>
      </c>
      <c r="D290">
        <f>LN('25 TSE Stocks'!D290/'25 TSE Stocks'!D289)</f>
        <v>-5.3145430377513542E-2</v>
      </c>
      <c r="E290">
        <f>LN('25 TSE Stocks'!E290/'25 TSE Stocks'!E289)</f>
        <v>-7.8519645276107254E-3</v>
      </c>
      <c r="F290">
        <f>LN('25 TSE Stocks'!F290/'25 TSE Stocks'!F289)</f>
        <v>9.2327910739574536E-3</v>
      </c>
      <c r="G290">
        <f>LN('25 TSE Stocks'!G290/'25 TSE Stocks'!G289)</f>
        <v>-4.0364456572782367E-3</v>
      </c>
      <c r="H290">
        <f>LN('25 TSE Stocks'!H290/'25 TSE Stocks'!H289)</f>
        <v>-9.019120836418237E-3</v>
      </c>
      <c r="I290">
        <f>LN('25 TSE Stocks'!I290/'25 TSE Stocks'!I289)</f>
        <v>-3.3114784149824071E-2</v>
      </c>
      <c r="J290">
        <f>LN('25 TSE Stocks'!J290/'25 TSE Stocks'!J289)</f>
        <v>-5.8232486691522083E-2</v>
      </c>
      <c r="K290">
        <f>LN('25 TSE Stocks'!K290/'25 TSE Stocks'!K289)</f>
        <v>-5.2109482278519265E-3</v>
      </c>
      <c r="L290">
        <f>LN('25 TSE Stocks'!L290/'25 TSE Stocks'!L289)</f>
        <v>2.0478678604415018E-2</v>
      </c>
      <c r="M290">
        <f>LN('25 TSE Stocks'!M290/'25 TSE Stocks'!M289)</f>
        <v>1.3061661116213118E-2</v>
      </c>
      <c r="N290">
        <f>LN('25 TSE Stocks'!N290/'25 TSE Stocks'!N289)</f>
        <v>1.5122310872072199E-2</v>
      </c>
      <c r="O290">
        <f>LN('25 TSE Stocks'!O290/'25 TSE Stocks'!O289)</f>
        <v>2.7619342957654617E-2</v>
      </c>
      <c r="P290">
        <f>LN('25 TSE Stocks'!P290/'25 TSE Stocks'!P289)</f>
        <v>1.5172076136514659E-2</v>
      </c>
      <c r="Q290">
        <f>LN('25 TSE Stocks'!Q290/'25 TSE Stocks'!Q289)</f>
        <v>-2.5879478304708416E-2</v>
      </c>
      <c r="R290">
        <f>LN('25 TSE Stocks'!R290/'25 TSE Stocks'!R289)</f>
        <v>2.279647329910229E-3</v>
      </c>
      <c r="S290">
        <f>LN('25 TSE Stocks'!S290/'25 TSE Stocks'!S289)</f>
        <v>0</v>
      </c>
      <c r="T290">
        <f>LN('25 TSE Stocks'!T290/'25 TSE Stocks'!T289)</f>
        <v>8.1871371815763171E-3</v>
      </c>
      <c r="U290">
        <f>LN('25 TSE Stocks'!U290/'25 TSE Stocks'!U289)</f>
        <v>5.8155905797967764E-3</v>
      </c>
      <c r="V290">
        <f>LN('25 TSE Stocks'!V290/'25 TSE Stocks'!V289)</f>
        <v>-1.5227745815354809E-2</v>
      </c>
      <c r="W290">
        <f>LN('25 TSE Stocks'!W290/'25 TSE Stocks'!W289)</f>
        <v>1.2175586664378405E-2</v>
      </c>
      <c r="X290">
        <f>LN('25 TSE Stocks'!X290/'25 TSE Stocks'!X289)</f>
        <v>2.4661169681556429E-3</v>
      </c>
      <c r="Y290">
        <f>LN('25 TSE Stocks'!Y290/'25 TSE Stocks'!Y289)</f>
        <v>1.5080107335675537E-3</v>
      </c>
      <c r="Z290">
        <f>LN('25 TSE Stocks'!Z290/'25 TSE Stocks'!Z289)</f>
        <v>8.56903803033701E-3</v>
      </c>
    </row>
    <row r="291" spans="1:26" x14ac:dyDescent="0.25">
      <c r="A291" s="1">
        <v>43283</v>
      </c>
      <c r="B291">
        <f>LN('25 TSE Stocks'!B291/'25 TSE Stocks'!B290)</f>
        <v>-6.8798766610022849E-2</v>
      </c>
      <c r="C291">
        <f>LN('25 TSE Stocks'!C291/'25 TSE Stocks'!C290)</f>
        <v>-2.7398992571568644E-2</v>
      </c>
      <c r="D291">
        <f>LN('25 TSE Stocks'!D291/'25 TSE Stocks'!D290)</f>
        <v>-4.4217590727575376E-2</v>
      </c>
      <c r="E291">
        <f>LN('25 TSE Stocks'!E291/'25 TSE Stocks'!E290)</f>
        <v>1.7857672512352263E-2</v>
      </c>
      <c r="F291">
        <f>LN('25 TSE Stocks'!F291/'25 TSE Stocks'!F290)</f>
        <v>-2.0005543268348896E-2</v>
      </c>
      <c r="G291">
        <f>LN('25 TSE Stocks'!G291/'25 TSE Stocks'!G290)</f>
        <v>-1.1161932906398216E-3</v>
      </c>
      <c r="H291">
        <f>LN('25 TSE Stocks'!H291/'25 TSE Stocks'!H290)</f>
        <v>-1.9440349244762893E-2</v>
      </c>
      <c r="I291">
        <f>LN('25 TSE Stocks'!I291/'25 TSE Stocks'!I290)</f>
        <v>-2.3624160976208539E-2</v>
      </c>
      <c r="J291">
        <f>LN('25 TSE Stocks'!J291/'25 TSE Stocks'!J290)</f>
        <v>-9.6766790058703102E-4</v>
      </c>
      <c r="K291">
        <f>LN('25 TSE Stocks'!K291/'25 TSE Stocks'!K290)</f>
        <v>-2.317436362602673E-2</v>
      </c>
      <c r="L291">
        <f>LN('25 TSE Stocks'!L291/'25 TSE Stocks'!L290)</f>
        <v>-4.5619592927979E-2</v>
      </c>
      <c r="M291">
        <f>LN('25 TSE Stocks'!M291/'25 TSE Stocks'!M290)</f>
        <v>1.8108233358542603E-2</v>
      </c>
      <c r="N291">
        <f>LN('25 TSE Stocks'!N291/'25 TSE Stocks'!N290)</f>
        <v>-2.7386988857939096E-2</v>
      </c>
      <c r="O291">
        <f>LN('25 TSE Stocks'!O291/'25 TSE Stocks'!O290)</f>
        <v>-4.369978208124381E-2</v>
      </c>
      <c r="P291">
        <f>LN('25 TSE Stocks'!P291/'25 TSE Stocks'!P290)</f>
        <v>-0.11453086758661966</v>
      </c>
      <c r="Q291">
        <f>LN('25 TSE Stocks'!Q291/'25 TSE Stocks'!Q290)</f>
        <v>-4.9914413412158895E-2</v>
      </c>
      <c r="R291">
        <f>LN('25 TSE Stocks'!R291/'25 TSE Stocks'!R290)</f>
        <v>-5.6416043368605812E-2</v>
      </c>
      <c r="S291">
        <f>LN('25 TSE Stocks'!S291/'25 TSE Stocks'!S290)</f>
        <v>-4.1303929341092782E-2</v>
      </c>
      <c r="T291">
        <f>LN('25 TSE Stocks'!T291/'25 TSE Stocks'!T290)</f>
        <v>-3.5006058388914363E-3</v>
      </c>
      <c r="U291">
        <f>LN('25 TSE Stocks'!U291/'25 TSE Stocks'!U290)</f>
        <v>-3.4931100824137452E-2</v>
      </c>
      <c r="V291">
        <f>LN('25 TSE Stocks'!V291/'25 TSE Stocks'!V290)</f>
        <v>-5.4505809682853262E-2</v>
      </c>
      <c r="W291">
        <f>LN('25 TSE Stocks'!W291/'25 TSE Stocks'!W290)</f>
        <v>-5.5569965430713672E-2</v>
      </c>
      <c r="X291">
        <f>LN('25 TSE Stocks'!X291/'25 TSE Stocks'!X290)</f>
        <v>-4.6061425824805262E-2</v>
      </c>
      <c r="Y291">
        <f>LN('25 TSE Stocks'!Y291/'25 TSE Stocks'!Y290)</f>
        <v>9.5118302821783126E-3</v>
      </c>
      <c r="Z291">
        <f>LN('25 TSE Stocks'!Z291/'25 TSE Stocks'!Z290)</f>
        <v>-1.7079820301600164E-3</v>
      </c>
    </row>
    <row r="292" spans="1:26" x14ac:dyDescent="0.25">
      <c r="A292" s="1">
        <v>43290</v>
      </c>
      <c r="B292">
        <f>LN('25 TSE Stocks'!B292/'25 TSE Stocks'!B291)</f>
        <v>7.2328682357842969E-2</v>
      </c>
      <c r="C292">
        <f>LN('25 TSE Stocks'!C292/'25 TSE Stocks'!C291)</f>
        <v>4.8202167368369749E-2</v>
      </c>
      <c r="D292">
        <f>LN('25 TSE Stocks'!D292/'25 TSE Stocks'!D291)</f>
        <v>2.2353491522174102E-2</v>
      </c>
      <c r="E292">
        <f>LN('25 TSE Stocks'!E292/'25 TSE Stocks'!E291)</f>
        <v>-8.8890308854213708E-3</v>
      </c>
      <c r="F292">
        <f>LN('25 TSE Stocks'!F292/'25 TSE Stocks'!F291)</f>
        <v>3.1349581060437094E-2</v>
      </c>
      <c r="G292">
        <f>LN('25 TSE Stocks'!G292/'25 TSE Stocks'!G291)</f>
        <v>1.60667161110041E-2</v>
      </c>
      <c r="H292">
        <f>LN('25 TSE Stocks'!H292/'25 TSE Stocks'!H291)</f>
        <v>1.830716135511198E-2</v>
      </c>
      <c r="I292">
        <f>LN('25 TSE Stocks'!I292/'25 TSE Stocks'!I291)</f>
        <v>2.0110376537202557E-3</v>
      </c>
      <c r="J292">
        <f>LN('25 TSE Stocks'!J292/'25 TSE Stocks'!J291)</f>
        <v>4.5419455889649359E-2</v>
      </c>
      <c r="K292">
        <f>LN('25 TSE Stocks'!K292/'25 TSE Stocks'!K291)</f>
        <v>6.6414464454555483E-2</v>
      </c>
      <c r="L292">
        <f>LN('25 TSE Stocks'!L292/'25 TSE Stocks'!L291)</f>
        <v>8.0151582984735417E-2</v>
      </c>
      <c r="M292">
        <f>LN('25 TSE Stocks'!M292/'25 TSE Stocks'!M291)</f>
        <v>1.163560351018594E-2</v>
      </c>
      <c r="N292">
        <f>LN('25 TSE Stocks'!N292/'25 TSE Stocks'!N291)</f>
        <v>0.1713165307993256</v>
      </c>
      <c r="O292">
        <f>LN('25 TSE Stocks'!O292/'25 TSE Stocks'!O291)</f>
        <v>1.2884916135586942E-2</v>
      </c>
      <c r="P292">
        <f>LN('25 TSE Stocks'!P292/'25 TSE Stocks'!P291)</f>
        <v>-6.3807736509054996E-2</v>
      </c>
      <c r="Q292">
        <f>LN('25 TSE Stocks'!Q292/'25 TSE Stocks'!Q291)</f>
        <v>-1.1881322749478637E-2</v>
      </c>
      <c r="R292">
        <f>LN('25 TSE Stocks'!R292/'25 TSE Stocks'!R291)</f>
        <v>-1.1453802477513604E-2</v>
      </c>
      <c r="S292">
        <f>LN('25 TSE Stocks'!S292/'25 TSE Stocks'!S291)</f>
        <v>-3.2137345009151448E-2</v>
      </c>
      <c r="T292">
        <f>LN('25 TSE Stocks'!T292/'25 TSE Stocks'!T291)</f>
        <v>-1.4719257732822217E-2</v>
      </c>
      <c r="U292">
        <f>LN('25 TSE Stocks'!U292/'25 TSE Stocks'!U291)</f>
        <v>2.7632364416964979E-2</v>
      </c>
      <c r="V292">
        <f>LN('25 TSE Stocks'!V292/'25 TSE Stocks'!V291)</f>
        <v>1.3336726379074034E-2</v>
      </c>
      <c r="W292">
        <f>LN('25 TSE Stocks'!W292/'25 TSE Stocks'!W291)</f>
        <v>5.95239915191631E-3</v>
      </c>
      <c r="X292">
        <f>LN('25 TSE Stocks'!X292/'25 TSE Stocks'!X291)</f>
        <v>2.9120836316724578E-2</v>
      </c>
      <c r="Y292">
        <f>LN('25 TSE Stocks'!Y292/'25 TSE Stocks'!Y291)</f>
        <v>6.553392988850161E-2</v>
      </c>
      <c r="Z292">
        <f>LN('25 TSE Stocks'!Z292/'25 TSE Stocks'!Z291)</f>
        <v>1.358261129567704E-2</v>
      </c>
    </row>
    <row r="293" spans="1:26" x14ac:dyDescent="0.25">
      <c r="A293" s="1">
        <v>43297</v>
      </c>
      <c r="B293">
        <f>LN('25 TSE Stocks'!B293/'25 TSE Stocks'!B292)</f>
        <v>4.0950572017669391E-2</v>
      </c>
      <c r="C293">
        <f>LN('25 TSE Stocks'!C293/'25 TSE Stocks'!C292)</f>
        <v>-1.7804686271642292E-2</v>
      </c>
      <c r="D293">
        <f>LN('25 TSE Stocks'!D293/'25 TSE Stocks'!D292)</f>
        <v>7.3412768912117414E-3</v>
      </c>
      <c r="E293">
        <f>LN('25 TSE Stocks'!E293/'25 TSE Stocks'!E292)</f>
        <v>2.0983655710796977E-2</v>
      </c>
      <c r="F293">
        <f>LN('25 TSE Stocks'!F293/'25 TSE Stocks'!F292)</f>
        <v>3.7363135343855366E-2</v>
      </c>
      <c r="G293">
        <f>LN('25 TSE Stocks'!G293/'25 TSE Stocks'!G292)</f>
        <v>2.2014674562830475E-2</v>
      </c>
      <c r="H293">
        <f>LN('25 TSE Stocks'!H293/'25 TSE Stocks'!H292)</f>
        <v>4.4353091354687443E-2</v>
      </c>
      <c r="I293">
        <f>LN('25 TSE Stocks'!I293/'25 TSE Stocks'!I292)</f>
        <v>2.7982558364852222E-2</v>
      </c>
      <c r="J293">
        <f>LN('25 TSE Stocks'!J293/'25 TSE Stocks'!J292)</f>
        <v>0</v>
      </c>
      <c r="K293">
        <f>LN('25 TSE Stocks'!K293/'25 TSE Stocks'!K292)</f>
        <v>-2.954860481680956E-2</v>
      </c>
      <c r="L293">
        <f>LN('25 TSE Stocks'!L293/'25 TSE Stocks'!L292)</f>
        <v>1.5544306805603564E-2</v>
      </c>
      <c r="M293">
        <f>LN('25 TSE Stocks'!M293/'25 TSE Stocks'!M292)</f>
        <v>1.9348802256219863E-2</v>
      </c>
      <c r="N293">
        <f>LN('25 TSE Stocks'!N293/'25 TSE Stocks'!N292)</f>
        <v>-4.7139086710924052E-2</v>
      </c>
      <c r="O293">
        <f>LN('25 TSE Stocks'!O293/'25 TSE Stocks'!O292)</f>
        <v>4.612351858106027E-3</v>
      </c>
      <c r="P293">
        <f>LN('25 TSE Stocks'!P293/'25 TSE Stocks'!P292)</f>
        <v>4.3666046821595188E-2</v>
      </c>
      <c r="Q293">
        <f>LN('25 TSE Stocks'!Q293/'25 TSE Stocks'!Q292)</f>
        <v>2.2325284892817387E-2</v>
      </c>
      <c r="R293">
        <f>LN('25 TSE Stocks'!R293/'25 TSE Stocks'!R292)</f>
        <v>2.4725028772231251E-2</v>
      </c>
      <c r="S293">
        <f>LN('25 TSE Stocks'!S293/'25 TSE Stocks'!S292)</f>
        <v>3.213734500915133E-2</v>
      </c>
      <c r="T293">
        <f>LN('25 TSE Stocks'!T293/'25 TSE Stocks'!T292)</f>
        <v>3.1526507506554537E-2</v>
      </c>
      <c r="U293">
        <f>LN('25 TSE Stocks'!U293/'25 TSE Stocks'!U292)</f>
        <v>-9.8938390034921577E-3</v>
      </c>
      <c r="V293">
        <f>LN('25 TSE Stocks'!V293/'25 TSE Stocks'!V292)</f>
        <v>-8.7176562424450543E-3</v>
      </c>
      <c r="W293">
        <f>LN('25 TSE Stocks'!W293/'25 TSE Stocks'!W292)</f>
        <v>-1.272476684835663E-3</v>
      </c>
      <c r="X293">
        <f>LN('25 TSE Stocks'!X293/'25 TSE Stocks'!X292)</f>
        <v>-2.0160567335068464E-3</v>
      </c>
      <c r="Y293">
        <f>LN('25 TSE Stocks'!Y293/'25 TSE Stocks'!Y292)</f>
        <v>-3.6574746199429645E-2</v>
      </c>
      <c r="Z293">
        <f>LN('25 TSE Stocks'!Z293/'25 TSE Stocks'!Z292)</f>
        <v>0</v>
      </c>
    </row>
    <row r="294" spans="1:26" x14ac:dyDescent="0.25">
      <c r="A294" s="1">
        <v>43304</v>
      </c>
      <c r="B294">
        <f>LN('25 TSE Stocks'!B294/'25 TSE Stocks'!B293)</f>
        <v>3.3387020434141178E-2</v>
      </c>
      <c r="C294">
        <f>LN('25 TSE Stocks'!C294/'25 TSE Stocks'!C293)</f>
        <v>-0.10237094946492072</v>
      </c>
      <c r="D294">
        <f>LN('25 TSE Stocks'!D294/'25 TSE Stocks'!D293)</f>
        <v>5.9825184694448398E-2</v>
      </c>
      <c r="E294">
        <f>LN('25 TSE Stocks'!E294/'25 TSE Stocks'!E293)</f>
        <v>-1.2094624825375806E-2</v>
      </c>
      <c r="F294">
        <f>LN('25 TSE Stocks'!F294/'25 TSE Stocks'!F293)</f>
        <v>4.341456345161597E-2</v>
      </c>
      <c r="G294">
        <f>LN('25 TSE Stocks'!G294/'25 TSE Stocks'!G293)</f>
        <v>2.1484277662977397E-3</v>
      </c>
      <c r="H294">
        <f>LN('25 TSE Stocks'!H294/'25 TSE Stocks'!H293)</f>
        <v>-9.5527066232889118E-2</v>
      </c>
      <c r="I294">
        <f>LN('25 TSE Stocks'!I294/'25 TSE Stocks'!I293)</f>
        <v>1.8389064481564577E-2</v>
      </c>
      <c r="J294">
        <f>LN('25 TSE Stocks'!J294/'25 TSE Stocks'!J293)</f>
        <v>-3.7071726720281149E-3</v>
      </c>
      <c r="K294">
        <f>LN('25 TSE Stocks'!K294/'25 TSE Stocks'!K293)</f>
        <v>-7.2654797133783556E-3</v>
      </c>
      <c r="L294">
        <f>LN('25 TSE Stocks'!L294/'25 TSE Stocks'!L293)</f>
        <v>5.86567922004399E-2</v>
      </c>
      <c r="M294">
        <f>LN('25 TSE Stocks'!M294/'25 TSE Stocks'!M293)</f>
        <v>2.2439330342878386E-2</v>
      </c>
      <c r="N294">
        <f>LN('25 TSE Stocks'!N294/'25 TSE Stocks'!N293)</f>
        <v>2.4986912821535926E-2</v>
      </c>
      <c r="O294">
        <f>LN('25 TSE Stocks'!O294/'25 TSE Stocks'!O293)</f>
        <v>2.8278328719383893E-3</v>
      </c>
      <c r="P294">
        <f>LN('25 TSE Stocks'!P294/'25 TSE Stocks'!P293)</f>
        <v>4.4761299612230077E-2</v>
      </c>
      <c r="Q294">
        <f>LN('25 TSE Stocks'!Q294/'25 TSE Stocks'!Q293)</f>
        <v>1.5464065320198422E-2</v>
      </c>
      <c r="R294">
        <f>LN('25 TSE Stocks'!R294/'25 TSE Stocks'!R293)</f>
        <v>2.1625802373712955E-4</v>
      </c>
      <c r="S294">
        <f>LN('25 TSE Stocks'!S294/'25 TSE Stocks'!S293)</f>
        <v>2.0865031070757566E-2</v>
      </c>
      <c r="T294">
        <f>LN('25 TSE Stocks'!T294/'25 TSE Stocks'!T293)</f>
        <v>2.6652969810222023E-2</v>
      </c>
      <c r="U294">
        <f>LN('25 TSE Stocks'!U294/'25 TSE Stocks'!U293)</f>
        <v>1.8739294679000266E-2</v>
      </c>
      <c r="V294">
        <f>LN('25 TSE Stocks'!V294/'25 TSE Stocks'!V293)</f>
        <v>5.3824750381085307E-2</v>
      </c>
      <c r="W294">
        <f>LN('25 TSE Stocks'!W294/'25 TSE Stocks'!W293)</f>
        <v>3.339231023313087E-2</v>
      </c>
      <c r="X294">
        <f>LN('25 TSE Stocks'!X294/'25 TSE Stocks'!X293)</f>
        <v>2.7862534957887024E-2</v>
      </c>
      <c r="Y294">
        <f>LN('25 TSE Stocks'!Y294/'25 TSE Stocks'!Y293)</f>
        <v>5.7886254553907905E-3</v>
      </c>
      <c r="Z294">
        <f>LN('25 TSE Stocks'!Z294/'25 TSE Stocks'!Z293)</f>
        <v>-1.5293386460184438E-2</v>
      </c>
    </row>
    <row r="295" spans="1:26" x14ac:dyDescent="0.25">
      <c r="A295" s="1">
        <v>43311</v>
      </c>
      <c r="B295">
        <f>LN('25 TSE Stocks'!B295/'25 TSE Stocks'!B294)</f>
        <v>-5.9880078823087851E-3</v>
      </c>
      <c r="C295">
        <f>LN('25 TSE Stocks'!C295/'25 TSE Stocks'!C294)</f>
        <v>1.8077724809220076E-2</v>
      </c>
      <c r="D295">
        <f>LN('25 TSE Stocks'!D295/'25 TSE Stocks'!D294)</f>
        <v>-3.9142109325053666E-2</v>
      </c>
      <c r="E295">
        <f>LN('25 TSE Stocks'!E295/'25 TSE Stocks'!E294)</f>
        <v>-7.5811335874032743E-2</v>
      </c>
      <c r="F295">
        <f>LN('25 TSE Stocks'!F295/'25 TSE Stocks'!F294)</f>
        <v>1.5883787457819205E-3</v>
      </c>
      <c r="G295">
        <f>LN('25 TSE Stocks'!G295/'25 TSE Stocks'!G294)</f>
        <v>-3.2164290474378562E-2</v>
      </c>
      <c r="H295">
        <f>LN('25 TSE Stocks'!H295/'25 TSE Stocks'!H294)</f>
        <v>1.6568429177447015E-2</v>
      </c>
      <c r="I295">
        <f>LN('25 TSE Stocks'!I295/'25 TSE Stocks'!I294)</f>
        <v>-5.9770858017215142E-2</v>
      </c>
      <c r="J295">
        <f>LN('25 TSE Stocks'!J295/'25 TSE Stocks'!J294)</f>
        <v>-5.5357789593006634E-2</v>
      </c>
      <c r="K295">
        <f>LN('25 TSE Stocks'!K295/'25 TSE Stocks'!K294)</f>
        <v>-0.15762880680161259</v>
      </c>
      <c r="L295">
        <f>LN('25 TSE Stocks'!L295/'25 TSE Stocks'!L294)</f>
        <v>-7.159356577859198E-2</v>
      </c>
      <c r="M295">
        <f>LN('25 TSE Stocks'!M295/'25 TSE Stocks'!M294)</f>
        <v>-3.512651837006233E-2</v>
      </c>
      <c r="N295">
        <f>LN('25 TSE Stocks'!N295/'25 TSE Stocks'!N294)</f>
        <v>-2.9277904210154315E-2</v>
      </c>
      <c r="O295">
        <f>LN('25 TSE Stocks'!O295/'25 TSE Stocks'!O294)</f>
        <v>-0.2053880289633371</v>
      </c>
      <c r="P295">
        <f>LN('25 TSE Stocks'!P295/'25 TSE Stocks'!P294)</f>
        <v>-2.9224673571558633E-3</v>
      </c>
      <c r="Q295">
        <f>LN('25 TSE Stocks'!Q295/'25 TSE Stocks'!Q294)</f>
        <v>-3.7789350213015743E-2</v>
      </c>
      <c r="R295">
        <f>LN('25 TSE Stocks'!R295/'25 TSE Stocks'!R294)</f>
        <v>-2.7381038201838695E-2</v>
      </c>
      <c r="S295">
        <f>LN('25 TSE Stocks'!S295/'25 TSE Stocks'!S294)</f>
        <v>-2.3881459377681869E-2</v>
      </c>
      <c r="T295">
        <f>LN('25 TSE Stocks'!T295/'25 TSE Stocks'!T294)</f>
        <v>-1.0123791880928249E-2</v>
      </c>
      <c r="U295">
        <f>LN('25 TSE Stocks'!U295/'25 TSE Stocks'!U294)</f>
        <v>-2.8732067704515342E-2</v>
      </c>
      <c r="V295">
        <f>LN('25 TSE Stocks'!V295/'25 TSE Stocks'!V294)</f>
        <v>0.16987177619298674</v>
      </c>
      <c r="W295">
        <f>LN('25 TSE Stocks'!W295/'25 TSE Stocks'!W294)</f>
        <v>-6.1768410863618601E-3</v>
      </c>
      <c r="X295">
        <f>LN('25 TSE Stocks'!X295/'25 TSE Stocks'!X294)</f>
        <v>-3.0388451261125726E-2</v>
      </c>
      <c r="Y295">
        <f>LN('25 TSE Stocks'!Y295/'25 TSE Stocks'!Y294)</f>
        <v>5.2014622286857784E-2</v>
      </c>
      <c r="Z295">
        <f>LN('25 TSE Stocks'!Z295/'25 TSE Stocks'!Z294)</f>
        <v>-3.4306147056293599E-3</v>
      </c>
    </row>
    <row r="296" spans="1:26" x14ac:dyDescent="0.25">
      <c r="A296" s="1">
        <v>43318</v>
      </c>
      <c r="B296">
        <f>LN('25 TSE Stocks'!B296/'25 TSE Stocks'!B295)</f>
        <v>9.0384040660308029E-2</v>
      </c>
      <c r="C296">
        <f>LN('25 TSE Stocks'!C296/'25 TSE Stocks'!C295)</f>
        <v>2.09515906907333E-2</v>
      </c>
      <c r="D296">
        <f>LN('25 TSE Stocks'!D296/'25 TSE Stocks'!D295)</f>
        <v>0.11127958043120342</v>
      </c>
      <c r="E296">
        <f>LN('25 TSE Stocks'!E296/'25 TSE Stocks'!E295)</f>
        <v>-0.10165469248552803</v>
      </c>
      <c r="F296">
        <f>LN('25 TSE Stocks'!F296/'25 TSE Stocks'!F295)</f>
        <v>-3.4643278904187537E-2</v>
      </c>
      <c r="G296">
        <f>LN('25 TSE Stocks'!G296/'25 TSE Stocks'!G295)</f>
        <v>-3.7969469903792269E-2</v>
      </c>
      <c r="H296">
        <f>LN('25 TSE Stocks'!H296/'25 TSE Stocks'!H295)</f>
        <v>-2.8573354296687607E-2</v>
      </c>
      <c r="I296">
        <f>LN('25 TSE Stocks'!I296/'25 TSE Stocks'!I295)</f>
        <v>-9.20489305345858E-3</v>
      </c>
      <c r="J296">
        <f>LN('25 TSE Stocks'!J296/'25 TSE Stocks'!J295)</f>
        <v>-0.11313212691546728</v>
      </c>
      <c r="K296">
        <f>LN('25 TSE Stocks'!K296/'25 TSE Stocks'!K295)</f>
        <v>-6.1616065625203206E-2</v>
      </c>
      <c r="L296">
        <f>LN('25 TSE Stocks'!L296/'25 TSE Stocks'!L295)</f>
        <v>1.4221313225872702E-2</v>
      </c>
      <c r="M296">
        <f>LN('25 TSE Stocks'!M296/'25 TSE Stocks'!M295)</f>
        <v>-0.11002453855083918</v>
      </c>
      <c r="N296">
        <f>LN('25 TSE Stocks'!N296/'25 TSE Stocks'!N295)</f>
        <v>1.2818128276600373E-2</v>
      </c>
      <c r="O296">
        <f>LN('25 TSE Stocks'!O296/'25 TSE Stocks'!O295)</f>
        <v>-4.2051114643458162E-2</v>
      </c>
      <c r="P296">
        <f>LN('25 TSE Stocks'!P296/'25 TSE Stocks'!P295)</f>
        <v>4.8660451990087663E-3</v>
      </c>
      <c r="Q296">
        <f>LN('25 TSE Stocks'!Q296/'25 TSE Stocks'!Q295)</f>
        <v>-7.1557325012972212E-2</v>
      </c>
      <c r="R296">
        <f>LN('25 TSE Stocks'!R296/'25 TSE Stocks'!R295)</f>
        <v>5.094516441968051E-3</v>
      </c>
      <c r="S296">
        <f>LN('25 TSE Stocks'!S296/'25 TSE Stocks'!S295)</f>
        <v>3.0164283069241695E-3</v>
      </c>
      <c r="T296">
        <f>LN('25 TSE Stocks'!T296/'25 TSE Stocks'!T295)</f>
        <v>-2.9835821864134762E-2</v>
      </c>
      <c r="U296">
        <f>LN('25 TSE Stocks'!U296/'25 TSE Stocks'!U295)</f>
        <v>-2.9436225043295745E-3</v>
      </c>
      <c r="V296">
        <f>LN('25 TSE Stocks'!V296/'25 TSE Stocks'!V295)</f>
        <v>-4.9084941308063769E-2</v>
      </c>
      <c r="W296">
        <f>LN('25 TSE Stocks'!W296/'25 TSE Stocks'!W295)</f>
        <v>2.4077714552060932E-2</v>
      </c>
      <c r="X296">
        <f>LN('25 TSE Stocks'!X296/'25 TSE Stocks'!X295)</f>
        <v>8.0625973573265841E-2</v>
      </c>
      <c r="Y296">
        <f>LN('25 TSE Stocks'!Y296/'25 TSE Stocks'!Y295)</f>
        <v>-7.1442092904078228E-2</v>
      </c>
      <c r="Z296">
        <f>LN('25 TSE Stocks'!Z296/'25 TSE Stocks'!Z295)</f>
        <v>-5.1680906029173898E-3</v>
      </c>
    </row>
    <row r="297" spans="1:26" x14ac:dyDescent="0.25">
      <c r="A297" s="1">
        <v>43325</v>
      </c>
      <c r="B297">
        <f>LN('25 TSE Stocks'!B297/'25 TSE Stocks'!B296)</f>
        <v>-3.3475952618179899E-2</v>
      </c>
      <c r="C297">
        <f>LN('25 TSE Stocks'!C297/'25 TSE Stocks'!C296)</f>
        <v>-9.1807606221811069E-2</v>
      </c>
      <c r="D297">
        <f>LN('25 TSE Stocks'!D297/'25 TSE Stocks'!D296)</f>
        <v>-9.1997069881081372E-3</v>
      </c>
      <c r="E297">
        <f>LN('25 TSE Stocks'!E297/'25 TSE Stocks'!E296)</f>
        <v>-3.0854344088879247E-2</v>
      </c>
      <c r="F297">
        <f>LN('25 TSE Stocks'!F297/'25 TSE Stocks'!F296)</f>
        <v>2.2380771949815355E-3</v>
      </c>
      <c r="G297">
        <f>LN('25 TSE Stocks'!G297/'25 TSE Stocks'!G296)</f>
        <v>-2.1521649406959695E-2</v>
      </c>
      <c r="H297">
        <f>LN('25 TSE Stocks'!H297/'25 TSE Stocks'!H296)</f>
        <v>-3.1904622702032003E-2</v>
      </c>
      <c r="I297">
        <f>LN('25 TSE Stocks'!I297/'25 TSE Stocks'!I296)</f>
        <v>-1.1106854148998348E-2</v>
      </c>
      <c r="J297">
        <f>LN('25 TSE Stocks'!J297/'25 TSE Stocks'!J296)</f>
        <v>1.4184398232906795E-2</v>
      </c>
      <c r="K297">
        <f>LN('25 TSE Stocks'!K297/'25 TSE Stocks'!K296)</f>
        <v>-6.289684987550076E-2</v>
      </c>
      <c r="L297">
        <f>LN('25 TSE Stocks'!L297/'25 TSE Stocks'!L296)</f>
        <v>1.5286940045351322E-2</v>
      </c>
      <c r="M297">
        <f>LN('25 TSE Stocks'!M297/'25 TSE Stocks'!M296)</f>
        <v>-1.1756394326342652E-2</v>
      </c>
      <c r="N297">
        <f>LN('25 TSE Stocks'!N297/'25 TSE Stocks'!N296)</f>
        <v>2.7409542555263643E-2</v>
      </c>
      <c r="O297">
        <f>LN('25 TSE Stocks'!O297/'25 TSE Stocks'!O296)</f>
        <v>-1.503090185777874E-2</v>
      </c>
      <c r="P297">
        <f>LN('25 TSE Stocks'!P297/'25 TSE Stocks'!P296)</f>
        <v>-0.14272744248212058</v>
      </c>
      <c r="Q297">
        <f>LN('25 TSE Stocks'!Q297/'25 TSE Stocks'!Q296)</f>
        <v>-4.2888314808680258E-3</v>
      </c>
      <c r="R297">
        <f>LN('25 TSE Stocks'!R297/'25 TSE Stocks'!R296)</f>
        <v>1.7955530082809881E-2</v>
      </c>
      <c r="S297">
        <f>LN('25 TSE Stocks'!S297/'25 TSE Stocks'!S296)</f>
        <v>3.0074436234257371E-3</v>
      </c>
      <c r="T297">
        <f>LN('25 TSE Stocks'!T297/'25 TSE Stocks'!T296)</f>
        <v>-1.3486014175897672E-2</v>
      </c>
      <c r="U297">
        <f>LN('25 TSE Stocks'!U297/'25 TSE Stocks'!U296)</f>
        <v>-5.048927554552469E-3</v>
      </c>
      <c r="V297">
        <f>LN('25 TSE Stocks'!V297/'25 TSE Stocks'!V296)</f>
        <v>-3.6654459413506459E-2</v>
      </c>
      <c r="W297">
        <f>LN('25 TSE Stocks'!W297/'25 TSE Stocks'!W296)</f>
        <v>-1.9133442110296914E-2</v>
      </c>
      <c r="X297">
        <f>LN('25 TSE Stocks'!X297/'25 TSE Stocks'!X296)</f>
        <v>3.2611460233821208E-3</v>
      </c>
      <c r="Y297">
        <f>LN('25 TSE Stocks'!Y297/'25 TSE Stocks'!Y296)</f>
        <v>-0.14035069817610277</v>
      </c>
      <c r="Z297">
        <f>LN('25 TSE Stocks'!Z297/'25 TSE Stocks'!Z296)</f>
        <v>-1.0416479380274839E-2</v>
      </c>
    </row>
    <row r="298" spans="1:26" x14ac:dyDescent="0.25">
      <c r="A298" s="1">
        <v>43332</v>
      </c>
      <c r="B298">
        <f>LN('25 TSE Stocks'!B298/'25 TSE Stocks'!B297)</f>
        <v>0.1326444685805728</v>
      </c>
      <c r="C298">
        <f>LN('25 TSE Stocks'!C298/'25 TSE Stocks'!C297)</f>
        <v>2.9287223497941897E-2</v>
      </c>
      <c r="D298">
        <f>LN('25 TSE Stocks'!D298/'25 TSE Stocks'!D297)</f>
        <v>-3.703563147549094E-3</v>
      </c>
      <c r="E298">
        <f>LN('25 TSE Stocks'!E298/'25 TSE Stocks'!E297)</f>
        <v>1.6216655308790694E-2</v>
      </c>
      <c r="F298">
        <f>LN('25 TSE Stocks'!F298/'25 TSE Stocks'!F297)</f>
        <v>-3.5830600657693968E-3</v>
      </c>
      <c r="G298">
        <f>LN('25 TSE Stocks'!G298/'25 TSE Stocks'!G297)</f>
        <v>3.9607468357587732E-3</v>
      </c>
      <c r="H298">
        <f>LN('25 TSE Stocks'!H298/'25 TSE Stocks'!H297)</f>
        <v>-1.5075569331146241E-2</v>
      </c>
      <c r="I298">
        <f>LN('25 TSE Stocks'!I298/'25 TSE Stocks'!I297)</f>
        <v>-2.0801254780562378E-3</v>
      </c>
      <c r="J298">
        <f>LN('25 TSE Stocks'!J298/'25 TSE Stocks'!J297)</f>
        <v>-1.5284107990577164E-2</v>
      </c>
      <c r="K298">
        <f>LN('25 TSE Stocks'!K298/'25 TSE Stocks'!K297)</f>
        <v>6.1599075549099568E-2</v>
      </c>
      <c r="L298">
        <f>LN('25 TSE Stocks'!L298/'25 TSE Stocks'!L297)</f>
        <v>-8.8888766091219061E-3</v>
      </c>
      <c r="M298">
        <f>LN('25 TSE Stocks'!M298/'25 TSE Stocks'!M297)</f>
        <v>1.3465201733332184E-2</v>
      </c>
      <c r="N298">
        <f>LN('25 TSE Stocks'!N298/'25 TSE Stocks'!N297)</f>
        <v>-5.2711053317581755E-3</v>
      </c>
      <c r="O298">
        <f>LN('25 TSE Stocks'!O298/'25 TSE Stocks'!O297)</f>
        <v>5.948263273745891E-3</v>
      </c>
      <c r="P298">
        <f>LN('25 TSE Stocks'!P298/'25 TSE Stocks'!P297)</f>
        <v>0.14369781606346563</v>
      </c>
      <c r="Q298">
        <f>LN('25 TSE Stocks'!Q298/'25 TSE Stocks'!Q297)</f>
        <v>8.559274395185822E-3</v>
      </c>
      <c r="R298">
        <f>LN('25 TSE Stocks'!R298/'25 TSE Stocks'!R297)</f>
        <v>-1.2227443671567613E-2</v>
      </c>
      <c r="S298">
        <f>LN('25 TSE Stocks'!S298/'25 TSE Stocks'!S297)</f>
        <v>1.7857587447331874E-2</v>
      </c>
      <c r="T298">
        <f>LN('25 TSE Stocks'!T298/'25 TSE Stocks'!T297)</f>
        <v>1.8714009788449795E-2</v>
      </c>
      <c r="U298">
        <f>LN('25 TSE Stocks'!U298/'25 TSE Stocks'!U297)</f>
        <v>3.1953005037685722E-2</v>
      </c>
      <c r="V298">
        <f>LN('25 TSE Stocks'!V298/'25 TSE Stocks'!V297)</f>
        <v>2.2231989273921404E-2</v>
      </c>
      <c r="W298">
        <f>LN('25 TSE Stocks'!W298/'25 TSE Stocks'!W297)</f>
        <v>-1.6453004778792138E-3</v>
      </c>
      <c r="X298">
        <f>LN('25 TSE Stocks'!X298/'25 TSE Stocks'!X297)</f>
        <v>3.4738714748216021E-2</v>
      </c>
      <c r="Y298">
        <f>LN('25 TSE Stocks'!Y298/'25 TSE Stocks'!Y297)</f>
        <v>7.8130826477359264E-2</v>
      </c>
      <c r="Z298">
        <f>LN('25 TSE Stocks'!Z298/'25 TSE Stocks'!Z297)</f>
        <v>2.9236654877463745E-2</v>
      </c>
    </row>
    <row r="299" spans="1:26" x14ac:dyDescent="0.25">
      <c r="A299" s="1">
        <v>43339</v>
      </c>
      <c r="B299">
        <f>LN('25 TSE Stocks'!B299/'25 TSE Stocks'!B298)</f>
        <v>2.696235983635795E-2</v>
      </c>
      <c r="C299">
        <f>LN('25 TSE Stocks'!C299/'25 TSE Stocks'!C298)</f>
        <v>7.0463357249018158E-2</v>
      </c>
      <c r="D299">
        <f>LN('25 TSE Stocks'!D299/'25 TSE Stocks'!D298)</f>
        <v>6.8126549481402399E-2</v>
      </c>
      <c r="E299">
        <f>LN('25 TSE Stocks'!E299/'25 TSE Stocks'!E298)</f>
        <v>0.10669989061235531</v>
      </c>
      <c r="F299">
        <f>LN('25 TSE Stocks'!F299/'25 TSE Stocks'!F298)</f>
        <v>3.2849239465579309E-3</v>
      </c>
      <c r="G299">
        <f>LN('25 TSE Stocks'!G299/'25 TSE Stocks'!G298)</f>
        <v>1.4535216247089342E-2</v>
      </c>
      <c r="H299">
        <f>LN('25 TSE Stocks'!H299/'25 TSE Stocks'!H298)</f>
        <v>2.5284586766108593E-3</v>
      </c>
      <c r="I299">
        <f>LN('25 TSE Stocks'!I299/'25 TSE Stocks'!I298)</f>
        <v>1.8202881365128613E-3</v>
      </c>
      <c r="J299">
        <f>LN('25 TSE Stocks'!J299/'25 TSE Stocks'!J298)</f>
        <v>5.8746093828685196E-2</v>
      </c>
      <c r="K299">
        <f>LN('25 TSE Stocks'!K299/'25 TSE Stocks'!K298)</f>
        <v>3.5718037291369388E-2</v>
      </c>
      <c r="L299">
        <f>LN('25 TSE Stocks'!L299/'25 TSE Stocks'!L298)</f>
        <v>7.6239011400171417E-3</v>
      </c>
      <c r="M299">
        <f>LN('25 TSE Stocks'!M299/'25 TSE Stocks'!M298)</f>
        <v>-3.6220220767941375E-2</v>
      </c>
      <c r="N299">
        <f>LN('25 TSE Stocks'!N299/'25 TSE Stocks'!N298)</f>
        <v>7.0677455623275751E-2</v>
      </c>
      <c r="O299">
        <f>LN('25 TSE Stocks'!O299/'25 TSE Stocks'!O298)</f>
        <v>-1.3780653495640633E-2</v>
      </c>
      <c r="P299">
        <f>LN('25 TSE Stocks'!P299/'25 TSE Stocks'!P298)</f>
        <v>8.6916967260992576E-3</v>
      </c>
      <c r="Q299">
        <f>LN('25 TSE Stocks'!Q299/'25 TSE Stocks'!Q298)</f>
        <v>7.0771269369577783E-3</v>
      </c>
      <c r="R299">
        <f>LN('25 TSE Stocks'!R299/'25 TSE Stocks'!R298)</f>
        <v>-5.9490979561659047E-3</v>
      </c>
      <c r="S299">
        <f>LN('25 TSE Stocks'!S299/'25 TSE Stocks'!S298)</f>
        <v>-3.9102586048149757E-2</v>
      </c>
      <c r="T299">
        <f>LN('25 TSE Stocks'!T299/'25 TSE Stocks'!T298)</f>
        <v>1.1520756104464461E-2</v>
      </c>
      <c r="U299">
        <f>LN('25 TSE Stocks'!U299/'25 TSE Stocks'!U298)</f>
        <v>3.0847744983005285E-2</v>
      </c>
      <c r="V299">
        <f>LN('25 TSE Stocks'!V299/'25 TSE Stocks'!V298)</f>
        <v>-1.8225637293122054E-2</v>
      </c>
      <c r="W299">
        <f>LN('25 TSE Stocks'!W299/'25 TSE Stocks'!W298)</f>
        <v>2.6007263140439701E-2</v>
      </c>
      <c r="X299">
        <f>LN('25 TSE Stocks'!X299/'25 TSE Stocks'!X298)</f>
        <v>5.0371568780164203E-2</v>
      </c>
      <c r="Y299">
        <f>LN('25 TSE Stocks'!Y299/'25 TSE Stocks'!Y298)</f>
        <v>3.5882891059622432E-2</v>
      </c>
      <c r="Z299">
        <f>LN('25 TSE Stocks'!Z299/'25 TSE Stocks'!Z298)</f>
        <v>1.6935198465291706E-3</v>
      </c>
    </row>
    <row r="300" spans="1:26" x14ac:dyDescent="0.25">
      <c r="A300" s="1">
        <v>43346</v>
      </c>
      <c r="B300">
        <f>LN('25 TSE Stocks'!B300/'25 TSE Stocks'!B299)</f>
        <v>-6.6232718852055908E-2</v>
      </c>
      <c r="C300">
        <f>LN('25 TSE Stocks'!C300/'25 TSE Stocks'!C299)</f>
        <v>-6.8766926545010376E-2</v>
      </c>
      <c r="D300">
        <f>LN('25 TSE Stocks'!D300/'25 TSE Stocks'!D299)</f>
        <v>-9.4443959547464165E-2</v>
      </c>
      <c r="E300">
        <f>LN('25 TSE Stocks'!E300/'25 TSE Stocks'!E299)</f>
        <v>-9.4707663862448652E-2</v>
      </c>
      <c r="F300">
        <f>LN('25 TSE Stocks'!F300/'25 TSE Stocks'!F299)</f>
        <v>-3.8835396034428283E-3</v>
      </c>
      <c r="G300">
        <f>LN('25 TSE Stocks'!G300/'25 TSE Stocks'!G299)</f>
        <v>-4.9396356000561442E-2</v>
      </c>
      <c r="H300">
        <f>LN('25 TSE Stocks'!H300/'25 TSE Stocks'!H299)</f>
        <v>-6.6560697623490997E-2</v>
      </c>
      <c r="I300">
        <f>LN('25 TSE Stocks'!I300/'25 TSE Stocks'!I299)</f>
        <v>-2.5790865269607395E-2</v>
      </c>
      <c r="J300">
        <f>LN('25 TSE Stocks'!J300/'25 TSE Stocks'!J299)</f>
        <v>-2.0965100844446572E-2</v>
      </c>
      <c r="K300">
        <f>LN('25 TSE Stocks'!K300/'25 TSE Stocks'!K299)</f>
        <v>-1.8975828724255767E-2</v>
      </c>
      <c r="L300">
        <f>LN('25 TSE Stocks'!L300/'25 TSE Stocks'!L299)</f>
        <v>3.6051069534350728E-2</v>
      </c>
      <c r="M300">
        <f>LN('25 TSE Stocks'!M300/'25 TSE Stocks'!M299)</f>
        <v>-6.4282737722971425E-2</v>
      </c>
      <c r="N300">
        <f>LN('25 TSE Stocks'!N300/'25 TSE Stocks'!N299)</f>
        <v>-4.4227800713346366E-2</v>
      </c>
      <c r="O300">
        <f>LN('25 TSE Stocks'!O300/'25 TSE Stocks'!O299)</f>
        <v>-6.0311107803976919E-3</v>
      </c>
      <c r="P300">
        <f>LN('25 TSE Stocks'!P300/'25 TSE Stocks'!P299)</f>
        <v>-3.0261202275992105E-2</v>
      </c>
      <c r="Q300">
        <f>LN('25 TSE Stocks'!Q300/'25 TSE Stocks'!Q299)</f>
        <v>2.2316064687178033E-2</v>
      </c>
      <c r="R300">
        <f>LN('25 TSE Stocks'!R300/'25 TSE Stocks'!R299)</f>
        <v>1.660132934324313E-2</v>
      </c>
      <c r="S300">
        <f>LN('25 TSE Stocks'!S300/'25 TSE Stocks'!S299)</f>
        <v>1.1257824524605064E-2</v>
      </c>
      <c r="T300">
        <f>LN('25 TSE Stocks'!T300/'25 TSE Stocks'!T299)</f>
        <v>-6.9974946805427679E-2</v>
      </c>
      <c r="U300">
        <f>LN('25 TSE Stocks'!U300/'25 TSE Stocks'!U299)</f>
        <v>1.3702855284810933E-2</v>
      </c>
      <c r="V300">
        <f>LN('25 TSE Stocks'!V300/'25 TSE Stocks'!V299)</f>
        <v>1.8618105848596543E-2</v>
      </c>
      <c r="W300">
        <f>LN('25 TSE Stocks'!W300/'25 TSE Stocks'!W299)</f>
        <v>8.7858885698544036E-3</v>
      </c>
      <c r="X300">
        <f>LN('25 TSE Stocks'!X300/'25 TSE Stocks'!X299)</f>
        <v>5.1131284112486486E-3</v>
      </c>
      <c r="Y300">
        <f>LN('25 TSE Stocks'!Y300/'25 TSE Stocks'!Y299)</f>
        <v>-2.4465978753718996E-2</v>
      </c>
      <c r="Z300">
        <f>LN('25 TSE Stocks'!Z300/'25 TSE Stocks'!Z299)</f>
        <v>-6.7914198405372847E-3</v>
      </c>
    </row>
    <row r="301" spans="1:26" x14ac:dyDescent="0.25">
      <c r="A301" s="1">
        <v>43353</v>
      </c>
      <c r="B301">
        <f>LN('25 TSE Stocks'!B301/'25 TSE Stocks'!B300)</f>
        <v>3.8684388304530788E-3</v>
      </c>
      <c r="C301">
        <f>LN('25 TSE Stocks'!C301/'25 TSE Stocks'!C300)</f>
        <v>5.0717516199571561E-3</v>
      </c>
      <c r="D301">
        <f>LN('25 TSE Stocks'!D301/'25 TSE Stocks'!D300)</f>
        <v>-1.7291496037901612E-2</v>
      </c>
      <c r="E301">
        <f>LN('25 TSE Stocks'!E301/'25 TSE Stocks'!E300)</f>
        <v>-6.7102546652722694E-2</v>
      </c>
      <c r="F301">
        <f>LN('25 TSE Stocks'!F301/'25 TSE Stocks'!F300)</f>
        <v>1.8387452076837577E-2</v>
      </c>
      <c r="G301">
        <f>LN('25 TSE Stocks'!G301/'25 TSE Stocks'!G300)</f>
        <v>3.7493118600458591E-2</v>
      </c>
      <c r="H301">
        <f>LN('25 TSE Stocks'!H301/'25 TSE Stocks'!H300)</f>
        <v>2.7945844234973139E-2</v>
      </c>
      <c r="I301">
        <f>LN('25 TSE Stocks'!I301/'25 TSE Stocks'!I300)</f>
        <v>1.7966125781893674E-2</v>
      </c>
      <c r="J301">
        <f>LN('25 TSE Stocks'!J301/'25 TSE Stocks'!J300)</f>
        <v>3.9465327903717491E-2</v>
      </c>
      <c r="K301">
        <f>LN('25 TSE Stocks'!K301/'25 TSE Stocks'!K300)</f>
        <v>-6.4062124383723771E-3</v>
      </c>
      <c r="L301">
        <f>LN('25 TSE Stocks'!L301/'25 TSE Stocks'!L300)</f>
        <v>3.7152174322092668E-2</v>
      </c>
      <c r="M301">
        <f>LN('25 TSE Stocks'!M301/'25 TSE Stocks'!M300)</f>
        <v>2.5168311306763877E-2</v>
      </c>
      <c r="N301">
        <f>LN('25 TSE Stocks'!N301/'25 TSE Stocks'!N300)</f>
        <v>6.3388997057349933E-2</v>
      </c>
      <c r="O301">
        <f>LN('25 TSE Stocks'!O301/'25 TSE Stocks'!O300)</f>
        <v>2.7084580061539593E-2</v>
      </c>
      <c r="P301">
        <f>LN('25 TSE Stocks'!P301/'25 TSE Stocks'!P300)</f>
        <v>2.9688944344982153E-3</v>
      </c>
      <c r="Q301">
        <f>LN('25 TSE Stocks'!Q301/'25 TSE Stocks'!Q300)</f>
        <v>2.4524382173072189E-2</v>
      </c>
      <c r="R301">
        <f>LN('25 TSE Stocks'!R301/'25 TSE Stocks'!R300)</f>
        <v>8.9643397846541573E-2</v>
      </c>
      <c r="S301">
        <f>LN('25 TSE Stocks'!S301/'25 TSE Stocks'!S300)</f>
        <v>4.0884000346280917E-2</v>
      </c>
      <c r="T301">
        <f>LN('25 TSE Stocks'!T301/'25 TSE Stocks'!T300)</f>
        <v>-1.0497263766525041E-2</v>
      </c>
      <c r="U301">
        <f>LN('25 TSE Stocks'!U301/'25 TSE Stocks'!U300)</f>
        <v>1.5996717945471309E-2</v>
      </c>
      <c r="V301">
        <f>LN('25 TSE Stocks'!V301/'25 TSE Stocks'!V300)</f>
        <v>1.6735141696372611E-2</v>
      </c>
      <c r="W301">
        <f>LN('25 TSE Stocks'!W301/'25 TSE Stocks'!W300)</f>
        <v>1.499633351077374E-2</v>
      </c>
      <c r="X301">
        <f>LN('25 TSE Stocks'!X301/'25 TSE Stocks'!X300)</f>
        <v>8.4967076236603203E-4</v>
      </c>
      <c r="Y301">
        <f>LN('25 TSE Stocks'!Y301/'25 TSE Stocks'!Y300)</f>
        <v>4.7856020101195079E-2</v>
      </c>
      <c r="Z301">
        <f>LN('25 TSE Stocks'!Z301/'25 TSE Stocks'!Z300)</f>
        <v>-1.0273851030303711E-2</v>
      </c>
    </row>
    <row r="302" spans="1:26" x14ac:dyDescent="0.25">
      <c r="A302" s="1">
        <v>43360</v>
      </c>
      <c r="B302">
        <f>LN('25 TSE Stocks'!B302/'25 TSE Stocks'!B301)</f>
        <v>-4.2056094815549228E-2</v>
      </c>
      <c r="C302">
        <f>LN('25 TSE Stocks'!C302/'25 TSE Stocks'!C301)</f>
        <v>5.0956132877296549E-2</v>
      </c>
      <c r="D302">
        <f>LN('25 TSE Stocks'!D302/'25 TSE Stocks'!D301)</f>
        <v>0.10128245758900885</v>
      </c>
      <c r="E302">
        <f>LN('25 TSE Stocks'!E302/'25 TSE Stocks'!E301)</f>
        <v>7.6331272673602374E-2</v>
      </c>
      <c r="F302">
        <f>LN('25 TSE Stocks'!F302/'25 TSE Stocks'!F301)</f>
        <v>5.9188803656187484E-2</v>
      </c>
      <c r="G302">
        <f>LN('25 TSE Stocks'!G302/'25 TSE Stocks'!G301)</f>
        <v>2.19537257259215E-2</v>
      </c>
      <c r="H302">
        <f>LN('25 TSE Stocks'!H302/'25 TSE Stocks'!H301)</f>
        <v>4.9914421863047377E-2</v>
      </c>
      <c r="I302">
        <f>LN('25 TSE Stocks'!I302/'25 TSE Stocks'!I301)</f>
        <v>4.1795559202512225E-2</v>
      </c>
      <c r="J302">
        <f>LN('25 TSE Stocks'!J302/'25 TSE Stocks'!J301)</f>
        <v>6.0913904043538424E-3</v>
      </c>
      <c r="K302">
        <f>LN('25 TSE Stocks'!K302/'25 TSE Stocks'!K301)</f>
        <v>3.6597145460299844E-2</v>
      </c>
      <c r="L302">
        <f>LN('25 TSE Stocks'!L302/'25 TSE Stocks'!L301)</f>
        <v>5.3819509083647875E-2</v>
      </c>
      <c r="M302">
        <f>LN('25 TSE Stocks'!M302/'25 TSE Stocks'!M301)</f>
        <v>3.645536824965926E-2</v>
      </c>
      <c r="N302">
        <f>LN('25 TSE Stocks'!N302/'25 TSE Stocks'!N301)</f>
        <v>3.9578970851866679E-2</v>
      </c>
      <c r="O302">
        <f>LN('25 TSE Stocks'!O302/'25 TSE Stocks'!O301)</f>
        <v>3.5153721616788577E-2</v>
      </c>
      <c r="P302">
        <f>LN('25 TSE Stocks'!P302/'25 TSE Stocks'!P301)</f>
        <v>6.3178946413643633E-2</v>
      </c>
      <c r="Q302">
        <f>LN('25 TSE Stocks'!Q302/'25 TSE Stocks'!Q301)</f>
        <v>4.6030605445849353E-2</v>
      </c>
      <c r="R302">
        <f>LN('25 TSE Stocks'!R302/'25 TSE Stocks'!R301)</f>
        <v>1.8305390059673039E-2</v>
      </c>
      <c r="S302">
        <f>LN('25 TSE Stocks'!S302/'25 TSE Stocks'!S301)</f>
        <v>1.3264640865275845E-2</v>
      </c>
      <c r="T302">
        <f>LN('25 TSE Stocks'!T302/'25 TSE Stocks'!T301)</f>
        <v>8.7321757268755407E-2</v>
      </c>
      <c r="U302">
        <f>LN('25 TSE Stocks'!U302/'25 TSE Stocks'!U301)</f>
        <v>-2.7383333306237798E-2</v>
      </c>
      <c r="V302">
        <f>LN('25 TSE Stocks'!V302/'25 TSE Stocks'!V301)</f>
        <v>3.8983119465165333E-2</v>
      </c>
      <c r="W302">
        <f>LN('25 TSE Stocks'!W302/'25 TSE Stocks'!W301)</f>
        <v>3.1613833206273381E-2</v>
      </c>
      <c r="X302">
        <f>LN('25 TSE Stocks'!X302/'25 TSE Stocks'!X301)</f>
        <v>2.5158475886306104E-2</v>
      </c>
      <c r="Y302">
        <f>LN('25 TSE Stocks'!Y302/'25 TSE Stocks'!Y301)</f>
        <v>5.5489892097849838E-2</v>
      </c>
      <c r="Z302">
        <f>LN('25 TSE Stocks'!Z302/'25 TSE Stocks'!Z301)</f>
        <v>8.56903803033701E-3</v>
      </c>
    </row>
    <row r="303" spans="1:26" x14ac:dyDescent="0.25">
      <c r="A303" s="1">
        <v>43367</v>
      </c>
      <c r="B303">
        <f>LN('25 TSE Stocks'!B303/'25 TSE Stocks'!B302)</f>
        <v>1.597907913516633E-2</v>
      </c>
      <c r="C303">
        <f>LN('25 TSE Stocks'!C303/'25 TSE Stocks'!C302)</f>
        <v>-3.0922003378319251E-2</v>
      </c>
      <c r="D303">
        <f>LN('25 TSE Stocks'!D303/'25 TSE Stocks'!D302)</f>
        <v>1.3913247519947375E-2</v>
      </c>
      <c r="E303">
        <f>LN('25 TSE Stocks'!E303/'25 TSE Stocks'!E302)</f>
        <v>-3.9447155381377623E-3</v>
      </c>
      <c r="F303">
        <f>LN('25 TSE Stocks'!F303/'25 TSE Stocks'!F302)</f>
        <v>-1.816704379553721E-2</v>
      </c>
      <c r="G303">
        <f>LN('25 TSE Stocks'!G303/'25 TSE Stocks'!G302)</f>
        <v>1.3480278747887627E-2</v>
      </c>
      <c r="H303">
        <f>LN('25 TSE Stocks'!H303/'25 TSE Stocks'!H302)</f>
        <v>1.2475421800058489E-3</v>
      </c>
      <c r="I303">
        <f>LN('25 TSE Stocks'!I303/'25 TSE Stocks'!I302)</f>
        <v>-3.0180751188583904E-3</v>
      </c>
      <c r="J303">
        <f>LN('25 TSE Stocks'!J303/'25 TSE Stocks'!J302)</f>
        <v>-1.0172856846023936E-2</v>
      </c>
      <c r="K303">
        <f>LN('25 TSE Stocks'!K303/'25 TSE Stocks'!K302)</f>
        <v>3.5304946213603895E-2</v>
      </c>
      <c r="L303">
        <f>LN('25 TSE Stocks'!L303/'25 TSE Stocks'!L302)</f>
        <v>3.7203708940126562E-2</v>
      </c>
      <c r="M303">
        <f>LN('25 TSE Stocks'!M303/'25 TSE Stocks'!M302)</f>
        <v>-3.5566446422878812E-3</v>
      </c>
      <c r="N303">
        <f>LN('25 TSE Stocks'!N303/'25 TSE Stocks'!N302)</f>
        <v>1.6447714112487851E-2</v>
      </c>
      <c r="O303">
        <f>LN('25 TSE Stocks'!O303/'25 TSE Stocks'!O302)</f>
        <v>-5.700585853461118E-3</v>
      </c>
      <c r="P303">
        <f>LN('25 TSE Stocks'!P303/'25 TSE Stocks'!P302)</f>
        <v>3.1951567115275546E-2</v>
      </c>
      <c r="Q303">
        <f>LN('25 TSE Stocks'!Q303/'25 TSE Stocks'!Q302)</f>
        <v>3.8486019585777026E-3</v>
      </c>
      <c r="R303">
        <f>LN('25 TSE Stocks'!R303/'25 TSE Stocks'!R302)</f>
        <v>-2.3690017226469856E-3</v>
      </c>
      <c r="S303">
        <f>LN('25 TSE Stocks'!S303/'25 TSE Stocks'!S302)</f>
        <v>1.3090991057530895E-2</v>
      </c>
      <c r="T303">
        <f>LN('25 TSE Stocks'!T303/'25 TSE Stocks'!T302)</f>
        <v>-4.5610350476141858E-3</v>
      </c>
      <c r="U303">
        <f>LN('25 TSE Stocks'!U303/'25 TSE Stocks'!U302)</f>
        <v>5.9392106732396616E-2</v>
      </c>
      <c r="V303">
        <f>LN('25 TSE Stocks'!V303/'25 TSE Stocks'!V302)</f>
        <v>2.5949348578165471E-3</v>
      </c>
      <c r="W303">
        <f>LN('25 TSE Stocks'!W303/'25 TSE Stocks'!W302)</f>
        <v>2.653284848560475E-3</v>
      </c>
      <c r="X303">
        <f>LN('25 TSE Stocks'!X303/'25 TSE Stocks'!X302)</f>
        <v>4.4145593550153892E-2</v>
      </c>
      <c r="Y303">
        <f>LN('25 TSE Stocks'!Y303/'25 TSE Stocks'!Y302)</f>
        <v>3.7447591295506941E-2</v>
      </c>
      <c r="Z303">
        <f>LN('25 TSE Stocks'!Z303/'25 TSE Stocks'!Z302)</f>
        <v>1.6920697835979107E-2</v>
      </c>
    </row>
    <row r="304" spans="1:26" x14ac:dyDescent="0.25">
      <c r="A304" s="1">
        <v>43374</v>
      </c>
      <c r="B304">
        <f>LN('25 TSE Stocks'!B304/'25 TSE Stocks'!B303)</f>
        <v>-8.9777365520560468E-2</v>
      </c>
      <c r="C304">
        <f>LN('25 TSE Stocks'!C304/'25 TSE Stocks'!C303)</f>
        <v>-9.3956205681573424E-2</v>
      </c>
      <c r="D304">
        <f>LN('25 TSE Stocks'!D304/'25 TSE Stocks'!D303)</f>
        <v>-3.8765756282277249E-2</v>
      </c>
      <c r="E304">
        <f>LN('25 TSE Stocks'!E304/'25 TSE Stocks'!E303)</f>
        <v>-5.3828470129913687E-2</v>
      </c>
      <c r="F304">
        <f>LN('25 TSE Stocks'!F304/'25 TSE Stocks'!F303)</f>
        <v>4.7971194917110438E-2</v>
      </c>
      <c r="G304">
        <f>LN('25 TSE Stocks'!G304/'25 TSE Stocks'!G303)</f>
        <v>9.4591849738286245E-4</v>
      </c>
      <c r="H304">
        <f>LN('25 TSE Stocks'!H304/'25 TSE Stocks'!H303)</f>
        <v>-3.9864610634015384E-2</v>
      </c>
      <c r="I304">
        <f>LN('25 TSE Stocks'!I304/'25 TSE Stocks'!I303)</f>
        <v>-4.9836051521580084E-2</v>
      </c>
      <c r="J304">
        <f>LN('25 TSE Stocks'!J304/'25 TSE Stocks'!J303)</f>
        <v>-2.9847895391835154E-2</v>
      </c>
      <c r="K304">
        <f>LN('25 TSE Stocks'!K304/'25 TSE Stocks'!K303)</f>
        <v>-5.7862296687098691E-2</v>
      </c>
      <c r="L304">
        <f>LN('25 TSE Stocks'!L304/'25 TSE Stocks'!L303)</f>
        <v>-6.4493147754182785E-3</v>
      </c>
      <c r="M304">
        <f>LN('25 TSE Stocks'!M304/'25 TSE Stocks'!M303)</f>
        <v>5.1597036036465206E-3</v>
      </c>
      <c r="N304">
        <f>LN('25 TSE Stocks'!N304/'25 TSE Stocks'!N303)</f>
        <v>-2.4439804464807108E-2</v>
      </c>
      <c r="O304">
        <f>LN('25 TSE Stocks'!O304/'25 TSE Stocks'!O303)</f>
        <v>-3.0812743575332473E-2</v>
      </c>
      <c r="P304">
        <f>LN('25 TSE Stocks'!P304/'25 TSE Stocks'!P303)</f>
        <v>-4.1271381837599645E-2</v>
      </c>
      <c r="Q304">
        <f>LN('25 TSE Stocks'!Q304/'25 TSE Stocks'!Q303)</f>
        <v>-5.9092668715396077E-3</v>
      </c>
      <c r="R304">
        <f>LN('25 TSE Stocks'!R304/'25 TSE Stocks'!R303)</f>
        <v>1.0615586622158139E-2</v>
      </c>
      <c r="S304">
        <f>LN('25 TSE Stocks'!S304/'25 TSE Stocks'!S303)</f>
        <v>3.5489896836723538E-2</v>
      </c>
      <c r="T304">
        <f>LN('25 TSE Stocks'!T304/'25 TSE Stocks'!T303)</f>
        <v>-4.0363735866153785E-2</v>
      </c>
      <c r="U304">
        <f>LN('25 TSE Stocks'!U304/'25 TSE Stocks'!U303)</f>
        <v>-3.3585836347027262E-2</v>
      </c>
      <c r="V304">
        <f>LN('25 TSE Stocks'!V304/'25 TSE Stocks'!V303)</f>
        <v>1.6611246015591136E-2</v>
      </c>
      <c r="W304">
        <f>LN('25 TSE Stocks'!W304/'25 TSE Stocks'!W303)</f>
        <v>9.8018929414009359E-3</v>
      </c>
      <c r="X304">
        <f>LN('25 TSE Stocks'!X304/'25 TSE Stocks'!X303)</f>
        <v>-8.4277701889433648E-2</v>
      </c>
      <c r="Y304">
        <f>LN('25 TSE Stocks'!Y304/'25 TSE Stocks'!Y303)</f>
        <v>-8.9010088594834377E-2</v>
      </c>
      <c r="Z304">
        <f>LN('25 TSE Stocks'!Z304/'25 TSE Stocks'!Z303)</f>
        <v>-9.2656332162549069E-3</v>
      </c>
    </row>
    <row r="305" spans="1:26" x14ac:dyDescent="0.25">
      <c r="A305" s="1">
        <v>43381</v>
      </c>
      <c r="B305">
        <f>LN('25 TSE Stocks'!B305/'25 TSE Stocks'!B304)</f>
        <v>-5.4950575621033317E-2</v>
      </c>
      <c r="C305">
        <f>LN('25 TSE Stocks'!C305/'25 TSE Stocks'!C304)</f>
        <v>-3.5286868840365644E-2</v>
      </c>
      <c r="D305">
        <f>LN('25 TSE Stocks'!D305/'25 TSE Stocks'!D304)</f>
        <v>-7.0793024856372025E-2</v>
      </c>
      <c r="E305">
        <f>LN('25 TSE Stocks'!E305/'25 TSE Stocks'!E304)</f>
        <v>-0.11048745215694364</v>
      </c>
      <c r="F305">
        <f>LN('25 TSE Stocks'!F305/'25 TSE Stocks'!F304)</f>
        <v>-6.644209540426281E-2</v>
      </c>
      <c r="G305">
        <f>LN('25 TSE Stocks'!G305/'25 TSE Stocks'!G304)</f>
        <v>-5.7914937718447877E-2</v>
      </c>
      <c r="H305">
        <f>LN('25 TSE Stocks'!H305/'25 TSE Stocks'!H304)</f>
        <v>-4.7083391333940718E-2</v>
      </c>
      <c r="I305">
        <f>LN('25 TSE Stocks'!I305/'25 TSE Stocks'!I304)</f>
        <v>-2.8465943371014445E-2</v>
      </c>
      <c r="J305">
        <f>LN('25 TSE Stocks'!J305/'25 TSE Stocks'!J304)</f>
        <v>-9.066993182361778E-2</v>
      </c>
      <c r="K305">
        <f>LN('25 TSE Stocks'!K305/'25 TSE Stocks'!K304)</f>
        <v>-4.0082967171758473E-2</v>
      </c>
      <c r="L305">
        <f>LN('25 TSE Stocks'!L305/'25 TSE Stocks'!L304)</f>
        <v>-3.6407703363978049E-2</v>
      </c>
      <c r="M305">
        <f>LN('25 TSE Stocks'!M305/'25 TSE Stocks'!M304)</f>
        <v>8.952372522105902E-3</v>
      </c>
      <c r="N305">
        <f>LN('25 TSE Stocks'!N305/'25 TSE Stocks'!N304)</f>
        <v>-0.18775258657977936</v>
      </c>
      <c r="O305">
        <f>LN('25 TSE Stocks'!O305/'25 TSE Stocks'!O304)</f>
        <v>-3.7897426475009717E-2</v>
      </c>
      <c r="P305">
        <f>LN('25 TSE Stocks'!P305/'25 TSE Stocks'!P304)</f>
        <v>-5.188478023631693E-2</v>
      </c>
      <c r="Q305">
        <f>LN('25 TSE Stocks'!Q305/'25 TSE Stocks'!Q304)</f>
        <v>-3.6992302442510921E-2</v>
      </c>
      <c r="R305">
        <f>LN('25 TSE Stocks'!R305/'25 TSE Stocks'!R304)</f>
        <v>-5.3415800479081836E-2</v>
      </c>
      <c r="S305">
        <f>LN('25 TSE Stocks'!S305/'25 TSE Stocks'!S304)</f>
        <v>-5.7404486737814786E-2</v>
      </c>
      <c r="T305">
        <f>LN('25 TSE Stocks'!T305/'25 TSE Stocks'!T304)</f>
        <v>-2.6341569740127774E-2</v>
      </c>
      <c r="U305">
        <f>LN('25 TSE Stocks'!U305/'25 TSE Stocks'!U304)</f>
        <v>-3.9315361890221535E-2</v>
      </c>
      <c r="V305">
        <f>LN('25 TSE Stocks'!V305/'25 TSE Stocks'!V304)</f>
        <v>-7.8726790616918896E-2</v>
      </c>
      <c r="W305">
        <f>LN('25 TSE Stocks'!W305/'25 TSE Stocks'!W304)</f>
        <v>-3.6311491950671577E-2</v>
      </c>
      <c r="X305">
        <f>LN('25 TSE Stocks'!X305/'25 TSE Stocks'!X304)</f>
        <v>-6.8223503891413628E-2</v>
      </c>
      <c r="Y305">
        <f>LN('25 TSE Stocks'!Y305/'25 TSE Stocks'!Y304)</f>
        <v>2.5158544828928438E-2</v>
      </c>
      <c r="Z305">
        <f>LN('25 TSE Stocks'!Z305/'25 TSE Stocks'!Z304)</f>
        <v>-3.4482909703586052E-3</v>
      </c>
    </row>
    <row r="306" spans="1:26" x14ac:dyDescent="0.25">
      <c r="A306" s="1">
        <v>43388</v>
      </c>
      <c r="B306">
        <f>LN('25 TSE Stocks'!B306/'25 TSE Stocks'!B305)</f>
        <v>-1.5385025520817724E-2</v>
      </c>
      <c r="C306">
        <f>LN('25 TSE Stocks'!C306/'25 TSE Stocks'!C305)</f>
        <v>2.0580632456016872E-2</v>
      </c>
      <c r="D306">
        <f>LN('25 TSE Stocks'!D306/'25 TSE Stocks'!D305)</f>
        <v>-1.5564644529581194E-2</v>
      </c>
      <c r="E306">
        <f>LN('25 TSE Stocks'!E306/'25 TSE Stocks'!E305)</f>
        <v>1.0844447526449702E-2</v>
      </c>
      <c r="F306">
        <f>LN('25 TSE Stocks'!F306/'25 TSE Stocks'!F305)</f>
        <v>1.4576832818921314E-3</v>
      </c>
      <c r="G306">
        <f>LN('25 TSE Stocks'!G306/'25 TSE Stocks'!G305)</f>
        <v>-4.7023446723200848E-3</v>
      </c>
      <c r="H306">
        <f>LN('25 TSE Stocks'!H306/'25 TSE Stocks'!H305)</f>
        <v>-2.9352243353798831E-2</v>
      </c>
      <c r="I306">
        <f>LN('25 TSE Stocks'!I306/'25 TSE Stocks'!I305)</f>
        <v>-3.0009911181834263E-3</v>
      </c>
      <c r="J306">
        <f>LN('25 TSE Stocks'!J306/'25 TSE Stocks'!J305)</f>
        <v>4.6193016042686604E-3</v>
      </c>
      <c r="K306">
        <f>LN('25 TSE Stocks'!K306/'25 TSE Stocks'!K305)</f>
        <v>-4.0382321082116146E-2</v>
      </c>
      <c r="L306">
        <f>LN('25 TSE Stocks'!L306/'25 TSE Stocks'!L305)</f>
        <v>-3.8951158083268718E-2</v>
      </c>
      <c r="M306">
        <f>LN('25 TSE Stocks'!M306/'25 TSE Stocks'!M305)</f>
        <v>1.7376529444783156E-2</v>
      </c>
      <c r="N306">
        <f>LN('25 TSE Stocks'!N306/'25 TSE Stocks'!N305)</f>
        <v>1.6122244869145777E-3</v>
      </c>
      <c r="O306">
        <f>LN('25 TSE Stocks'!O306/'25 TSE Stocks'!O305)</f>
        <v>-7.0904929695663624E-3</v>
      </c>
      <c r="P306">
        <f>LN('25 TSE Stocks'!P306/'25 TSE Stocks'!P305)</f>
        <v>6.027647658113338E-2</v>
      </c>
      <c r="Q306">
        <f>LN('25 TSE Stocks'!Q306/'25 TSE Stocks'!Q305)</f>
        <v>-6.7522969333975733E-3</v>
      </c>
      <c r="R306">
        <f>LN('25 TSE Stocks'!R306/'25 TSE Stocks'!R305)</f>
        <v>-8.2525651900091518E-4</v>
      </c>
      <c r="S306">
        <f>LN('25 TSE Stocks'!S306/'25 TSE Stocks'!S305)</f>
        <v>3.7685589290967492E-2</v>
      </c>
      <c r="T306">
        <f>LN('25 TSE Stocks'!T306/'25 TSE Stocks'!T305)</f>
        <v>-7.4766020780810578E-3</v>
      </c>
      <c r="U306">
        <f>LN('25 TSE Stocks'!U306/'25 TSE Stocks'!U305)</f>
        <v>-4.9757894427428472E-2</v>
      </c>
      <c r="V306">
        <f>LN('25 TSE Stocks'!V306/'25 TSE Stocks'!V305)</f>
        <v>-3.0684584537587458E-2</v>
      </c>
      <c r="W306">
        <f>LN('25 TSE Stocks'!W306/'25 TSE Stocks'!W305)</f>
        <v>1.8706763722281174E-2</v>
      </c>
      <c r="X306">
        <f>LN('25 TSE Stocks'!X306/'25 TSE Stocks'!X305)</f>
        <v>-2.6655656704962127E-2</v>
      </c>
      <c r="Y306">
        <f>LN('25 TSE Stocks'!Y306/'25 TSE Stocks'!Y305)</f>
        <v>-4.0463754325704773E-2</v>
      </c>
      <c r="Z306">
        <f>LN('25 TSE Stocks'!Z306/'25 TSE Stocks'!Z305)</f>
        <v>2.0513546557218008E-2</v>
      </c>
    </row>
    <row r="307" spans="1:26" x14ac:dyDescent="0.25">
      <c r="A307" s="1">
        <v>43395</v>
      </c>
      <c r="B307">
        <f>LN('25 TSE Stocks'!B307/'25 TSE Stocks'!B306)</f>
        <v>-0.17620086489636549</v>
      </c>
      <c r="C307">
        <f>LN('25 TSE Stocks'!C307/'25 TSE Stocks'!C306)</f>
        <v>-0.13036195082396979</v>
      </c>
      <c r="D307">
        <f>LN('25 TSE Stocks'!D307/'25 TSE Stocks'!D306)</f>
        <v>-0.13073410194563756</v>
      </c>
      <c r="E307">
        <f>LN('25 TSE Stocks'!E307/'25 TSE Stocks'!E306)</f>
        <v>-0.16188486381592199</v>
      </c>
      <c r="F307">
        <f>LN('25 TSE Stocks'!F307/'25 TSE Stocks'!F306)</f>
        <v>-5.0021817872967049E-2</v>
      </c>
      <c r="G307">
        <f>LN('25 TSE Stocks'!G307/'25 TSE Stocks'!G306)</f>
        <v>-6.5593842762707352E-3</v>
      </c>
      <c r="H307">
        <f>LN('25 TSE Stocks'!H307/'25 TSE Stocks'!H306)</f>
        <v>-3.6104961319101021E-2</v>
      </c>
      <c r="I307">
        <f>LN('25 TSE Stocks'!I307/'25 TSE Stocks'!I306)</f>
        <v>-2.4897538717196025E-2</v>
      </c>
      <c r="J307">
        <f>LN('25 TSE Stocks'!J307/'25 TSE Stocks'!J306)</f>
        <v>-0.115912808880343</v>
      </c>
      <c r="K307">
        <f>LN('25 TSE Stocks'!K307/'25 TSE Stocks'!K306)</f>
        <v>-4.2082000914429443E-2</v>
      </c>
      <c r="L307">
        <f>LN('25 TSE Stocks'!L307/'25 TSE Stocks'!L306)</f>
        <v>-6.8909212104575235E-2</v>
      </c>
      <c r="M307">
        <f>LN('25 TSE Stocks'!M307/'25 TSE Stocks'!M306)</f>
        <v>-4.6923439607736872E-2</v>
      </c>
      <c r="N307">
        <f>LN('25 TSE Stocks'!N307/'25 TSE Stocks'!N306)</f>
        <v>-0.14399964420804898</v>
      </c>
      <c r="O307">
        <f>LN('25 TSE Stocks'!O307/'25 TSE Stocks'!O306)</f>
        <v>-5.6098623652222082E-2</v>
      </c>
      <c r="P307">
        <f>LN('25 TSE Stocks'!P307/'25 TSE Stocks'!P306)</f>
        <v>-8.6252040640478089E-2</v>
      </c>
      <c r="Q307">
        <f>LN('25 TSE Stocks'!Q307/'25 TSE Stocks'!Q306)</f>
        <v>-4.4328495641263975E-2</v>
      </c>
      <c r="R307">
        <f>LN('25 TSE Stocks'!R307/'25 TSE Stocks'!R306)</f>
        <v>-1.6233315384561749E-2</v>
      </c>
      <c r="S307">
        <f>LN('25 TSE Stocks'!S307/'25 TSE Stocks'!S306)</f>
        <v>-1.866519757133377E-2</v>
      </c>
      <c r="T307">
        <f>LN('25 TSE Stocks'!T307/'25 TSE Stocks'!T306)</f>
        <v>-9.7814875101857227E-2</v>
      </c>
      <c r="U307">
        <f>LN('25 TSE Stocks'!U307/'25 TSE Stocks'!U306)</f>
        <v>-0.1111966190302261</v>
      </c>
      <c r="V307">
        <f>LN('25 TSE Stocks'!V307/'25 TSE Stocks'!V306)</f>
        <v>-0.13078236372897678</v>
      </c>
      <c r="W307">
        <f>LN('25 TSE Stocks'!W307/'25 TSE Stocks'!W306)</f>
        <v>-4.3399202516702921E-2</v>
      </c>
      <c r="X307">
        <f>LN('25 TSE Stocks'!X307/'25 TSE Stocks'!X306)</f>
        <v>-2.7873052902521414E-2</v>
      </c>
      <c r="Y307">
        <f>LN('25 TSE Stocks'!Y307/'25 TSE Stocks'!Y306)</f>
        <v>-0.22813106312713008</v>
      </c>
      <c r="Z307">
        <f>LN('25 TSE Stocks'!Z307/'25 TSE Stocks'!Z306)</f>
        <v>-6.7913472122740652E-3</v>
      </c>
    </row>
    <row r="308" spans="1:26" x14ac:dyDescent="0.25">
      <c r="A308" s="1">
        <v>43402</v>
      </c>
      <c r="B308">
        <f>LN('25 TSE Stocks'!B308/'25 TSE Stocks'!B307)</f>
        <v>0.2465364660382165</v>
      </c>
      <c r="C308">
        <f>LN('25 TSE Stocks'!C308/'25 TSE Stocks'!C307)</f>
        <v>0.10788919429908374</v>
      </c>
      <c r="D308">
        <f>LN('25 TSE Stocks'!D308/'25 TSE Stocks'!D307)</f>
        <v>0.16731184559753642</v>
      </c>
      <c r="E308">
        <f>LN('25 TSE Stocks'!E308/'25 TSE Stocks'!E307)</f>
        <v>0.2216933836443086</v>
      </c>
      <c r="F308">
        <f>LN('25 TSE Stocks'!F308/'25 TSE Stocks'!F307)</f>
        <v>3.9921345837519995E-2</v>
      </c>
      <c r="G308">
        <f>LN('25 TSE Stocks'!G308/'25 TSE Stocks'!G307)</f>
        <v>3.5138810430895497E-3</v>
      </c>
      <c r="H308">
        <f>LN('25 TSE Stocks'!H308/'25 TSE Stocks'!H307)</f>
        <v>6.683369469024418E-2</v>
      </c>
      <c r="I308">
        <f>LN('25 TSE Stocks'!I308/'25 TSE Stocks'!I307)</f>
        <v>5.2916624589464417E-2</v>
      </c>
      <c r="J308">
        <f>LN('25 TSE Stocks'!J308/'25 TSE Stocks'!J307)</f>
        <v>3.2290032572965554E-3</v>
      </c>
      <c r="K308">
        <f>LN('25 TSE Stocks'!K308/'25 TSE Stocks'!K307)</f>
        <v>7.1854224251185705E-2</v>
      </c>
      <c r="L308">
        <f>LN('25 TSE Stocks'!L308/'25 TSE Stocks'!L307)</f>
        <v>2.5943290919575358E-2</v>
      </c>
      <c r="M308">
        <f>LN('25 TSE Stocks'!M308/'25 TSE Stocks'!M307)</f>
        <v>2.9249900716780488E-2</v>
      </c>
      <c r="N308">
        <f>LN('25 TSE Stocks'!N308/'25 TSE Stocks'!N307)</f>
        <v>0.12816818287917831</v>
      </c>
      <c r="O308">
        <f>LN('25 TSE Stocks'!O308/'25 TSE Stocks'!O307)</f>
        <v>3.4520222719903598E-2</v>
      </c>
      <c r="P308">
        <f>LN('25 TSE Stocks'!P308/'25 TSE Stocks'!P307)</f>
        <v>8.0647866528306186E-3</v>
      </c>
      <c r="Q308">
        <f>LN('25 TSE Stocks'!Q308/'25 TSE Stocks'!Q307)</f>
        <v>4.2402937834757643E-3</v>
      </c>
      <c r="R308">
        <f>LN('25 TSE Stocks'!R308/'25 TSE Stocks'!R307)</f>
        <v>3.1190881133514911E-2</v>
      </c>
      <c r="S308">
        <f>LN('25 TSE Stocks'!S308/'25 TSE Stocks'!S307)</f>
        <v>3.9777864823605902E-2</v>
      </c>
      <c r="T308">
        <f>LN('25 TSE Stocks'!T308/'25 TSE Stocks'!T307)</f>
        <v>0.10093696025507148</v>
      </c>
      <c r="U308">
        <f>LN('25 TSE Stocks'!U308/'25 TSE Stocks'!U307)</f>
        <v>6.2591317665682947E-2</v>
      </c>
      <c r="V308">
        <f>LN('25 TSE Stocks'!V308/'25 TSE Stocks'!V307)</f>
        <v>-3.8585335092607143E-2</v>
      </c>
      <c r="W308">
        <f>LN('25 TSE Stocks'!W308/'25 TSE Stocks'!W307)</f>
        <v>2.0750936244129499E-2</v>
      </c>
      <c r="X308">
        <f>LN('25 TSE Stocks'!X308/'25 TSE Stocks'!X307)</f>
        <v>3.6837492403706429E-2</v>
      </c>
      <c r="Y308">
        <f>LN('25 TSE Stocks'!Y308/'25 TSE Stocks'!Y307)</f>
        <v>0.17079702161279026</v>
      </c>
      <c r="Z308">
        <f>LN('25 TSE Stocks'!Z308/'25 TSE Stocks'!Z307)</f>
        <v>-5.1236330115265391E-3</v>
      </c>
    </row>
    <row r="309" spans="1:26" x14ac:dyDescent="0.25">
      <c r="A309" s="1">
        <v>43409</v>
      </c>
      <c r="B309">
        <f>LN('25 TSE Stocks'!B309/'25 TSE Stocks'!B308)</f>
        <v>-2.3392821059588568E-2</v>
      </c>
      <c r="C309">
        <f>LN('25 TSE Stocks'!C309/'25 TSE Stocks'!C308)</f>
        <v>-4.4537965687679558E-2</v>
      </c>
      <c r="D309">
        <f>LN('25 TSE Stocks'!D309/'25 TSE Stocks'!D308)</f>
        <v>-4.6430097539980536E-2</v>
      </c>
      <c r="E309">
        <f>LN('25 TSE Stocks'!E309/'25 TSE Stocks'!E308)</f>
        <v>-1.1679002517724113E-2</v>
      </c>
      <c r="F309">
        <f>LN('25 TSE Stocks'!F309/'25 TSE Stocks'!F308)</f>
        <v>8.3511711169696554E-3</v>
      </c>
      <c r="G309">
        <f>LN('25 TSE Stocks'!G309/'25 TSE Stocks'!G308)</f>
        <v>2.0977140449575434E-2</v>
      </c>
      <c r="H309">
        <f>LN('25 TSE Stocks'!H309/'25 TSE Stocks'!H308)</f>
        <v>4.0436692099508842E-2</v>
      </c>
      <c r="I309">
        <f>LN('25 TSE Stocks'!I309/'25 TSE Stocks'!I308)</f>
        <v>5.7807667682582754E-2</v>
      </c>
      <c r="J309">
        <f>LN('25 TSE Stocks'!J309/'25 TSE Stocks'!J308)</f>
        <v>-0.1457827130225493</v>
      </c>
      <c r="K309">
        <f>LN('25 TSE Stocks'!K309/'25 TSE Stocks'!K308)</f>
        <v>-1.884316657053637E-2</v>
      </c>
      <c r="L309">
        <f>LN('25 TSE Stocks'!L309/'25 TSE Stocks'!L308)</f>
        <v>-2.9705135968812565E-2</v>
      </c>
      <c r="M309">
        <f>LN('25 TSE Stocks'!M309/'25 TSE Stocks'!M308)</f>
        <v>3.532692417101406E-2</v>
      </c>
      <c r="N309">
        <f>LN('25 TSE Stocks'!N309/'25 TSE Stocks'!N308)</f>
        <v>4.0833445014297146E-3</v>
      </c>
      <c r="O309">
        <f>LN('25 TSE Stocks'!O309/'25 TSE Stocks'!O308)</f>
        <v>9.5618514888804115E-2</v>
      </c>
      <c r="P309">
        <f>LN('25 TSE Stocks'!P309/'25 TSE Stocks'!P308)</f>
        <v>-2.439166891986462E-2</v>
      </c>
      <c r="Q309">
        <f>LN('25 TSE Stocks'!Q309/'25 TSE Stocks'!Q308)</f>
        <v>4.0088201857788087E-2</v>
      </c>
      <c r="R309">
        <f>LN('25 TSE Stocks'!R309/'25 TSE Stocks'!R308)</f>
        <v>1.8338100625406216E-2</v>
      </c>
      <c r="S309">
        <f>LN('25 TSE Stocks'!S309/'25 TSE Stocks'!S308)</f>
        <v>3.9595557594425554E-2</v>
      </c>
      <c r="T309">
        <f>LN('25 TSE Stocks'!T309/'25 TSE Stocks'!T308)</f>
        <v>-4.071830796898384E-2</v>
      </c>
      <c r="U309">
        <f>LN('25 TSE Stocks'!U309/'25 TSE Stocks'!U308)</f>
        <v>-1.040323541371913E-2</v>
      </c>
      <c r="V309">
        <f>LN('25 TSE Stocks'!V309/'25 TSE Stocks'!V308)</f>
        <v>1.8287331432318102E-2</v>
      </c>
      <c r="W309">
        <f>LN('25 TSE Stocks'!W309/'25 TSE Stocks'!W308)</f>
        <v>2.1875904951337247E-2</v>
      </c>
      <c r="X309">
        <f>LN('25 TSE Stocks'!X309/'25 TSE Stocks'!X308)</f>
        <v>-3.6837492403706422E-2</v>
      </c>
      <c r="Y309">
        <f>LN('25 TSE Stocks'!Y309/'25 TSE Stocks'!Y308)</f>
        <v>-5.2458470010802498E-2</v>
      </c>
      <c r="Z309">
        <f>LN('25 TSE Stocks'!Z309/'25 TSE Stocks'!Z308)</f>
        <v>2.2016048466199985E-2</v>
      </c>
    </row>
    <row r="310" spans="1:26" x14ac:dyDescent="0.25">
      <c r="A310" s="1">
        <v>43416</v>
      </c>
      <c r="B310">
        <f>LN('25 TSE Stocks'!B310/'25 TSE Stocks'!B309)</f>
        <v>-9.9460777447487422E-2</v>
      </c>
      <c r="C310">
        <f>LN('25 TSE Stocks'!C310/'25 TSE Stocks'!C309)</f>
        <v>-4.9731021876917247E-2</v>
      </c>
      <c r="D310">
        <f>LN('25 TSE Stocks'!D310/'25 TSE Stocks'!D309)</f>
        <v>5.583755861602923E-2</v>
      </c>
      <c r="E310">
        <f>LN('25 TSE Stocks'!E310/'25 TSE Stocks'!E309)</f>
        <v>-0.16745471379931401</v>
      </c>
      <c r="F310">
        <f>LN('25 TSE Stocks'!F310/'25 TSE Stocks'!F309)</f>
        <v>-5.0264907785692668E-2</v>
      </c>
      <c r="G310">
        <f>LN('25 TSE Stocks'!G310/'25 TSE Stocks'!G309)</f>
        <v>-1.5805174399248785E-2</v>
      </c>
      <c r="H310">
        <f>LN('25 TSE Stocks'!H310/'25 TSE Stocks'!H309)</f>
        <v>-3.4949691439933685E-2</v>
      </c>
      <c r="I310">
        <f>LN('25 TSE Stocks'!I310/'25 TSE Stocks'!I309)</f>
        <v>1.7400372679021937E-2</v>
      </c>
      <c r="J310">
        <f>LN('25 TSE Stocks'!J310/'25 TSE Stocks'!J309)</f>
        <v>-3.6925857378623313E-2</v>
      </c>
      <c r="K310">
        <f>LN('25 TSE Stocks'!K310/'25 TSE Stocks'!K309)</f>
        <v>1.3578237026270318E-3</v>
      </c>
      <c r="L310">
        <f>LN('25 TSE Stocks'!L310/'25 TSE Stocks'!L309)</f>
        <v>1.6199718511540805E-2</v>
      </c>
      <c r="M310">
        <f>LN('25 TSE Stocks'!M310/'25 TSE Stocks'!M309)</f>
        <v>-1.5903156425870753E-2</v>
      </c>
      <c r="N310">
        <f>LN('25 TSE Stocks'!N310/'25 TSE Stocks'!N309)</f>
        <v>-0.10880760711031964</v>
      </c>
      <c r="O310">
        <f>LN('25 TSE Stocks'!O310/'25 TSE Stocks'!O309)</f>
        <v>3.4635543573718952E-2</v>
      </c>
      <c r="P310">
        <f>LN('25 TSE Stocks'!P310/'25 TSE Stocks'!P309)</f>
        <v>0.11457729196758133</v>
      </c>
      <c r="Q310">
        <f>LN('25 TSE Stocks'!Q310/'25 TSE Stocks'!Q309)</f>
        <v>-3.3060758573818051E-2</v>
      </c>
      <c r="R310">
        <f>LN('25 TSE Stocks'!R310/'25 TSE Stocks'!R309)</f>
        <v>-1.3986210399834591E-3</v>
      </c>
      <c r="S310">
        <f>LN('25 TSE Stocks'!S310/'25 TSE Stocks'!S309)</f>
        <v>-4.5182172187233957E-2</v>
      </c>
      <c r="T310">
        <f>LN('25 TSE Stocks'!T310/'25 TSE Stocks'!T309)</f>
        <v>2.1202272668191326E-2</v>
      </c>
      <c r="U310">
        <f>LN('25 TSE Stocks'!U310/'25 TSE Stocks'!U309)</f>
        <v>4.6609079781872703E-2</v>
      </c>
      <c r="V310">
        <f>LN('25 TSE Stocks'!V310/'25 TSE Stocks'!V309)</f>
        <v>-0.13128583215685516</v>
      </c>
      <c r="W310">
        <f>LN('25 TSE Stocks'!W310/'25 TSE Stocks'!W309)</f>
        <v>-1.1268925562140536E-2</v>
      </c>
      <c r="X310">
        <f>LN('25 TSE Stocks'!X310/'25 TSE Stocks'!X309)</f>
        <v>4.8717726381137708E-4</v>
      </c>
      <c r="Y310">
        <f>LN('25 TSE Stocks'!Y310/'25 TSE Stocks'!Y309)</f>
        <v>-0.18822481254013609</v>
      </c>
      <c r="Z310">
        <f>LN('25 TSE Stocks'!Z310/'25 TSE Stocks'!Z309)</f>
        <v>2.970525539956826E-2</v>
      </c>
    </row>
    <row r="311" spans="1:26" x14ac:dyDescent="0.25">
      <c r="A311" s="1">
        <v>43423</v>
      </c>
      <c r="B311">
        <f>LN('25 TSE Stocks'!B311/'25 TSE Stocks'!B310)</f>
        <v>0.10241500977365418</v>
      </c>
      <c r="C311">
        <f>LN('25 TSE Stocks'!C311/'25 TSE Stocks'!C310)</f>
        <v>-6.2633036619975284E-3</v>
      </c>
      <c r="D311">
        <f>LN('25 TSE Stocks'!D311/'25 TSE Stocks'!D310)</f>
        <v>2.4052952472725868E-2</v>
      </c>
      <c r="E311">
        <f>LN('25 TSE Stocks'!E311/'25 TSE Stocks'!E310)</f>
        <v>-1.7513640950141185E-2</v>
      </c>
      <c r="F311">
        <f>LN('25 TSE Stocks'!F311/'25 TSE Stocks'!F310)</f>
        <v>-3.9269790279397698E-2</v>
      </c>
      <c r="G311">
        <f>LN('25 TSE Stocks'!G311/'25 TSE Stocks'!G310)</f>
        <v>3.4300928866373377E-2</v>
      </c>
      <c r="H311">
        <f>LN('25 TSE Stocks'!H311/'25 TSE Stocks'!H310)</f>
        <v>-8.1183363919196602E-2</v>
      </c>
      <c r="I311">
        <f>LN('25 TSE Stocks'!I311/'25 TSE Stocks'!I310)</f>
        <v>3.9350923199822606E-3</v>
      </c>
      <c r="J311">
        <f>LN('25 TSE Stocks'!J311/'25 TSE Stocks'!J310)</f>
        <v>-5.5538687041457313E-2</v>
      </c>
      <c r="K311">
        <f>LN('25 TSE Stocks'!K311/'25 TSE Stocks'!K310)</f>
        <v>1.0796243710073133E-2</v>
      </c>
      <c r="L311">
        <f>LN('25 TSE Stocks'!L311/'25 TSE Stocks'!L310)</f>
        <v>5.8805233741062585E-2</v>
      </c>
      <c r="M311">
        <f>LN('25 TSE Stocks'!M311/'25 TSE Stocks'!M310)</f>
        <v>1.6763421993164034E-2</v>
      </c>
      <c r="N311">
        <f>LN('25 TSE Stocks'!N311/'25 TSE Stocks'!N310)</f>
        <v>-9.5868792760390609E-3</v>
      </c>
      <c r="O311">
        <f>LN('25 TSE Stocks'!O311/'25 TSE Stocks'!O310)</f>
        <v>1.9385407646228061E-2</v>
      </c>
      <c r="P311">
        <f>LN('25 TSE Stocks'!P311/'25 TSE Stocks'!P310)</f>
        <v>-1.6651710117280508E-2</v>
      </c>
      <c r="Q311">
        <f>LN('25 TSE Stocks'!Q311/'25 TSE Stocks'!Q310)</f>
        <v>-4.2105370686010722E-3</v>
      </c>
      <c r="R311">
        <f>LN('25 TSE Stocks'!R311/'25 TSE Stocks'!R310)</f>
        <v>-2.4024591538477041E-3</v>
      </c>
      <c r="S311">
        <f>LN('25 TSE Stocks'!S311/'25 TSE Stocks'!S310)</f>
        <v>3.4414968577069528E-2</v>
      </c>
      <c r="T311">
        <f>LN('25 TSE Stocks'!T311/'25 TSE Stocks'!T310)</f>
        <v>1.2634536120335641E-2</v>
      </c>
      <c r="U311">
        <f>LN('25 TSE Stocks'!U311/'25 TSE Stocks'!U310)</f>
        <v>1.2276364348616647E-2</v>
      </c>
      <c r="V311">
        <f>LN('25 TSE Stocks'!V311/'25 TSE Stocks'!V310)</f>
        <v>-6.2836084116993124E-2</v>
      </c>
      <c r="W311">
        <f>LN('25 TSE Stocks'!W311/'25 TSE Stocks'!W310)</f>
        <v>1.2427454097614084E-2</v>
      </c>
      <c r="X311">
        <f>LN('25 TSE Stocks'!X311/'25 TSE Stocks'!X310)</f>
        <v>5.5885936222762264E-2</v>
      </c>
      <c r="Y311">
        <f>LN('25 TSE Stocks'!Y311/'25 TSE Stocks'!Y310)</f>
        <v>6.9886260938148315E-2</v>
      </c>
      <c r="Z311">
        <f>LN('25 TSE Stocks'!Z311/'25 TSE Stocks'!Z310)</f>
        <v>8.0972072188408243E-3</v>
      </c>
    </row>
    <row r="312" spans="1:26" x14ac:dyDescent="0.25">
      <c r="A312" s="1">
        <v>43430</v>
      </c>
      <c r="B312">
        <f>LN('25 TSE Stocks'!B312/'25 TSE Stocks'!B311)</f>
        <v>7.526612098130317E-2</v>
      </c>
      <c r="C312">
        <f>LN('25 TSE Stocks'!C312/'25 TSE Stocks'!C311)</f>
        <v>7.3659134474410443E-2</v>
      </c>
      <c r="D312">
        <f>LN('25 TSE Stocks'!D312/'25 TSE Stocks'!D311)</f>
        <v>6.0301961149786032E-2</v>
      </c>
      <c r="E312">
        <f>LN('25 TSE Stocks'!E312/'25 TSE Stocks'!E311)</f>
        <v>0.1259943899123431</v>
      </c>
      <c r="F312">
        <f>LN('25 TSE Stocks'!F312/'25 TSE Stocks'!F311)</f>
        <v>-3.5167863960156075E-3</v>
      </c>
      <c r="G312">
        <f>LN('25 TSE Stocks'!G312/'25 TSE Stocks'!G311)</f>
        <v>-2.6422397763486722E-3</v>
      </c>
      <c r="H312">
        <f>LN('25 TSE Stocks'!H312/'25 TSE Stocks'!H311)</f>
        <v>3.2119419424939281E-2</v>
      </c>
      <c r="I312">
        <f>LN('25 TSE Stocks'!I312/'25 TSE Stocks'!I311)</f>
        <v>-5.661549037315583E-3</v>
      </c>
      <c r="J312">
        <f>LN('25 TSE Stocks'!J312/'25 TSE Stocks'!J311)</f>
        <v>-1.0197618354109841E-2</v>
      </c>
      <c r="K312">
        <f>LN('25 TSE Stocks'!K312/'25 TSE Stocks'!K311)</f>
        <v>5.864883552445798E-2</v>
      </c>
      <c r="L312">
        <f>LN('25 TSE Stocks'!L312/'25 TSE Stocks'!L311)</f>
        <v>-3.5025910394738164E-3</v>
      </c>
      <c r="M312">
        <f>LN('25 TSE Stocks'!M312/'25 TSE Stocks'!M311)</f>
        <v>2.4350044621658618E-2</v>
      </c>
      <c r="N312">
        <f>LN('25 TSE Stocks'!N312/'25 TSE Stocks'!N311)</f>
        <v>4.7041166905717441E-2</v>
      </c>
      <c r="O312">
        <f>LN('25 TSE Stocks'!O312/'25 TSE Stocks'!O311)</f>
        <v>-5.4405449737007861E-3</v>
      </c>
      <c r="P312">
        <f>LN('25 TSE Stocks'!P312/'25 TSE Stocks'!P311)</f>
        <v>3.2127629319547144E-2</v>
      </c>
      <c r="Q312">
        <f>LN('25 TSE Stocks'!Q312/'25 TSE Stocks'!Q311)</f>
        <v>3.0473234628695639E-2</v>
      </c>
      <c r="R312">
        <f>LN('25 TSE Stocks'!R312/'25 TSE Stocks'!R311)</f>
        <v>-9.2630335388827808E-3</v>
      </c>
      <c r="S312">
        <f>LN('25 TSE Stocks'!S312/'25 TSE Stocks'!S311)</f>
        <v>5.3981314908995073E-3</v>
      </c>
      <c r="T312">
        <f>LN('25 TSE Stocks'!T312/'25 TSE Stocks'!T311)</f>
        <v>4.3846116359317492E-3</v>
      </c>
      <c r="U312">
        <f>LN('25 TSE Stocks'!U312/'25 TSE Stocks'!U311)</f>
        <v>2.9627956387638987E-2</v>
      </c>
      <c r="V312">
        <f>LN('25 TSE Stocks'!V312/'25 TSE Stocks'!V311)</f>
        <v>6.9340147363641899E-2</v>
      </c>
      <c r="W312">
        <f>LN('25 TSE Stocks'!W312/'25 TSE Stocks'!W311)</f>
        <v>1.3417673515908455E-2</v>
      </c>
      <c r="X312">
        <f>LN('25 TSE Stocks'!X312/'25 TSE Stocks'!X311)</f>
        <v>3.0841165680788742E-2</v>
      </c>
      <c r="Y312">
        <f>LN('25 TSE Stocks'!Y312/'25 TSE Stocks'!Y311)</f>
        <v>-1.5113725088155632E-2</v>
      </c>
      <c r="Z312">
        <f>LN('25 TSE Stocks'!Z312/'25 TSE Stocks'!Z311)</f>
        <v>1.1226952140682572E-2</v>
      </c>
    </row>
    <row r="313" spans="1:26" x14ac:dyDescent="0.25">
      <c r="A313" s="1">
        <v>43437</v>
      </c>
      <c r="B313">
        <f>LN('25 TSE Stocks'!B313/'25 TSE Stocks'!B312)</f>
        <v>-4.3333000762629574E-2</v>
      </c>
      <c r="C313">
        <f>LN('25 TSE Stocks'!C313/'25 TSE Stocks'!C312)</f>
        <v>-1.1741767125831309E-2</v>
      </c>
      <c r="D313">
        <f>LN('25 TSE Stocks'!D313/'25 TSE Stocks'!D312)</f>
        <v>-2.4391523192980633E-2</v>
      </c>
      <c r="E313">
        <f>LN('25 TSE Stocks'!E313/'25 TSE Stocks'!E312)</f>
        <v>-7.8187521654912162E-3</v>
      </c>
      <c r="F313">
        <f>LN('25 TSE Stocks'!F313/'25 TSE Stocks'!F312)</f>
        <v>-3.6361517365429259E-2</v>
      </c>
      <c r="G313">
        <f>LN('25 TSE Stocks'!G313/'25 TSE Stocks'!G312)</f>
        <v>8.05210802137582E-3</v>
      </c>
      <c r="H313">
        <f>LN('25 TSE Stocks'!H313/'25 TSE Stocks'!H312)</f>
        <v>-1.8854795048172869E-2</v>
      </c>
      <c r="I313">
        <f>LN('25 TSE Stocks'!I313/'25 TSE Stocks'!I312)</f>
        <v>-1.7179608386903539E-2</v>
      </c>
      <c r="J313">
        <f>LN('25 TSE Stocks'!J313/'25 TSE Stocks'!J312)</f>
        <v>-5.2433792908687132E-2</v>
      </c>
      <c r="K313">
        <f>LN('25 TSE Stocks'!K313/'25 TSE Stocks'!K312)</f>
        <v>-3.3465278341679387E-2</v>
      </c>
      <c r="L313">
        <f>LN('25 TSE Stocks'!L313/'25 TSE Stocks'!L312)</f>
        <v>1.1627828906125126E-2</v>
      </c>
      <c r="M313">
        <f>LN('25 TSE Stocks'!M313/'25 TSE Stocks'!M312)</f>
        <v>-2.1773842302378534E-2</v>
      </c>
      <c r="N313">
        <f>LN('25 TSE Stocks'!N313/'25 TSE Stocks'!N312)</f>
        <v>-0.12823131187370562</v>
      </c>
      <c r="O313">
        <f>LN('25 TSE Stocks'!O313/'25 TSE Stocks'!O312)</f>
        <v>1.1681411366256321E-2</v>
      </c>
      <c r="P313">
        <f>LN('25 TSE Stocks'!P313/'25 TSE Stocks'!P312)</f>
        <v>-5.8594146339999605E-2</v>
      </c>
      <c r="Q313">
        <f>LN('25 TSE Stocks'!Q313/'25 TSE Stocks'!Q312)</f>
        <v>-1.0974059251534125E-2</v>
      </c>
      <c r="R313">
        <f>LN('25 TSE Stocks'!R313/'25 TSE Stocks'!R312)</f>
        <v>-6.6985108185712095E-3</v>
      </c>
      <c r="S313">
        <f>LN('25 TSE Stocks'!S313/'25 TSE Stocks'!S312)</f>
        <v>-2.6953468009021015E-3</v>
      </c>
      <c r="T313">
        <f>LN('25 TSE Stocks'!T313/'25 TSE Stocks'!T312)</f>
        <v>-8.4061344307691979E-2</v>
      </c>
      <c r="U313">
        <f>LN('25 TSE Stocks'!U313/'25 TSE Stocks'!U312)</f>
        <v>1.755258280462221E-2</v>
      </c>
      <c r="V313">
        <f>LN('25 TSE Stocks'!V313/'25 TSE Stocks'!V312)</f>
        <v>-9.991285509176237E-2</v>
      </c>
      <c r="W313">
        <f>LN('25 TSE Stocks'!W313/'25 TSE Stocks'!W312)</f>
        <v>-4.6773967746250492E-2</v>
      </c>
      <c r="X313">
        <f>LN('25 TSE Stocks'!X313/'25 TSE Stocks'!X312)</f>
        <v>8.4502461936873646E-3</v>
      </c>
      <c r="Y313">
        <f>LN('25 TSE Stocks'!Y313/'25 TSE Stocks'!Y312)</f>
        <v>-4.8092428816410029E-2</v>
      </c>
      <c r="Z313">
        <f>LN('25 TSE Stocks'!Z313/'25 TSE Stocks'!Z312)</f>
        <v>1.5937789517559641E-3</v>
      </c>
    </row>
    <row r="314" spans="1:26" x14ac:dyDescent="0.25">
      <c r="A314" s="1">
        <v>43444</v>
      </c>
      <c r="B314">
        <f>LN('25 TSE Stocks'!B314/'25 TSE Stocks'!B313)</f>
        <v>-4.6792187200295092E-2</v>
      </c>
      <c r="C314">
        <f>LN('25 TSE Stocks'!C314/'25 TSE Stocks'!C313)</f>
        <v>-7.2443751876234225E-2</v>
      </c>
      <c r="D314">
        <f>LN('25 TSE Stocks'!D314/'25 TSE Stocks'!D313)</f>
        <v>-1.6000273021990218E-2</v>
      </c>
      <c r="E314">
        <f>LN('25 TSE Stocks'!E314/'25 TSE Stocks'!E313)</f>
        <v>-1.1049793273652625E-2</v>
      </c>
      <c r="F314">
        <f>LN('25 TSE Stocks'!F314/'25 TSE Stocks'!F313)</f>
        <v>-3.2231041790717153E-2</v>
      </c>
      <c r="G314">
        <f>LN('25 TSE Stocks'!G314/'25 TSE Stocks'!G313)</f>
        <v>-4.2374964899574066E-3</v>
      </c>
      <c r="H314">
        <f>LN('25 TSE Stocks'!H314/'25 TSE Stocks'!H313)</f>
        <v>-1.6236355812389053E-2</v>
      </c>
      <c r="I314">
        <f>LN('25 TSE Stocks'!I314/'25 TSE Stocks'!I313)</f>
        <v>-9.3352050119872732E-3</v>
      </c>
      <c r="J314">
        <f>LN('25 TSE Stocks'!J314/'25 TSE Stocks'!J313)</f>
        <v>-9.6280070124009701E-3</v>
      </c>
      <c r="K314">
        <f>LN('25 TSE Stocks'!K314/'25 TSE Stocks'!K313)</f>
        <v>-1.4502492828867229E-2</v>
      </c>
      <c r="L314">
        <f>LN('25 TSE Stocks'!L314/'25 TSE Stocks'!L313)</f>
        <v>-1.3969863011746377E-2</v>
      </c>
      <c r="M314">
        <f>LN('25 TSE Stocks'!M314/'25 TSE Stocks'!M313)</f>
        <v>1.7288382121925662E-2</v>
      </c>
      <c r="N314">
        <f>LN('25 TSE Stocks'!N314/'25 TSE Stocks'!N313)</f>
        <v>-1.25157894347269E-2</v>
      </c>
      <c r="O314">
        <f>LN('25 TSE Stocks'!O314/'25 TSE Stocks'!O313)</f>
        <v>-8.2986877320379211E-4</v>
      </c>
      <c r="P314">
        <f>LN('25 TSE Stocks'!P314/'25 TSE Stocks'!P313)</f>
        <v>-5.7158387956781832E-2</v>
      </c>
      <c r="Q314">
        <f>LN('25 TSE Stocks'!Q314/'25 TSE Stocks'!Q313)</f>
        <v>2.7548961890373983E-3</v>
      </c>
      <c r="R314">
        <f>LN('25 TSE Stocks'!R314/'25 TSE Stocks'!R313)</f>
        <v>-7.5640308664364697E-3</v>
      </c>
      <c r="S314">
        <f>LN('25 TSE Stocks'!S314/'25 TSE Stocks'!S313)</f>
        <v>-2.4591514898290548E-2</v>
      </c>
      <c r="T314">
        <f>LN('25 TSE Stocks'!T314/'25 TSE Stocks'!T313)</f>
        <v>-2.4777567288308534E-2</v>
      </c>
      <c r="U314">
        <f>LN('25 TSE Stocks'!U314/'25 TSE Stocks'!U313)</f>
        <v>-4.6810903249003798E-2</v>
      </c>
      <c r="V314">
        <f>LN('25 TSE Stocks'!V314/'25 TSE Stocks'!V313)</f>
        <v>-4.2066404761005489E-2</v>
      </c>
      <c r="W314">
        <f>LN('25 TSE Stocks'!W314/'25 TSE Stocks'!W313)</f>
        <v>-2.0153877207373064E-2</v>
      </c>
      <c r="X314">
        <f>LN('25 TSE Stocks'!X314/'25 TSE Stocks'!X313)</f>
        <v>1.8429654074604816E-2</v>
      </c>
      <c r="Y314">
        <f>LN('25 TSE Stocks'!Y314/'25 TSE Stocks'!Y313)</f>
        <v>-5.6845007690909471E-2</v>
      </c>
      <c r="Z314">
        <f>LN('25 TSE Stocks'!Z314/'25 TSE Stocks'!Z313)</f>
        <v>-1.5937789517559927E-3</v>
      </c>
    </row>
    <row r="315" spans="1:26" x14ac:dyDescent="0.25">
      <c r="A315" s="1">
        <v>43451</v>
      </c>
      <c r="B315">
        <f>LN('25 TSE Stocks'!B315/'25 TSE Stocks'!B314)</f>
        <v>-0.19219050111735048</v>
      </c>
      <c r="C315">
        <f>LN('25 TSE Stocks'!C315/'25 TSE Stocks'!C314)</f>
        <v>-0.1165931899598117</v>
      </c>
      <c r="D315">
        <f>LN('25 TSE Stocks'!D315/'25 TSE Stocks'!D314)</f>
        <v>-0.12588017700907317</v>
      </c>
      <c r="E315">
        <f>LN('25 TSE Stocks'!E315/'25 TSE Stocks'!E314)</f>
        <v>-0.13398511415003672</v>
      </c>
      <c r="F315">
        <f>LN('25 TSE Stocks'!F315/'25 TSE Stocks'!F314)</f>
        <v>-7.2908208195381088E-2</v>
      </c>
      <c r="G315">
        <f>LN('25 TSE Stocks'!G315/'25 TSE Stocks'!G314)</f>
        <v>-6.238348722292713E-2</v>
      </c>
      <c r="H315">
        <f>LN('25 TSE Stocks'!H315/'25 TSE Stocks'!H314)</f>
        <v>-0.10337844574367941</v>
      </c>
      <c r="I315">
        <f>LN('25 TSE Stocks'!I315/'25 TSE Stocks'!I314)</f>
        <v>-1.7903274075803582E-2</v>
      </c>
      <c r="J315">
        <f>LN('25 TSE Stocks'!J315/'25 TSE Stocks'!J314)</f>
        <v>-5.7562032392578094E-2</v>
      </c>
      <c r="K315">
        <f>LN('25 TSE Stocks'!K315/'25 TSE Stocks'!K314)</f>
        <v>-4.3426175736371225E-2</v>
      </c>
      <c r="L315">
        <f>LN('25 TSE Stocks'!L315/'25 TSE Stocks'!L314)</f>
        <v>-8.9465602112673487E-2</v>
      </c>
      <c r="M315">
        <f>LN('25 TSE Stocks'!M315/'25 TSE Stocks'!M314)</f>
        <v>-3.1685485880539113E-2</v>
      </c>
      <c r="N315">
        <f>LN('25 TSE Stocks'!N315/'25 TSE Stocks'!N314)</f>
        <v>-0.13865428175336264</v>
      </c>
      <c r="O315">
        <f>LN('25 TSE Stocks'!O315/'25 TSE Stocks'!O314)</f>
        <v>-4.0666328060105415E-2</v>
      </c>
      <c r="P315">
        <f>LN('25 TSE Stocks'!P315/'25 TSE Stocks'!P314)</f>
        <v>-0.10693944375360598</v>
      </c>
      <c r="Q315">
        <f>LN('25 TSE Stocks'!Q315/'25 TSE Stocks'!Q314)</f>
        <v>-6.8305349366480209E-2</v>
      </c>
      <c r="R315">
        <f>LN('25 TSE Stocks'!R315/'25 TSE Stocks'!R314)</f>
        <v>-2.2622308921146885E-2</v>
      </c>
      <c r="S315">
        <f>LN('25 TSE Stocks'!S315/'25 TSE Stocks'!S314)</f>
        <v>-5.2531631253359239E-2</v>
      </c>
      <c r="T315">
        <f>LN('25 TSE Stocks'!T315/'25 TSE Stocks'!T314)</f>
        <v>-2.0416015492713043E-2</v>
      </c>
      <c r="U315">
        <f>LN('25 TSE Stocks'!U315/'25 TSE Stocks'!U314)</f>
        <v>-5.4356772012515162E-3</v>
      </c>
      <c r="V315">
        <f>LN('25 TSE Stocks'!V315/'25 TSE Stocks'!V314)</f>
        <v>-0.13584714723653479</v>
      </c>
      <c r="W315">
        <f>LN('25 TSE Stocks'!W315/'25 TSE Stocks'!W314)</f>
        <v>-6.0853693569402213E-2</v>
      </c>
      <c r="X315">
        <f>LN('25 TSE Stocks'!X315/'25 TSE Stocks'!X314)</f>
        <v>-4.946422664491E-2</v>
      </c>
      <c r="Y315">
        <f>LN('25 TSE Stocks'!Y315/'25 TSE Stocks'!Y314)</f>
        <v>-9.2987362624466358E-2</v>
      </c>
      <c r="Z315">
        <f>LN('25 TSE Stocks'!Z315/'25 TSE Stocks'!Z314)</f>
        <v>-3.4066521383983861E-2</v>
      </c>
    </row>
    <row r="316" spans="1:26" x14ac:dyDescent="0.25">
      <c r="A316" s="1">
        <v>43458</v>
      </c>
      <c r="B316">
        <f>LN('25 TSE Stocks'!B316/'25 TSE Stocks'!B315)</f>
        <v>1.6553155157094494E-2</v>
      </c>
      <c r="C316">
        <f>LN('25 TSE Stocks'!C316/'25 TSE Stocks'!C315)</f>
        <v>9.4674650747186926E-3</v>
      </c>
      <c r="D316">
        <f>LN('25 TSE Stocks'!D316/'25 TSE Stocks'!D315)</f>
        <v>2.0121216407637314E-2</v>
      </c>
      <c r="E316">
        <f>LN('25 TSE Stocks'!E316/'25 TSE Stocks'!E315)</f>
        <v>2.1544712536986099E-2</v>
      </c>
      <c r="F316">
        <f>LN('25 TSE Stocks'!F316/'25 TSE Stocks'!F315)</f>
        <v>-7.7776717435472098E-3</v>
      </c>
      <c r="G316">
        <f>LN('25 TSE Stocks'!G316/'25 TSE Stocks'!G315)</f>
        <v>-1.5598577022184221E-3</v>
      </c>
      <c r="H316">
        <f>LN('25 TSE Stocks'!H316/'25 TSE Stocks'!H315)</f>
        <v>-6.62245396296458E-3</v>
      </c>
      <c r="I316">
        <f>LN('25 TSE Stocks'!I316/'25 TSE Stocks'!I315)</f>
        <v>1.6888830067077865E-2</v>
      </c>
      <c r="J316">
        <f>LN('25 TSE Stocks'!J316/'25 TSE Stocks'!J315)</f>
        <v>-1.7100918066306422E-2</v>
      </c>
      <c r="K316">
        <f>LN('25 TSE Stocks'!K316/'25 TSE Stocks'!K315)</f>
        <v>3.542610905577568E-2</v>
      </c>
      <c r="L316">
        <f>LN('25 TSE Stocks'!L316/'25 TSE Stocks'!L315)</f>
        <v>-1.0309407214606565E-2</v>
      </c>
      <c r="M316">
        <f>LN('25 TSE Stocks'!M316/'25 TSE Stocks'!M315)</f>
        <v>1.4397103758613448E-2</v>
      </c>
      <c r="N316">
        <f>LN('25 TSE Stocks'!N316/'25 TSE Stocks'!N315)</f>
        <v>-1.9871956562989273E-2</v>
      </c>
      <c r="O316">
        <f>LN('25 TSE Stocks'!O316/'25 TSE Stocks'!O315)</f>
        <v>-3.0310483256942443E-3</v>
      </c>
      <c r="P316">
        <f>LN('25 TSE Stocks'!P316/'25 TSE Stocks'!P315)</f>
        <v>-3.3918240811767609E-3</v>
      </c>
      <c r="Q316">
        <f>LN('25 TSE Stocks'!Q316/'25 TSE Stocks'!Q315)</f>
        <v>1.6070412759035622E-2</v>
      </c>
      <c r="R316">
        <f>LN('25 TSE Stocks'!R316/'25 TSE Stocks'!R315)</f>
        <v>3.9804715192102063E-3</v>
      </c>
      <c r="S316">
        <f>LN('25 TSE Stocks'!S316/'25 TSE Stocks'!S315)</f>
        <v>1.3034277894771285E-2</v>
      </c>
      <c r="T316">
        <f>LN('25 TSE Stocks'!T316/'25 TSE Stocks'!T315)</f>
        <v>1.8323227956770188E-2</v>
      </c>
      <c r="U316">
        <f>LN('25 TSE Stocks'!U316/'25 TSE Stocks'!U315)</f>
        <v>9.9835226280670028E-3</v>
      </c>
      <c r="V316">
        <f>LN('25 TSE Stocks'!V316/'25 TSE Stocks'!V315)</f>
        <v>4.3955559481508623E-2</v>
      </c>
      <c r="W316">
        <f>LN('25 TSE Stocks'!W316/'25 TSE Stocks'!W315)</f>
        <v>-6.0763885303999439E-3</v>
      </c>
      <c r="X316">
        <f>LN('25 TSE Stocks'!X316/'25 TSE Stocks'!X315)</f>
        <v>3.6334920922057423E-2</v>
      </c>
      <c r="Y316">
        <f>LN('25 TSE Stocks'!Y316/'25 TSE Stocks'!Y315)</f>
        <v>-3.5422952440270619E-2</v>
      </c>
      <c r="Z316">
        <f>LN('25 TSE Stocks'!Z316/'25 TSE Stocks'!Z315)</f>
        <v>1.6367093280008245E-2</v>
      </c>
    </row>
    <row r="317" spans="1:26" x14ac:dyDescent="0.25">
      <c r="A317" s="1">
        <v>43465</v>
      </c>
      <c r="B317">
        <f>LN('25 TSE Stocks'!B317/'25 TSE Stocks'!B316)</f>
        <v>-4.5324985920179056E-2</v>
      </c>
      <c r="C317">
        <f>LN('25 TSE Stocks'!C317/'25 TSE Stocks'!C316)</f>
        <v>-3.3536071287294709E-2</v>
      </c>
      <c r="D317">
        <f>LN('25 TSE Stocks'!D317/'25 TSE Stocks'!D316)</f>
        <v>-7.1200622554802459E-2</v>
      </c>
      <c r="E317">
        <f>LN('25 TSE Stocks'!E317/'25 TSE Stocks'!E316)</f>
        <v>-7.5611832539836166E-2</v>
      </c>
      <c r="F317">
        <f>LN('25 TSE Stocks'!F317/'25 TSE Stocks'!F316)</f>
        <v>-3.7191479900796118E-4</v>
      </c>
      <c r="G317">
        <f>LN('25 TSE Stocks'!G317/'25 TSE Stocks'!G316)</f>
        <v>-9.4102657571789594E-3</v>
      </c>
      <c r="H317">
        <f>LN('25 TSE Stocks'!H317/'25 TSE Stocks'!H316)</f>
        <v>-2.6937746910984488E-2</v>
      </c>
      <c r="I317">
        <f>LN('25 TSE Stocks'!I317/'25 TSE Stocks'!I316)</f>
        <v>-1.6630867762555759E-2</v>
      </c>
      <c r="J317">
        <f>LN('25 TSE Stocks'!J317/'25 TSE Stocks'!J316)</f>
        <v>-1.3740672739331812E-2</v>
      </c>
      <c r="K317">
        <f>LN('25 TSE Stocks'!K317/'25 TSE Stocks'!K316)</f>
        <v>-8.1357585242601092E-3</v>
      </c>
      <c r="L317">
        <f>LN('25 TSE Stocks'!L317/'25 TSE Stocks'!L316)</f>
        <v>-4.0983914645991312E-2</v>
      </c>
      <c r="M317">
        <f>LN('25 TSE Stocks'!M317/'25 TSE Stocks'!M316)</f>
        <v>-1.2947898544180729E-2</v>
      </c>
      <c r="N317">
        <f>LN('25 TSE Stocks'!N317/'25 TSE Stocks'!N316)</f>
        <v>-3.9126307674028304E-2</v>
      </c>
      <c r="O317">
        <f>LN('25 TSE Stocks'!O317/'25 TSE Stocks'!O316)</f>
        <v>-6.1783049568296953E-3</v>
      </c>
      <c r="P317">
        <f>LN('25 TSE Stocks'!P317/'25 TSE Stocks'!P316)</f>
        <v>-8.3687149959374672E-3</v>
      </c>
      <c r="Q317">
        <f>LN('25 TSE Stocks'!Q317/'25 TSE Stocks'!Q316)</f>
        <v>-1.0196749361083023E-2</v>
      </c>
      <c r="R317">
        <f>LN('25 TSE Stocks'!R317/'25 TSE Stocks'!R316)</f>
        <v>3.2904379086944421E-2</v>
      </c>
      <c r="S317">
        <f>LN('25 TSE Stocks'!S317/'25 TSE Stocks'!S316)</f>
        <v>2.8737316819550597E-3</v>
      </c>
      <c r="T317">
        <f>LN('25 TSE Stocks'!T317/'25 TSE Stocks'!T316)</f>
        <v>-3.9164758704380638E-2</v>
      </c>
      <c r="U317">
        <f>LN('25 TSE Stocks'!U317/'25 TSE Stocks'!U316)</f>
        <v>-2.2180935440202183E-2</v>
      </c>
      <c r="V317">
        <f>LN('25 TSE Stocks'!V317/'25 TSE Stocks'!V316)</f>
        <v>-3.6848051863219905E-2</v>
      </c>
      <c r="W317">
        <f>LN('25 TSE Stocks'!W317/'25 TSE Stocks'!W316)</f>
        <v>1.7400504824330151E-3</v>
      </c>
      <c r="X317">
        <f>LN('25 TSE Stocks'!X317/'25 TSE Stocks'!X316)</f>
        <v>4.2100814580453699E-3</v>
      </c>
      <c r="Y317">
        <f>LN('25 TSE Stocks'!Y317/'25 TSE Stocks'!Y316)</f>
        <v>-2.1878651477783562E-2</v>
      </c>
      <c r="Z317">
        <f>LN('25 TSE Stocks'!Z317/'25 TSE Stocks'!Z316)</f>
        <v>1.6217352110111506E-3</v>
      </c>
    </row>
    <row r="318" spans="1:26" x14ac:dyDescent="0.25">
      <c r="A318" s="1">
        <v>43472</v>
      </c>
      <c r="B318">
        <f>LN('25 TSE Stocks'!B318/'25 TSE Stocks'!B317)</f>
        <v>9.151086712893558E-2</v>
      </c>
      <c r="C318">
        <f>LN('25 TSE Stocks'!C318/'25 TSE Stocks'!C317)</f>
        <v>2.8813691944391998E-2</v>
      </c>
      <c r="D318">
        <f>LN('25 TSE Stocks'!D318/'25 TSE Stocks'!D317)</f>
        <v>5.513608780292948E-2</v>
      </c>
      <c r="E318">
        <f>LN('25 TSE Stocks'!E318/'25 TSE Stocks'!E317)</f>
        <v>0.12414830156405422</v>
      </c>
      <c r="F318">
        <f>LN('25 TSE Stocks'!F318/'25 TSE Stocks'!F317)</f>
        <v>4.8816828265512209E-2</v>
      </c>
      <c r="G318">
        <f>LN('25 TSE Stocks'!G318/'25 TSE Stocks'!G317)</f>
        <v>7.2181238927254698E-2</v>
      </c>
      <c r="H318">
        <f>LN('25 TSE Stocks'!H318/'25 TSE Stocks'!H317)</f>
        <v>9.2824956834269612E-2</v>
      </c>
      <c r="I318">
        <f>LN('25 TSE Stocks'!I318/'25 TSE Stocks'!I317)</f>
        <v>1.1543088588491629E-2</v>
      </c>
      <c r="J318">
        <f>LN('25 TSE Stocks'!J318/'25 TSE Stocks'!J317)</f>
        <v>4.9668194240660407E-2</v>
      </c>
      <c r="K318">
        <f>LN('25 TSE Stocks'!K318/'25 TSE Stocks'!K317)</f>
        <v>-4.7231062853025883E-2</v>
      </c>
      <c r="L318">
        <f>LN('25 TSE Stocks'!L318/'25 TSE Stocks'!L317)</f>
        <v>-2.702696960443778E-3</v>
      </c>
      <c r="M318">
        <f>LN('25 TSE Stocks'!M318/'25 TSE Stocks'!M317)</f>
        <v>3.2201096061251634E-2</v>
      </c>
      <c r="N318">
        <f>LN('25 TSE Stocks'!N318/'25 TSE Stocks'!N317)</f>
        <v>0.11634953963722522</v>
      </c>
      <c r="O318">
        <f>LN('25 TSE Stocks'!O318/'25 TSE Stocks'!O317)</f>
        <v>-2.4967824225811865E-2</v>
      </c>
      <c r="P318">
        <f>LN('25 TSE Stocks'!P318/'25 TSE Stocks'!P317)</f>
        <v>3.3863291453236015E-2</v>
      </c>
      <c r="Q318">
        <f>LN('25 TSE Stocks'!Q318/'25 TSE Stocks'!Q317)</f>
        <v>-1.9217092732976202E-2</v>
      </c>
      <c r="R318">
        <f>LN('25 TSE Stocks'!R318/'25 TSE Stocks'!R317)</f>
        <v>-2.2298237010848293E-2</v>
      </c>
      <c r="S318">
        <f>LN('25 TSE Stocks'!S318/'25 TSE Stocks'!S317)</f>
        <v>-2.1755822098236968E-2</v>
      </c>
      <c r="T318">
        <f>LN('25 TSE Stocks'!T318/'25 TSE Stocks'!T317)</f>
        <v>5.578568995973044E-2</v>
      </c>
      <c r="U318">
        <f>LN('25 TSE Stocks'!U318/'25 TSE Stocks'!U317)</f>
        <v>-5.6942808306307532E-2</v>
      </c>
      <c r="V318">
        <f>LN('25 TSE Stocks'!V318/'25 TSE Stocks'!V317)</f>
        <v>4.0255284911750511E-2</v>
      </c>
      <c r="W318">
        <f>LN('25 TSE Stocks'!W318/'25 TSE Stocks'!W317)</f>
        <v>5.6602972315731609E-2</v>
      </c>
      <c r="X318">
        <f>LN('25 TSE Stocks'!X318/'25 TSE Stocks'!X317)</f>
        <v>-4.7617110544916678E-2</v>
      </c>
      <c r="Y318">
        <f>LN('25 TSE Stocks'!Y318/'25 TSE Stocks'!Y317)</f>
        <v>0.17491091609564044</v>
      </c>
      <c r="Z318">
        <f>LN('25 TSE Stocks'!Z318/'25 TSE Stocks'!Z317)</f>
        <v>3.8160511202938167E-2</v>
      </c>
    </row>
    <row r="319" spans="1:26" x14ac:dyDescent="0.25">
      <c r="A319" s="1">
        <v>43479</v>
      </c>
      <c r="B319">
        <f>LN('25 TSE Stocks'!B319/'25 TSE Stocks'!B318)</f>
        <v>7.2416544721748716E-2</v>
      </c>
      <c r="C319">
        <f>LN('25 TSE Stocks'!C319/'25 TSE Stocks'!C318)</f>
        <v>3.145268508069074E-2</v>
      </c>
      <c r="D319">
        <f>LN('25 TSE Stocks'!D319/'25 TSE Stocks'!D318)</f>
        <v>4.1631501407393565E-2</v>
      </c>
      <c r="E319">
        <f>LN('25 TSE Stocks'!E319/'25 TSE Stocks'!E318)</f>
        <v>1.010113017061995E-2</v>
      </c>
      <c r="F319">
        <f>LN('25 TSE Stocks'!F319/'25 TSE Stocks'!F318)</f>
        <v>1.4593473652223085E-2</v>
      </c>
      <c r="G319">
        <f>LN('25 TSE Stocks'!G319/'25 TSE Stocks'!G318)</f>
        <v>-3.3775493784955566E-3</v>
      </c>
      <c r="H319">
        <f>LN('25 TSE Stocks'!H319/'25 TSE Stocks'!H318)</f>
        <v>3.9639320672099465E-2</v>
      </c>
      <c r="I319">
        <f>LN('25 TSE Stocks'!I319/'25 TSE Stocks'!I318)</f>
        <v>1.4683826942076489E-2</v>
      </c>
      <c r="J319">
        <f>LN('25 TSE Stocks'!J319/'25 TSE Stocks'!J318)</f>
        <v>8.0928565997864063E-2</v>
      </c>
      <c r="K319">
        <f>LN('25 TSE Stocks'!K319/'25 TSE Stocks'!K318)</f>
        <v>2.841029196385353E-3</v>
      </c>
      <c r="L319">
        <f>LN('25 TSE Stocks'!L319/'25 TSE Stocks'!L318)</f>
        <v>2.9335358197997406E-2</v>
      </c>
      <c r="M319">
        <f>LN('25 TSE Stocks'!M319/'25 TSE Stocks'!M318)</f>
        <v>2.7656624069044362E-2</v>
      </c>
      <c r="N319">
        <f>LN('25 TSE Stocks'!N319/'25 TSE Stocks'!N318)</f>
        <v>4.4356810934138236E-2</v>
      </c>
      <c r="O319">
        <f>LN('25 TSE Stocks'!O319/'25 TSE Stocks'!O318)</f>
        <v>-2.2832038375361605E-2</v>
      </c>
      <c r="P319">
        <f>LN('25 TSE Stocks'!P319/'25 TSE Stocks'!P318)</f>
        <v>2.3039897797819717E-2</v>
      </c>
      <c r="Q319">
        <f>LN('25 TSE Stocks'!Q319/'25 TSE Stocks'!Q318)</f>
        <v>1.3343429335023469E-2</v>
      </c>
      <c r="R319">
        <f>LN('25 TSE Stocks'!R319/'25 TSE Stocks'!R318)</f>
        <v>-2.6410969816126909E-2</v>
      </c>
      <c r="S319">
        <f>LN('25 TSE Stocks'!S319/'25 TSE Stocks'!S318)</f>
        <v>-1.1799478566053293E-2</v>
      </c>
      <c r="T319">
        <f>LN('25 TSE Stocks'!T319/'25 TSE Stocks'!T318)</f>
        <v>1.2964881612257638E-2</v>
      </c>
      <c r="U319">
        <f>LN('25 TSE Stocks'!U319/'25 TSE Stocks'!U318)</f>
        <v>3.2120658628607607E-2</v>
      </c>
      <c r="V319">
        <f>LN('25 TSE Stocks'!V319/'25 TSE Stocks'!V318)</f>
        <v>3.2131341334236653E-2</v>
      </c>
      <c r="W319">
        <f>LN('25 TSE Stocks'!W319/'25 TSE Stocks'!W318)</f>
        <v>3.0734347356246621E-2</v>
      </c>
      <c r="X319">
        <f>LN('25 TSE Stocks'!X319/'25 TSE Stocks'!X318)</f>
        <v>4.6339610284017113E-3</v>
      </c>
      <c r="Y319">
        <f>LN('25 TSE Stocks'!Y319/'25 TSE Stocks'!Y318)</f>
        <v>1.0277849523973181E-2</v>
      </c>
      <c r="Z319">
        <f>LN('25 TSE Stocks'!Z319/'25 TSE Stocks'!Z318)</f>
        <v>-6.2594744344326141E-3</v>
      </c>
    </row>
    <row r="320" spans="1:26" x14ac:dyDescent="0.25">
      <c r="A320" s="1">
        <v>43486</v>
      </c>
      <c r="B320">
        <f>LN('25 TSE Stocks'!B320/'25 TSE Stocks'!B319)</f>
        <v>8.9930948669556143E-2</v>
      </c>
      <c r="C320">
        <f>LN('25 TSE Stocks'!C320/'25 TSE Stocks'!C319)</f>
        <v>-1.7351457704248847E-2</v>
      </c>
      <c r="D320">
        <f>LN('25 TSE Stocks'!D320/'25 TSE Stocks'!D319)</f>
        <v>5.1098975436908979E-2</v>
      </c>
      <c r="E320">
        <f>LN('25 TSE Stocks'!E320/'25 TSE Stocks'!E319)</f>
        <v>7.4227539252765304E-2</v>
      </c>
      <c r="F320">
        <f>LN('25 TSE Stocks'!F320/'25 TSE Stocks'!F319)</f>
        <v>1.9018765768093696E-2</v>
      </c>
      <c r="G320">
        <f>LN('25 TSE Stocks'!G320/'25 TSE Stocks'!G319)</f>
        <v>-5.0140826151614457E-3</v>
      </c>
      <c r="H320">
        <f>LN('25 TSE Stocks'!H320/'25 TSE Stocks'!H319)</f>
        <v>8.9286123597352544E-3</v>
      </c>
      <c r="I320">
        <f>LN('25 TSE Stocks'!I320/'25 TSE Stocks'!I319)</f>
        <v>-3.2725264781291582E-3</v>
      </c>
      <c r="J320">
        <f>LN('25 TSE Stocks'!J320/'25 TSE Stocks'!J319)</f>
        <v>2.201540854903182E-2</v>
      </c>
      <c r="K320">
        <f>LN('25 TSE Stocks'!K320/'25 TSE Stocks'!K319)</f>
        <v>-2.5863638587179535E-2</v>
      </c>
      <c r="L320">
        <f>LN('25 TSE Stocks'!L320/'25 TSE Stocks'!L319)</f>
        <v>-6.3750257231709351E-2</v>
      </c>
      <c r="M320">
        <f>LN('25 TSE Stocks'!M320/'25 TSE Stocks'!M319)</f>
        <v>-1.9557260129970576E-2</v>
      </c>
      <c r="N320">
        <f>LN('25 TSE Stocks'!N320/'25 TSE Stocks'!N319)</f>
        <v>1.6074940390527842E-2</v>
      </c>
      <c r="O320">
        <f>LN('25 TSE Stocks'!O320/'25 TSE Stocks'!O319)</f>
        <v>-1.5359908121193498E-2</v>
      </c>
      <c r="P320">
        <f>LN('25 TSE Stocks'!P320/'25 TSE Stocks'!P319)</f>
        <v>-7.621164036689743E-3</v>
      </c>
      <c r="Q320">
        <f>LN('25 TSE Stocks'!Q320/'25 TSE Stocks'!Q319)</f>
        <v>1.7518566469838528E-2</v>
      </c>
      <c r="R320">
        <f>LN('25 TSE Stocks'!R320/'25 TSE Stocks'!R319)</f>
        <v>7.6174203832154851E-3</v>
      </c>
      <c r="S320">
        <f>LN('25 TSE Stocks'!S320/'25 TSE Stocks'!S319)</f>
        <v>-1.7964663452724454E-2</v>
      </c>
      <c r="T320">
        <f>LN('25 TSE Stocks'!T320/'25 TSE Stocks'!T319)</f>
        <v>4.442251716687369E-2</v>
      </c>
      <c r="U320">
        <f>LN('25 TSE Stocks'!U320/'25 TSE Stocks'!U319)</f>
        <v>-1.3958826696361476E-2</v>
      </c>
      <c r="V320">
        <f>LN('25 TSE Stocks'!V320/'25 TSE Stocks'!V319)</f>
        <v>8.5273662058734812E-3</v>
      </c>
      <c r="W320">
        <f>LN('25 TSE Stocks'!W320/'25 TSE Stocks'!W319)</f>
        <v>1.5019949525349626E-2</v>
      </c>
      <c r="X320">
        <f>LN('25 TSE Stocks'!X320/'25 TSE Stocks'!X319)</f>
        <v>1.1948670469186875E-2</v>
      </c>
      <c r="Y320">
        <f>LN('25 TSE Stocks'!Y320/'25 TSE Stocks'!Y319)</f>
        <v>5.9541255556923946E-2</v>
      </c>
      <c r="Z320">
        <f>LN('25 TSE Stocks'!Z320/'25 TSE Stocks'!Z319)</f>
        <v>0</v>
      </c>
    </row>
    <row r="321" spans="1:26" x14ac:dyDescent="0.25">
      <c r="A321" s="1">
        <v>43493</v>
      </c>
      <c r="B321">
        <f>LN('25 TSE Stocks'!B321/'25 TSE Stocks'!B320)</f>
        <v>1.8773142202512E-2</v>
      </c>
      <c r="C321">
        <f>LN('25 TSE Stocks'!C321/'25 TSE Stocks'!C320)</f>
        <v>-0.21674634455109212</v>
      </c>
      <c r="D321">
        <f>LN('25 TSE Stocks'!D321/'25 TSE Stocks'!D320)</f>
        <v>3.6833216556377128E-3</v>
      </c>
      <c r="E321">
        <f>LN('25 TSE Stocks'!E321/'25 TSE Stocks'!E320)</f>
        <v>-6.4227505772183682E-2</v>
      </c>
      <c r="F321">
        <f>LN('25 TSE Stocks'!F321/'25 TSE Stocks'!F320)</f>
        <v>-2.0765804082836254E-2</v>
      </c>
      <c r="G321">
        <f>LN('25 TSE Stocks'!G321/'25 TSE Stocks'!G320)</f>
        <v>-1.6245959875599389E-2</v>
      </c>
      <c r="H321">
        <f>LN('25 TSE Stocks'!H321/'25 TSE Stocks'!H320)</f>
        <v>-1.482511812853362E-3</v>
      </c>
      <c r="I321">
        <f>LN('25 TSE Stocks'!I321/'25 TSE Stocks'!I320)</f>
        <v>1.4518357770600662E-2</v>
      </c>
      <c r="J321">
        <f>LN('25 TSE Stocks'!J321/'25 TSE Stocks'!J320)</f>
        <v>2.2993330561076088E-2</v>
      </c>
      <c r="K321">
        <f>LN('25 TSE Stocks'!K321/'25 TSE Stocks'!K320)</f>
        <v>0.13969875342030444</v>
      </c>
      <c r="L321">
        <f>LN('25 TSE Stocks'!L321/'25 TSE Stocks'!L320)</f>
        <v>-1.6949510805094204E-2</v>
      </c>
      <c r="M321">
        <f>LN('25 TSE Stocks'!M321/'25 TSE Stocks'!M320)</f>
        <v>-2.9069237962016048E-2</v>
      </c>
      <c r="N321">
        <f>LN('25 TSE Stocks'!N321/'25 TSE Stocks'!N320)</f>
        <v>1.5421353440086309E-3</v>
      </c>
      <c r="O321">
        <f>LN('25 TSE Stocks'!O321/'25 TSE Stocks'!O320)</f>
        <v>-4.6910749335142565E-4</v>
      </c>
      <c r="P321">
        <f>LN('25 TSE Stocks'!P321/'25 TSE Stocks'!P320)</f>
        <v>2.3759351701842065E-2</v>
      </c>
      <c r="Q321">
        <f>LN('25 TSE Stocks'!Q321/'25 TSE Stocks'!Q320)</f>
        <v>4.3320681536048282E-3</v>
      </c>
      <c r="R321">
        <f>LN('25 TSE Stocks'!R321/'25 TSE Stocks'!R320)</f>
        <v>1.2641560349844075E-3</v>
      </c>
      <c r="S321">
        <f>LN('25 TSE Stocks'!S321/'25 TSE Stocks'!S320)</f>
        <v>1.0518476161471994E-2</v>
      </c>
      <c r="T321">
        <f>LN('25 TSE Stocks'!T321/'25 TSE Stocks'!T320)</f>
        <v>7.1082896127643699E-3</v>
      </c>
      <c r="U321">
        <f>LN('25 TSE Stocks'!U321/'25 TSE Stocks'!U320)</f>
        <v>1.2792163861401473E-2</v>
      </c>
      <c r="V321">
        <f>LN('25 TSE Stocks'!V321/'25 TSE Stocks'!V320)</f>
        <v>4.0952758739558753E-2</v>
      </c>
      <c r="W321">
        <f>LN('25 TSE Stocks'!W321/'25 TSE Stocks'!W320)</f>
        <v>-1.2633306451167944E-2</v>
      </c>
      <c r="X321">
        <f>LN('25 TSE Stocks'!X321/'25 TSE Stocks'!X320)</f>
        <v>4.3795870451626286E-2</v>
      </c>
      <c r="Y321">
        <f>LN('25 TSE Stocks'!Y321/'25 TSE Stocks'!Y320)</f>
        <v>-2.4708631712738037E-2</v>
      </c>
      <c r="Z321">
        <f>LN('25 TSE Stocks'!Z321/'25 TSE Stocks'!Z320)</f>
        <v>-1.5713596633376763E-3</v>
      </c>
    </row>
    <row r="322" spans="1:26" x14ac:dyDescent="0.25">
      <c r="A322" s="1">
        <v>43500</v>
      </c>
      <c r="B322">
        <f>LN('25 TSE Stocks'!B322/'25 TSE Stocks'!B321)</f>
        <v>0.21192199577611193</v>
      </c>
      <c r="C322">
        <f>LN('25 TSE Stocks'!C322/'25 TSE Stocks'!C321)</f>
        <v>-9.415152611487744E-2</v>
      </c>
      <c r="D322">
        <f>LN('25 TSE Stocks'!D322/'25 TSE Stocks'!D321)</f>
        <v>-1.8553420554172657E-2</v>
      </c>
      <c r="E322">
        <f>LN('25 TSE Stocks'!E322/'25 TSE Stocks'!E321)</f>
        <v>-5.6280681169369469E-2</v>
      </c>
      <c r="F322">
        <f>LN('25 TSE Stocks'!F322/'25 TSE Stocks'!F321)</f>
        <v>-1.5749677972933358E-3</v>
      </c>
      <c r="G322">
        <f>LN('25 TSE Stocks'!G322/'25 TSE Stocks'!G321)</f>
        <v>-3.1443262400142412E-2</v>
      </c>
      <c r="H322">
        <f>LN('25 TSE Stocks'!H322/'25 TSE Stocks'!H321)</f>
        <v>-6.9098912146776922E-2</v>
      </c>
      <c r="I322">
        <f>LN('25 TSE Stocks'!I322/'25 TSE Stocks'!I321)</f>
        <v>-6.4821194946324025E-3</v>
      </c>
      <c r="J322">
        <f>LN('25 TSE Stocks'!J322/'25 TSE Stocks'!J321)</f>
        <v>3.3917684114530215E-2</v>
      </c>
      <c r="K322">
        <f>LN('25 TSE Stocks'!K322/'25 TSE Stocks'!K321)</f>
        <v>2.869809149499588E-2</v>
      </c>
      <c r="L322">
        <f>LN('25 TSE Stocks'!L322/'25 TSE Stocks'!L321)</f>
        <v>5.6818173533780521E-3</v>
      </c>
      <c r="M322">
        <f>LN('25 TSE Stocks'!M322/'25 TSE Stocks'!M321)</f>
        <v>-5.1715478106776187E-2</v>
      </c>
      <c r="N322">
        <f>LN('25 TSE Stocks'!N322/'25 TSE Stocks'!N321)</f>
        <v>-2.390973430203433E-2</v>
      </c>
      <c r="O322">
        <f>LN('25 TSE Stocks'!O322/'25 TSE Stocks'!O321)</f>
        <v>1.4067224314962736E-3</v>
      </c>
      <c r="P322">
        <f>LN('25 TSE Stocks'!P322/'25 TSE Stocks'!P321)</f>
        <v>-2.9238749110494202E-2</v>
      </c>
      <c r="Q322">
        <f>LN('25 TSE Stocks'!Q322/'25 TSE Stocks'!Q321)</f>
        <v>3.6779296783079431E-2</v>
      </c>
      <c r="R322">
        <f>LN('25 TSE Stocks'!R322/'25 TSE Stocks'!R321)</f>
        <v>8.4169445350233696E-4</v>
      </c>
      <c r="S322">
        <f>LN('25 TSE Stocks'!S322/'25 TSE Stocks'!S321)</f>
        <v>-1.506054680720946E-2</v>
      </c>
      <c r="T322">
        <f>LN('25 TSE Stocks'!T322/'25 TSE Stocks'!T321)</f>
        <v>-1.8850142458512353E-2</v>
      </c>
      <c r="U322">
        <f>LN('25 TSE Stocks'!U322/'25 TSE Stocks'!U321)</f>
        <v>-4.8104511955169163E-3</v>
      </c>
      <c r="V322">
        <f>LN('25 TSE Stocks'!V322/'25 TSE Stocks'!V321)</f>
        <v>6.266348959607632E-4</v>
      </c>
      <c r="W322">
        <f>LN('25 TSE Stocks'!W322/'25 TSE Stocks'!W321)</f>
        <v>-9.9820736068364242E-3</v>
      </c>
      <c r="X322">
        <f>LN('25 TSE Stocks'!X322/'25 TSE Stocks'!X321)</f>
        <v>2.205502616033355E-2</v>
      </c>
      <c r="Y322">
        <f>LN('25 TSE Stocks'!Y322/'25 TSE Stocks'!Y321)</f>
        <v>-6.4582456437187616E-2</v>
      </c>
      <c r="Z322">
        <f>LN('25 TSE Stocks'!Z322/'25 TSE Stocks'!Z321)</f>
        <v>-1.1067198195388707E-2</v>
      </c>
    </row>
    <row r="323" spans="1:26" x14ac:dyDescent="0.25">
      <c r="A323" s="1">
        <v>43507</v>
      </c>
      <c r="B323">
        <f>LN('25 TSE Stocks'!B323/'25 TSE Stocks'!B322)</f>
        <v>-8.1348941170115863E-3</v>
      </c>
      <c r="C323">
        <f>LN('25 TSE Stocks'!C323/'25 TSE Stocks'!C322)</f>
        <v>5.5742050123296305E-2</v>
      </c>
      <c r="D323">
        <f>LN('25 TSE Stocks'!D323/'25 TSE Stocks'!D322)</f>
        <v>6.6993266523176581E-2</v>
      </c>
      <c r="E323">
        <f>LN('25 TSE Stocks'!E323/'25 TSE Stocks'!E322)</f>
        <v>9.0513887253924188E-2</v>
      </c>
      <c r="F323">
        <f>LN('25 TSE Stocks'!F323/'25 TSE Stocks'!F322)</f>
        <v>1.4001807991364259E-3</v>
      </c>
      <c r="G323">
        <f>LN('25 TSE Stocks'!G323/'25 TSE Stocks'!G322)</f>
        <v>2.3901770822843275E-2</v>
      </c>
      <c r="H323">
        <f>LN('25 TSE Stocks'!H323/'25 TSE Stocks'!H322)</f>
        <v>1.5885942416975077E-3</v>
      </c>
      <c r="I323">
        <f>LN('25 TSE Stocks'!I323/'25 TSE Stocks'!I322)</f>
        <v>1.4895954559098057E-2</v>
      </c>
      <c r="J323">
        <f>LN('25 TSE Stocks'!J323/'25 TSE Stocks'!J322)</f>
        <v>6.3252021254852631E-2</v>
      </c>
      <c r="K323">
        <f>LN('25 TSE Stocks'!K323/'25 TSE Stocks'!K322)</f>
        <v>7.5775912122911515E-2</v>
      </c>
      <c r="L323">
        <f>LN('25 TSE Stocks'!L323/'25 TSE Stocks'!L322)</f>
        <v>1.2667163160955265E-2</v>
      </c>
      <c r="M323">
        <f>LN('25 TSE Stocks'!M323/'25 TSE Stocks'!M322)</f>
        <v>-9.3925614192911285E-3</v>
      </c>
      <c r="N323">
        <f>LN('25 TSE Stocks'!N323/'25 TSE Stocks'!N322)</f>
        <v>3.1584300991993872E-2</v>
      </c>
      <c r="O323">
        <f>LN('25 TSE Stocks'!O323/'25 TSE Stocks'!O322)</f>
        <v>-0.11561800764752493</v>
      </c>
      <c r="P323">
        <f>LN('25 TSE Stocks'!P323/'25 TSE Stocks'!P322)</f>
        <v>0</v>
      </c>
      <c r="Q323">
        <f>LN('25 TSE Stocks'!Q323/'25 TSE Stocks'!Q322)</f>
        <v>3.6814016759272199E-2</v>
      </c>
      <c r="R323">
        <f>LN('25 TSE Stocks'!R323/'25 TSE Stocks'!R322)</f>
        <v>2.5133652124933518E-2</v>
      </c>
      <c r="S323">
        <f>LN('25 TSE Stocks'!S323/'25 TSE Stocks'!S322)</f>
        <v>2.2506734098461885E-2</v>
      </c>
      <c r="T323">
        <f>LN('25 TSE Stocks'!T323/'25 TSE Stocks'!T322)</f>
        <v>5.4274386478848725E-2</v>
      </c>
      <c r="U323">
        <f>LN('25 TSE Stocks'!U323/'25 TSE Stocks'!U322)</f>
        <v>6.7036069883390365E-2</v>
      </c>
      <c r="V323">
        <f>LN('25 TSE Stocks'!V323/'25 TSE Stocks'!V322)</f>
        <v>1.3690339490244533E-2</v>
      </c>
      <c r="W323">
        <f>LN('25 TSE Stocks'!W323/'25 TSE Stocks'!W322)</f>
        <v>0</v>
      </c>
      <c r="X323">
        <f>LN('25 TSE Stocks'!X323/'25 TSE Stocks'!X322)</f>
        <v>-5.0438184666511697E-2</v>
      </c>
      <c r="Y323">
        <f>LN('25 TSE Stocks'!Y323/'25 TSE Stocks'!Y322)</f>
        <v>6.1945529308383207E-2</v>
      </c>
      <c r="Z323">
        <f>LN('25 TSE Stocks'!Z323/'25 TSE Stocks'!Z322)</f>
        <v>-1.591007065058791E-3</v>
      </c>
    </row>
    <row r="324" spans="1:26" x14ac:dyDescent="0.25">
      <c r="A324" s="1">
        <v>43514</v>
      </c>
      <c r="B324">
        <f>LN('25 TSE Stocks'!B324/'25 TSE Stocks'!B323)</f>
        <v>-5.2706730057032691E-2</v>
      </c>
      <c r="C324">
        <f>LN('25 TSE Stocks'!C324/'25 TSE Stocks'!C323)</f>
        <v>1.6430481759455638E-2</v>
      </c>
      <c r="D324">
        <f>LN('25 TSE Stocks'!D324/'25 TSE Stocks'!D323)</f>
        <v>-1.0563345261165371E-2</v>
      </c>
      <c r="E324">
        <f>LN('25 TSE Stocks'!E324/'25 TSE Stocks'!E323)</f>
        <v>-2.9270316881464333E-2</v>
      </c>
      <c r="F324">
        <f>LN('25 TSE Stocks'!F324/'25 TSE Stocks'!F323)</f>
        <v>1.4928319111634416E-2</v>
      </c>
      <c r="G324">
        <f>LN('25 TSE Stocks'!G324/'25 TSE Stocks'!G323)</f>
        <v>1.7261279375133391E-2</v>
      </c>
      <c r="H324">
        <f>LN('25 TSE Stocks'!H324/'25 TSE Stocks'!H323)</f>
        <v>-1.1173312314316645E-2</v>
      </c>
      <c r="I324">
        <f>LN('25 TSE Stocks'!I324/'25 TSE Stocks'!I323)</f>
        <v>1.3219316855652393E-2</v>
      </c>
      <c r="J324">
        <f>LN('25 TSE Stocks'!J324/'25 TSE Stocks'!J323)</f>
        <v>-4.6920820960656287E-3</v>
      </c>
      <c r="K324">
        <f>LN('25 TSE Stocks'!K324/'25 TSE Stocks'!K323)</f>
        <v>2.5887988556878384E-2</v>
      </c>
      <c r="L324">
        <f>LN('25 TSE Stocks'!L324/'25 TSE Stocks'!L323)</f>
        <v>3.8413606926766888E-2</v>
      </c>
      <c r="M324">
        <f>LN('25 TSE Stocks'!M324/'25 TSE Stocks'!M323)</f>
        <v>3.6758985989025945E-2</v>
      </c>
      <c r="N324">
        <f>LN('25 TSE Stocks'!N324/'25 TSE Stocks'!N323)</f>
        <v>3.6531490026594803E-2</v>
      </c>
      <c r="O324">
        <f>LN('25 TSE Stocks'!O324/'25 TSE Stocks'!O323)</f>
        <v>2.6267548232546067E-3</v>
      </c>
      <c r="P324">
        <f>LN('25 TSE Stocks'!P324/'25 TSE Stocks'!P323)</f>
        <v>8.3249697178421983E-2</v>
      </c>
      <c r="Q324">
        <f>LN('25 TSE Stocks'!Q324/'25 TSE Stocks'!Q323)</f>
        <v>1.9881460586494287E-2</v>
      </c>
      <c r="R324">
        <f>LN('25 TSE Stocks'!R324/'25 TSE Stocks'!R323)</f>
        <v>1.5671508807913303E-2</v>
      </c>
      <c r="S324">
        <f>LN('25 TSE Stocks'!S324/'25 TSE Stocks'!S323)</f>
        <v>1.1799478566053394E-2</v>
      </c>
      <c r="T324">
        <f>LN('25 TSE Stocks'!T324/'25 TSE Stocks'!T323)</f>
        <v>2.63737966289249E-2</v>
      </c>
      <c r="U324">
        <f>LN('25 TSE Stocks'!U324/'25 TSE Stocks'!U323)</f>
        <v>3.7907272014569886E-2</v>
      </c>
      <c r="V324">
        <f>LN('25 TSE Stocks'!V324/'25 TSE Stocks'!V323)</f>
        <v>3.402516319709261E-2</v>
      </c>
      <c r="W324">
        <f>LN('25 TSE Stocks'!W324/'25 TSE Stocks'!W323)</f>
        <v>3.1986923944748426E-2</v>
      </c>
      <c r="X324">
        <f>LN('25 TSE Stocks'!X324/'25 TSE Stocks'!X323)</f>
        <v>1.2072561440086459E-2</v>
      </c>
      <c r="Y324">
        <f>LN('25 TSE Stocks'!Y324/'25 TSE Stocks'!Y323)</f>
        <v>4.768949071228306E-2</v>
      </c>
      <c r="Z324">
        <f>LN('25 TSE Stocks'!Z324/'25 TSE Stocks'!Z323)</f>
        <v>9.5085268384640896E-3</v>
      </c>
    </row>
    <row r="325" spans="1:26" x14ac:dyDescent="0.25">
      <c r="A325" s="1">
        <v>43521</v>
      </c>
      <c r="B325">
        <f>LN('25 TSE Stocks'!B325/'25 TSE Stocks'!B324)</f>
        <v>2.4302539418400215E-2</v>
      </c>
      <c r="C325">
        <f>LN('25 TSE Stocks'!C325/'25 TSE Stocks'!C324)</f>
        <v>6.0363175032017158E-2</v>
      </c>
      <c r="D325">
        <f>LN('25 TSE Stocks'!D325/'25 TSE Stocks'!D324)</f>
        <v>-1.6057456604005482E-2</v>
      </c>
      <c r="E325">
        <f>LN('25 TSE Stocks'!E325/'25 TSE Stocks'!E324)</f>
        <v>1.9608616800548682E-2</v>
      </c>
      <c r="F325">
        <f>LN('25 TSE Stocks'!F325/'25 TSE Stocks'!F324)</f>
        <v>-3.4518006801361619E-3</v>
      </c>
      <c r="G325">
        <f>LN('25 TSE Stocks'!G325/'25 TSE Stocks'!G324)</f>
        <v>-4.7733136922113225E-3</v>
      </c>
      <c r="H325">
        <f>LN('25 TSE Stocks'!H325/'25 TSE Stocks'!H324)</f>
        <v>1.9078544456400625E-2</v>
      </c>
      <c r="I325">
        <f>LN('25 TSE Stocks'!I325/'25 TSE Stocks'!I324)</f>
        <v>4.8625741430581327E-4</v>
      </c>
      <c r="J325">
        <f>LN('25 TSE Stocks'!J325/'25 TSE Stocks'!J324)</f>
        <v>-5.0096387822835282E-3</v>
      </c>
      <c r="K325">
        <f>LN('25 TSE Stocks'!K325/'25 TSE Stocks'!K324)</f>
        <v>1.6529037399282989E-2</v>
      </c>
      <c r="L325">
        <f>LN('25 TSE Stocks'!L325/'25 TSE Stocks'!L324)</f>
        <v>3.1790669864127978E-2</v>
      </c>
      <c r="M325">
        <f>LN('25 TSE Stocks'!M325/'25 TSE Stocks'!M324)</f>
        <v>1.1378598983042894E-2</v>
      </c>
      <c r="N325">
        <f>LN('25 TSE Stocks'!N325/'25 TSE Stocks'!N324)</f>
        <v>-2.6389387989646122E-2</v>
      </c>
      <c r="O325">
        <f>LN('25 TSE Stocks'!O325/'25 TSE Stocks'!O324)</f>
        <v>-6.8438721061282286E-3</v>
      </c>
      <c r="P325">
        <f>LN('25 TSE Stocks'!P325/'25 TSE Stocks'!P324)</f>
        <v>-1.4256870386687919E-2</v>
      </c>
      <c r="Q325">
        <f>LN('25 TSE Stocks'!Q325/'25 TSE Stocks'!Q324)</f>
        <v>1.949374957657694E-2</v>
      </c>
      <c r="R325">
        <f>LN('25 TSE Stocks'!R325/'25 TSE Stocks'!R324)</f>
        <v>-1.0148393681828285E-2</v>
      </c>
      <c r="S325">
        <f>LN('25 TSE Stocks'!S325/'25 TSE Stocks'!S324)</f>
        <v>-1.9245665857305708E-2</v>
      </c>
      <c r="T325">
        <f>LN('25 TSE Stocks'!T325/'25 TSE Stocks'!T324)</f>
        <v>-9.12131532334866E-3</v>
      </c>
      <c r="U325">
        <f>LN('25 TSE Stocks'!U325/'25 TSE Stocks'!U324)</f>
        <v>5.8657301352647774E-4</v>
      </c>
      <c r="V325">
        <f>LN('25 TSE Stocks'!V325/'25 TSE Stocks'!V324)</f>
        <v>-8.398351012742335E-3</v>
      </c>
      <c r="W325">
        <f>LN('25 TSE Stocks'!W325/'25 TSE Stocks'!W324)</f>
        <v>7.7696821609865563E-4</v>
      </c>
      <c r="X325">
        <f>LN('25 TSE Stocks'!X325/'25 TSE Stocks'!X324)</f>
        <v>1.6747792761521486E-2</v>
      </c>
      <c r="Y325">
        <f>LN('25 TSE Stocks'!Y325/'25 TSE Stocks'!Y324)</f>
        <v>-2.0986433856613317E-2</v>
      </c>
      <c r="Z325">
        <f>LN('25 TSE Stocks'!Z325/'25 TSE Stocks'!Z324)</f>
        <v>1.0980512519753707E-2</v>
      </c>
    </row>
    <row r="326" spans="1:26" x14ac:dyDescent="0.25">
      <c r="A326" s="1">
        <v>43528</v>
      </c>
      <c r="B326">
        <f>LN('25 TSE Stocks'!B326/'25 TSE Stocks'!B325)</f>
        <v>-2.5533377559589968E-2</v>
      </c>
      <c r="C326">
        <f>LN('25 TSE Stocks'!C326/'25 TSE Stocks'!C325)</f>
        <v>4.3663134672178777E-2</v>
      </c>
      <c r="D326">
        <f>LN('25 TSE Stocks'!D326/'25 TSE Stocks'!D325)</f>
        <v>-6.1186940258707675E-2</v>
      </c>
      <c r="E326">
        <f>LN('25 TSE Stocks'!E326/'25 TSE Stocks'!E325)</f>
        <v>-0.12937939009019381</v>
      </c>
      <c r="F326">
        <f>LN('25 TSE Stocks'!F326/'25 TSE Stocks'!F325)</f>
        <v>-3.3222507188151465E-2</v>
      </c>
      <c r="G326">
        <f>LN('25 TSE Stocks'!G326/'25 TSE Stocks'!G325)</f>
        <v>-2.3754837947864718E-2</v>
      </c>
      <c r="H326">
        <f>LN('25 TSE Stocks'!H326/'25 TSE Stocks'!H325)</f>
        <v>-6.8430670202485916E-2</v>
      </c>
      <c r="I326">
        <f>LN('25 TSE Stocks'!I326/'25 TSE Stocks'!I325)</f>
        <v>-3.1105946948980268E-2</v>
      </c>
      <c r="J326">
        <f>LN('25 TSE Stocks'!J326/'25 TSE Stocks'!J325)</f>
        <v>5.0096387822834432E-3</v>
      </c>
      <c r="K326">
        <f>LN('25 TSE Stocks'!K326/'25 TSE Stocks'!K325)</f>
        <v>-4.3810165733240555E-3</v>
      </c>
      <c r="L326">
        <f>LN('25 TSE Stocks'!L326/'25 TSE Stocks'!L325)</f>
        <v>-1.9750390021379387E-2</v>
      </c>
      <c r="M326">
        <f>LN('25 TSE Stocks'!M326/'25 TSE Stocks'!M325)</f>
        <v>-1.3434766809771634E-2</v>
      </c>
      <c r="N326">
        <f>LN('25 TSE Stocks'!N326/'25 TSE Stocks'!N325)</f>
        <v>-4.8391670890405622E-2</v>
      </c>
      <c r="O326">
        <f>LN('25 TSE Stocks'!O326/'25 TSE Stocks'!O325)</f>
        <v>-3.0029160188892384E-2</v>
      </c>
      <c r="P326">
        <f>LN('25 TSE Stocks'!P326/'25 TSE Stocks'!P325)</f>
        <v>-5.1563109148235559E-2</v>
      </c>
      <c r="Q326">
        <f>LN('25 TSE Stocks'!Q326/'25 TSE Stocks'!Q325)</f>
        <v>-3.0047948553665424E-2</v>
      </c>
      <c r="R326">
        <f>LN('25 TSE Stocks'!R326/'25 TSE Stocks'!R325)</f>
        <v>-6.8199420632665403E-2</v>
      </c>
      <c r="S326">
        <f>LN('25 TSE Stocks'!S326/'25 TSE Stocks'!S325)</f>
        <v>-5.3351166593860093E-3</v>
      </c>
      <c r="T326">
        <f>LN('25 TSE Stocks'!T326/'25 TSE Stocks'!T325)</f>
        <v>-3.0590505783447464E-3</v>
      </c>
      <c r="U326">
        <f>LN('25 TSE Stocks'!U326/'25 TSE Stocks'!U325)</f>
        <v>4.7968005098891278E-3</v>
      </c>
      <c r="V326">
        <f>LN('25 TSE Stocks'!V326/'25 TSE Stocks'!V325)</f>
        <v>-3.618932449912747E-2</v>
      </c>
      <c r="W326">
        <f>LN('25 TSE Stocks'!W326/'25 TSE Stocks'!W325)</f>
        <v>-3.9609191783513173E-2</v>
      </c>
      <c r="X326">
        <f>LN('25 TSE Stocks'!X326/'25 TSE Stocks'!X325)</f>
        <v>-8.338778466980298E-3</v>
      </c>
      <c r="Y326">
        <f>LN('25 TSE Stocks'!Y326/'25 TSE Stocks'!Y325)</f>
        <v>-0.14275459235414395</v>
      </c>
      <c r="Z326">
        <f>LN('25 TSE Stocks'!Z326/'25 TSE Stocks'!Z325)</f>
        <v>-1.2558845430282134E-2</v>
      </c>
    </row>
    <row r="327" spans="1:26" x14ac:dyDescent="0.25">
      <c r="A327" s="1">
        <v>43535</v>
      </c>
      <c r="B327">
        <f>LN('25 TSE Stocks'!B327/'25 TSE Stocks'!B326)</f>
        <v>5.6268584272152262E-2</v>
      </c>
      <c r="C327">
        <f>LN('25 TSE Stocks'!C327/'25 TSE Stocks'!C326)</f>
        <v>0.10629470029373625</v>
      </c>
      <c r="D327">
        <f>LN('25 TSE Stocks'!D327/'25 TSE Stocks'!D326)</f>
        <v>6.2983878139006855E-2</v>
      </c>
      <c r="E327">
        <f>LN('25 TSE Stocks'!E327/'25 TSE Stocks'!E326)</f>
        <v>-4.5205498267107645E-2</v>
      </c>
      <c r="F327">
        <f>LN('25 TSE Stocks'!F327/'25 TSE Stocks'!F326)</f>
        <v>2.2095532421385709E-2</v>
      </c>
      <c r="G327">
        <f>LN('25 TSE Stocks'!G327/'25 TSE Stocks'!G326)</f>
        <v>1.2779769025170237E-2</v>
      </c>
      <c r="H327">
        <f>LN('25 TSE Stocks'!H327/'25 TSE Stocks'!H326)</f>
        <v>1.3400471423455643E-2</v>
      </c>
      <c r="I327">
        <f>LN('25 TSE Stocks'!I327/'25 TSE Stocks'!I326)</f>
        <v>5.7507300921876333E-3</v>
      </c>
      <c r="J327">
        <f>LN('25 TSE Stocks'!J327/'25 TSE Stocks'!J326)</f>
        <v>3.3955411620051425E-2</v>
      </c>
      <c r="K327">
        <f>LN('25 TSE Stocks'!K327/'25 TSE Stocks'!K326)</f>
        <v>2.2789708943633726E-2</v>
      </c>
      <c r="L327">
        <f>LN('25 TSE Stocks'!L327/'25 TSE Stocks'!L326)</f>
        <v>3.5274723668249693E-2</v>
      </c>
      <c r="M327">
        <f>LN('25 TSE Stocks'!M327/'25 TSE Stocks'!M326)</f>
        <v>1.1755301735575966E-3</v>
      </c>
      <c r="N327">
        <f>LN('25 TSE Stocks'!N327/'25 TSE Stocks'!N326)</f>
        <v>6.0401586941318017E-2</v>
      </c>
      <c r="O327">
        <f>LN('25 TSE Stocks'!O327/'25 TSE Stocks'!O326)</f>
        <v>0</v>
      </c>
      <c r="P327">
        <f>LN('25 TSE Stocks'!P327/'25 TSE Stocks'!P326)</f>
        <v>1.0792019599708826E-3</v>
      </c>
      <c r="Q327">
        <f>LN('25 TSE Stocks'!Q327/'25 TSE Stocks'!Q326)</f>
        <v>3.97082202082134E-3</v>
      </c>
      <c r="R327">
        <f>LN('25 TSE Stocks'!R327/'25 TSE Stocks'!R326)</f>
        <v>2.4396937865089105E-2</v>
      </c>
      <c r="S327">
        <f>LN('25 TSE Stocks'!S327/'25 TSE Stocks'!S326)</f>
        <v>-1.5432206147783119E-2</v>
      </c>
      <c r="T327">
        <f>LN('25 TSE Stocks'!T327/'25 TSE Stocks'!T326)</f>
        <v>5.7736862606989951E-2</v>
      </c>
      <c r="U327">
        <f>LN('25 TSE Stocks'!U327/'25 TSE Stocks'!U326)</f>
        <v>1.114204881508972E-2</v>
      </c>
      <c r="V327">
        <f>LN('25 TSE Stocks'!V327/'25 TSE Stocks'!V326)</f>
        <v>-1.4470193649795845E-2</v>
      </c>
      <c r="W327">
        <f>LN('25 TSE Stocks'!W327/'25 TSE Stocks'!W326)</f>
        <v>-5.2665321830088581E-3</v>
      </c>
      <c r="X327">
        <f>LN('25 TSE Stocks'!X327/'25 TSE Stocks'!X326)</f>
        <v>5.3626496837950087E-2</v>
      </c>
      <c r="Y327">
        <f>LN('25 TSE Stocks'!Y327/'25 TSE Stocks'!Y326)</f>
        <v>3.2813452761142066E-2</v>
      </c>
      <c r="Z327">
        <f>LN('25 TSE Stocks'!Z327/'25 TSE Stocks'!Z326)</f>
        <v>1.5674181478283443E-2</v>
      </c>
    </row>
    <row r="328" spans="1:26" x14ac:dyDescent="0.25">
      <c r="A328" s="1">
        <v>43542</v>
      </c>
      <c r="B328">
        <f>LN('25 TSE Stocks'!B328/'25 TSE Stocks'!B327)</f>
        <v>0.13178359609726797</v>
      </c>
      <c r="C328">
        <f>LN('25 TSE Stocks'!C328/'25 TSE Stocks'!C327)</f>
        <v>2.7236625612927612E-2</v>
      </c>
      <c r="D328">
        <f>LN('25 TSE Stocks'!D328/'25 TSE Stocks'!D327)</f>
        <v>5.4161650944284073E-2</v>
      </c>
      <c r="E328">
        <f>LN('25 TSE Stocks'!E328/'25 TSE Stocks'!E327)</f>
        <v>4.33622661311742E-2</v>
      </c>
      <c r="F328">
        <f>LN('25 TSE Stocks'!F328/'25 TSE Stocks'!F327)</f>
        <v>-3.1516071356218088E-3</v>
      </c>
      <c r="G328">
        <f>LN('25 TSE Stocks'!G328/'25 TSE Stocks'!G327)</f>
        <v>2.0647025937909531E-2</v>
      </c>
      <c r="H328">
        <f>LN('25 TSE Stocks'!H328/'25 TSE Stocks'!H327)</f>
        <v>1.4864101060551044E-2</v>
      </c>
      <c r="I328">
        <f>LN('25 TSE Stocks'!I328/'25 TSE Stocks'!I327)</f>
        <v>1.9925050052785453E-3</v>
      </c>
      <c r="J328">
        <f>LN('25 TSE Stocks'!J328/'25 TSE Stocks'!J327)</f>
        <v>-6.6993985394606789E-3</v>
      </c>
      <c r="K328">
        <f>LN('25 TSE Stocks'!K328/'25 TSE Stocks'!K327)</f>
        <v>-9.7034919466549244E-3</v>
      </c>
      <c r="L328">
        <f>LN('25 TSE Stocks'!L328/'25 TSE Stocks'!L327)</f>
        <v>-9.0265695068573459E-3</v>
      </c>
      <c r="M328">
        <f>LN('25 TSE Stocks'!M328/'25 TSE Stocks'!M327)</f>
        <v>3.3783996913244699E-2</v>
      </c>
      <c r="N328">
        <f>LN('25 TSE Stocks'!N328/'25 TSE Stocks'!N327)</f>
        <v>-5.0979331235878774E-4</v>
      </c>
      <c r="O328">
        <f>LN('25 TSE Stocks'!O328/'25 TSE Stocks'!O327)</f>
        <v>-8.7479927142531007E-3</v>
      </c>
      <c r="P328">
        <f>LN('25 TSE Stocks'!P328/'25 TSE Stocks'!P327)</f>
        <v>-4.3243106468070997E-3</v>
      </c>
      <c r="Q328">
        <f>LN('25 TSE Stocks'!Q328/'25 TSE Stocks'!Q327)</f>
        <v>2.6385270300788373E-3</v>
      </c>
      <c r="R328">
        <f>LN('25 TSE Stocks'!R328/'25 TSE Stocks'!R327)</f>
        <v>-7.0192531240435188E-2</v>
      </c>
      <c r="S328">
        <f>LN('25 TSE Stocks'!S328/'25 TSE Stocks'!S327)</f>
        <v>-3.3204675797725562E-2</v>
      </c>
      <c r="T328">
        <f>LN('25 TSE Stocks'!T328/'25 TSE Stocks'!T327)</f>
        <v>1.4355564863913926E-2</v>
      </c>
      <c r="U328">
        <f>LN('25 TSE Stocks'!U328/'25 TSE Stocks'!U327)</f>
        <v>3.2267211592729717E-3</v>
      </c>
      <c r="V328">
        <f>LN('25 TSE Stocks'!V328/'25 TSE Stocks'!V327)</f>
        <v>6.5607386551434208E-2</v>
      </c>
      <c r="W328">
        <f>LN('25 TSE Stocks'!W328/'25 TSE Stocks'!W327)</f>
        <v>1.5716676277387483E-2</v>
      </c>
      <c r="X328">
        <f>LN('25 TSE Stocks'!X328/'25 TSE Stocks'!X327)</f>
        <v>-1.5575992789868579E-2</v>
      </c>
      <c r="Y328">
        <f>LN('25 TSE Stocks'!Y328/'25 TSE Stocks'!Y327)</f>
        <v>5.7225846233189053E-3</v>
      </c>
      <c r="Z328">
        <f>LN('25 TSE Stocks'!Z328/'25 TSE Stocks'!Z327)</f>
        <v>2.6095228735434586E-2</v>
      </c>
    </row>
    <row r="329" spans="1:26" x14ac:dyDescent="0.25">
      <c r="A329" s="1">
        <v>43549</v>
      </c>
      <c r="B329">
        <f>LN('25 TSE Stocks'!B329/'25 TSE Stocks'!B328)</f>
        <v>-5.7758722634618245E-2</v>
      </c>
      <c r="C329">
        <f>LN('25 TSE Stocks'!C329/'25 TSE Stocks'!C328)</f>
        <v>5.3452240240844842E-2</v>
      </c>
      <c r="D329">
        <f>LN('25 TSE Stocks'!D329/'25 TSE Stocks'!D328)</f>
        <v>-2.061919861625295E-2</v>
      </c>
      <c r="E329">
        <f>LN('25 TSE Stocks'!E329/'25 TSE Stocks'!E328)</f>
        <v>-3.7598348992767677E-2</v>
      </c>
      <c r="F329">
        <f>LN('25 TSE Stocks'!F329/'25 TSE Stocks'!F328)</f>
        <v>-3.6068881910134312E-2</v>
      </c>
      <c r="G329">
        <f>LN('25 TSE Stocks'!G329/'25 TSE Stocks'!G328)</f>
        <v>-4.0186795609409083E-2</v>
      </c>
      <c r="H329">
        <f>LN('25 TSE Stocks'!H329/'25 TSE Stocks'!H328)</f>
        <v>-3.6732080575573846E-2</v>
      </c>
      <c r="I329">
        <f>LN('25 TSE Stocks'!I329/'25 TSE Stocks'!I328)</f>
        <v>9.9035310432294514E-3</v>
      </c>
      <c r="J329">
        <f>LN('25 TSE Stocks'!J329/'25 TSE Stocks'!J328)</f>
        <v>-4.415265437038822E-2</v>
      </c>
      <c r="K329">
        <f>LN('25 TSE Stocks'!K329/'25 TSE Stocks'!K328)</f>
        <v>1.1847096149932684E-2</v>
      </c>
      <c r="L329">
        <f>LN('25 TSE Stocks'!L329/'25 TSE Stocks'!L328)</f>
        <v>2.5874480461953674E-3</v>
      </c>
      <c r="M329">
        <f>LN('25 TSE Stocks'!M329/'25 TSE Stocks'!M328)</f>
        <v>-8.5212075462430038E-4</v>
      </c>
      <c r="N329">
        <f>LN('25 TSE Stocks'!N329/'25 TSE Stocks'!N328)</f>
        <v>-7.1648113718041804E-3</v>
      </c>
      <c r="O329">
        <f>LN('25 TSE Stocks'!O329/'25 TSE Stocks'!O328)</f>
        <v>-1.3823757613068394E-2</v>
      </c>
      <c r="P329">
        <f>LN('25 TSE Stocks'!P329/'25 TSE Stocks'!P328)</f>
        <v>-2.4123945309139975E-2</v>
      </c>
      <c r="Q329">
        <f>LN('25 TSE Stocks'!Q329/'25 TSE Stocks'!Q328)</f>
        <v>1.3167247865766226E-3</v>
      </c>
      <c r="R329">
        <f>LN('25 TSE Stocks'!R329/'25 TSE Stocks'!R328)</f>
        <v>-3.6675536459688109E-2</v>
      </c>
      <c r="S329">
        <f>LN('25 TSE Stocks'!S329/'25 TSE Stocks'!S328)</f>
        <v>-1.2945376147618788E-2</v>
      </c>
      <c r="T329">
        <f>LN('25 TSE Stocks'!T329/'25 TSE Stocks'!T328)</f>
        <v>-1.8993184127878433E-2</v>
      </c>
      <c r="U329">
        <f>LN('25 TSE Stocks'!U329/'25 TSE Stocks'!U328)</f>
        <v>2.9867737320749101E-3</v>
      </c>
      <c r="V329">
        <f>LN('25 TSE Stocks'!V329/'25 TSE Stocks'!V328)</f>
        <v>-3.4413270552377979E-2</v>
      </c>
      <c r="W329">
        <f>LN('25 TSE Stocks'!W329/'25 TSE Stocks'!W328)</f>
        <v>5.6736213877869444E-2</v>
      </c>
      <c r="X329">
        <f>LN('25 TSE Stocks'!X329/'25 TSE Stocks'!X328)</f>
        <v>-1.1521336209519012E-2</v>
      </c>
      <c r="Y329">
        <f>LN('25 TSE Stocks'!Y329/'25 TSE Stocks'!Y328)</f>
        <v>-1.436823414177105E-2</v>
      </c>
      <c r="Z329">
        <f>LN('25 TSE Stocks'!Z329/'25 TSE Stocks'!Z328)</f>
        <v>-1.0662713487124026E-2</v>
      </c>
    </row>
    <row r="330" spans="1:26" x14ac:dyDescent="0.25">
      <c r="A330" s="1">
        <v>43556</v>
      </c>
      <c r="B330">
        <f>LN('25 TSE Stocks'!B330/'25 TSE Stocks'!B329)</f>
        <v>0.11332867374492769</v>
      </c>
      <c r="C330">
        <f>LN('25 TSE Stocks'!C330/'25 TSE Stocks'!C329)</f>
        <v>-7.4704423738988335E-2</v>
      </c>
      <c r="D330">
        <f>LN('25 TSE Stocks'!D330/'25 TSE Stocks'!D329)</f>
        <v>0.11353965803938712</v>
      </c>
      <c r="E330">
        <f>LN('25 TSE Stocks'!E330/'25 TSE Stocks'!E329)</f>
        <v>0.11183755090411664</v>
      </c>
      <c r="F330">
        <f>LN('25 TSE Stocks'!F330/'25 TSE Stocks'!F329)</f>
        <v>5.8709145884032768E-2</v>
      </c>
      <c r="G330">
        <f>LN('25 TSE Stocks'!G330/'25 TSE Stocks'!G329)</f>
        <v>7.09548227906487E-2</v>
      </c>
      <c r="H330">
        <f>LN('25 TSE Stocks'!H330/'25 TSE Stocks'!H329)</f>
        <v>6.954925695256757E-2</v>
      </c>
      <c r="I330">
        <f>LN('25 TSE Stocks'!I330/'25 TSE Stocks'!I329)</f>
        <v>2.4966117680631658E-2</v>
      </c>
      <c r="J330">
        <f>LN('25 TSE Stocks'!J330/'25 TSE Stocks'!J329)</f>
        <v>-1.7356124664002215E-2</v>
      </c>
      <c r="K330">
        <f>LN('25 TSE Stocks'!K330/'25 TSE Stocks'!K329)</f>
        <v>-2.2740350053408104E-2</v>
      </c>
      <c r="L330">
        <f>LN('25 TSE Stocks'!L330/'25 TSE Stocks'!L329)</f>
        <v>-5.9523692026329386E-2</v>
      </c>
      <c r="M330">
        <f>LN('25 TSE Stocks'!M330/'25 TSE Stocks'!M329)</f>
        <v>2.8412199412363233E-2</v>
      </c>
      <c r="N330">
        <f>LN('25 TSE Stocks'!N330/'25 TSE Stocks'!N329)</f>
        <v>0.10242857045441128</v>
      </c>
      <c r="O330">
        <f>LN('25 TSE Stocks'!O330/'25 TSE Stocks'!O329)</f>
        <v>-5.0238158285494019E-3</v>
      </c>
      <c r="P330">
        <f>LN('25 TSE Stocks'!P330/'25 TSE Stocks'!P329)</f>
        <v>6.6370762255257469E-3</v>
      </c>
      <c r="Q330">
        <f>LN('25 TSE Stocks'!Q330/'25 TSE Stocks'!Q329)</f>
        <v>5.8518818136467478E-3</v>
      </c>
      <c r="R330">
        <f>LN('25 TSE Stocks'!R330/'25 TSE Stocks'!R329)</f>
        <v>-2.1787284085479988E-2</v>
      </c>
      <c r="S330">
        <f>LN('25 TSE Stocks'!S330/'25 TSE Stocks'!S329)</f>
        <v>-2.6403963861985721E-2</v>
      </c>
      <c r="T330">
        <f>LN('25 TSE Stocks'!T330/'25 TSE Stocks'!T329)</f>
        <v>7.1044871574389323E-2</v>
      </c>
      <c r="U330">
        <f>LN('25 TSE Stocks'!U330/'25 TSE Stocks'!U329)</f>
        <v>-2.3678099415989282E-2</v>
      </c>
      <c r="V330">
        <f>LN('25 TSE Stocks'!V330/'25 TSE Stocks'!V329)</f>
        <v>0.12587373041957384</v>
      </c>
      <c r="W330">
        <f>LN('25 TSE Stocks'!W330/'25 TSE Stocks'!W329)</f>
        <v>1.6886121227516208E-2</v>
      </c>
      <c r="X330">
        <f>LN('25 TSE Stocks'!X330/'25 TSE Stocks'!X329)</f>
        <v>-3.0946167042234792E-2</v>
      </c>
      <c r="Y330">
        <f>LN('25 TSE Stocks'!Y330/'25 TSE Stocks'!Y329)</f>
        <v>9.9118247482326977E-2</v>
      </c>
      <c r="Z330">
        <f>LN('25 TSE Stocks'!Z330/'25 TSE Stocks'!Z329)</f>
        <v>-1.6260014482683993E-2</v>
      </c>
    </row>
    <row r="331" spans="1:26" x14ac:dyDescent="0.25">
      <c r="A331" s="1">
        <v>43563</v>
      </c>
      <c r="B331">
        <f>LN('25 TSE Stocks'!B331/'25 TSE Stocks'!B330)</f>
        <v>-3.536733623692434E-2</v>
      </c>
      <c r="C331">
        <f>LN('25 TSE Stocks'!C331/'25 TSE Stocks'!C330)</f>
        <v>-1.2004913500253084E-2</v>
      </c>
      <c r="D331">
        <f>LN('25 TSE Stocks'!D331/'25 TSE Stocks'!D330)</f>
        <v>-1.5674300278052576E-2</v>
      </c>
      <c r="E331">
        <f>LN('25 TSE Stocks'!E331/'25 TSE Stocks'!E330)</f>
        <v>-2.7925097948469254E-2</v>
      </c>
      <c r="F331">
        <f>LN('25 TSE Stocks'!F331/'25 TSE Stocks'!F330)</f>
        <v>-2.9280694860219801E-2</v>
      </c>
      <c r="G331">
        <f>LN('25 TSE Stocks'!G331/'25 TSE Stocks'!G330)</f>
        <v>-7.4839216025127941E-3</v>
      </c>
      <c r="H331">
        <f>LN('25 TSE Stocks'!H331/'25 TSE Stocks'!H330)</f>
        <v>-9.724539889229682E-3</v>
      </c>
      <c r="I331">
        <f>LN('25 TSE Stocks'!I331/'25 TSE Stocks'!I330)</f>
        <v>-1.5045325018640599E-2</v>
      </c>
      <c r="J331">
        <f>LN('25 TSE Stocks'!J331/'25 TSE Stocks'!J330)</f>
        <v>-3.7223045426684087E-2</v>
      </c>
      <c r="K331">
        <f>LN('25 TSE Stocks'!K331/'25 TSE Stocks'!K330)</f>
        <v>5.8495996807199274E-2</v>
      </c>
      <c r="L331">
        <f>LN('25 TSE Stocks'!L331/'25 TSE Stocks'!L330)</f>
        <v>1.3745695177365181E-3</v>
      </c>
      <c r="M331">
        <f>LN('25 TSE Stocks'!M331/'25 TSE Stocks'!M330)</f>
        <v>-8.5070245605976105E-2</v>
      </c>
      <c r="N331">
        <f>LN('25 TSE Stocks'!N331/'25 TSE Stocks'!N330)</f>
        <v>-7.3074314534740309E-2</v>
      </c>
      <c r="O331">
        <f>LN('25 TSE Stocks'!O331/'25 TSE Stocks'!O330)</f>
        <v>-3.9377374116016078E-2</v>
      </c>
      <c r="P331">
        <f>LN('25 TSE Stocks'!P331/'25 TSE Stocks'!P330)</f>
        <v>2.202717734183254E-3</v>
      </c>
      <c r="Q331">
        <f>LN('25 TSE Stocks'!Q331/'25 TSE Stocks'!Q330)</f>
        <v>1.0484932152140322E-2</v>
      </c>
      <c r="R331">
        <f>LN('25 TSE Stocks'!R331/'25 TSE Stocks'!R330)</f>
        <v>-6.3397066675208724E-2</v>
      </c>
      <c r="S331">
        <f>LN('25 TSE Stocks'!S331/'25 TSE Stocks'!S330)</f>
        <v>-0.13019251313180918</v>
      </c>
      <c r="T331">
        <f>LN('25 TSE Stocks'!T331/'25 TSE Stocks'!T330)</f>
        <v>-1.050619543392043E-2</v>
      </c>
      <c r="U331">
        <f>LN('25 TSE Stocks'!U331/'25 TSE Stocks'!U330)</f>
        <v>-2.6420648474389942E-2</v>
      </c>
      <c r="V331">
        <f>LN('25 TSE Stocks'!V331/'25 TSE Stocks'!V330)</f>
        <v>7.121340147201163E-3</v>
      </c>
      <c r="W331">
        <f>LN('25 TSE Stocks'!W331/'25 TSE Stocks'!W330)</f>
        <v>-6.416135065627486E-3</v>
      </c>
      <c r="X331">
        <f>LN('25 TSE Stocks'!X331/'25 TSE Stocks'!X330)</f>
        <v>1.2755777670652535E-2</v>
      </c>
      <c r="Y331">
        <f>LN('25 TSE Stocks'!Y331/'25 TSE Stocks'!Y330)</f>
        <v>-5.315752275044823E-2</v>
      </c>
      <c r="Z331">
        <f>LN('25 TSE Stocks'!Z331/'25 TSE Stocks'!Z330)</f>
        <v>-1.1119956637418693E-2</v>
      </c>
    </row>
    <row r="332" spans="1:26" x14ac:dyDescent="0.25">
      <c r="A332" s="1">
        <v>43570</v>
      </c>
      <c r="B332">
        <f>LN('25 TSE Stocks'!B332/'25 TSE Stocks'!B331)</f>
        <v>-3.004222774188315E-3</v>
      </c>
      <c r="C332">
        <f>LN('25 TSE Stocks'!C332/'25 TSE Stocks'!C331)</f>
        <v>4.8192253921920461E-3</v>
      </c>
      <c r="D332">
        <f>LN('25 TSE Stocks'!D332/'25 TSE Stocks'!D331)</f>
        <v>7.0150683217533968E-2</v>
      </c>
      <c r="E332">
        <f>LN('25 TSE Stocks'!E332/'25 TSE Stocks'!E331)</f>
        <v>0.17491970424466335</v>
      </c>
      <c r="F332">
        <f>LN('25 TSE Stocks'!F332/'25 TSE Stocks'!F331)</f>
        <v>1.8378461040350059E-2</v>
      </c>
      <c r="G332">
        <f>LN('25 TSE Stocks'!G332/'25 TSE Stocks'!G331)</f>
        <v>2.4588287471672108E-2</v>
      </c>
      <c r="H332">
        <f>LN('25 TSE Stocks'!H332/'25 TSE Stocks'!H331)</f>
        <v>4.614976674937564E-2</v>
      </c>
      <c r="I332">
        <f>LN('25 TSE Stocks'!I332/'25 TSE Stocks'!I331)</f>
        <v>-1.7042988667735647E-2</v>
      </c>
      <c r="J332">
        <f>LN('25 TSE Stocks'!J332/'25 TSE Stocks'!J331)</f>
        <v>-3.783787507872003E-2</v>
      </c>
      <c r="K332">
        <f>LN('25 TSE Stocks'!K332/'25 TSE Stocks'!K331)</f>
        <v>1.0327249807401667E-3</v>
      </c>
      <c r="L332">
        <f>LN('25 TSE Stocks'!L332/'25 TSE Stocks'!L331)</f>
        <v>2.7434140929090524E-3</v>
      </c>
      <c r="M332">
        <f>LN('25 TSE Stocks'!M332/'25 TSE Stocks'!M331)</f>
        <v>-0.13835456025922543</v>
      </c>
      <c r="N332">
        <f>LN('25 TSE Stocks'!N332/'25 TSE Stocks'!N331)</f>
        <v>3.6242958112648598E-2</v>
      </c>
      <c r="O332">
        <f>LN('25 TSE Stocks'!O332/'25 TSE Stocks'!O331)</f>
        <v>-2.177203300360242E-2</v>
      </c>
      <c r="P332">
        <f>LN('25 TSE Stocks'!P332/'25 TSE Stocks'!P331)</f>
        <v>-1.7758342271227544E-2</v>
      </c>
      <c r="Q332">
        <f>LN('25 TSE Stocks'!Q332/'25 TSE Stocks'!Q331)</f>
        <v>1.3028956740366551E-3</v>
      </c>
      <c r="R332">
        <f>LN('25 TSE Stocks'!R332/'25 TSE Stocks'!R331)</f>
        <v>-3.9898849313819068E-2</v>
      </c>
      <c r="S332">
        <f>LN('25 TSE Stocks'!S332/'25 TSE Stocks'!S331)</f>
        <v>-1.7291336590410475E-2</v>
      </c>
      <c r="T332">
        <f>LN('25 TSE Stocks'!T332/'25 TSE Stocks'!T331)</f>
        <v>1.1605564006801905E-2</v>
      </c>
      <c r="U332">
        <f>LN('25 TSE Stocks'!U332/'25 TSE Stocks'!U331)</f>
        <v>-1.0858685114091876E-3</v>
      </c>
      <c r="V332">
        <f>LN('25 TSE Stocks'!V332/'25 TSE Stocks'!V331)</f>
        <v>-2.7110999236554377E-2</v>
      </c>
      <c r="W332">
        <f>LN('25 TSE Stocks'!W332/'25 TSE Stocks'!W331)</f>
        <v>-1.1424495449950016E-2</v>
      </c>
      <c r="X332">
        <f>LN('25 TSE Stocks'!X332/'25 TSE Stocks'!X331)</f>
        <v>-1.4084794632936918E-2</v>
      </c>
      <c r="Y332">
        <f>LN('25 TSE Stocks'!Y332/'25 TSE Stocks'!Y331)</f>
        <v>1.5770130504241042E-2</v>
      </c>
      <c r="Z332">
        <f>LN('25 TSE Stocks'!Z332/'25 TSE Stocks'!Z331)</f>
        <v>-1.2861887579254187E-2</v>
      </c>
    </row>
    <row r="333" spans="1:26" x14ac:dyDescent="0.25">
      <c r="A333" s="1">
        <v>43577</v>
      </c>
      <c r="B333">
        <f>LN('25 TSE Stocks'!B333/'25 TSE Stocks'!B332)</f>
        <v>8.98652756024052E-3</v>
      </c>
      <c r="C333">
        <f>LN('25 TSE Stocks'!C333/'25 TSE Stocks'!C332)</f>
        <v>6.2884583686629636E-2</v>
      </c>
      <c r="D333">
        <f>LN('25 TSE Stocks'!D333/'25 TSE Stocks'!D332)</f>
        <v>-1.4738247922759225E-3</v>
      </c>
      <c r="E333">
        <f>LN('25 TSE Stocks'!E333/'25 TSE Stocks'!E332)</f>
        <v>-0.11315057219878641</v>
      </c>
      <c r="F333">
        <f>LN('25 TSE Stocks'!F333/'25 TSE Stocks'!F332)</f>
        <v>-2.8150479172666228E-2</v>
      </c>
      <c r="G333">
        <f>LN('25 TSE Stocks'!G333/'25 TSE Stocks'!G332)</f>
        <v>-7.6461041501496409E-3</v>
      </c>
      <c r="H333">
        <f>LN('25 TSE Stocks'!H333/'25 TSE Stocks'!H332)</f>
        <v>-3.1598138911255132E-2</v>
      </c>
      <c r="I333">
        <f>LN('25 TSE Stocks'!I333/'25 TSE Stocks'!I332)</f>
        <v>-1.733856036144699E-2</v>
      </c>
      <c r="J333">
        <f>LN('25 TSE Stocks'!J333/'25 TSE Stocks'!J332)</f>
        <v>4.5740775166863742E-2</v>
      </c>
      <c r="K333">
        <f>LN('25 TSE Stocks'!K333/'25 TSE Stocks'!K332)</f>
        <v>-8.9547828891186135E-2</v>
      </c>
      <c r="L333">
        <f>LN('25 TSE Stocks'!L333/'25 TSE Stocks'!L332)</f>
        <v>3.3673391302482189E-2</v>
      </c>
      <c r="M333">
        <f>LN('25 TSE Stocks'!M333/'25 TSE Stocks'!M332)</f>
        <v>8.9732694748367731E-2</v>
      </c>
      <c r="N333">
        <f>LN('25 TSE Stocks'!N333/'25 TSE Stocks'!N332)</f>
        <v>7.1891407698025074E-3</v>
      </c>
      <c r="O333">
        <f>LN('25 TSE Stocks'!O333/'25 TSE Stocks'!O332)</f>
        <v>-1.7402173757065865E-2</v>
      </c>
      <c r="P333">
        <f>LN('25 TSE Stocks'!P333/'25 TSE Stocks'!P332)</f>
        <v>-3.3652305449958426E-3</v>
      </c>
      <c r="Q333">
        <f>LN('25 TSE Stocks'!Q333/'25 TSE Stocks'!Q332)</f>
        <v>-4.6643955316028884E-2</v>
      </c>
      <c r="R333">
        <f>LN('25 TSE Stocks'!R333/'25 TSE Stocks'!R332)</f>
        <v>4.6137421429481774E-2</v>
      </c>
      <c r="S333">
        <f>LN('25 TSE Stocks'!S333/'25 TSE Stocks'!S332)</f>
        <v>5.7969563826266732E-3</v>
      </c>
      <c r="T333">
        <f>LN('25 TSE Stocks'!T333/'25 TSE Stocks'!T332)</f>
        <v>-1.9417928738456956E-2</v>
      </c>
      <c r="U333">
        <f>LN('25 TSE Stocks'!U333/'25 TSE Stocks'!U332)</f>
        <v>3.2544376840380952E-2</v>
      </c>
      <c r="V333">
        <f>LN('25 TSE Stocks'!V333/'25 TSE Stocks'!V332)</f>
        <v>6.1504921067845868E-3</v>
      </c>
      <c r="W333">
        <f>LN('25 TSE Stocks'!W333/'25 TSE Stocks'!W332)</f>
        <v>8.3907974677414569E-3</v>
      </c>
      <c r="X333">
        <f>LN('25 TSE Stocks'!X333/'25 TSE Stocks'!X332)</f>
        <v>1.4084794632936892E-2</v>
      </c>
      <c r="Y333">
        <f>LN('25 TSE Stocks'!Y333/'25 TSE Stocks'!Y332)</f>
        <v>-0.13918390879264325</v>
      </c>
      <c r="Z333">
        <f>LN('25 TSE Stocks'!Z333/'25 TSE Stocks'!Z332)</f>
        <v>-1.6197410997621029E-3</v>
      </c>
    </row>
    <row r="334" spans="1:26" x14ac:dyDescent="0.25">
      <c r="A334" s="1">
        <v>43584</v>
      </c>
      <c r="B334">
        <f>LN('25 TSE Stocks'!B334/'25 TSE Stocks'!B333)</f>
        <v>0</v>
      </c>
      <c r="C334">
        <f>LN('25 TSE Stocks'!C334/'25 TSE Stocks'!C333)</f>
        <v>0</v>
      </c>
      <c r="D334">
        <f>LN('25 TSE Stocks'!D334/'25 TSE Stocks'!D333)</f>
        <v>0</v>
      </c>
      <c r="E334">
        <f>LN('25 TSE Stocks'!E334/'25 TSE Stocks'!E333)</f>
        <v>0</v>
      </c>
      <c r="F334">
        <f>LN('25 TSE Stocks'!F334/'25 TSE Stocks'!F333)</f>
        <v>0</v>
      </c>
      <c r="G334">
        <f>LN('25 TSE Stocks'!G334/'25 TSE Stocks'!G333)</f>
        <v>0</v>
      </c>
      <c r="H334">
        <f>LN('25 TSE Stocks'!H334/'25 TSE Stocks'!H333)</f>
        <v>0</v>
      </c>
      <c r="I334">
        <f>LN('25 TSE Stocks'!I334/'25 TSE Stocks'!I333)</f>
        <v>0</v>
      </c>
      <c r="J334">
        <f>LN('25 TSE Stocks'!J334/'25 TSE Stocks'!J333)</f>
        <v>0</v>
      </c>
      <c r="K334">
        <f>LN('25 TSE Stocks'!K334/'25 TSE Stocks'!K333)</f>
        <v>0</v>
      </c>
      <c r="L334">
        <f>LN('25 TSE Stocks'!L334/'25 TSE Stocks'!L333)</f>
        <v>0</v>
      </c>
      <c r="M334">
        <f>LN('25 TSE Stocks'!M334/'25 TSE Stocks'!M333)</f>
        <v>0</v>
      </c>
      <c r="N334">
        <f>LN('25 TSE Stocks'!N334/'25 TSE Stocks'!N333)</f>
        <v>0</v>
      </c>
      <c r="O334">
        <f>LN('25 TSE Stocks'!O334/'25 TSE Stocks'!O333)</f>
        <v>0</v>
      </c>
      <c r="P334">
        <f>LN('25 TSE Stocks'!P334/'25 TSE Stocks'!P333)</f>
        <v>0</v>
      </c>
      <c r="Q334">
        <f>LN('25 TSE Stocks'!Q334/'25 TSE Stocks'!Q333)</f>
        <v>0</v>
      </c>
      <c r="R334">
        <f>LN('25 TSE Stocks'!R334/'25 TSE Stocks'!R333)</f>
        <v>0</v>
      </c>
      <c r="S334">
        <f>LN('25 TSE Stocks'!S334/'25 TSE Stocks'!S333)</f>
        <v>0</v>
      </c>
      <c r="T334">
        <f>LN('25 TSE Stocks'!T334/'25 TSE Stocks'!T333)</f>
        <v>0</v>
      </c>
      <c r="U334">
        <f>LN('25 TSE Stocks'!U334/'25 TSE Stocks'!U333)</f>
        <v>0</v>
      </c>
      <c r="V334">
        <f>LN('25 TSE Stocks'!V334/'25 TSE Stocks'!V333)</f>
        <v>0</v>
      </c>
      <c r="W334">
        <f>LN('25 TSE Stocks'!W334/'25 TSE Stocks'!W333)</f>
        <v>0</v>
      </c>
      <c r="X334">
        <f>LN('25 TSE Stocks'!X334/'25 TSE Stocks'!X333)</f>
        <v>0</v>
      </c>
      <c r="Y334">
        <f>LN('25 TSE Stocks'!Y334/'25 TSE Stocks'!Y333)</f>
        <v>0</v>
      </c>
      <c r="Z334">
        <f>LN('25 TSE Stocks'!Z334/'25 TSE Stocks'!Z333)</f>
        <v>0</v>
      </c>
    </row>
    <row r="335" spans="1:26" x14ac:dyDescent="0.25">
      <c r="A335" s="1">
        <v>43591</v>
      </c>
      <c r="B335">
        <f>LN('25 TSE Stocks'!B335/'25 TSE Stocks'!B334)</f>
        <v>-9.1540029975228962E-2</v>
      </c>
      <c r="C335">
        <f>LN('25 TSE Stocks'!C335/'25 TSE Stocks'!C334)</f>
        <v>2.3425479916396864E-2</v>
      </c>
      <c r="D335">
        <f>LN('25 TSE Stocks'!D335/'25 TSE Stocks'!D334)</f>
        <v>-6.709834202217943E-2</v>
      </c>
      <c r="E335">
        <f>LN('25 TSE Stocks'!E335/'25 TSE Stocks'!E334)</f>
        <v>-0.11073622001121143</v>
      </c>
      <c r="F335">
        <f>LN('25 TSE Stocks'!F335/'25 TSE Stocks'!F334)</f>
        <v>-4.9199318764884648E-2</v>
      </c>
      <c r="G335">
        <f>LN('25 TSE Stocks'!G335/'25 TSE Stocks'!G334)</f>
        <v>-5.4767564385562767E-2</v>
      </c>
      <c r="H335">
        <f>LN('25 TSE Stocks'!H335/'25 TSE Stocks'!H334)</f>
        <v>-0.20603561406603871</v>
      </c>
      <c r="I335">
        <f>LN('25 TSE Stocks'!I335/'25 TSE Stocks'!I334)</f>
        <v>-4.9021655838250328E-2</v>
      </c>
      <c r="J335">
        <f>LN('25 TSE Stocks'!J335/'25 TSE Stocks'!J334)</f>
        <v>0.12489434894042029</v>
      </c>
      <c r="K335">
        <f>LN('25 TSE Stocks'!K335/'25 TSE Stocks'!K334)</f>
        <v>-3.561562849047549E-2</v>
      </c>
      <c r="L335">
        <f>LN('25 TSE Stocks'!L335/'25 TSE Stocks'!L334)</f>
        <v>-7.2784346378183637E-2</v>
      </c>
      <c r="M335">
        <f>LN('25 TSE Stocks'!M335/'25 TSE Stocks'!M334)</f>
        <v>-3.4333797189011417E-2</v>
      </c>
      <c r="N335">
        <f>LN('25 TSE Stocks'!N335/'25 TSE Stocks'!N334)</f>
        <v>-7.5357747644797288E-2</v>
      </c>
      <c r="O335">
        <f>LN('25 TSE Stocks'!O335/'25 TSE Stocks'!O334)</f>
        <v>2.6285901226670714E-2</v>
      </c>
      <c r="P335">
        <f>LN('25 TSE Stocks'!P335/'25 TSE Stocks'!P334)</f>
        <v>-4.0119841284211775E-2</v>
      </c>
      <c r="Q335">
        <f>LN('25 TSE Stocks'!Q335/'25 TSE Stocks'!Q334)</f>
        <v>-6.1904573148316849E-2</v>
      </c>
      <c r="R335">
        <f>LN('25 TSE Stocks'!R335/'25 TSE Stocks'!R334)</f>
        <v>-4.2615965578349985E-2</v>
      </c>
      <c r="S335">
        <f>LN('25 TSE Stocks'!S335/'25 TSE Stocks'!S334)</f>
        <v>-7.7370548677499294E-3</v>
      </c>
      <c r="T335">
        <f>LN('25 TSE Stocks'!T335/'25 TSE Stocks'!T334)</f>
        <v>-9.8845976060255969E-2</v>
      </c>
      <c r="U335">
        <f>LN('25 TSE Stocks'!U335/'25 TSE Stocks'!U334)</f>
        <v>-1.4952961917341575E-2</v>
      </c>
      <c r="V335">
        <f>LN('25 TSE Stocks'!V335/'25 TSE Stocks'!V334)</f>
        <v>-9.4029061457222951E-2</v>
      </c>
      <c r="W335">
        <f>LN('25 TSE Stocks'!W335/'25 TSE Stocks'!W334)</f>
        <v>-5.9059467162679791E-2</v>
      </c>
      <c r="X335">
        <f>LN('25 TSE Stocks'!X335/'25 TSE Stocks'!X334)</f>
        <v>-8.0516174481232147E-2</v>
      </c>
      <c r="Y335">
        <f>LN('25 TSE Stocks'!Y335/'25 TSE Stocks'!Y334)</f>
        <v>-0.11067394031582117</v>
      </c>
      <c r="Z335">
        <f>LN('25 TSE Stocks'!Z335/'25 TSE Stocks'!Z334)</f>
        <v>-3.246423752260964E-3</v>
      </c>
    </row>
    <row r="336" spans="1:26" x14ac:dyDescent="0.25">
      <c r="A336" s="1">
        <v>43598</v>
      </c>
      <c r="B336">
        <f>LN('25 TSE Stocks'!B336/'25 TSE Stocks'!B335)</f>
        <v>-8.049655232908394E-2</v>
      </c>
      <c r="C336">
        <f>LN('25 TSE Stocks'!C336/'25 TSE Stocks'!C335)</f>
        <v>3.5737456708265308E-2</v>
      </c>
      <c r="D336">
        <f>LN('25 TSE Stocks'!D336/'25 TSE Stocks'!D335)</f>
        <v>-8.5578549813095248E-2</v>
      </c>
      <c r="E336">
        <f>LN('25 TSE Stocks'!E336/'25 TSE Stocks'!E335)</f>
        <v>-5.9347607334112124E-2</v>
      </c>
      <c r="F336">
        <f>LN('25 TSE Stocks'!F336/'25 TSE Stocks'!F335)</f>
        <v>-4.1937066492478019E-2</v>
      </c>
      <c r="G336">
        <f>LN('25 TSE Stocks'!G336/'25 TSE Stocks'!G335)</f>
        <v>-5.3685357266639267E-3</v>
      </c>
      <c r="H336">
        <f>LN('25 TSE Stocks'!H336/'25 TSE Stocks'!H335)</f>
        <v>-5.2643636743895036E-2</v>
      </c>
      <c r="I336">
        <f>LN('25 TSE Stocks'!I336/'25 TSE Stocks'!I335)</f>
        <v>1.0479736715426588E-2</v>
      </c>
      <c r="J336">
        <f>LN('25 TSE Stocks'!J336/'25 TSE Stocks'!J335)</f>
        <v>6.1433571775366472E-2</v>
      </c>
      <c r="K336">
        <f>LN('25 TSE Stocks'!K336/'25 TSE Stocks'!K335)</f>
        <v>2.9956355202359695E-2</v>
      </c>
      <c r="L336">
        <f>LN('25 TSE Stocks'!L336/'25 TSE Stocks'!L335)</f>
        <v>-4.5164299349012345E-2</v>
      </c>
      <c r="M336">
        <f>LN('25 TSE Stocks'!M336/'25 TSE Stocks'!M335)</f>
        <v>5.721371908144713E-2</v>
      </c>
      <c r="N336">
        <f>LN('25 TSE Stocks'!N336/'25 TSE Stocks'!N335)</f>
        <v>-3.6176917486089318E-2</v>
      </c>
      <c r="O336">
        <f>LN('25 TSE Stocks'!O336/'25 TSE Stocks'!O335)</f>
        <v>4.4964392128478699E-2</v>
      </c>
      <c r="P336">
        <f>LN('25 TSE Stocks'!P336/'25 TSE Stocks'!P335)</f>
        <v>-2.6067879247780121E-2</v>
      </c>
      <c r="Q336">
        <f>LN('25 TSE Stocks'!Q336/'25 TSE Stocks'!Q335)</f>
        <v>-1.1678938458091951E-2</v>
      </c>
      <c r="R336">
        <f>LN('25 TSE Stocks'!R336/'25 TSE Stocks'!R335)</f>
        <v>1.423041718247782E-2</v>
      </c>
      <c r="S336">
        <f>LN('25 TSE Stocks'!S336/'25 TSE Stocks'!S335)</f>
        <v>-1.3685582299207823E-2</v>
      </c>
      <c r="T336">
        <f>LN('25 TSE Stocks'!T336/'25 TSE Stocks'!T335)</f>
        <v>-8.6505456184161306E-2</v>
      </c>
      <c r="U336">
        <f>LN('25 TSE Stocks'!U336/'25 TSE Stocks'!U335)</f>
        <v>5.0201258243144288E-2</v>
      </c>
      <c r="V336">
        <f>LN('25 TSE Stocks'!V336/'25 TSE Stocks'!V335)</f>
        <v>-0.10311763277987149</v>
      </c>
      <c r="W336">
        <f>LN('25 TSE Stocks'!W336/'25 TSE Stocks'!W335)</f>
        <v>1.3208335757475672E-2</v>
      </c>
      <c r="X336">
        <f>LN('25 TSE Stocks'!X336/'25 TSE Stocks'!X335)</f>
        <v>5.6682206447092641E-3</v>
      </c>
      <c r="Y336">
        <f>LN('25 TSE Stocks'!Y336/'25 TSE Stocks'!Y335)</f>
        <v>4.1904475690374351E-2</v>
      </c>
      <c r="Z336">
        <f>LN('25 TSE Stocks'!Z336/'25 TSE Stocks'!Z335)</f>
        <v>3.6715869545630032E-2</v>
      </c>
    </row>
    <row r="337" spans="1:26" x14ac:dyDescent="0.25">
      <c r="A337" s="1">
        <v>43605</v>
      </c>
      <c r="B337">
        <f>LN('25 TSE Stocks'!B337/'25 TSE Stocks'!B336)</f>
        <v>-9.5310310185392502E-2</v>
      </c>
      <c r="C337">
        <f>LN('25 TSE Stocks'!C337/'25 TSE Stocks'!C336)</f>
        <v>-3.0240042765050757E-2</v>
      </c>
      <c r="D337">
        <f>LN('25 TSE Stocks'!D337/'25 TSE Stocks'!D336)</f>
        <v>-8.7948944009097807E-2</v>
      </c>
      <c r="E337">
        <f>LN('25 TSE Stocks'!E337/'25 TSE Stocks'!E336)</f>
        <v>-9.7284555072829015E-2</v>
      </c>
      <c r="F337">
        <f>LN('25 TSE Stocks'!F337/'25 TSE Stocks'!F336)</f>
        <v>6.3543425286538436E-3</v>
      </c>
      <c r="G337">
        <f>LN('25 TSE Stocks'!G337/'25 TSE Stocks'!G336)</f>
        <v>0</v>
      </c>
      <c r="H337">
        <f>LN('25 TSE Stocks'!H337/'25 TSE Stocks'!H336)</f>
        <v>1.0341298395777366E-2</v>
      </c>
      <c r="I337">
        <f>LN('25 TSE Stocks'!I337/'25 TSE Stocks'!I336)</f>
        <v>-9.6696716421186997E-3</v>
      </c>
      <c r="J337">
        <f>LN('25 TSE Stocks'!J337/'25 TSE Stocks'!J336)</f>
        <v>6.7716779398275476E-3</v>
      </c>
      <c r="K337">
        <f>LN('25 TSE Stocks'!K337/'25 TSE Stocks'!K336)</f>
        <v>-6.6887082290825961E-2</v>
      </c>
      <c r="L337">
        <f>LN('25 TSE Stocks'!L337/'25 TSE Stocks'!L336)</f>
        <v>-2.7192060243827965E-2</v>
      </c>
      <c r="M337">
        <f>LN('25 TSE Stocks'!M337/'25 TSE Stocks'!M336)</f>
        <v>5.1136199996351897E-2</v>
      </c>
      <c r="N337">
        <f>LN('25 TSE Stocks'!N337/'25 TSE Stocks'!N336)</f>
        <v>-4.1979470920741425E-2</v>
      </c>
      <c r="O337">
        <f>LN('25 TSE Stocks'!O337/'25 TSE Stocks'!O336)</f>
        <v>-6.2199532289678068E-3</v>
      </c>
      <c r="P337">
        <f>LN('25 TSE Stocks'!P337/'25 TSE Stocks'!P336)</f>
        <v>2.6067879247780149E-2</v>
      </c>
      <c r="Q337">
        <f>LN('25 TSE Stocks'!Q337/'25 TSE Stocks'!Q336)</f>
        <v>-1.9274202489419724E-2</v>
      </c>
      <c r="R337">
        <f>LN('25 TSE Stocks'!R337/'25 TSE Stocks'!R336)</f>
        <v>1.1925371154628736E-2</v>
      </c>
      <c r="S337">
        <f>LN('25 TSE Stocks'!S337/'25 TSE Stocks'!S336)</f>
        <v>2.526893824927548E-2</v>
      </c>
      <c r="T337">
        <f>LN('25 TSE Stocks'!T337/'25 TSE Stocks'!T336)</f>
        <v>-5.5454193312768435E-2</v>
      </c>
      <c r="U337">
        <f>LN('25 TSE Stocks'!U337/'25 TSE Stocks'!U336)</f>
        <v>5.8493130457706842E-3</v>
      </c>
      <c r="V337">
        <f>LN('25 TSE Stocks'!V337/'25 TSE Stocks'!V336)</f>
        <v>-5.0114827436115068E-2</v>
      </c>
      <c r="W337">
        <f>LN('25 TSE Stocks'!W337/'25 TSE Stocks'!W336)</f>
        <v>-2.9455463396081724E-2</v>
      </c>
      <c r="X337">
        <f>LN('25 TSE Stocks'!X337/'25 TSE Stocks'!X336)</f>
        <v>5.1681657392217365E-3</v>
      </c>
      <c r="Y337">
        <f>LN('25 TSE Stocks'!Y337/'25 TSE Stocks'!Y336)</f>
        <v>-9.7574121967050231E-2</v>
      </c>
      <c r="Z337">
        <f>LN('25 TSE Stocks'!Z337/'25 TSE Stocks'!Z336)</f>
        <v>1.709438677395762E-2</v>
      </c>
    </row>
    <row r="338" spans="1:26" x14ac:dyDescent="0.25">
      <c r="A338" s="1">
        <v>43612</v>
      </c>
      <c r="B338">
        <f>LN('25 TSE Stocks'!B338/'25 TSE Stocks'!B337)</f>
        <v>-1.3072086036972344E-2</v>
      </c>
      <c r="C338">
        <f>LN('25 TSE Stocks'!C338/'25 TSE Stocks'!C337)</f>
        <v>-8.7011366727520398E-2</v>
      </c>
      <c r="D338">
        <f>LN('25 TSE Stocks'!D338/'25 TSE Stocks'!D337)</f>
        <v>2.5927393226265583E-2</v>
      </c>
      <c r="E338">
        <f>LN('25 TSE Stocks'!E338/'25 TSE Stocks'!E337)</f>
        <v>8.7373713852646639E-2</v>
      </c>
      <c r="F338">
        <f>LN('25 TSE Stocks'!F338/'25 TSE Stocks'!F337)</f>
        <v>-8.1487594891955055E-3</v>
      </c>
      <c r="G338">
        <f>LN('25 TSE Stocks'!G338/'25 TSE Stocks'!G337)</f>
        <v>-1.8314877076144518E-2</v>
      </c>
      <c r="H338">
        <f>LN('25 TSE Stocks'!H338/'25 TSE Stocks'!H337)</f>
        <v>5.2116034810695239E-2</v>
      </c>
      <c r="I338">
        <f>LN('25 TSE Stocks'!I338/'25 TSE Stocks'!I337)</f>
        <v>-1.8799078736288756E-2</v>
      </c>
      <c r="J338">
        <f>LN('25 TSE Stocks'!J338/'25 TSE Stocks'!J337)</f>
        <v>-2.3107226169093106E-2</v>
      </c>
      <c r="K338">
        <f>LN('25 TSE Stocks'!K338/'25 TSE Stocks'!K337)</f>
        <v>-1.9608353715311864E-2</v>
      </c>
      <c r="L338">
        <f>LN('25 TSE Stocks'!L338/'25 TSE Stocks'!L337)</f>
        <v>-5.5088787642344109E-2</v>
      </c>
      <c r="M338">
        <f>LN('25 TSE Stocks'!M338/'25 TSE Stocks'!M337)</f>
        <v>-2.9997629001151122E-2</v>
      </c>
      <c r="N338">
        <f>LN('25 TSE Stocks'!N338/'25 TSE Stocks'!N337)</f>
        <v>-2.2295656931488432E-3</v>
      </c>
      <c r="O338">
        <f>LN('25 TSE Stocks'!O338/'25 TSE Stocks'!O337)</f>
        <v>-7.7823614888924336E-2</v>
      </c>
      <c r="P338">
        <f>LN('25 TSE Stocks'!P338/'25 TSE Stocks'!P337)</f>
        <v>1.1627715041755929E-2</v>
      </c>
      <c r="Q338">
        <f>LN('25 TSE Stocks'!Q338/'25 TSE Stocks'!Q337)</f>
        <v>-1.5082977049882347E-2</v>
      </c>
      <c r="R338">
        <f>LN('25 TSE Stocks'!R338/'25 TSE Stocks'!R337)</f>
        <v>-3.4846666249762653E-2</v>
      </c>
      <c r="S338">
        <f>LN('25 TSE Stocks'!S338/'25 TSE Stocks'!S337)</f>
        <v>-2.7239072263993535E-2</v>
      </c>
      <c r="T338">
        <f>LN('25 TSE Stocks'!T338/'25 TSE Stocks'!T337)</f>
        <v>-1.7979702659640929E-2</v>
      </c>
      <c r="U338">
        <f>LN('25 TSE Stocks'!U338/'25 TSE Stocks'!U337)</f>
        <v>-5.0136799799423024E-2</v>
      </c>
      <c r="V338">
        <f>LN('25 TSE Stocks'!V338/'25 TSE Stocks'!V337)</f>
        <v>-1.0042981109090359E-2</v>
      </c>
      <c r="W338">
        <f>LN('25 TSE Stocks'!W338/'25 TSE Stocks'!W337)</f>
        <v>-3.6276521700453424E-2</v>
      </c>
      <c r="X338">
        <f>LN('25 TSE Stocks'!X338/'25 TSE Stocks'!X337)</f>
        <v>-1.4157896158739466E-2</v>
      </c>
      <c r="Y338">
        <f>LN('25 TSE Stocks'!Y338/'25 TSE Stocks'!Y337)</f>
        <v>-3.7633841254085559E-2</v>
      </c>
      <c r="Z338">
        <f>LN('25 TSE Stocks'!Z338/'25 TSE Stocks'!Z337)</f>
        <v>-6.182671499703884E-3</v>
      </c>
    </row>
    <row r="339" spans="1:26" x14ac:dyDescent="0.25">
      <c r="A339" s="1">
        <v>43619</v>
      </c>
      <c r="B339">
        <f>LN('25 TSE Stocks'!B339/'25 TSE Stocks'!B338)</f>
        <v>-6.6006524849323463E-3</v>
      </c>
      <c r="C339">
        <f>LN('25 TSE Stocks'!C339/'25 TSE Stocks'!C338)</f>
        <v>-6.6773767674265683E-2</v>
      </c>
      <c r="D339">
        <f>LN('25 TSE Stocks'!D339/'25 TSE Stocks'!D338)</f>
        <v>3.59104082163966E-2</v>
      </c>
      <c r="E339">
        <f>LN('25 TSE Stocks'!E339/'25 TSE Stocks'!E338)</f>
        <v>1.5810596955917272E-2</v>
      </c>
      <c r="F339">
        <f>LN('25 TSE Stocks'!F339/'25 TSE Stocks'!F338)</f>
        <v>1.3281979163856837E-2</v>
      </c>
      <c r="G339">
        <f>LN('25 TSE Stocks'!G339/'25 TSE Stocks'!G338)</f>
        <v>3.1454823101040877E-2</v>
      </c>
      <c r="H339">
        <f>LN('25 TSE Stocks'!H339/'25 TSE Stocks'!H338)</f>
        <v>-9.8136964625774922E-3</v>
      </c>
      <c r="I339">
        <f>LN('25 TSE Stocks'!I339/'25 TSE Stocks'!I338)</f>
        <v>1.2571904201612333E-2</v>
      </c>
      <c r="J339">
        <f>LN('25 TSE Stocks'!J339/'25 TSE Stocks'!J338)</f>
        <v>9.6491977215193425E-3</v>
      </c>
      <c r="K339">
        <f>LN('25 TSE Stocks'!K339/'25 TSE Stocks'!K338)</f>
        <v>-6.2074134712657826E-3</v>
      </c>
      <c r="L339">
        <f>LN('25 TSE Stocks'!L339/'25 TSE Stocks'!L338)</f>
        <v>2.7136601567334891E-2</v>
      </c>
      <c r="M339">
        <f>LN('25 TSE Stocks'!M339/'25 TSE Stocks'!M338)</f>
        <v>3.2084938023245517E-2</v>
      </c>
      <c r="N339">
        <f>LN('25 TSE Stocks'!N339/'25 TSE Stocks'!N338)</f>
        <v>1.3303882620187238E-2</v>
      </c>
      <c r="O339">
        <f>LN('25 TSE Stocks'!O339/'25 TSE Stocks'!O338)</f>
        <v>0</v>
      </c>
      <c r="P339">
        <f>LN('25 TSE Stocks'!P339/'25 TSE Stocks'!P338)</f>
        <v>1.0350952149609002E-2</v>
      </c>
      <c r="Q339">
        <f>LN('25 TSE Stocks'!Q339/'25 TSE Stocks'!Q338)</f>
        <v>1.5184838541868991E-3</v>
      </c>
      <c r="R339">
        <f>LN('25 TSE Stocks'!R339/'25 TSE Stocks'!R338)</f>
        <v>7.6087122894804423E-3</v>
      </c>
      <c r="S339">
        <f>LN('25 TSE Stocks'!S339/'25 TSE Stocks'!S338)</f>
        <v>-3.9527208960766086E-3</v>
      </c>
      <c r="T339">
        <f>LN('25 TSE Stocks'!T339/'25 TSE Stocks'!T338)</f>
        <v>1.5839149901958238E-2</v>
      </c>
      <c r="U339">
        <f>LN('25 TSE Stocks'!U339/'25 TSE Stocks'!U338)</f>
        <v>-6.8630151842434348E-3</v>
      </c>
      <c r="V339">
        <f>LN('25 TSE Stocks'!V339/'25 TSE Stocks'!V338)</f>
        <v>-1.5988987675951576E-2</v>
      </c>
      <c r="W339">
        <f>LN('25 TSE Stocks'!W339/'25 TSE Stocks'!W338)</f>
        <v>2.1207679039486845E-3</v>
      </c>
      <c r="X339">
        <f>LN('25 TSE Stocks'!X339/'25 TSE Stocks'!X338)</f>
        <v>6.1597284799374133E-3</v>
      </c>
      <c r="Y339">
        <f>LN('25 TSE Stocks'!Y339/'25 TSE Stocks'!Y338)</f>
        <v>6.4957948503612209E-2</v>
      </c>
      <c r="Z339">
        <f>LN('25 TSE Stocks'!Z339/'25 TSE Stocks'!Z338)</f>
        <v>2.147371036051509E-2</v>
      </c>
    </row>
    <row r="340" spans="1:26" x14ac:dyDescent="0.25">
      <c r="A340" s="1">
        <v>43626</v>
      </c>
      <c r="B340">
        <f>LN('25 TSE Stocks'!B340/'25 TSE Stocks'!B339)</f>
        <v>5.2839897428923867E-3</v>
      </c>
      <c r="C340">
        <f>LN('25 TSE Stocks'!C340/'25 TSE Stocks'!C339)</f>
        <v>6.1977656855544988E-2</v>
      </c>
      <c r="D340">
        <f>LN('25 TSE Stocks'!D340/'25 TSE Stocks'!D339)</f>
        <v>2.4391554881395539E-2</v>
      </c>
      <c r="E340">
        <f>LN('25 TSE Stocks'!E340/'25 TSE Stocks'!E339)</f>
        <v>1.9418099011497131E-2</v>
      </c>
      <c r="F340">
        <f>LN('25 TSE Stocks'!F340/'25 TSE Stocks'!F339)</f>
        <v>-4.7374920238182645E-3</v>
      </c>
      <c r="G340">
        <f>LN('25 TSE Stocks'!G340/'25 TSE Stocks'!G339)</f>
        <v>2.3255218117172325E-2</v>
      </c>
      <c r="H340">
        <f>LN('25 TSE Stocks'!H340/'25 TSE Stocks'!H339)</f>
        <v>-5.9347297344148056E-3</v>
      </c>
      <c r="I340">
        <f>LN('25 TSE Stocks'!I340/'25 TSE Stocks'!I339)</f>
        <v>-1.064855992992278E-2</v>
      </c>
      <c r="J340">
        <f>LN('25 TSE Stocks'!J340/'25 TSE Stocks'!J339)</f>
        <v>2.1987476222915525E-2</v>
      </c>
      <c r="K340">
        <f>LN('25 TSE Stocks'!K340/'25 TSE Stocks'!K339)</f>
        <v>-3.7429518758856058E-3</v>
      </c>
      <c r="L340">
        <f>LN('25 TSE Stocks'!L340/'25 TSE Stocks'!L339)</f>
        <v>1.0963375070775208E-2</v>
      </c>
      <c r="M340">
        <f>LN('25 TSE Stocks'!M340/'25 TSE Stocks'!M339)</f>
        <v>-8.6760875868118759E-3</v>
      </c>
      <c r="N340">
        <f>LN('25 TSE Stocks'!N340/'25 TSE Stocks'!N339)</f>
        <v>2.9836747855968959E-2</v>
      </c>
      <c r="O340">
        <f>LN('25 TSE Stocks'!O340/'25 TSE Stocks'!O339)</f>
        <v>-2.4202260704666748E-2</v>
      </c>
      <c r="P340">
        <f>LN('25 TSE Stocks'!P340/'25 TSE Stocks'!P339)</f>
        <v>-2.1978667191364862E-2</v>
      </c>
      <c r="Q340">
        <f>LN('25 TSE Stocks'!Q340/'25 TSE Stocks'!Q339)</f>
        <v>3.2838695685115146E-2</v>
      </c>
      <c r="R340">
        <f>LN('25 TSE Stocks'!R340/'25 TSE Stocks'!R339)</f>
        <v>4.3218703926818265E-3</v>
      </c>
      <c r="S340">
        <f>LN('25 TSE Stocks'!S340/'25 TSE Stocks'!S339)</f>
        <v>7.8897701506361936E-3</v>
      </c>
      <c r="T340">
        <f>LN('25 TSE Stocks'!T340/'25 TSE Stocks'!T339)</f>
        <v>2.608539631980674E-2</v>
      </c>
      <c r="U340">
        <f>LN('25 TSE Stocks'!U340/'25 TSE Stocks'!U339)</f>
        <v>-2.2586925270474509E-3</v>
      </c>
      <c r="V340">
        <f>LN('25 TSE Stocks'!V340/'25 TSE Stocks'!V339)</f>
        <v>0</v>
      </c>
      <c r="W340">
        <f>LN('25 TSE Stocks'!W340/'25 TSE Stocks'!W339)</f>
        <v>3.1695607133712132E-2</v>
      </c>
      <c r="X340">
        <f>LN('25 TSE Stocks'!X340/'25 TSE Stocks'!X339)</f>
        <v>-1.9075519433629715E-2</v>
      </c>
      <c r="Y340">
        <f>LN('25 TSE Stocks'!Y340/'25 TSE Stocks'!Y339)</f>
        <v>2.1334045563482725E-2</v>
      </c>
      <c r="Z340">
        <f>LN('25 TSE Stocks'!Z340/'25 TSE Stocks'!Z339)</f>
        <v>4.5417774136953751E-3</v>
      </c>
    </row>
    <row r="341" spans="1:26" x14ac:dyDescent="0.25">
      <c r="A341" s="1">
        <v>43633</v>
      </c>
      <c r="B341">
        <f>LN('25 TSE Stocks'!B341/'25 TSE Stocks'!B340)</f>
        <v>5.0106893059494444E-2</v>
      </c>
      <c r="C341">
        <f>LN('25 TSE Stocks'!C341/'25 TSE Stocks'!C340)</f>
        <v>-5.0534448122372101E-2</v>
      </c>
      <c r="D341">
        <f>LN('25 TSE Stocks'!D341/'25 TSE Stocks'!D340)</f>
        <v>6.8611063882671177E-3</v>
      </c>
      <c r="E341">
        <f>LN('25 TSE Stocks'!E341/'25 TSE Stocks'!E340)</f>
        <v>4.6956968153785965E-2</v>
      </c>
      <c r="F341">
        <f>LN('25 TSE Stocks'!F341/'25 TSE Stocks'!F340)</f>
        <v>-3.3691583700914195E-3</v>
      </c>
      <c r="G341">
        <f>LN('25 TSE Stocks'!G341/'25 TSE Stocks'!G340)</f>
        <v>-8.339647808805006E-3</v>
      </c>
      <c r="H341">
        <f>LN('25 TSE Stocks'!H341/'25 TSE Stocks'!H340)</f>
        <v>-1.9860102208705569E-3</v>
      </c>
      <c r="I341">
        <f>LN('25 TSE Stocks'!I341/'25 TSE Stocks'!I340)</f>
        <v>-2.698731696423802E-2</v>
      </c>
      <c r="J341">
        <f>LN('25 TSE Stocks'!J341/'25 TSE Stocks'!J340)</f>
        <v>-5.0947954206685346E-2</v>
      </c>
      <c r="K341">
        <f>LN('25 TSE Stocks'!K341/'25 TSE Stocks'!K340)</f>
        <v>-3.3040004196255399E-2</v>
      </c>
      <c r="L341">
        <f>LN('25 TSE Stocks'!L341/'25 TSE Stocks'!L340)</f>
        <v>3.1104197260244755E-3</v>
      </c>
      <c r="M341">
        <f>LN('25 TSE Stocks'!M341/'25 TSE Stocks'!M340)</f>
        <v>-4.4861617734550635E-2</v>
      </c>
      <c r="N341">
        <f>LN('25 TSE Stocks'!N341/'25 TSE Stocks'!N340)</f>
        <v>4.2666468337323573E-3</v>
      </c>
      <c r="O341">
        <f>LN('25 TSE Stocks'!O341/'25 TSE Stocks'!O340)</f>
        <v>-1.3915488371445668E-2</v>
      </c>
      <c r="P341">
        <f>LN('25 TSE Stocks'!P341/'25 TSE Stocks'!P340)</f>
        <v>-8.221018002991725E-3</v>
      </c>
      <c r="Q341">
        <f>LN('25 TSE Stocks'!Q341/'25 TSE Stocks'!Q340)</f>
        <v>1.1678938458092016E-2</v>
      </c>
      <c r="R341">
        <f>LN('25 TSE Stocks'!R341/'25 TSE Stocks'!R340)</f>
        <v>-1.356863797615758E-2</v>
      </c>
      <c r="S341">
        <f>LN('25 TSE Stocks'!S341/'25 TSE Stocks'!S340)</f>
        <v>1.7527170326012139E-2</v>
      </c>
      <c r="T341">
        <f>LN('25 TSE Stocks'!T341/'25 TSE Stocks'!T340)</f>
        <v>2.542221042164803E-2</v>
      </c>
      <c r="U341">
        <f>LN('25 TSE Stocks'!U341/'25 TSE Stocks'!U340)</f>
        <v>-1.1891468492134687E-4</v>
      </c>
      <c r="V341">
        <f>LN('25 TSE Stocks'!V341/'25 TSE Stocks'!V340)</f>
        <v>3.9502478047740167E-2</v>
      </c>
      <c r="W341">
        <f>LN('25 TSE Stocks'!W341/'25 TSE Stocks'!W340)</f>
        <v>-1.6139185935804531E-2</v>
      </c>
      <c r="X341">
        <f>LN('25 TSE Stocks'!X341/'25 TSE Stocks'!X340)</f>
        <v>-3.3287491042213131E-2</v>
      </c>
      <c r="Y341">
        <f>LN('25 TSE Stocks'!Y341/'25 TSE Stocks'!Y340)</f>
        <v>-8.8337730940767061E-3</v>
      </c>
      <c r="Z341">
        <f>LN('25 TSE Stocks'!Z341/'25 TSE Stocks'!Z340)</f>
        <v>3.0167255185270577E-3</v>
      </c>
    </row>
    <row r="342" spans="1:26" x14ac:dyDescent="0.25">
      <c r="A342" s="1">
        <v>43640</v>
      </c>
      <c r="B342">
        <f>LN('25 TSE Stocks'!B342/'25 TSE Stocks'!B341)</f>
        <v>6.7822354979671512E-2</v>
      </c>
      <c r="C342">
        <f>LN('25 TSE Stocks'!C342/'25 TSE Stocks'!C341)</f>
        <v>-1.27227830984173E-2</v>
      </c>
      <c r="D342">
        <f>LN('25 TSE Stocks'!D342/'25 TSE Stocks'!D341)</f>
        <v>3.3616605118696713E-2</v>
      </c>
      <c r="E342">
        <f>LN('25 TSE Stocks'!E342/'25 TSE Stocks'!E341)</f>
        <v>7.7640304568320037E-2</v>
      </c>
      <c r="F342">
        <f>LN('25 TSE Stocks'!F342/'25 TSE Stocks'!F341)</f>
        <v>1.6343654294877212E-2</v>
      </c>
      <c r="G342">
        <f>LN('25 TSE Stocks'!G342/'25 TSE Stocks'!G341)</f>
        <v>1.4951584985794166E-4</v>
      </c>
      <c r="H342">
        <f>LN('25 TSE Stocks'!H342/'25 TSE Stocks'!H341)</f>
        <v>2.5516547832650088E-2</v>
      </c>
      <c r="I342">
        <f>LN('25 TSE Stocks'!I342/'25 TSE Stocks'!I341)</f>
        <v>6.1849753503695499E-3</v>
      </c>
      <c r="J342">
        <f>LN('25 TSE Stocks'!J342/'25 TSE Stocks'!J341)</f>
        <v>-4.9691002815528108E-2</v>
      </c>
      <c r="K342">
        <f>LN('25 TSE Stocks'!K342/'25 TSE Stocks'!K341)</f>
        <v>-3.8835306063153214E-3</v>
      </c>
      <c r="L342">
        <f>LN('25 TSE Stocks'!L342/'25 TSE Stocks'!L341)</f>
        <v>-1.4073794796799587E-2</v>
      </c>
      <c r="M342">
        <f>LN('25 TSE Stocks'!M342/'25 TSE Stocks'!M341)</f>
        <v>-1.2968681947619713E-2</v>
      </c>
      <c r="N342">
        <f>LN('25 TSE Stocks'!N342/'25 TSE Stocks'!N341)</f>
        <v>2.4186276445939351E-2</v>
      </c>
      <c r="O342">
        <f>LN('25 TSE Stocks'!O342/'25 TSE Stocks'!O341)</f>
        <v>3.6890717219051482E-2</v>
      </c>
      <c r="P342">
        <f>LN('25 TSE Stocks'!P342/'25 TSE Stocks'!P341)</f>
        <v>1.2888448086255694E-2</v>
      </c>
      <c r="Q342">
        <f>LN('25 TSE Stocks'!Q342/'25 TSE Stocks'!Q341)</f>
        <v>7.2307098308341325E-3</v>
      </c>
      <c r="R342">
        <f>LN('25 TSE Stocks'!R342/'25 TSE Stocks'!R341)</f>
        <v>-3.2841084445321554E-3</v>
      </c>
      <c r="S342">
        <f>LN('25 TSE Stocks'!S342/'25 TSE Stocks'!S341)</f>
        <v>-1.9324929890949286E-3</v>
      </c>
      <c r="T342">
        <f>LN('25 TSE Stocks'!T342/'25 TSE Stocks'!T341)</f>
        <v>2.7435527746209696E-2</v>
      </c>
      <c r="U342">
        <f>LN('25 TSE Stocks'!U342/'25 TSE Stocks'!U341)</f>
        <v>-2.3116908547064684E-2</v>
      </c>
      <c r="V342">
        <f>LN('25 TSE Stocks'!V342/'25 TSE Stocks'!V341)</f>
        <v>-2.7125055025415297E-2</v>
      </c>
      <c r="W342">
        <f>LN('25 TSE Stocks'!W342/'25 TSE Stocks'!W341)</f>
        <v>-4.3049642476871187E-2</v>
      </c>
      <c r="X342">
        <f>LN('25 TSE Stocks'!X342/'25 TSE Stocks'!X341)</f>
        <v>-9.9584191012625596E-4</v>
      </c>
      <c r="Y342">
        <f>LN('25 TSE Stocks'!Y342/'25 TSE Stocks'!Y341)</f>
        <v>-2.6656277915018045E-3</v>
      </c>
      <c r="Z342">
        <f>LN('25 TSE Stocks'!Z342/'25 TSE Stocks'!Z341)</f>
        <v>-1.2121447757579841E-2</v>
      </c>
    </row>
    <row r="343" spans="1:26" x14ac:dyDescent="0.25">
      <c r="A343" s="1">
        <v>43647</v>
      </c>
      <c r="B343">
        <f>LN('25 TSE Stocks'!B343/'25 TSE Stocks'!B342)</f>
        <v>4.454661293341295E-2</v>
      </c>
      <c r="C343">
        <f>LN('25 TSE Stocks'!C343/'25 TSE Stocks'!C342)</f>
        <v>7.8761578622909958E-2</v>
      </c>
      <c r="D343">
        <f>LN('25 TSE Stocks'!D343/'25 TSE Stocks'!D342)</f>
        <v>1.8018324466043768E-2</v>
      </c>
      <c r="E343">
        <f>LN('25 TSE Stocks'!E343/'25 TSE Stocks'!E342)</f>
        <v>1.1814467313342356E-2</v>
      </c>
      <c r="F343">
        <f>LN('25 TSE Stocks'!F343/'25 TSE Stocks'!F342)</f>
        <v>2.7736647027802392E-2</v>
      </c>
      <c r="G343">
        <f>LN('25 TSE Stocks'!G343/'25 TSE Stocks'!G342)</f>
        <v>2.9611088666912012E-2</v>
      </c>
      <c r="H343">
        <f>LN('25 TSE Stocks'!H343/'25 TSE Stocks'!H342)</f>
        <v>1.3474664530529361E-2</v>
      </c>
      <c r="I343">
        <f>LN('25 TSE Stocks'!I343/'25 TSE Stocks'!I342)</f>
        <v>3.3621240765780727E-2</v>
      </c>
      <c r="J343">
        <f>LN('25 TSE Stocks'!J343/'25 TSE Stocks'!J342)</f>
        <v>3.9483350587425012E-2</v>
      </c>
      <c r="K343">
        <f>LN('25 TSE Stocks'!K343/'25 TSE Stocks'!K342)</f>
        <v>3.4877357393876915E-2</v>
      </c>
      <c r="L343">
        <f>LN('25 TSE Stocks'!L343/'25 TSE Stocks'!L342)</f>
        <v>3.5579827446473949E-2</v>
      </c>
      <c r="M343">
        <f>LN('25 TSE Stocks'!M343/'25 TSE Stocks'!M342)</f>
        <v>2.9487651868067614E-2</v>
      </c>
      <c r="N343">
        <f>LN('25 TSE Stocks'!N343/'25 TSE Stocks'!N342)</f>
        <v>9.8216954987540156E-3</v>
      </c>
      <c r="O343">
        <f>LN('25 TSE Stocks'!O343/'25 TSE Stocks'!O342)</f>
        <v>6.1887668944246126E-2</v>
      </c>
      <c r="P343">
        <f>LN('25 TSE Stocks'!P343/'25 TSE Stocks'!P342)</f>
        <v>8.9163627704281059E-2</v>
      </c>
      <c r="Q343">
        <f>LN('25 TSE Stocks'!Q343/'25 TSE Stocks'!Q342)</f>
        <v>1.0036012678081489E-2</v>
      </c>
      <c r="R343">
        <f>LN('25 TSE Stocks'!R343/'25 TSE Stocks'!R342)</f>
        <v>5.4413475294974575E-2</v>
      </c>
      <c r="S343">
        <f>LN('25 TSE Stocks'!S343/'25 TSE Stocks'!S342)</f>
        <v>3.609130703887091E-2</v>
      </c>
      <c r="T343">
        <f>LN('25 TSE Stocks'!T343/'25 TSE Stocks'!T342)</f>
        <v>1.9608459406500106E-2</v>
      </c>
      <c r="U343">
        <f>LN('25 TSE Stocks'!U343/'25 TSE Stocks'!U342)</f>
        <v>2.3245947212171474E-2</v>
      </c>
      <c r="V343">
        <f>LN('25 TSE Stocks'!V343/'25 TSE Stocks'!V342)</f>
        <v>4.2499293524654973E-2</v>
      </c>
      <c r="W343">
        <f>LN('25 TSE Stocks'!W343/'25 TSE Stocks'!W342)</f>
        <v>2.7069268163484542E-2</v>
      </c>
      <c r="X343">
        <f>LN('25 TSE Stocks'!X343/'25 TSE Stocks'!X342)</f>
        <v>5.0772254263807368E-2</v>
      </c>
      <c r="Y343">
        <f>LN('25 TSE Stocks'!Y343/'25 TSE Stocks'!Y342)</f>
        <v>9.7770524088025383E-3</v>
      </c>
      <c r="Z343">
        <f>LN('25 TSE Stocks'!Z343/'25 TSE Stocks'!Z342)</f>
        <v>2.4097723952731923E-2</v>
      </c>
    </row>
    <row r="344" spans="1:26" x14ac:dyDescent="0.25">
      <c r="A344" s="1">
        <v>43654</v>
      </c>
      <c r="B344">
        <f>LN('25 TSE Stocks'!B344/'25 TSE Stocks'!B343)</f>
        <v>-3.3278898673989456E-2</v>
      </c>
      <c r="C344">
        <f>LN('25 TSE Stocks'!C344/'25 TSE Stocks'!C343)</f>
        <v>-8.2610219480152916E-2</v>
      </c>
      <c r="D344">
        <f>LN('25 TSE Stocks'!D344/'25 TSE Stocks'!D343)</f>
        <v>-4.8222076596075143E-2</v>
      </c>
      <c r="E344">
        <f>LN('25 TSE Stocks'!E344/'25 TSE Stocks'!E343)</f>
        <v>-7.3075967912789919E-2</v>
      </c>
      <c r="F344">
        <f>LN('25 TSE Stocks'!F344/'25 TSE Stocks'!F343)</f>
        <v>2.2770147183614631E-3</v>
      </c>
      <c r="G344">
        <f>LN('25 TSE Stocks'!G344/'25 TSE Stocks'!G343)</f>
        <v>3.0437476816044112E-3</v>
      </c>
      <c r="H344">
        <f>LN('25 TSE Stocks'!H344/'25 TSE Stocks'!H343)</f>
        <v>-4.297529887384504E-2</v>
      </c>
      <c r="I344">
        <f>LN('25 TSE Stocks'!I344/'25 TSE Stocks'!I343)</f>
        <v>-4.889972461988054E-3</v>
      </c>
      <c r="J344">
        <f>LN('25 TSE Stocks'!J344/'25 TSE Stocks'!J343)</f>
        <v>2.6192887582104495E-2</v>
      </c>
      <c r="K344">
        <f>LN('25 TSE Stocks'!K344/'25 TSE Stocks'!K343)</f>
        <v>-2.6770369051545489E-2</v>
      </c>
      <c r="L344">
        <f>LN('25 TSE Stocks'!L344/'25 TSE Stocks'!L343)</f>
        <v>-4.0315508611799486E-2</v>
      </c>
      <c r="M344">
        <f>LN('25 TSE Stocks'!M344/'25 TSE Stocks'!M343)</f>
        <v>-9.0048486795608392E-3</v>
      </c>
      <c r="N344">
        <f>LN('25 TSE Stocks'!N344/'25 TSE Stocks'!N343)</f>
        <v>-0.12242332537001577</v>
      </c>
      <c r="O344">
        <f>LN('25 TSE Stocks'!O344/'25 TSE Stocks'!O343)</f>
        <v>-3.9428389944743139E-2</v>
      </c>
      <c r="P344">
        <f>LN('25 TSE Stocks'!P344/'25 TSE Stocks'!P343)</f>
        <v>-1.7279087169775501E-2</v>
      </c>
      <c r="Q344">
        <f>LN('25 TSE Stocks'!Q344/'25 TSE Stocks'!Q343)</f>
        <v>-2.017369479423636E-2</v>
      </c>
      <c r="R344">
        <f>LN('25 TSE Stocks'!R344/'25 TSE Stocks'!R343)</f>
        <v>3.8865061184933198E-3</v>
      </c>
      <c r="S344">
        <f>LN('25 TSE Stocks'!S344/'25 TSE Stocks'!S343)</f>
        <v>5.2691655572873877E-2</v>
      </c>
      <c r="T344">
        <f>LN('25 TSE Stocks'!T344/'25 TSE Stocks'!T343)</f>
        <v>-2.9558640685826344E-2</v>
      </c>
      <c r="U344">
        <f>LN('25 TSE Stocks'!U344/'25 TSE Stocks'!U343)</f>
        <v>-4.3269301992851436E-3</v>
      </c>
      <c r="V344">
        <f>LN('25 TSE Stocks'!V344/'25 TSE Stocks'!V343)</f>
        <v>-4.2499293524654959E-2</v>
      </c>
      <c r="W344">
        <f>LN('25 TSE Stocks'!W344/'25 TSE Stocks'!W343)</f>
        <v>-2.5464740986852067E-3</v>
      </c>
      <c r="X344">
        <f>LN('25 TSE Stocks'!X344/'25 TSE Stocks'!X343)</f>
        <v>8.0588585825786142E-3</v>
      </c>
      <c r="Y344">
        <f>LN('25 TSE Stocks'!Y344/'25 TSE Stocks'!Y343)</f>
        <v>-3.108109437853003E-2</v>
      </c>
      <c r="Z344">
        <f>LN('25 TSE Stocks'!Z344/'25 TSE Stocks'!Z343)</f>
        <v>-1.489268529007095E-3</v>
      </c>
    </row>
    <row r="345" spans="1:26" x14ac:dyDescent="0.25">
      <c r="A345" s="1">
        <v>43661</v>
      </c>
      <c r="B345">
        <f>LN('25 TSE Stocks'!B345/'25 TSE Stocks'!B344)</f>
        <v>0.10197070692413092</v>
      </c>
      <c r="C345">
        <f>LN('25 TSE Stocks'!C345/'25 TSE Stocks'!C344)</f>
        <v>-1.4239735950828359E-2</v>
      </c>
      <c r="D345">
        <f>LN('25 TSE Stocks'!D345/'25 TSE Stocks'!D344)</f>
        <v>1.1854633224774633E-2</v>
      </c>
      <c r="E345">
        <f>LN('25 TSE Stocks'!E345/'25 TSE Stocks'!E344)</f>
        <v>2.847174857249293E-2</v>
      </c>
      <c r="F345">
        <f>LN('25 TSE Stocks'!F345/'25 TSE Stocks'!F344)</f>
        <v>-8.9480768958139986E-3</v>
      </c>
      <c r="G345">
        <f>LN('25 TSE Stocks'!G345/'25 TSE Stocks'!G344)</f>
        <v>3.0078392060041443E-2</v>
      </c>
      <c r="H345">
        <f>LN('25 TSE Stocks'!H345/'25 TSE Stocks'!H344)</f>
        <v>0</v>
      </c>
      <c r="I345">
        <f>LN('25 TSE Stocks'!I345/'25 TSE Stocks'!I344)</f>
        <v>-9.3023763157786907E-3</v>
      </c>
      <c r="J345">
        <f>LN('25 TSE Stocks'!J345/'25 TSE Stocks'!J344)</f>
        <v>9.5492600761569024E-3</v>
      </c>
      <c r="K345">
        <f>LN('25 TSE Stocks'!K345/'25 TSE Stocks'!K344)</f>
        <v>1.7926323772903478E-2</v>
      </c>
      <c r="L345">
        <f>LN('25 TSE Stocks'!L345/'25 TSE Stocks'!L344)</f>
        <v>1.5812672306059023E-3</v>
      </c>
      <c r="M345">
        <f>LN('25 TSE Stocks'!M345/'25 TSE Stocks'!M344)</f>
        <v>-2.0164595010398779E-2</v>
      </c>
      <c r="N345">
        <f>LN('25 TSE Stocks'!N345/'25 TSE Stocks'!N344)</f>
        <v>-2.3282752411468996E-3</v>
      </c>
      <c r="O345">
        <f>LN('25 TSE Stocks'!O345/'25 TSE Stocks'!O344)</f>
        <v>1.489444663935092E-2</v>
      </c>
      <c r="P345">
        <f>LN('25 TSE Stocks'!P345/'25 TSE Stocks'!P344)</f>
        <v>-1.4262395984453741E-2</v>
      </c>
      <c r="Q345">
        <f>LN('25 TSE Stocks'!Q345/'25 TSE Stocks'!Q344)</f>
        <v>8.6957606947825582E-3</v>
      </c>
      <c r="R345">
        <f>LN('25 TSE Stocks'!R345/'25 TSE Stocks'!R344)</f>
        <v>-3.4731194616203491E-2</v>
      </c>
      <c r="S345">
        <f>LN('25 TSE Stocks'!S345/'25 TSE Stocks'!S344)</f>
        <v>-5.2691655572873926E-2</v>
      </c>
      <c r="T345">
        <f>LN('25 TSE Stocks'!T345/'25 TSE Stocks'!T344)</f>
        <v>1.6529179846806075E-2</v>
      </c>
      <c r="U345">
        <f>LN('25 TSE Stocks'!U345/'25 TSE Stocks'!U344)</f>
        <v>-5.3140009502202048E-3</v>
      </c>
      <c r="V345">
        <f>LN('25 TSE Stocks'!V345/'25 TSE Stocks'!V344)</f>
        <v>-1.8992670120767746E-2</v>
      </c>
      <c r="W345">
        <f>LN('25 TSE Stocks'!W345/'25 TSE Stocks'!W344)</f>
        <v>-1.5417929560252654E-2</v>
      </c>
      <c r="X345">
        <f>LN('25 TSE Stocks'!X345/'25 TSE Stocks'!X344)</f>
        <v>2.2871442167656058E-2</v>
      </c>
      <c r="Y345">
        <f>LN('25 TSE Stocks'!Y345/'25 TSE Stocks'!Y344)</f>
        <v>-2.8250592804332952E-2</v>
      </c>
      <c r="Z345">
        <f>LN('25 TSE Stocks'!Z345/'25 TSE Stocks'!Z344)</f>
        <v>1.0377955191461062E-2</v>
      </c>
    </row>
    <row r="346" spans="1:26" x14ac:dyDescent="0.25">
      <c r="A346" s="1">
        <v>43668</v>
      </c>
      <c r="B346">
        <f>LN('25 TSE Stocks'!B346/'25 TSE Stocks'!B345)</f>
        <v>8.1905390458463095E-2</v>
      </c>
      <c r="C346">
        <f>LN('25 TSE Stocks'!C346/'25 TSE Stocks'!C345)</f>
        <v>0.15209977723240239</v>
      </c>
      <c r="D346">
        <f>LN('25 TSE Stocks'!D346/'25 TSE Stocks'!D345)</f>
        <v>3.1485545760646411E-2</v>
      </c>
      <c r="E346">
        <f>LN('25 TSE Stocks'!E346/'25 TSE Stocks'!E345)</f>
        <v>2.5975461579845413E-2</v>
      </c>
      <c r="F346">
        <f>LN('25 TSE Stocks'!F346/'25 TSE Stocks'!F345)</f>
        <v>1.3675408083773566E-2</v>
      </c>
      <c r="G346">
        <f>LN('25 TSE Stocks'!G346/'25 TSE Stocks'!G345)</f>
        <v>4.2041339000668627E-3</v>
      </c>
      <c r="H346">
        <f>LN('25 TSE Stocks'!H346/'25 TSE Stocks'!H345)</f>
        <v>-3.0397511882166987E-2</v>
      </c>
      <c r="I346">
        <f>LN('25 TSE Stocks'!I346/'25 TSE Stocks'!I345)</f>
        <v>-5.2363524775324135E-3</v>
      </c>
      <c r="J346">
        <f>LN('25 TSE Stocks'!J346/'25 TSE Stocks'!J345)</f>
        <v>2.3610141578085903E-2</v>
      </c>
      <c r="K346">
        <f>LN('25 TSE Stocks'!K346/'25 TSE Stocks'!K345)</f>
        <v>8.8440452786419151E-3</v>
      </c>
      <c r="L346">
        <f>LN('25 TSE Stocks'!L346/'25 TSE Stocks'!L345)</f>
        <v>2.032890528098882E-2</v>
      </c>
      <c r="M346">
        <f>LN('25 TSE Stocks'!M346/'25 TSE Stocks'!M345)</f>
        <v>-5.7451721578154801E-3</v>
      </c>
      <c r="N346">
        <f>LN('25 TSE Stocks'!N346/'25 TSE Stocks'!N345)</f>
        <v>-9.3677711640595771E-3</v>
      </c>
      <c r="O346">
        <f>LN('25 TSE Stocks'!O346/'25 TSE Stocks'!O345)</f>
        <v>-8.9100354791145035E-3</v>
      </c>
      <c r="P346">
        <f>LN('25 TSE Stocks'!P346/'25 TSE Stocks'!P345)</f>
        <v>2.1858842812822625E-2</v>
      </c>
      <c r="Q346">
        <f>LN('25 TSE Stocks'!Q346/'25 TSE Stocks'!Q345)</f>
        <v>-4.338281067363647E-3</v>
      </c>
      <c r="R346">
        <f>LN('25 TSE Stocks'!R346/'25 TSE Stocks'!R345)</f>
        <v>5.3532550156607352E-4</v>
      </c>
      <c r="S346">
        <f>LN('25 TSE Stocks'!S346/'25 TSE Stocks'!S345)</f>
        <v>0</v>
      </c>
      <c r="T346">
        <f>LN('25 TSE Stocks'!T346/'25 TSE Stocks'!T345)</f>
        <v>1.1085928902925452E-2</v>
      </c>
      <c r="U346">
        <f>LN('25 TSE Stocks'!U346/'25 TSE Stocks'!U345)</f>
        <v>-4.2472508394225542E-3</v>
      </c>
      <c r="V346">
        <f>LN('25 TSE Stocks'!V346/'25 TSE Stocks'!V345)</f>
        <v>2.188270375608856E-2</v>
      </c>
      <c r="W346">
        <f>LN('25 TSE Stocks'!W346/'25 TSE Stocks'!W345)</f>
        <v>1.7540498248305163E-2</v>
      </c>
      <c r="X346">
        <f>LN('25 TSE Stocks'!X346/'25 TSE Stocks'!X345)</f>
        <v>0</v>
      </c>
      <c r="Y346">
        <f>LN('25 TSE Stocks'!Y346/'25 TSE Stocks'!Y345)</f>
        <v>3.8412385551993798E-2</v>
      </c>
      <c r="Z346">
        <f>LN('25 TSE Stocks'!Z346/'25 TSE Stocks'!Z345)</f>
        <v>4.4151041369352301E-3</v>
      </c>
    </row>
    <row r="347" spans="1:26" x14ac:dyDescent="0.25">
      <c r="A347" s="1">
        <v>43675</v>
      </c>
      <c r="B347">
        <f>LN('25 TSE Stocks'!B347/'25 TSE Stocks'!B346)</f>
        <v>3.8759084645766041E-3</v>
      </c>
      <c r="C347">
        <f>LN('25 TSE Stocks'!C347/'25 TSE Stocks'!C346)</f>
        <v>-4.4892874498632428E-3</v>
      </c>
      <c r="D347">
        <f>LN('25 TSE Stocks'!D347/'25 TSE Stocks'!D346)</f>
        <v>-0.12864936785082953</v>
      </c>
      <c r="E347">
        <f>LN('25 TSE Stocks'!E347/'25 TSE Stocks'!E346)</f>
        <v>0.12516321334738209</v>
      </c>
      <c r="F347">
        <f>LN('25 TSE Stocks'!F347/'25 TSE Stocks'!F346)</f>
        <v>-1.5589628444320543E-2</v>
      </c>
      <c r="G347">
        <f>LN('25 TSE Stocks'!G347/'25 TSE Stocks'!G346)</f>
        <v>-3.1536679929607146E-2</v>
      </c>
      <c r="H347">
        <f>LN('25 TSE Stocks'!H347/'25 TSE Stocks'!H346)</f>
        <v>-6.5911184274824702E-2</v>
      </c>
      <c r="I347">
        <f>LN('25 TSE Stocks'!I347/'25 TSE Stocks'!I346)</f>
        <v>1.9323703739359927E-3</v>
      </c>
      <c r="J347">
        <f>LN('25 TSE Stocks'!J347/'25 TSE Stocks'!J346)</f>
        <v>2.3065852460843767E-2</v>
      </c>
      <c r="K347">
        <f>LN('25 TSE Stocks'!K347/'25 TSE Stocks'!K346)</f>
        <v>2.1158167010512752E-2</v>
      </c>
      <c r="L347">
        <f>LN('25 TSE Stocks'!L347/'25 TSE Stocks'!L346)</f>
        <v>-3.946839037418555E-2</v>
      </c>
      <c r="M347">
        <f>LN('25 TSE Stocks'!M347/'25 TSE Stocks'!M346)</f>
        <v>-1.8740579761222644E-2</v>
      </c>
      <c r="N347">
        <f>LN('25 TSE Stocks'!N347/'25 TSE Stocks'!N346)</f>
        <v>-3.8985510117665101E-2</v>
      </c>
      <c r="O347">
        <f>LN('25 TSE Stocks'!O347/'25 TSE Stocks'!O346)</f>
        <v>7.9124344629861135E-2</v>
      </c>
      <c r="P347">
        <f>LN('25 TSE Stocks'!P347/'25 TSE Stocks'!P346)</f>
        <v>-1.7448850477280543E-2</v>
      </c>
      <c r="Q347">
        <f>LN('25 TSE Stocks'!Q347/'25 TSE Stocks'!Q346)</f>
        <v>-2.0498621465039179E-2</v>
      </c>
      <c r="R347">
        <f>LN('25 TSE Stocks'!R347/'25 TSE Stocks'!R346)</f>
        <v>-3.1532900620568641E-2</v>
      </c>
      <c r="S347">
        <f>LN('25 TSE Stocks'!S347/'25 TSE Stocks'!S346)</f>
        <v>-1.8833020259748277E-2</v>
      </c>
      <c r="T347">
        <f>LN('25 TSE Stocks'!T347/'25 TSE Stocks'!T346)</f>
        <v>-0.10090306519790157</v>
      </c>
      <c r="U347">
        <f>LN('25 TSE Stocks'!U347/'25 TSE Stocks'!U346)</f>
        <v>-5.2042487937528761E-2</v>
      </c>
      <c r="V347">
        <f>LN('25 TSE Stocks'!V347/'25 TSE Stocks'!V346)</f>
        <v>-7.4885139982234991E-2</v>
      </c>
      <c r="W347">
        <f>LN('25 TSE Stocks'!W347/'25 TSE Stocks'!W346)</f>
        <v>-6.7539929264473317E-2</v>
      </c>
      <c r="X347">
        <f>LN('25 TSE Stocks'!X347/'25 TSE Stocks'!X346)</f>
        <v>-7.2228354799982381E-2</v>
      </c>
      <c r="Y347">
        <f>LN('25 TSE Stocks'!Y347/'25 TSE Stocks'!Y346)</f>
        <v>-6.1601748150308402E-2</v>
      </c>
      <c r="Z347">
        <f>LN('25 TSE Stocks'!Z347/'25 TSE Stocks'!Z346)</f>
        <v>1.312922706714041E-2</v>
      </c>
    </row>
    <row r="348" spans="1:26" x14ac:dyDescent="0.25">
      <c r="A348" s="1">
        <v>43682</v>
      </c>
      <c r="B348">
        <f>LN('25 TSE Stocks'!B348/'25 TSE Stocks'!B347)</f>
        <v>5.2742970535865748E-2</v>
      </c>
      <c r="C348">
        <f>LN('25 TSE Stocks'!C348/'25 TSE Stocks'!C347)</f>
        <v>5.6084118444709227E-3</v>
      </c>
      <c r="D348">
        <f>LN('25 TSE Stocks'!D348/'25 TSE Stocks'!D347)</f>
        <v>-9.022112000271415E-2</v>
      </c>
      <c r="E348">
        <f>LN('25 TSE Stocks'!E348/'25 TSE Stocks'!E347)</f>
        <v>-0.11326844244803472</v>
      </c>
      <c r="F348">
        <f>LN('25 TSE Stocks'!F348/'25 TSE Stocks'!F347)</f>
        <v>-2.3261385317664928E-2</v>
      </c>
      <c r="G348">
        <f>LN('25 TSE Stocks'!G348/'25 TSE Stocks'!G347)</f>
        <v>-1.3366518610007629E-2</v>
      </c>
      <c r="H348">
        <f>LN('25 TSE Stocks'!H348/'25 TSE Stocks'!H347)</f>
        <v>-3.8078567468959948E-2</v>
      </c>
      <c r="I348">
        <f>LN('25 TSE Stocks'!I348/'25 TSE Stocks'!I347)</f>
        <v>7.6923562948828994E-3</v>
      </c>
      <c r="J348">
        <f>LN('25 TSE Stocks'!J348/'25 TSE Stocks'!J347)</f>
        <v>-0.20789130303900843</v>
      </c>
      <c r="K348">
        <f>LN('25 TSE Stocks'!K348/'25 TSE Stocks'!K347)</f>
        <v>-2.3677120508763926E-2</v>
      </c>
      <c r="L348">
        <f>LN('25 TSE Stocks'!L348/'25 TSE Stocks'!L347)</f>
        <v>-2.280227194443795E-2</v>
      </c>
      <c r="M348">
        <f>LN('25 TSE Stocks'!M348/'25 TSE Stocks'!M347)</f>
        <v>4.2311553162009963E-3</v>
      </c>
      <c r="N348">
        <f>LN('25 TSE Stocks'!N348/'25 TSE Stocks'!N347)</f>
        <v>-5.0810559075418295E-2</v>
      </c>
      <c r="O348">
        <f>LN('25 TSE Stocks'!O348/'25 TSE Stocks'!O347)</f>
        <v>1.6402854417083359E-2</v>
      </c>
      <c r="P348">
        <f>LN('25 TSE Stocks'!P348/'25 TSE Stocks'!P347)</f>
        <v>5.2502728756382767E-2</v>
      </c>
      <c r="Q348">
        <f>LN('25 TSE Stocks'!Q348/'25 TSE Stocks'!Q347)</f>
        <v>5.4690046835035457E-2</v>
      </c>
      <c r="R348">
        <f>LN('25 TSE Stocks'!R348/'25 TSE Stocks'!R347)</f>
        <v>3.2869925953314109E-2</v>
      </c>
      <c r="S348">
        <f>LN('25 TSE Stocks'!S348/'25 TSE Stocks'!S347)</f>
        <v>3.731780227969049E-2</v>
      </c>
      <c r="T348">
        <f>LN('25 TSE Stocks'!T348/'25 TSE Stocks'!T347)</f>
        <v>-3.2813556312992098E-2</v>
      </c>
      <c r="U348">
        <f>LN('25 TSE Stocks'!U348/'25 TSE Stocks'!U347)</f>
        <v>-5.2662412918128183E-3</v>
      </c>
      <c r="V348">
        <f>LN('25 TSE Stocks'!V348/'25 TSE Stocks'!V347)</f>
        <v>-4.8595860528527823E-2</v>
      </c>
      <c r="W348">
        <f>LN('25 TSE Stocks'!W348/'25 TSE Stocks'!W347)</f>
        <v>4.2635296435573788E-2</v>
      </c>
      <c r="X348">
        <f>LN('25 TSE Stocks'!X348/'25 TSE Stocks'!X347)</f>
        <v>5.0300704569989231E-2</v>
      </c>
      <c r="Y348">
        <f>LN('25 TSE Stocks'!Y348/'25 TSE Stocks'!Y347)</f>
        <v>-3.9177185948317947E-3</v>
      </c>
      <c r="Z348">
        <f>LN('25 TSE Stocks'!Z348/'25 TSE Stocks'!Z347)</f>
        <v>-4.357177744103379E-3</v>
      </c>
    </row>
    <row r="349" spans="1:26" x14ac:dyDescent="0.25">
      <c r="A349" s="1">
        <v>43689</v>
      </c>
      <c r="B349">
        <f>LN('25 TSE Stocks'!B349/'25 TSE Stocks'!B348)</f>
        <v>9.4475779967023277E-2</v>
      </c>
      <c r="C349">
        <f>LN('25 TSE Stocks'!C349/'25 TSE Stocks'!C348)</f>
        <v>-1.124868278705997E-2</v>
      </c>
      <c r="D349">
        <f>LN('25 TSE Stocks'!D349/'25 TSE Stocks'!D348)</f>
        <v>-5.2094999846367077E-2</v>
      </c>
      <c r="E349">
        <f>LN('25 TSE Stocks'!E349/'25 TSE Stocks'!E348)</f>
        <v>-2.220419983356264E-2</v>
      </c>
      <c r="F349">
        <f>LN('25 TSE Stocks'!F349/'25 TSE Stocks'!F348)</f>
        <v>-2.2009304130181307E-2</v>
      </c>
      <c r="G349">
        <f>LN('25 TSE Stocks'!G349/'25 TSE Stocks'!G348)</f>
        <v>-6.8980095307404794E-3</v>
      </c>
      <c r="H349">
        <f>LN('25 TSE Stocks'!H349/'25 TSE Stocks'!H348)</f>
        <v>-3.9585986564914973E-2</v>
      </c>
      <c r="I349">
        <f>LN('25 TSE Stocks'!I349/'25 TSE Stocks'!I348)</f>
        <v>-2.1018471920519092E-2</v>
      </c>
      <c r="J349">
        <f>LN('25 TSE Stocks'!J349/'25 TSE Stocks'!J348)</f>
        <v>-1.4056392025117045E-2</v>
      </c>
      <c r="K349">
        <f>LN('25 TSE Stocks'!K349/'25 TSE Stocks'!K348)</f>
        <v>-1.7812153412627374E-2</v>
      </c>
      <c r="L349">
        <f>LN('25 TSE Stocks'!L349/'25 TSE Stocks'!L348)</f>
        <v>-3.8627688490386454E-2</v>
      </c>
      <c r="M349">
        <f>LN('25 TSE Stocks'!M349/'25 TSE Stocks'!M348)</f>
        <v>4.5707630085200568E-2</v>
      </c>
      <c r="N349">
        <f>LN('25 TSE Stocks'!N349/'25 TSE Stocks'!N348)</f>
        <v>-2.806050542953081E-2</v>
      </c>
      <c r="O349">
        <f>LN('25 TSE Stocks'!O349/'25 TSE Stocks'!O348)</f>
        <v>3.3069596740695616E-2</v>
      </c>
      <c r="P349">
        <f>LN('25 TSE Stocks'!P349/'25 TSE Stocks'!P348)</f>
        <v>4.8889535060861834E-2</v>
      </c>
      <c r="Q349">
        <f>LN('25 TSE Stocks'!Q349/'25 TSE Stocks'!Q348)</f>
        <v>-2.2664020791401032E-2</v>
      </c>
      <c r="R349">
        <f>LN('25 TSE Stocks'!R349/'25 TSE Stocks'!R348)</f>
        <v>-1.0746955492126765E-2</v>
      </c>
      <c r="S349">
        <f>LN('25 TSE Stocks'!S349/'25 TSE Stocks'!S348)</f>
        <v>-2.2223035166517947E-2</v>
      </c>
      <c r="T349">
        <f>LN('25 TSE Stocks'!T349/'25 TSE Stocks'!T348)</f>
        <v>-7.4407541602058234E-3</v>
      </c>
      <c r="U349">
        <f>LN('25 TSE Stocks'!U349/'25 TSE Stocks'!U348)</f>
        <v>-2.7946370449553528E-2</v>
      </c>
      <c r="V349">
        <f>LN('25 TSE Stocks'!V349/'25 TSE Stocks'!V348)</f>
        <v>-2.0619336708663834E-2</v>
      </c>
      <c r="W349">
        <f>LN('25 TSE Stocks'!W349/'25 TSE Stocks'!W348)</f>
        <v>-6.9809393517025848E-3</v>
      </c>
      <c r="X349">
        <f>LN('25 TSE Stocks'!X349/'25 TSE Stocks'!X348)</f>
        <v>-1.0908342575445804E-2</v>
      </c>
      <c r="Y349">
        <f>LN('25 TSE Stocks'!Y349/'25 TSE Stocks'!Y348)</f>
        <v>-4.1067335446001503E-2</v>
      </c>
      <c r="Z349">
        <f>LN('25 TSE Stocks'!Z349/'25 TSE Stocks'!Z348)</f>
        <v>2.0173425495385998E-2</v>
      </c>
    </row>
    <row r="350" spans="1:26" x14ac:dyDescent="0.25">
      <c r="A350" s="1">
        <v>43696</v>
      </c>
      <c r="B350">
        <f>LN('25 TSE Stocks'!B350/'25 TSE Stocks'!B349)</f>
        <v>1.9835437937754968E-2</v>
      </c>
      <c r="C350">
        <f>LN('25 TSE Stocks'!C350/'25 TSE Stocks'!C349)</f>
        <v>4.7496616956707753E-2</v>
      </c>
      <c r="D350">
        <f>LN('25 TSE Stocks'!D350/'25 TSE Stocks'!D349)</f>
        <v>6.6207996064683167E-2</v>
      </c>
      <c r="E350">
        <f>LN('25 TSE Stocks'!E350/'25 TSE Stocks'!E349)</f>
        <v>0</v>
      </c>
      <c r="F350">
        <f>LN('25 TSE Stocks'!F350/'25 TSE Stocks'!F349)</f>
        <v>7.1913179242068604E-3</v>
      </c>
      <c r="G350">
        <f>LN('25 TSE Stocks'!G350/'25 TSE Stocks'!G349)</f>
        <v>1.8386513470843094E-2</v>
      </c>
      <c r="H350">
        <f>LN('25 TSE Stocks'!H350/'25 TSE Stocks'!H349)</f>
        <v>3.2713188417117352E-2</v>
      </c>
      <c r="I350">
        <f>LN('25 TSE Stocks'!I350/'25 TSE Stocks'!I349)</f>
        <v>6.685221079443208E-3</v>
      </c>
      <c r="J350">
        <f>LN('25 TSE Stocks'!J350/'25 TSE Stocks'!J349)</f>
        <v>4.0985711003169174E-2</v>
      </c>
      <c r="K350">
        <f>LN('25 TSE Stocks'!K350/'25 TSE Stocks'!K349)</f>
        <v>-1.1620483446283048E-2</v>
      </c>
      <c r="L350">
        <f>LN('25 TSE Stocks'!L350/'25 TSE Stocks'!L349)</f>
        <v>2.0339579856407154E-2</v>
      </c>
      <c r="M350">
        <f>LN('25 TSE Stocks'!M350/'25 TSE Stocks'!M349)</f>
        <v>2.2093559094525983E-2</v>
      </c>
      <c r="N350">
        <f>LN('25 TSE Stocks'!N350/'25 TSE Stocks'!N349)</f>
        <v>3.3835334514657388E-2</v>
      </c>
      <c r="O350">
        <f>LN('25 TSE Stocks'!O350/'25 TSE Stocks'!O349)</f>
        <v>1.0486651081786133E-3</v>
      </c>
      <c r="P350">
        <f>LN('25 TSE Stocks'!P350/'25 TSE Stocks'!P349)</f>
        <v>-2.7205541477745281E-2</v>
      </c>
      <c r="Q350">
        <f>LN('25 TSE Stocks'!Q350/'25 TSE Stocks'!Q349)</f>
        <v>8.5593056555716349E-3</v>
      </c>
      <c r="R350">
        <f>LN('25 TSE Stocks'!R350/'25 TSE Stocks'!R349)</f>
        <v>-2.7012140143008688E-4</v>
      </c>
      <c r="S350">
        <f>LN('25 TSE Stocks'!S350/'25 TSE Stocks'!S349)</f>
        <v>9.3197147699424915E-3</v>
      </c>
      <c r="T350">
        <f>LN('25 TSE Stocks'!T350/'25 TSE Stocks'!T349)</f>
        <v>1.3353349467016679E-2</v>
      </c>
      <c r="U350">
        <f>LN('25 TSE Stocks'!U350/'25 TSE Stocks'!U349)</f>
        <v>2.6012809167078144E-2</v>
      </c>
      <c r="V350">
        <f>LN('25 TSE Stocks'!V350/'25 TSE Stocks'!V349)</f>
        <v>3.1983158425491334E-2</v>
      </c>
      <c r="W350">
        <f>LN('25 TSE Stocks'!W350/'25 TSE Stocks'!W349)</f>
        <v>-8.7596588662398292E-4</v>
      </c>
      <c r="X350">
        <f>LN('25 TSE Stocks'!X350/'25 TSE Stocks'!X349)</f>
        <v>3.8076370460600889E-3</v>
      </c>
      <c r="Y350">
        <f>LN('25 TSE Stocks'!Y350/'25 TSE Stocks'!Y349)</f>
        <v>3.0627959897794083E-3</v>
      </c>
      <c r="Z350">
        <f>LN('25 TSE Stocks'!Z350/'25 TSE Stocks'!Z349)</f>
        <v>1.4256835810491227E-3</v>
      </c>
    </row>
    <row r="351" spans="1:26" x14ac:dyDescent="0.25">
      <c r="A351" s="1">
        <v>43703</v>
      </c>
      <c r="B351">
        <f>LN('25 TSE Stocks'!B351/'25 TSE Stocks'!B350)</f>
        <v>-3.278799590555337E-3</v>
      </c>
      <c r="C351">
        <f>LN('25 TSE Stocks'!C351/'25 TSE Stocks'!C350)</f>
        <v>3.2894164264404835E-2</v>
      </c>
      <c r="D351">
        <f>LN('25 TSE Stocks'!D351/'25 TSE Stocks'!D350)</f>
        <v>4.9926211013634333E-3</v>
      </c>
      <c r="E351">
        <f>LN('25 TSE Stocks'!E351/'25 TSE Stocks'!E350)</f>
        <v>2.8938186694666981E-2</v>
      </c>
      <c r="F351">
        <f>LN('25 TSE Stocks'!F351/'25 TSE Stocks'!F350)</f>
        <v>1.5798078708812311E-2</v>
      </c>
      <c r="G351">
        <f>LN('25 TSE Stocks'!G351/'25 TSE Stocks'!G350)</f>
        <v>6.3420640161945376E-3</v>
      </c>
      <c r="H351">
        <f>LN('25 TSE Stocks'!H351/'25 TSE Stocks'!H350)</f>
        <v>2.0478583079840584E-2</v>
      </c>
      <c r="I351">
        <f>LN('25 TSE Stocks'!I351/'25 TSE Stocks'!I350)</f>
        <v>8.2942158238918495E-3</v>
      </c>
      <c r="J351">
        <f>LN('25 TSE Stocks'!J351/'25 TSE Stocks'!J350)</f>
        <v>2.3572506100515141E-2</v>
      </c>
      <c r="K351">
        <f>LN('25 TSE Stocks'!K351/'25 TSE Stocks'!K350)</f>
        <v>3.3208628182138732E-2</v>
      </c>
      <c r="L351">
        <f>LN('25 TSE Stocks'!L351/'25 TSE Stocks'!L350)</f>
        <v>2.6491593287445093E-2</v>
      </c>
      <c r="M351">
        <f>LN('25 TSE Stocks'!M351/'25 TSE Stocks'!M350)</f>
        <v>1.1166615867129579E-2</v>
      </c>
      <c r="N351">
        <f>LN('25 TSE Stocks'!N351/'25 TSE Stocks'!N350)</f>
        <v>7.6482600028626811E-3</v>
      </c>
      <c r="O351">
        <f>LN('25 TSE Stocks'!O351/'25 TSE Stocks'!O350)</f>
        <v>-3.3034357127646317E-2</v>
      </c>
      <c r="P351">
        <f>LN('25 TSE Stocks'!P351/'25 TSE Stocks'!P350)</f>
        <v>-1.129965969636422E-2</v>
      </c>
      <c r="Q351">
        <f>LN('25 TSE Stocks'!Q351/'25 TSE Stocks'!Q350)</f>
        <v>4.5809395016906958E-2</v>
      </c>
      <c r="R351">
        <f>LN('25 TSE Stocks'!R351/'25 TSE Stocks'!R350)</f>
        <v>1.501767411648689E-2</v>
      </c>
      <c r="S351">
        <f>LN('25 TSE Stocks'!S351/'25 TSE Stocks'!S350)</f>
        <v>-2.2515128072202375E-2</v>
      </c>
      <c r="T351">
        <f>LN('25 TSE Stocks'!T351/'25 TSE Stocks'!T350)</f>
        <v>5.1452205573235387E-3</v>
      </c>
      <c r="U351">
        <f>LN('25 TSE Stocks'!U351/'25 TSE Stocks'!U350)</f>
        <v>-9.8548750361157379E-3</v>
      </c>
      <c r="V351">
        <f>LN('25 TSE Stocks'!V351/'25 TSE Stocks'!V350)</f>
        <v>-3.233698524269565E-3</v>
      </c>
      <c r="W351">
        <f>LN('25 TSE Stocks'!W351/'25 TSE Stocks'!W350)</f>
        <v>7.4217733944280401E-3</v>
      </c>
      <c r="X351">
        <f>LN('25 TSE Stocks'!X351/'25 TSE Stocks'!X350)</f>
        <v>-1.9185094717221424E-2</v>
      </c>
      <c r="Y351">
        <f>LN('25 TSE Stocks'!Y351/'25 TSE Stocks'!Y350)</f>
        <v>3.6039807648821323E-2</v>
      </c>
      <c r="Z351">
        <f>LN('25 TSE Stocks'!Z351/'25 TSE Stocks'!Z350)</f>
        <v>7.09715764202543E-3</v>
      </c>
    </row>
    <row r="352" spans="1:26" x14ac:dyDescent="0.25">
      <c r="A352" s="1">
        <v>43710</v>
      </c>
      <c r="B352">
        <f>LN('25 TSE Stocks'!B352/'25 TSE Stocks'!B351)</f>
        <v>6.361456444741509E-2</v>
      </c>
      <c r="C352">
        <f>LN('25 TSE Stocks'!C352/'25 TSE Stocks'!C351)</f>
        <v>-8.4925878063997498E-2</v>
      </c>
      <c r="D352">
        <f>LN('25 TSE Stocks'!D352/'25 TSE Stocks'!D351)</f>
        <v>2.3623105678060682E-2</v>
      </c>
      <c r="E352">
        <f>LN('25 TSE Stocks'!E352/'25 TSE Stocks'!E351)</f>
        <v>6.8097762169559081E-2</v>
      </c>
      <c r="F352">
        <f>LN('25 TSE Stocks'!F352/'25 TSE Stocks'!F351)</f>
        <v>1.8249392710365811E-2</v>
      </c>
      <c r="G352">
        <f>LN('25 TSE Stocks'!G352/'25 TSE Stocks'!G351)</f>
        <v>1.0007062017934464E-2</v>
      </c>
      <c r="H352">
        <f>LN('25 TSE Stocks'!H352/'25 TSE Stocks'!H351)</f>
        <v>3.540193588912597E-2</v>
      </c>
      <c r="I352">
        <f>LN('25 TSE Stocks'!I352/'25 TSE Stocks'!I351)</f>
        <v>-9.6832401950513753E-3</v>
      </c>
      <c r="J352">
        <f>LN('25 TSE Stocks'!J352/'25 TSE Stocks'!J351)</f>
        <v>1.7394439568467857E-2</v>
      </c>
      <c r="K352">
        <f>LN('25 TSE Stocks'!K352/'25 TSE Stocks'!K351)</f>
        <v>-8.8328216969768836E-3</v>
      </c>
      <c r="L352">
        <f>LN('25 TSE Stocks'!L352/'25 TSE Stocks'!L351)</f>
        <v>-1.8137332869185164E-2</v>
      </c>
      <c r="M352">
        <f>LN('25 TSE Stocks'!M352/'25 TSE Stocks'!M351)</f>
        <v>1.1043298668639677E-2</v>
      </c>
      <c r="N352">
        <f>LN('25 TSE Stocks'!N352/'25 TSE Stocks'!N351)</f>
        <v>6.3291390151429842E-3</v>
      </c>
      <c r="O352">
        <f>LN('25 TSE Stocks'!O352/'25 TSE Stocks'!O351)</f>
        <v>-1.9141982444195179E-2</v>
      </c>
      <c r="P352">
        <f>LN('25 TSE Stocks'!P352/'25 TSE Stocks'!P351)</f>
        <v>-1.1428643506376955E-2</v>
      </c>
      <c r="Q352">
        <f>LN('25 TSE Stocks'!Q352/'25 TSE Stocks'!Q351)</f>
        <v>1.4815086715426778E-2</v>
      </c>
      <c r="R352">
        <f>LN('25 TSE Stocks'!R352/'25 TSE Stocks'!R351)</f>
        <v>3.8494383167848006E-2</v>
      </c>
      <c r="S352">
        <f>LN('25 TSE Stocks'!S352/'25 TSE Stocks'!S351)</f>
        <v>2.1732669644347162E-2</v>
      </c>
      <c r="T352">
        <f>LN('25 TSE Stocks'!T352/'25 TSE Stocks'!T351)</f>
        <v>1.9601351881537259E-2</v>
      </c>
      <c r="U352">
        <f>LN('25 TSE Stocks'!U352/'25 TSE Stocks'!U351)</f>
        <v>5.3284535242077062E-3</v>
      </c>
      <c r="V352">
        <f>LN('25 TSE Stocks'!V352/'25 TSE Stocks'!V351)</f>
        <v>8.8675467873109686E-3</v>
      </c>
      <c r="W352">
        <f>LN('25 TSE Stocks'!W352/'25 TSE Stocks'!W351)</f>
        <v>3.8819311472743888E-2</v>
      </c>
      <c r="X352">
        <f>LN('25 TSE Stocks'!X352/'25 TSE Stocks'!X351)</f>
        <v>-3.4987517818539884E-2</v>
      </c>
      <c r="Y352">
        <f>LN('25 TSE Stocks'!Y352/'25 TSE Stocks'!Y351)</f>
        <v>6.7484198552541036E-2</v>
      </c>
      <c r="Z352">
        <f>LN('25 TSE Stocks'!Z352/'25 TSE Stocks'!Z351)</f>
        <v>1.4045276318858617E-2</v>
      </c>
    </row>
    <row r="353" spans="1:26" x14ac:dyDescent="0.25">
      <c r="A353" s="1">
        <v>43717</v>
      </c>
      <c r="B353">
        <f>LN('25 TSE Stocks'!B353/'25 TSE Stocks'!B352)</f>
        <v>-1.5528309263581837E-2</v>
      </c>
      <c r="C353">
        <f>LN('25 TSE Stocks'!C353/'25 TSE Stocks'!C352)</f>
        <v>-9.1567218961573785E-2</v>
      </c>
      <c r="D353">
        <f>LN('25 TSE Stocks'!D353/'25 TSE Stocks'!D352)</f>
        <v>6.5875174686675572E-2</v>
      </c>
      <c r="E353">
        <f>LN('25 TSE Stocks'!E353/'25 TSE Stocks'!E352)</f>
        <v>5.0430833057385945E-2</v>
      </c>
      <c r="F353">
        <f>LN('25 TSE Stocks'!F353/'25 TSE Stocks'!F352)</f>
        <v>8.779655962076284E-2</v>
      </c>
      <c r="G353">
        <f>LN('25 TSE Stocks'!G353/'25 TSE Stocks'!G352)</f>
        <v>5.0752755758984927E-2</v>
      </c>
      <c r="H353">
        <f>LN('25 TSE Stocks'!H353/'25 TSE Stocks'!H352)</f>
        <v>8.3381563818533247E-2</v>
      </c>
      <c r="I353">
        <f>LN('25 TSE Stocks'!I353/'25 TSE Stocks'!I352)</f>
        <v>5.1738003348374813E-2</v>
      </c>
      <c r="J353">
        <f>LN('25 TSE Stocks'!J353/'25 TSE Stocks'!J352)</f>
        <v>4.8921246098762229E-2</v>
      </c>
      <c r="K353">
        <f>LN('25 TSE Stocks'!K353/'25 TSE Stocks'!K352)</f>
        <v>5.1863590166028782E-2</v>
      </c>
      <c r="L353">
        <f>LN('25 TSE Stocks'!L353/'25 TSE Stocks'!L352)</f>
        <v>5.0294338022748158E-2</v>
      </c>
      <c r="M353">
        <f>LN('25 TSE Stocks'!M353/'25 TSE Stocks'!M352)</f>
        <v>3.8432742276086722E-2</v>
      </c>
      <c r="N353">
        <f>LN('25 TSE Stocks'!N353/'25 TSE Stocks'!N352)</f>
        <v>6.6508088322518727E-2</v>
      </c>
      <c r="O353">
        <f>LN('25 TSE Stocks'!O353/'25 TSE Stocks'!O352)</f>
        <v>6.6744868445423322E-2</v>
      </c>
      <c r="P353">
        <f>LN('25 TSE Stocks'!P353/'25 TSE Stocks'!P352)</f>
        <v>6.2499561253382746E-3</v>
      </c>
      <c r="Q353">
        <f>LN('25 TSE Stocks'!Q353/'25 TSE Stocks'!Q352)</f>
        <v>6.6623362020401923E-3</v>
      </c>
      <c r="R353">
        <f>LN('25 TSE Stocks'!R353/'25 TSE Stocks'!R352)</f>
        <v>6.3808622279168781E-2</v>
      </c>
      <c r="S353">
        <f>LN('25 TSE Stocks'!S353/'25 TSE Stocks'!S352)</f>
        <v>6.9118484296723626E-2</v>
      </c>
      <c r="T353">
        <f>LN('25 TSE Stocks'!T353/'25 TSE Stocks'!T352)</f>
        <v>7.6774719612475284E-2</v>
      </c>
      <c r="U353">
        <f>LN('25 TSE Stocks'!U353/'25 TSE Stocks'!U352)</f>
        <v>2.3189755611927029E-2</v>
      </c>
      <c r="V353">
        <f>LN('25 TSE Stocks'!V353/'25 TSE Stocks'!V352)</f>
        <v>6.5240449737806488E-2</v>
      </c>
      <c r="W353">
        <f>LN('25 TSE Stocks'!W353/'25 TSE Stocks'!W352)</f>
        <v>0.14610894017014944</v>
      </c>
      <c r="X353">
        <f>LN('25 TSE Stocks'!X353/'25 TSE Stocks'!X352)</f>
        <v>5.7492673156667638E-2</v>
      </c>
      <c r="Y353">
        <f>LN('25 TSE Stocks'!Y353/'25 TSE Stocks'!Y352)</f>
        <v>5.802599038110412E-2</v>
      </c>
      <c r="Z353">
        <f>LN('25 TSE Stocks'!Z353/'25 TSE Stocks'!Z352)</f>
        <v>0</v>
      </c>
    </row>
    <row r="354" spans="1:26" x14ac:dyDescent="0.25">
      <c r="A354" s="1">
        <v>43724</v>
      </c>
      <c r="B354">
        <f>LN('25 TSE Stocks'!B354/'25 TSE Stocks'!B353)</f>
        <v>4.7373183273214624E-2</v>
      </c>
      <c r="C354">
        <f>LN('25 TSE Stocks'!C354/'25 TSE Stocks'!C353)</f>
        <v>7.0900615784766682E-2</v>
      </c>
      <c r="D354">
        <f>LN('25 TSE Stocks'!D354/'25 TSE Stocks'!D353)</f>
        <v>3.0495777152232704E-2</v>
      </c>
      <c r="E354">
        <f>LN('25 TSE Stocks'!E354/'25 TSE Stocks'!E353)</f>
        <v>0</v>
      </c>
      <c r="F354">
        <f>LN('25 TSE Stocks'!F354/'25 TSE Stocks'!F353)</f>
        <v>-1.2342274733932942E-3</v>
      </c>
      <c r="G354">
        <f>LN('25 TSE Stocks'!G354/'25 TSE Stocks'!G353)</f>
        <v>9.4581107861266235E-4</v>
      </c>
      <c r="H354">
        <f>LN('25 TSE Stocks'!H354/'25 TSE Stocks'!H353)</f>
        <v>-6.0180658567671654E-3</v>
      </c>
      <c r="I354">
        <f>LN('25 TSE Stocks'!I354/'25 TSE Stocks'!I353)</f>
        <v>-1.1416602708789629E-2</v>
      </c>
      <c r="J354">
        <f>LN('25 TSE Stocks'!J354/'25 TSE Stocks'!J353)</f>
        <v>6.6014880308970791E-3</v>
      </c>
      <c r="K354">
        <f>LN('25 TSE Stocks'!K354/'25 TSE Stocks'!K353)</f>
        <v>1.5522587873258465E-2</v>
      </c>
      <c r="L354">
        <f>LN('25 TSE Stocks'!L354/'25 TSE Stocks'!L353)</f>
        <v>6.3092443621566453E-3</v>
      </c>
      <c r="M354">
        <f>LN('25 TSE Stocks'!M354/'25 TSE Stocks'!M353)</f>
        <v>2.175531392821128E-2</v>
      </c>
      <c r="N354">
        <f>LN('25 TSE Stocks'!N354/'25 TSE Stocks'!N353)</f>
        <v>-1.4268881793976814E-2</v>
      </c>
      <c r="O354">
        <f>LN('25 TSE Stocks'!O354/'25 TSE Stocks'!O353)</f>
        <v>4.6379979111242945E-3</v>
      </c>
      <c r="P354">
        <f>LN('25 TSE Stocks'!P354/'25 TSE Stocks'!P353)</f>
        <v>5.5541838677633439E-2</v>
      </c>
      <c r="Q354">
        <f>LN('25 TSE Stocks'!Q354/'25 TSE Stocks'!Q353)</f>
        <v>4.5432790863220579E-2</v>
      </c>
      <c r="R354">
        <f>LN('25 TSE Stocks'!R354/'25 TSE Stocks'!R353)</f>
        <v>7.9991531842866764E-3</v>
      </c>
      <c r="S354">
        <f>LN('25 TSE Stocks'!S354/'25 TSE Stocks'!S353)</f>
        <v>5.2586684570521949E-3</v>
      </c>
      <c r="T354">
        <f>LN('25 TSE Stocks'!T354/'25 TSE Stocks'!T353)</f>
        <v>-2.6308481738081511E-2</v>
      </c>
      <c r="U354">
        <f>LN('25 TSE Stocks'!U354/'25 TSE Stocks'!U353)</f>
        <v>1.2459995426233075E-2</v>
      </c>
      <c r="V354">
        <f>LN('25 TSE Stocks'!V354/'25 TSE Stocks'!V353)</f>
        <v>1.3443290779638049E-2</v>
      </c>
      <c r="W354">
        <f>LN('25 TSE Stocks'!W354/'25 TSE Stocks'!W353)</f>
        <v>3.968975736598942E-3</v>
      </c>
      <c r="X354">
        <f>LN('25 TSE Stocks'!X354/'25 TSE Stocks'!X353)</f>
        <v>-2.8449854861741738E-3</v>
      </c>
      <c r="Y354">
        <f>LN('25 TSE Stocks'!Y354/'25 TSE Stocks'!Y353)</f>
        <v>-4.524038093184056E-2</v>
      </c>
      <c r="Z354">
        <f>LN('25 TSE Stocks'!Z354/'25 TSE Stocks'!Z353)</f>
        <v>8.33334012097082E-3</v>
      </c>
    </row>
    <row r="355" spans="1:26" x14ac:dyDescent="0.25">
      <c r="A355" s="1">
        <v>43731</v>
      </c>
      <c r="B355">
        <f>LN('25 TSE Stocks'!B355/'25 TSE Stocks'!B354)</f>
        <v>8.9155096832129466E-3</v>
      </c>
      <c r="C355">
        <f>LN('25 TSE Stocks'!C355/'25 TSE Stocks'!C354)</f>
        <v>-3.4863622725968412E-3</v>
      </c>
      <c r="D355">
        <f>LN('25 TSE Stocks'!D355/'25 TSE Stocks'!D354)</f>
        <v>-2.323619921767962E-2</v>
      </c>
      <c r="E355">
        <f>LN('25 TSE Stocks'!E355/'25 TSE Stocks'!E354)</f>
        <v>3.0816773878834337E-2</v>
      </c>
      <c r="F355">
        <f>LN('25 TSE Stocks'!F355/'25 TSE Stocks'!F354)</f>
        <v>-2.2661266838604449E-2</v>
      </c>
      <c r="G355">
        <f>LN('25 TSE Stocks'!G355/'25 TSE Stocks'!G354)</f>
        <v>-4.6032471793508991E-3</v>
      </c>
      <c r="H355">
        <f>LN('25 TSE Stocks'!H355/'25 TSE Stocks'!H354)</f>
        <v>-2.0325925406760623E-2</v>
      </c>
      <c r="I355">
        <f>LN('25 TSE Stocks'!I355/'25 TSE Stocks'!I354)</f>
        <v>-9.9289736207114933E-3</v>
      </c>
      <c r="J355">
        <f>LN('25 TSE Stocks'!J355/'25 TSE Stocks'!J354)</f>
        <v>-1.9657208803430564E-2</v>
      </c>
      <c r="K355">
        <f>LN('25 TSE Stocks'!K355/'25 TSE Stocks'!K354)</f>
        <v>-3.5608600194249693E-3</v>
      </c>
      <c r="L355">
        <f>LN('25 TSE Stocks'!L355/'25 TSE Stocks'!L354)</f>
        <v>-3.0329514811819672E-2</v>
      </c>
      <c r="M355">
        <f>LN('25 TSE Stocks'!M355/'25 TSE Stocks'!M354)</f>
        <v>-1.67836035457989E-3</v>
      </c>
      <c r="N355">
        <f>LN('25 TSE Stocks'!N355/'25 TSE Stocks'!N354)</f>
        <v>2.4838617608246186E-2</v>
      </c>
      <c r="O355">
        <f>LN('25 TSE Stocks'!O355/'25 TSE Stocks'!O354)</f>
        <v>6.6615740822321594E-3</v>
      </c>
      <c r="P355">
        <f>LN('25 TSE Stocks'!P355/'25 TSE Stocks'!P354)</f>
        <v>-1.2852407100903502E-2</v>
      </c>
      <c r="Q355">
        <f>LN('25 TSE Stocks'!Q355/'25 TSE Stocks'!Q354)</f>
        <v>3.7999657104831877E-3</v>
      </c>
      <c r="R355">
        <f>LN('25 TSE Stocks'!R355/'25 TSE Stocks'!R354)</f>
        <v>-2.1752550412015639E-3</v>
      </c>
      <c r="S355">
        <f>LN('25 TSE Stocks'!S355/'25 TSE Stocks'!S354)</f>
        <v>-5.2586684570522287E-3</v>
      </c>
      <c r="T355">
        <f>LN('25 TSE Stocks'!T355/'25 TSE Stocks'!T354)</f>
        <v>-1.862764931452458E-2</v>
      </c>
      <c r="U355">
        <f>LN('25 TSE Stocks'!U355/'25 TSE Stocks'!U354)</f>
        <v>1.5883443388688776E-2</v>
      </c>
      <c r="V355">
        <f>LN('25 TSE Stocks'!V355/'25 TSE Stocks'!V354)</f>
        <v>-1.7209719715948292E-2</v>
      </c>
      <c r="W355">
        <f>LN('25 TSE Stocks'!W355/'25 TSE Stocks'!W354)</f>
        <v>8.9621976507103726E-3</v>
      </c>
      <c r="X355">
        <f>LN('25 TSE Stocks'!X355/'25 TSE Stocks'!X354)</f>
        <v>8.9814324787943576E-3</v>
      </c>
      <c r="Y355">
        <f>LN('25 TSE Stocks'!Y355/'25 TSE Stocks'!Y354)</f>
        <v>-1.8166182014713093E-3</v>
      </c>
      <c r="Z355">
        <f>LN('25 TSE Stocks'!Z355/'25 TSE Stocks'!Z354)</f>
        <v>2.7625534084251059E-3</v>
      </c>
    </row>
    <row r="356" spans="1:26" x14ac:dyDescent="0.25">
      <c r="A356" s="1">
        <v>43738</v>
      </c>
      <c r="B356">
        <f>LN('25 TSE Stocks'!B356/'25 TSE Stocks'!B355)</f>
        <v>2.0498466281502481E-2</v>
      </c>
      <c r="C356">
        <f>LN('25 TSE Stocks'!C356/'25 TSE Stocks'!C355)</f>
        <v>-3.8910462588567993E-2</v>
      </c>
      <c r="D356">
        <f>LN('25 TSE Stocks'!D356/'25 TSE Stocks'!D355)</f>
        <v>7.2571222391490994E-3</v>
      </c>
      <c r="E356">
        <f>LN('25 TSE Stocks'!E356/'25 TSE Stocks'!E355)</f>
        <v>3.7891482342526046E-2</v>
      </c>
      <c r="F356">
        <f>LN('25 TSE Stocks'!F356/'25 TSE Stocks'!F355)</f>
        <v>-7.755742696869729E-3</v>
      </c>
      <c r="G356">
        <f>LN('25 TSE Stocks'!G356/'25 TSE Stocks'!G355)</f>
        <v>-3.8528709542926587E-2</v>
      </c>
      <c r="H356">
        <f>LN('25 TSE Stocks'!H356/'25 TSE Stocks'!H355)</f>
        <v>-1.9633865974405175E-2</v>
      </c>
      <c r="I356">
        <f>LN('25 TSE Stocks'!I356/'25 TSE Stocks'!I355)</f>
        <v>-1.0846050233279222E-2</v>
      </c>
      <c r="J356">
        <f>LN('25 TSE Stocks'!J356/'25 TSE Stocks'!J355)</f>
        <v>-3.2281855021600608E-2</v>
      </c>
      <c r="K356">
        <f>LN('25 TSE Stocks'!K356/'25 TSE Stocks'!K355)</f>
        <v>-1.5578515912424595E-2</v>
      </c>
      <c r="L356">
        <f>LN('25 TSE Stocks'!L356/'25 TSE Stocks'!L355)</f>
        <v>-6.3380826748607066E-2</v>
      </c>
      <c r="M356">
        <f>LN('25 TSE Stocks'!M356/'25 TSE Stocks'!M355)</f>
        <v>-5.5119959869090441E-4</v>
      </c>
      <c r="N356">
        <f>LN('25 TSE Stocks'!N356/'25 TSE Stocks'!N355)</f>
        <v>-3.8099852945369564E-2</v>
      </c>
      <c r="O356">
        <f>LN('25 TSE Stocks'!O356/'25 TSE Stocks'!O355)</f>
        <v>-1.8557273038241034E-2</v>
      </c>
      <c r="P356">
        <f>LN('25 TSE Stocks'!P356/'25 TSE Stocks'!P355)</f>
        <v>2.9807112252881185E-3</v>
      </c>
      <c r="Q356">
        <f>LN('25 TSE Stocks'!Q356/'25 TSE Stocks'!Q355)</f>
        <v>1.4412498783077042E-2</v>
      </c>
      <c r="R356">
        <f>LN('25 TSE Stocks'!R356/'25 TSE Stocks'!R355)</f>
        <v>-2.2511303680185717E-2</v>
      </c>
      <c r="S356">
        <f>LN('25 TSE Stocks'!S356/'25 TSE Stocks'!S355)</f>
        <v>-1.7730849667263935E-2</v>
      </c>
      <c r="T356">
        <f>LN('25 TSE Stocks'!T356/'25 TSE Stocks'!T355)</f>
        <v>-1.2230324405486388E-3</v>
      </c>
      <c r="U356">
        <f>LN('25 TSE Stocks'!U356/'25 TSE Stocks'!U355)</f>
        <v>-2.6571811657092409E-2</v>
      </c>
      <c r="V356">
        <f>LN('25 TSE Stocks'!V356/'25 TSE Stocks'!V355)</f>
        <v>-1.9265565114759884E-2</v>
      </c>
      <c r="W356">
        <f>LN('25 TSE Stocks'!W356/'25 TSE Stocks'!W355)</f>
        <v>8.0496448397461931E-4</v>
      </c>
      <c r="X356">
        <f>LN('25 TSE Stocks'!X356/'25 TSE Stocks'!X355)</f>
        <v>-1.1358452604382166E-2</v>
      </c>
      <c r="Y356">
        <f>LN('25 TSE Stocks'!Y356/'25 TSE Stocks'!Y355)</f>
        <v>-3.0459143436129866E-2</v>
      </c>
      <c r="Z356">
        <f>LN('25 TSE Stocks'!Z356/'25 TSE Stocks'!Z355)</f>
        <v>1.929446620951341E-2</v>
      </c>
    </row>
    <row r="357" spans="1:26" x14ac:dyDescent="0.25">
      <c r="A357" s="1">
        <v>43745</v>
      </c>
      <c r="B357">
        <f>LN('25 TSE Stocks'!B357/'25 TSE Stocks'!B356)</f>
        <v>0.11358734455470156</v>
      </c>
      <c r="C357">
        <f>LN('25 TSE Stocks'!C357/'25 TSE Stocks'!C356)</f>
        <v>-2.5943388468647667E-2</v>
      </c>
      <c r="D357">
        <f>LN('25 TSE Stocks'!D357/'25 TSE Stocks'!D356)</f>
        <v>5.381195840490534E-3</v>
      </c>
      <c r="E357">
        <f>LN('25 TSE Stocks'!E357/'25 TSE Stocks'!E356)</f>
        <v>1.5246480204911358E-2</v>
      </c>
      <c r="F357">
        <f>LN('25 TSE Stocks'!F357/'25 TSE Stocks'!F356)</f>
        <v>-4.4735953335871791E-3</v>
      </c>
      <c r="G357">
        <f>LN('25 TSE Stocks'!G357/'25 TSE Stocks'!G356)</f>
        <v>3.8423148119916657E-2</v>
      </c>
      <c r="H357">
        <f>LN('25 TSE Stocks'!H357/'25 TSE Stocks'!H356)</f>
        <v>1.0627102246334136E-2</v>
      </c>
      <c r="I357">
        <f>LN('25 TSE Stocks'!I357/'25 TSE Stocks'!I356)</f>
        <v>4.0810498181073568E-3</v>
      </c>
      <c r="J357">
        <f>LN('25 TSE Stocks'!J357/'25 TSE Stocks'!J356)</f>
        <v>1.4119139683559738E-2</v>
      </c>
      <c r="K357">
        <f>LN('25 TSE Stocks'!K357/'25 TSE Stocks'!K356)</f>
        <v>3.4424809402943485E-2</v>
      </c>
      <c r="L357">
        <f>LN('25 TSE Stocks'!L357/'25 TSE Stocks'!L356)</f>
        <v>1.5477490795969108E-2</v>
      </c>
      <c r="M357">
        <f>LN('25 TSE Stocks'!M357/'25 TSE Stocks'!M356)</f>
        <v>1.9890419846000326E-3</v>
      </c>
      <c r="N357">
        <f>LN('25 TSE Stocks'!N357/'25 TSE Stocks'!N356)</f>
        <v>6.6887119870562728E-2</v>
      </c>
      <c r="O357">
        <f>LN('25 TSE Stocks'!O357/'25 TSE Stocks'!O356)</f>
        <v>-2.0833310114132886E-3</v>
      </c>
      <c r="P357">
        <f>LN('25 TSE Stocks'!P357/'25 TSE Stocks'!P356)</f>
        <v>-1.2980741575416652E-2</v>
      </c>
      <c r="Q357">
        <f>LN('25 TSE Stocks'!Q357/'25 TSE Stocks'!Q356)</f>
        <v>1.3707303937306086E-2</v>
      </c>
      <c r="R357">
        <f>LN('25 TSE Stocks'!R357/'25 TSE Stocks'!R356)</f>
        <v>7.758411624820466E-2</v>
      </c>
      <c r="S357">
        <f>LN('25 TSE Stocks'!S357/'25 TSE Stocks'!S356)</f>
        <v>4.7170165172119603E-2</v>
      </c>
      <c r="T357">
        <f>LN('25 TSE Stocks'!T357/'25 TSE Stocks'!T356)</f>
        <v>3.4233179029533399E-2</v>
      </c>
      <c r="U357">
        <f>LN('25 TSE Stocks'!U357/'25 TSE Stocks'!U356)</f>
        <v>4.4143822720798941E-2</v>
      </c>
      <c r="V357">
        <f>LN('25 TSE Stocks'!V357/'25 TSE Stocks'!V356)</f>
        <v>2.4769095956578779E-2</v>
      </c>
      <c r="W357">
        <f>LN('25 TSE Stocks'!W357/'25 TSE Stocks'!W356)</f>
        <v>-9.0597398532813855E-3</v>
      </c>
      <c r="X357">
        <f>LN('25 TSE Stocks'!X357/'25 TSE Stocks'!X356)</f>
        <v>2.1192288431347746E-2</v>
      </c>
      <c r="Y357">
        <f>LN('25 TSE Stocks'!Y357/'25 TSE Stocks'!Y356)</f>
        <v>2.1326661656322698E-2</v>
      </c>
      <c r="Z357">
        <f>LN('25 TSE Stocks'!Z357/'25 TSE Stocks'!Z356)</f>
        <v>0</v>
      </c>
    </row>
    <row r="358" spans="1:26" x14ac:dyDescent="0.25">
      <c r="A358" s="1">
        <v>43752</v>
      </c>
      <c r="B358">
        <f>LN('25 TSE Stocks'!B358/'25 TSE Stocks'!B357)</f>
        <v>-6.4893035297698279E-3</v>
      </c>
      <c r="C358">
        <f>LN('25 TSE Stocks'!C358/'25 TSE Stocks'!C357)</f>
        <v>3.2022524827289719E-2</v>
      </c>
      <c r="D358">
        <f>LN('25 TSE Stocks'!D358/'25 TSE Stocks'!D357)</f>
        <v>5.0577404170993358E-2</v>
      </c>
      <c r="E358">
        <f>LN('25 TSE Stocks'!E358/'25 TSE Stocks'!E357)</f>
        <v>2.4457479251079519E-2</v>
      </c>
      <c r="F358">
        <f>LN('25 TSE Stocks'!F358/'25 TSE Stocks'!F357)</f>
        <v>2.1621549935280891E-2</v>
      </c>
      <c r="G358">
        <f>LN('25 TSE Stocks'!G358/'25 TSE Stocks'!G357)</f>
        <v>1.3527678911883636E-2</v>
      </c>
      <c r="H358">
        <f>LN('25 TSE Stocks'!H358/'25 TSE Stocks'!H357)</f>
        <v>3.5310008505736658E-2</v>
      </c>
      <c r="I358">
        <f>LN('25 TSE Stocks'!I358/'25 TSE Stocks'!I357)</f>
        <v>1.241246169834888E-2</v>
      </c>
      <c r="J358">
        <f>LN('25 TSE Stocks'!J358/'25 TSE Stocks'!J357)</f>
        <v>4.8522797286641925E-3</v>
      </c>
      <c r="K358">
        <f>LN('25 TSE Stocks'!K358/'25 TSE Stocks'!K357)</f>
        <v>8.1348102012664542E-3</v>
      </c>
      <c r="L358">
        <f>LN('25 TSE Stocks'!L358/'25 TSE Stocks'!L357)</f>
        <v>3.3560294964279827E-2</v>
      </c>
      <c r="M358">
        <f>LN('25 TSE Stocks'!M358/'25 TSE Stocks'!M357)</f>
        <v>1.800320318980575E-2</v>
      </c>
      <c r="N358">
        <f>LN('25 TSE Stocks'!N358/'25 TSE Stocks'!N357)</f>
        <v>-3.171206267536724E-2</v>
      </c>
      <c r="O358">
        <f>LN('25 TSE Stocks'!O358/'25 TSE Stocks'!O357)</f>
        <v>4.6814894199508515E-3</v>
      </c>
      <c r="P358">
        <f>LN('25 TSE Stocks'!P358/'25 TSE Stocks'!P357)</f>
        <v>-3.9984758041361583E-2</v>
      </c>
      <c r="Q358">
        <f>LN('25 TSE Stocks'!Q358/'25 TSE Stocks'!Q357)</f>
        <v>3.706071430266163E-3</v>
      </c>
      <c r="R358">
        <f>LN('25 TSE Stocks'!R358/'25 TSE Stocks'!R357)</f>
        <v>-2.3868568306430162E-2</v>
      </c>
      <c r="S358">
        <f>LN('25 TSE Stocks'!S358/'25 TSE Stocks'!S357)</f>
        <v>2.3609995753046342E-2</v>
      </c>
      <c r="T358">
        <f>LN('25 TSE Stocks'!T358/'25 TSE Stocks'!T357)</f>
        <v>3.1104711579151779E-2</v>
      </c>
      <c r="U358">
        <f>LN('25 TSE Stocks'!U358/'25 TSE Stocks'!U357)</f>
        <v>-8.4707159664783023E-4</v>
      </c>
      <c r="V358">
        <f>LN('25 TSE Stocks'!V358/'25 TSE Stocks'!V357)</f>
        <v>5.2859335670353585E-2</v>
      </c>
      <c r="W358">
        <f>LN('25 TSE Stocks'!W358/'25 TSE Stocks'!W357)</f>
        <v>1.6964748042729051E-2</v>
      </c>
      <c r="X358">
        <f>LN('25 TSE Stocks'!X358/'25 TSE Stocks'!X357)</f>
        <v>1.7552261538132122E-2</v>
      </c>
      <c r="Y358">
        <f>LN('25 TSE Stocks'!Y358/'25 TSE Stocks'!Y357)</f>
        <v>4.9226961892067697E-2</v>
      </c>
      <c r="Z358">
        <f>LN('25 TSE Stocks'!Z358/'25 TSE Stocks'!Z357)</f>
        <v>1.2439760678101684E-2</v>
      </c>
    </row>
    <row r="359" spans="1:26" x14ac:dyDescent="0.25">
      <c r="A359" s="1">
        <v>43759</v>
      </c>
      <c r="B359">
        <f>LN('25 TSE Stocks'!B359/'25 TSE Stocks'!B358)</f>
        <v>3.455246919807816E-2</v>
      </c>
      <c r="C359">
        <f>LN('25 TSE Stocks'!C359/'25 TSE Stocks'!C358)</f>
        <v>-9.7443636212864188E-3</v>
      </c>
      <c r="D359">
        <f>LN('25 TSE Stocks'!D359/'25 TSE Stocks'!D358)</f>
        <v>-3.4071125645143531E-3</v>
      </c>
      <c r="E359">
        <f>LN('25 TSE Stocks'!E359/'25 TSE Stocks'!E358)</f>
        <v>5.3548858293791281E-3</v>
      </c>
      <c r="F359">
        <f>LN('25 TSE Stocks'!F359/'25 TSE Stocks'!F358)</f>
        <v>3.219985622265302E-2</v>
      </c>
      <c r="G359">
        <f>LN('25 TSE Stocks'!G359/'25 TSE Stocks'!G358)</f>
        <v>1.5353768435562548E-2</v>
      </c>
      <c r="H359">
        <f>LN('25 TSE Stocks'!H359/'25 TSE Stocks'!H358)</f>
        <v>-4.0900281137484246E-3</v>
      </c>
      <c r="I359">
        <f>LN('25 TSE Stocks'!I359/'25 TSE Stocks'!I358)</f>
        <v>-5.3647180588818318E-4</v>
      </c>
      <c r="J359">
        <f>LN('25 TSE Stocks'!J359/'25 TSE Stocks'!J358)</f>
        <v>-1.0878894605064013E-2</v>
      </c>
      <c r="K359">
        <f>LN('25 TSE Stocks'!K359/'25 TSE Stocks'!K358)</f>
        <v>8.0692847333640391E-3</v>
      </c>
      <c r="L359">
        <f>LN('25 TSE Stocks'!L359/'25 TSE Stocks'!L358)</f>
        <v>9.852192622002336E-3</v>
      </c>
      <c r="M359">
        <f>LN('25 TSE Stocks'!M359/'25 TSE Stocks'!M358)</f>
        <v>3.9092132722714272E-2</v>
      </c>
      <c r="N359">
        <f>LN('25 TSE Stocks'!N359/'25 TSE Stocks'!N358)</f>
        <v>5.8411411373190513E-3</v>
      </c>
      <c r="O359">
        <f>LN('25 TSE Stocks'!O359/'25 TSE Stocks'!O358)</f>
        <v>1.2890030037668894E-2</v>
      </c>
      <c r="P359">
        <f>LN('25 TSE Stocks'!P359/'25 TSE Stocks'!P358)</f>
        <v>-1.2631936936938332E-2</v>
      </c>
      <c r="Q359">
        <f>LN('25 TSE Stocks'!Q359/'25 TSE Stocks'!Q358)</f>
        <v>4.920014968498909E-3</v>
      </c>
      <c r="R359">
        <f>LN('25 TSE Stocks'!R359/'25 TSE Stocks'!R358)</f>
        <v>-2.3451748077696222E-4</v>
      </c>
      <c r="S359">
        <f>LN('25 TSE Stocks'!S359/'25 TSE Stocks'!S358)</f>
        <v>1.4888564232155002E-2</v>
      </c>
      <c r="T359">
        <f>LN('25 TSE Stocks'!T359/'25 TSE Stocks'!T358)</f>
        <v>-3.33459216834183E-3</v>
      </c>
      <c r="U359">
        <f>LN('25 TSE Stocks'!U359/'25 TSE Stocks'!U358)</f>
        <v>1.2153412634877427E-2</v>
      </c>
      <c r="V359">
        <f>LN('25 TSE Stocks'!V359/'25 TSE Stocks'!V358)</f>
        <v>5.7077823419894182E-2</v>
      </c>
      <c r="W359">
        <f>LN('25 TSE Stocks'!W359/'25 TSE Stocks'!W358)</f>
        <v>2.0195566785438237E-2</v>
      </c>
      <c r="X359">
        <f>LN('25 TSE Stocks'!X359/'25 TSE Stocks'!X358)</f>
        <v>1.3190924741014753E-2</v>
      </c>
      <c r="Y359">
        <f>LN('25 TSE Stocks'!Y359/'25 TSE Stocks'!Y358)</f>
        <v>-2.7447595039141855E-2</v>
      </c>
      <c r="Z359">
        <f>LN('25 TSE Stocks'!Z359/'25 TSE Stocks'!Z358)</f>
        <v>2.7433931287975458E-3</v>
      </c>
    </row>
    <row r="360" spans="1:26" x14ac:dyDescent="0.25">
      <c r="A360" s="1">
        <v>43766</v>
      </c>
      <c r="B360">
        <f>LN('25 TSE Stocks'!B360/'25 TSE Stocks'!B359)</f>
        <v>0</v>
      </c>
      <c r="C360">
        <f>LN('25 TSE Stocks'!C360/'25 TSE Stocks'!C359)</f>
        <v>-0.16749936877502189</v>
      </c>
      <c r="D360">
        <f>LN('25 TSE Stocks'!D360/'25 TSE Stocks'!D359)</f>
        <v>-1.2017321729489874E-2</v>
      </c>
      <c r="E360">
        <f>LN('25 TSE Stocks'!E360/'25 TSE Stocks'!E359)</f>
        <v>-1.3441030178159858E-2</v>
      </c>
      <c r="F360">
        <f>LN('25 TSE Stocks'!F360/'25 TSE Stocks'!F359)</f>
        <v>1.7687871440191017E-3</v>
      </c>
      <c r="G360">
        <f>LN('25 TSE Stocks'!G360/'25 TSE Stocks'!G359)</f>
        <v>9.1797048628913681E-3</v>
      </c>
      <c r="H360">
        <f>LN('25 TSE Stocks'!H360/'25 TSE Stocks'!H359)</f>
        <v>1.626056190569649E-2</v>
      </c>
      <c r="I360">
        <f>LN('25 TSE Stocks'!I360/'25 TSE Stocks'!I359)</f>
        <v>-5.6505003778633007E-3</v>
      </c>
      <c r="J360">
        <f>LN('25 TSE Stocks'!J360/'25 TSE Stocks'!J359)</f>
        <v>3.840101229932831E-2</v>
      </c>
      <c r="K360">
        <f>LN('25 TSE Stocks'!K360/'25 TSE Stocks'!K359)</f>
        <v>-2.2987902044829421E-3</v>
      </c>
      <c r="L360">
        <f>LN('25 TSE Stocks'!L360/'25 TSE Stocks'!L359)</f>
        <v>1.1372966741855187E-2</v>
      </c>
      <c r="M360">
        <f>LN('25 TSE Stocks'!M360/'25 TSE Stocks'!M359)</f>
        <v>5.3476098201440166E-3</v>
      </c>
      <c r="N360">
        <f>LN('25 TSE Stocks'!N360/'25 TSE Stocks'!N359)</f>
        <v>-2.5362632199884431E-2</v>
      </c>
      <c r="O360">
        <f>LN('25 TSE Stocks'!O360/'25 TSE Stocks'!O359)</f>
        <v>-4.8277928476649058E-2</v>
      </c>
      <c r="P360">
        <f>LN('25 TSE Stocks'!P360/'25 TSE Stocks'!P359)</f>
        <v>-1.9251731976803133E-2</v>
      </c>
      <c r="Q360">
        <f>LN('25 TSE Stocks'!Q360/'25 TSE Stocks'!Q359)</f>
        <v>1.3406708976573714E-2</v>
      </c>
      <c r="R360">
        <f>LN('25 TSE Stocks'!R360/'25 TSE Stocks'!R359)</f>
        <v>-5.2244447501471752E-2</v>
      </c>
      <c r="S360">
        <f>LN('25 TSE Stocks'!S360/'25 TSE Stocks'!S359)</f>
        <v>-2.1577693953052091E-2</v>
      </c>
      <c r="T360">
        <f>LN('25 TSE Stocks'!T360/'25 TSE Stocks'!T359)</f>
        <v>8.6466389933443077E-3</v>
      </c>
      <c r="U360">
        <f>LN('25 TSE Stocks'!U360/'25 TSE Stocks'!U359)</f>
        <v>4.4332253393899956E-2</v>
      </c>
      <c r="V360">
        <f>LN('25 TSE Stocks'!V360/'25 TSE Stocks'!V359)</f>
        <v>0.162142173772375</v>
      </c>
      <c r="W360">
        <f>LN('25 TSE Stocks'!W360/'25 TSE Stocks'!W359)</f>
        <v>1.8419275329728695E-2</v>
      </c>
      <c r="X360">
        <f>LN('25 TSE Stocks'!X360/'25 TSE Stocks'!X359)</f>
        <v>2.4990325158815059E-2</v>
      </c>
      <c r="Y360">
        <f>LN('25 TSE Stocks'!Y360/'25 TSE Stocks'!Y359)</f>
        <v>-1.6289988952809739E-2</v>
      </c>
      <c r="Z360">
        <f>LN('25 TSE Stocks'!Z360/'25 TSE Stocks'!Z359)</f>
        <v>1.8996533668846547E-2</v>
      </c>
    </row>
    <row r="361" spans="1:26" x14ac:dyDescent="0.25">
      <c r="A361" s="1">
        <v>43773</v>
      </c>
      <c r="B361">
        <f>LN('25 TSE Stocks'!B361/'25 TSE Stocks'!B360)</f>
        <v>-1.0113821076776879E-2</v>
      </c>
      <c r="C361">
        <f>LN('25 TSE Stocks'!C361/'25 TSE Stocks'!C360)</f>
        <v>9.122352882940829E-2</v>
      </c>
      <c r="D361">
        <f>LN('25 TSE Stocks'!D361/'25 TSE Stocks'!D360)</f>
        <v>3.7292462873325473E-2</v>
      </c>
      <c r="E361">
        <f>LN('25 TSE Stocks'!E361/'25 TSE Stocks'!E360)</f>
        <v>5.014237496212403E-2</v>
      </c>
      <c r="F361">
        <f>LN('25 TSE Stocks'!F361/'25 TSE Stocks'!F360)</f>
        <v>4.2552137472043214E-2</v>
      </c>
      <c r="G361">
        <f>LN('25 TSE Stocks'!G361/'25 TSE Stocks'!G360)</f>
        <v>4.5815537451418115E-2</v>
      </c>
      <c r="H361">
        <f>LN('25 TSE Stocks'!H361/'25 TSE Stocks'!H360)</f>
        <v>1.2024191182199214E-2</v>
      </c>
      <c r="I361">
        <f>LN('25 TSE Stocks'!I361/'25 TSE Stocks'!I360)</f>
        <v>1.4199837269877265E-2</v>
      </c>
      <c r="J361">
        <f>LN('25 TSE Stocks'!J361/'25 TSE Stocks'!J360)</f>
        <v>0.10321142850820506</v>
      </c>
      <c r="K361">
        <f>LN('25 TSE Stocks'!K361/'25 TSE Stocks'!K360)</f>
        <v>1.3714366367456843E-2</v>
      </c>
      <c r="L361">
        <f>LN('25 TSE Stocks'!L361/'25 TSE Stocks'!L360)</f>
        <v>6.4412330216340515E-3</v>
      </c>
      <c r="M361">
        <f>LN('25 TSE Stocks'!M361/'25 TSE Stocks'!M360)</f>
        <v>-8.3011152285686653E-3</v>
      </c>
      <c r="N361">
        <f>LN('25 TSE Stocks'!N361/'25 TSE Stocks'!N360)</f>
        <v>7.2014985778375548E-2</v>
      </c>
      <c r="O361">
        <f>LN('25 TSE Stocks'!O361/'25 TSE Stocks'!O360)</f>
        <v>1.5471026090150374E-2</v>
      </c>
      <c r="P361">
        <f>LN('25 TSE Stocks'!P361/'25 TSE Stocks'!P360)</f>
        <v>-9.7668669798706316E-3</v>
      </c>
      <c r="Q361">
        <f>LN('25 TSE Stocks'!Q361/'25 TSE Stocks'!Q360)</f>
        <v>2.7464272654614846E-2</v>
      </c>
      <c r="R361">
        <f>LN('25 TSE Stocks'!R361/'25 TSE Stocks'!R360)</f>
        <v>3.6164558461844104E-2</v>
      </c>
      <c r="S361">
        <f>LN('25 TSE Stocks'!S361/'25 TSE Stocks'!S360)</f>
        <v>2.9754258874923313E-2</v>
      </c>
      <c r="T361">
        <f>LN('25 TSE Stocks'!T361/'25 TSE Stocks'!T360)</f>
        <v>8.2586586463093636E-2</v>
      </c>
      <c r="U361">
        <f>LN('25 TSE Stocks'!U361/'25 TSE Stocks'!U360)</f>
        <v>-2.1043681767249599E-2</v>
      </c>
      <c r="V361">
        <f>LN('25 TSE Stocks'!V361/'25 TSE Stocks'!V360)</f>
        <v>5.8233647463985783E-4</v>
      </c>
      <c r="W361">
        <f>LN('25 TSE Stocks'!W361/'25 TSE Stocks'!W360)</f>
        <v>2.2136081501730135E-2</v>
      </c>
      <c r="X361">
        <f>LN('25 TSE Stocks'!X361/'25 TSE Stocks'!X360)</f>
        <v>-7.9785640364527205E-2</v>
      </c>
      <c r="Y361">
        <f>LN('25 TSE Stocks'!Y361/'25 TSE Stocks'!Y360)</f>
        <v>-2.6816039556438815E-2</v>
      </c>
      <c r="Z361">
        <f>LN('25 TSE Stocks'!Z361/'25 TSE Stocks'!Z360)</f>
        <v>-4.1158045198633288E-2</v>
      </c>
    </row>
    <row r="362" spans="1:26" x14ac:dyDescent="0.25">
      <c r="A362" s="1">
        <v>43780</v>
      </c>
      <c r="B362">
        <f>LN('25 TSE Stocks'!B362/'25 TSE Stocks'!B361)</f>
        <v>9.7963406851237375E-2</v>
      </c>
      <c r="C362">
        <f>LN('25 TSE Stocks'!C362/'25 TSE Stocks'!C361)</f>
        <v>-5.9881803809427918E-2</v>
      </c>
      <c r="D362">
        <f>LN('25 TSE Stocks'!D362/'25 TSE Stocks'!D361)</f>
        <v>3.5951510059313296E-2</v>
      </c>
      <c r="E362">
        <f>LN('25 TSE Stocks'!E362/'25 TSE Stocks'!E361)</f>
        <v>-4.3399344160915489E-2</v>
      </c>
      <c r="F362">
        <f>LN('25 TSE Stocks'!F362/'25 TSE Stocks'!F361)</f>
        <v>-1.3640458164705358E-2</v>
      </c>
      <c r="G362">
        <f>LN('25 TSE Stocks'!G362/'25 TSE Stocks'!G361)</f>
        <v>-1.0044018930732377E-2</v>
      </c>
      <c r="H362">
        <f>LN('25 TSE Stocks'!H362/'25 TSE Stocks'!H361)</f>
        <v>-1.0010038847749654E-2</v>
      </c>
      <c r="I362">
        <f>LN('25 TSE Stocks'!I362/'25 TSE Stocks'!I361)</f>
        <v>-4.2655319416607497E-3</v>
      </c>
      <c r="J362">
        <f>LN('25 TSE Stocks'!J362/'25 TSE Stocks'!J361)</f>
        <v>-9.8926950157751992E-2</v>
      </c>
      <c r="K362">
        <f>LN('25 TSE Stocks'!K362/'25 TSE Stocks'!K361)</f>
        <v>-2.2963208882913602E-2</v>
      </c>
      <c r="L362">
        <f>LN('25 TSE Stocks'!L362/'25 TSE Stocks'!L361)</f>
        <v>-3.2155115696489113E-3</v>
      </c>
      <c r="M362">
        <f>LN('25 TSE Stocks'!M362/'25 TSE Stocks'!M361)</f>
        <v>-9.2625031536040084E-2</v>
      </c>
      <c r="N362">
        <f>LN('25 TSE Stocks'!N362/'25 TSE Stocks'!N361)</f>
        <v>-2.2485502700344533E-2</v>
      </c>
      <c r="O362">
        <f>LN('25 TSE Stocks'!O362/'25 TSE Stocks'!O361)</f>
        <v>6.3324661801618474E-3</v>
      </c>
      <c r="P362">
        <f>LN('25 TSE Stocks'!P362/'25 TSE Stocks'!P361)</f>
        <v>-9.0089500119571342E-2</v>
      </c>
      <c r="Q362">
        <f>LN('25 TSE Stocks'!Q362/'25 TSE Stocks'!Q361)</f>
        <v>-1.6627463898188182E-2</v>
      </c>
      <c r="R362">
        <f>LN('25 TSE Stocks'!R362/'25 TSE Stocks'!R361)</f>
        <v>1.6079889039627558E-2</v>
      </c>
      <c r="S362">
        <f>LN('25 TSE Stocks'!S362/'25 TSE Stocks'!S361)</f>
        <v>-1.8077755264276563E-2</v>
      </c>
      <c r="T362">
        <f>LN('25 TSE Stocks'!T362/'25 TSE Stocks'!T361)</f>
        <v>-1.0420059113763378E-2</v>
      </c>
      <c r="U362">
        <f>LN('25 TSE Stocks'!U362/'25 TSE Stocks'!U361)</f>
        <v>-6.6825719645313732E-3</v>
      </c>
      <c r="V362">
        <f>LN('25 TSE Stocks'!V362/'25 TSE Stocks'!V361)</f>
        <v>-9.356883392778341E-3</v>
      </c>
      <c r="W362">
        <f>LN('25 TSE Stocks'!W362/'25 TSE Stocks'!W361)</f>
        <v>3.6981144412155283E-3</v>
      </c>
      <c r="X362">
        <f>LN('25 TSE Stocks'!X362/'25 TSE Stocks'!X361)</f>
        <v>2.8701191717242433E-2</v>
      </c>
      <c r="Y362">
        <f>LN('25 TSE Stocks'!Y362/'25 TSE Stocks'!Y361)</f>
        <v>1.1183736682238925E-2</v>
      </c>
      <c r="Z362">
        <f>LN('25 TSE Stocks'!Z362/'25 TSE Stocks'!Z361)</f>
        <v>-1.4104529259627723E-2</v>
      </c>
    </row>
    <row r="363" spans="1:26" x14ac:dyDescent="0.25">
      <c r="A363" s="1">
        <v>43787</v>
      </c>
      <c r="B363">
        <f>LN('25 TSE Stocks'!B363/'25 TSE Stocks'!B362)</f>
        <v>-1.0422818959082864E-2</v>
      </c>
      <c r="C363">
        <f>LN('25 TSE Stocks'!C363/'25 TSE Stocks'!C362)</f>
        <v>-1.4124598886529883E-2</v>
      </c>
      <c r="D363">
        <f>LN('25 TSE Stocks'!D363/'25 TSE Stocks'!D362)</f>
        <v>-1.4551557301350722E-2</v>
      </c>
      <c r="E363">
        <f>LN('25 TSE Stocks'!E363/'25 TSE Stocks'!E362)</f>
        <v>-2.0367254684629646E-2</v>
      </c>
      <c r="F363">
        <f>LN('25 TSE Stocks'!F363/'25 TSE Stocks'!F362)</f>
        <v>-1.6967263394592237E-2</v>
      </c>
      <c r="G363">
        <f>LN('25 TSE Stocks'!G363/'25 TSE Stocks'!G362)</f>
        <v>-9.371559090365399E-3</v>
      </c>
      <c r="H363">
        <f>LN('25 TSE Stocks'!H363/'25 TSE Stocks'!H362)</f>
        <v>-3.0645938876262817E-2</v>
      </c>
      <c r="I363">
        <f>LN('25 TSE Stocks'!I363/'25 TSE Stocks'!I362)</f>
        <v>-1.0474107457931313E-2</v>
      </c>
      <c r="J363">
        <f>LN('25 TSE Stocks'!J363/'25 TSE Stocks'!J362)</f>
        <v>4.9505710035212563E-2</v>
      </c>
      <c r="K363">
        <f>LN('25 TSE Stocks'!K363/'25 TSE Stocks'!K362)</f>
        <v>1.7271536940327067E-2</v>
      </c>
      <c r="L363">
        <f>LN('25 TSE Stocks'!L363/'25 TSE Stocks'!L362)</f>
        <v>0</v>
      </c>
      <c r="M363">
        <f>LN('25 TSE Stocks'!M363/'25 TSE Stocks'!M362)</f>
        <v>-1.485892157327782E-2</v>
      </c>
      <c r="N363">
        <f>LN('25 TSE Stocks'!N363/'25 TSE Stocks'!N362)</f>
        <v>-5.7927922942362112E-2</v>
      </c>
      <c r="O363">
        <f>LN('25 TSE Stocks'!O363/'25 TSE Stocks'!O362)</f>
        <v>3.9706194580645088E-2</v>
      </c>
      <c r="P363">
        <f>LN('25 TSE Stocks'!P363/'25 TSE Stocks'!P362)</f>
        <v>1.42182832724375E-2</v>
      </c>
      <c r="Q363">
        <f>LN('25 TSE Stocks'!Q363/'25 TSE Stocks'!Q362)</f>
        <v>-9.6268828909991441E-3</v>
      </c>
      <c r="R363">
        <f>LN('25 TSE Stocks'!R363/'25 TSE Stocks'!R362)</f>
        <v>-3.2180263632800958E-2</v>
      </c>
      <c r="S363">
        <f>LN('25 TSE Stocks'!S363/'25 TSE Stocks'!S362)</f>
        <v>4.9628945048150273E-3</v>
      </c>
      <c r="T363">
        <f>LN('25 TSE Stocks'!T363/'25 TSE Stocks'!T362)</f>
        <v>-1.0529606343507261E-2</v>
      </c>
      <c r="U363">
        <f>LN('25 TSE Stocks'!U363/'25 TSE Stocks'!U362)</f>
        <v>-7.0620659078695887E-4</v>
      </c>
      <c r="V363">
        <f>LN('25 TSE Stocks'!V363/'25 TSE Stocks'!V362)</f>
        <v>5.8730765064277167E-4</v>
      </c>
      <c r="W363">
        <f>LN('25 TSE Stocks'!W363/'25 TSE Stocks'!W362)</f>
        <v>1.0016763687037323E-2</v>
      </c>
      <c r="X363">
        <f>LN('25 TSE Stocks'!X363/'25 TSE Stocks'!X362)</f>
        <v>5.1084448647284668E-2</v>
      </c>
      <c r="Y363">
        <f>LN('25 TSE Stocks'!Y363/'25 TSE Stocks'!Y362)</f>
        <v>-2.819761203571983E-2</v>
      </c>
      <c r="Z363">
        <f>LN('25 TSE Stocks'!Z363/'25 TSE Stocks'!Z362)</f>
        <v>4.7165253936589518E-2</v>
      </c>
    </row>
    <row r="364" spans="1:26" x14ac:dyDescent="0.25">
      <c r="A364" s="1">
        <v>43794</v>
      </c>
      <c r="B364">
        <f>LN('25 TSE Stocks'!B364/'25 TSE Stocks'!B363)</f>
        <v>9.5416001075350532E-2</v>
      </c>
      <c r="C364">
        <f>LN('25 TSE Stocks'!C364/'25 TSE Stocks'!C363)</f>
        <v>7.2684466078974885E-2</v>
      </c>
      <c r="D364">
        <f>LN('25 TSE Stocks'!D364/'25 TSE Stocks'!D363)</f>
        <v>3.6774635225128055E-2</v>
      </c>
      <c r="E364">
        <f>LN('25 TSE Stocks'!E364/'25 TSE Stocks'!E363)</f>
        <v>3.3718622746661944E-2</v>
      </c>
      <c r="F364">
        <f>LN('25 TSE Stocks'!F364/'25 TSE Stocks'!F363)</f>
        <v>9.3847397556947008E-3</v>
      </c>
      <c r="G364">
        <f>LN('25 TSE Stocks'!G364/'25 TSE Stocks'!G363)</f>
        <v>-1.4944156930170545E-2</v>
      </c>
      <c r="H364">
        <f>LN('25 TSE Stocks'!H364/'25 TSE Stocks'!H363)</f>
        <v>1.6461252749865207E-2</v>
      </c>
      <c r="I364">
        <f>LN('25 TSE Stocks'!I364/'25 TSE Stocks'!I363)</f>
        <v>6.190302507577997E-3</v>
      </c>
      <c r="J364">
        <f>LN('25 TSE Stocks'!J364/'25 TSE Stocks'!J363)</f>
        <v>-4.2089347490909075E-3</v>
      </c>
      <c r="K364">
        <f>LN('25 TSE Stocks'!K364/'25 TSE Stocks'!K363)</f>
        <v>2.4804118045626006E-2</v>
      </c>
      <c r="L364">
        <f>LN('25 TSE Stocks'!L364/'25 TSE Stocks'!L363)</f>
        <v>3.3257315261277808E-2</v>
      </c>
      <c r="M364">
        <f>LN('25 TSE Stocks'!M364/'25 TSE Stocks'!M363)</f>
        <v>2.6909761880612847E-3</v>
      </c>
      <c r="N364">
        <f>LN('25 TSE Stocks'!N364/'25 TSE Stocks'!N363)</f>
        <v>1.7319070861504995E-2</v>
      </c>
      <c r="O364">
        <f>LN('25 TSE Stocks'!O364/'25 TSE Stocks'!O363)</f>
        <v>1.4554831590644317E-2</v>
      </c>
      <c r="P364">
        <f>LN('25 TSE Stocks'!P364/'25 TSE Stocks'!P363)</f>
        <v>1.4018955219517765E-2</v>
      </c>
      <c r="Q364">
        <f>LN('25 TSE Stocks'!Q364/'25 TSE Stocks'!Q363)</f>
        <v>-8.5004470375248595E-3</v>
      </c>
      <c r="R364">
        <f>LN('25 TSE Stocks'!R364/'25 TSE Stocks'!R363)</f>
        <v>-1.2186331754288179E-2</v>
      </c>
      <c r="S364">
        <f>LN('25 TSE Stocks'!S364/'25 TSE Stocks'!S363)</f>
        <v>-1.6639398115461845E-2</v>
      </c>
      <c r="T364">
        <f>LN('25 TSE Stocks'!T364/'25 TSE Stocks'!T363)</f>
        <v>1.4833518105434164E-2</v>
      </c>
      <c r="U364">
        <f>LN('25 TSE Stocks'!U364/'25 TSE Stocks'!U363)</f>
        <v>1.3678683946998201E-2</v>
      </c>
      <c r="V364">
        <f>LN('25 TSE Stocks'!V364/'25 TSE Stocks'!V363)</f>
        <v>0</v>
      </c>
      <c r="W364">
        <f>LN('25 TSE Stocks'!W364/'25 TSE Stocks'!W363)</f>
        <v>-2.7962136195441439E-2</v>
      </c>
      <c r="X364">
        <f>LN('25 TSE Stocks'!X364/'25 TSE Stocks'!X363)</f>
        <v>-2.8611568737400422E-2</v>
      </c>
      <c r="Y364">
        <f>LN('25 TSE Stocks'!Y364/'25 TSE Stocks'!Y363)</f>
        <v>2.5413189539031197E-2</v>
      </c>
      <c r="Z364">
        <f>LN('25 TSE Stocks'!Z364/'25 TSE Stocks'!Z363)</f>
        <v>9.4404586743801928E-3</v>
      </c>
    </row>
    <row r="365" spans="1:26" x14ac:dyDescent="0.25">
      <c r="A365" s="1">
        <v>43801</v>
      </c>
      <c r="B365">
        <f>LN('25 TSE Stocks'!B365/'25 TSE Stocks'!B364)</f>
        <v>4.3485253606060079E-2</v>
      </c>
      <c r="C365">
        <f>LN('25 TSE Stocks'!C365/'25 TSE Stocks'!C364)</f>
        <v>1.7049639403535537E-2</v>
      </c>
      <c r="D365">
        <f>LN('25 TSE Stocks'!D365/'25 TSE Stocks'!D364)</f>
        <v>3.5470169048215955E-2</v>
      </c>
      <c r="E365">
        <f>LN('25 TSE Stocks'!E365/'25 TSE Stocks'!E364)</f>
        <v>6.5449944400803803E-2</v>
      </c>
      <c r="F365">
        <f>LN('25 TSE Stocks'!F365/'25 TSE Stocks'!F364)</f>
        <v>1.1352211290008334E-2</v>
      </c>
      <c r="G365">
        <f>LN('25 TSE Stocks'!G365/'25 TSE Stocks'!G364)</f>
        <v>1.1584947047381514E-2</v>
      </c>
      <c r="H365">
        <f>LN('25 TSE Stocks'!H365/'25 TSE Stocks'!H364)</f>
        <v>4.0733676899714494E-3</v>
      </c>
      <c r="I365">
        <f>LN('25 TSE Stocks'!I365/'25 TSE Stocks'!I364)</f>
        <v>-3.2249564046888004E-3</v>
      </c>
      <c r="J365">
        <f>LN('25 TSE Stocks'!J365/'25 TSE Stocks'!J364)</f>
        <v>1.1271493015170638E-2</v>
      </c>
      <c r="K365">
        <f>LN('25 TSE Stocks'!K365/'25 TSE Stocks'!K364)</f>
        <v>4.4443339081766181E-3</v>
      </c>
      <c r="L365">
        <f>LN('25 TSE Stocks'!L365/'25 TSE Stocks'!L364)</f>
        <v>-1.7282405572961932E-2</v>
      </c>
      <c r="M365">
        <f>LN('25 TSE Stocks'!M365/'25 TSE Stocks'!M364)</f>
        <v>1.7757211290433308E-2</v>
      </c>
      <c r="N365">
        <f>LN('25 TSE Stocks'!N365/'25 TSE Stocks'!N364)</f>
        <v>-1.1847870196755438E-3</v>
      </c>
      <c r="O365">
        <f>LN('25 TSE Stocks'!O365/'25 TSE Stocks'!O364)</f>
        <v>-9.009153432489668E-3</v>
      </c>
      <c r="P365">
        <f>LN('25 TSE Stocks'!P365/'25 TSE Stocks'!P364)</f>
        <v>2.3176796530656719E-3</v>
      </c>
      <c r="Q365">
        <f>LN('25 TSE Stocks'!Q365/'25 TSE Stocks'!Q364)</f>
        <v>-2.4420126919198802E-3</v>
      </c>
      <c r="R365">
        <f>LN('25 TSE Stocks'!R365/'25 TSE Stocks'!R364)</f>
        <v>-2.4521529789203842E-4</v>
      </c>
      <c r="S365">
        <f>LN('25 TSE Stocks'!S365/'25 TSE Stocks'!S364)</f>
        <v>8.3544440446659835E-3</v>
      </c>
      <c r="T365">
        <f>LN('25 TSE Stocks'!T365/'25 TSE Stocks'!T364)</f>
        <v>2.9618282042102474E-2</v>
      </c>
      <c r="U365">
        <f>LN('25 TSE Stocks'!U365/'25 TSE Stocks'!U364)</f>
        <v>9.7066953685849087E-3</v>
      </c>
      <c r="V365">
        <f>LN('25 TSE Stocks'!V365/'25 TSE Stocks'!V364)</f>
        <v>1.8616111831995522E-2</v>
      </c>
      <c r="W365">
        <f>LN('25 TSE Stocks'!W365/'25 TSE Stocks'!W364)</f>
        <v>9.1822988266825802E-3</v>
      </c>
      <c r="X365">
        <f>LN('25 TSE Stocks'!X365/'25 TSE Stocks'!X364)</f>
        <v>-2.8521007434741921E-2</v>
      </c>
      <c r="Y365">
        <f>LN('25 TSE Stocks'!Y365/'25 TSE Stocks'!Y364)</f>
        <v>3.5603959044867364E-2</v>
      </c>
      <c r="Z365">
        <f>LN('25 TSE Stocks'!Z365/'25 TSE Stocks'!Z364)</f>
        <v>-5.3836026109811306E-3</v>
      </c>
    </row>
    <row r="366" spans="1:26" x14ac:dyDescent="0.25">
      <c r="A366" s="1">
        <v>43808</v>
      </c>
      <c r="B366">
        <f>LN('25 TSE Stocks'!B366/'25 TSE Stocks'!B365)</f>
        <v>-2.0285158112859835E-3</v>
      </c>
      <c r="C366">
        <f>LN('25 TSE Stocks'!C366/'25 TSE Stocks'!C365)</f>
        <v>6.4809362764803365E-3</v>
      </c>
      <c r="D366">
        <f>LN('25 TSE Stocks'!D366/'25 TSE Stocks'!D365)</f>
        <v>9.0500148901747381E-3</v>
      </c>
      <c r="E366">
        <f>LN('25 TSE Stocks'!E366/'25 TSE Stocks'!E365)</f>
        <v>4.9565661320797906E-3</v>
      </c>
      <c r="F366">
        <f>LN('25 TSE Stocks'!F366/'25 TSE Stocks'!F365)</f>
        <v>1.8638180464145466E-2</v>
      </c>
      <c r="G366">
        <f>LN('25 TSE Stocks'!G366/'25 TSE Stocks'!G365)</f>
        <v>1.0812238907548437E-2</v>
      </c>
      <c r="H366">
        <f>LN('25 TSE Stocks'!H366/'25 TSE Stocks'!H365)</f>
        <v>-1.4329877343899487E-2</v>
      </c>
      <c r="I366">
        <f>LN('25 TSE Stocks'!I366/'25 TSE Stocks'!I365)</f>
        <v>-2.1557185223637213E-3</v>
      </c>
      <c r="J366">
        <f>LN('25 TSE Stocks'!J366/'25 TSE Stocks'!J365)</f>
        <v>-1.6292527053624897E-2</v>
      </c>
      <c r="K366">
        <f>LN('25 TSE Stocks'!K366/'25 TSE Stocks'!K365)</f>
        <v>0</v>
      </c>
      <c r="L366">
        <f>LN('25 TSE Stocks'!L366/'25 TSE Stocks'!L365)</f>
        <v>-1.7586428946710971E-2</v>
      </c>
      <c r="M366">
        <f>LN('25 TSE Stocks'!M366/'25 TSE Stocks'!M365)</f>
        <v>8.761624036844981E-3</v>
      </c>
      <c r="N366">
        <f>LN('25 TSE Stocks'!N366/'25 TSE Stocks'!N365)</f>
        <v>1.0026542798399297E-2</v>
      </c>
      <c r="O366">
        <f>LN('25 TSE Stocks'!O366/'25 TSE Stocks'!O365)</f>
        <v>-2.7007923933784452E-2</v>
      </c>
      <c r="P366">
        <f>LN('25 TSE Stocks'!P366/'25 TSE Stocks'!P365)</f>
        <v>-2.8170848520434822E-2</v>
      </c>
      <c r="Q366">
        <f>LN('25 TSE Stocks'!Q366/'25 TSE Stocks'!Q365)</f>
        <v>-1.2231845419807502E-3</v>
      </c>
      <c r="R366">
        <f>LN('25 TSE Stocks'!R366/'25 TSE Stocks'!R365)</f>
        <v>0</v>
      </c>
      <c r="S366">
        <f>LN('25 TSE Stocks'!S366/'25 TSE Stocks'!S365)</f>
        <v>-1.6653143237688722E-3</v>
      </c>
      <c r="T366">
        <f>LN('25 TSE Stocks'!T366/'25 TSE Stocks'!T365)</f>
        <v>1.6539115609467192E-2</v>
      </c>
      <c r="U366">
        <f>LN('25 TSE Stocks'!U366/'25 TSE Stocks'!U365)</f>
        <v>2.6329276472169604E-2</v>
      </c>
      <c r="V366">
        <f>LN('25 TSE Stocks'!V366/'25 TSE Stocks'!V365)</f>
        <v>6.8925665896941556E-3</v>
      </c>
      <c r="W366">
        <f>LN('25 TSE Stocks'!W366/'25 TSE Stocks'!W365)</f>
        <v>2.0439600986821797E-2</v>
      </c>
      <c r="X366">
        <f>LN('25 TSE Stocks'!X366/'25 TSE Stocks'!X365)</f>
        <v>-1.4008436538093404E-3</v>
      </c>
      <c r="Y366">
        <f>LN('25 TSE Stocks'!Y366/'25 TSE Stocks'!Y365)</f>
        <v>5.3668740722715618E-3</v>
      </c>
      <c r="Z366">
        <f>LN('25 TSE Stocks'!Z366/'25 TSE Stocks'!Z365)</f>
        <v>-1.358718982125345E-2</v>
      </c>
    </row>
    <row r="367" spans="1:26" x14ac:dyDescent="0.25">
      <c r="A367" s="1">
        <v>43815</v>
      </c>
      <c r="B367">
        <f>LN('25 TSE Stocks'!B367/'25 TSE Stocks'!B366)</f>
        <v>9.4848597633376025E-2</v>
      </c>
      <c r="C367">
        <f>LN('25 TSE Stocks'!C367/'25 TSE Stocks'!C366)</f>
        <v>-7.7822310833284515E-3</v>
      </c>
      <c r="D367">
        <f>LN('25 TSE Stocks'!D367/'25 TSE Stocks'!D366)</f>
        <v>-2.7398984562377781E-2</v>
      </c>
      <c r="E367">
        <f>LN('25 TSE Stocks'!E367/'25 TSE Stocks'!E366)</f>
        <v>3.0434534627025528E-2</v>
      </c>
      <c r="F367">
        <f>LN('25 TSE Stocks'!F367/'25 TSE Stocks'!F366)</f>
        <v>5.8582220455719375E-3</v>
      </c>
      <c r="G367">
        <f>LN('25 TSE Stocks'!G367/'25 TSE Stocks'!G366)</f>
        <v>-8.6145456475262387E-3</v>
      </c>
      <c r="H367">
        <f>LN('25 TSE Stocks'!H367/'25 TSE Stocks'!H366)</f>
        <v>-1.8731000703635241E-2</v>
      </c>
      <c r="I367">
        <f>LN('25 TSE Stocks'!I367/'25 TSE Stocks'!I366)</f>
        <v>-1.7689957296686359E-2</v>
      </c>
      <c r="J367">
        <f>LN('25 TSE Stocks'!J367/'25 TSE Stocks'!J366)</f>
        <v>-7.0455467803231357E-3</v>
      </c>
      <c r="K367">
        <f>LN('25 TSE Stocks'!K367/'25 TSE Stocks'!K366)</f>
        <v>3.7001075718888617E-2</v>
      </c>
      <c r="L367">
        <f>LN('25 TSE Stocks'!L367/'25 TSE Stocks'!L366)</f>
        <v>-3.6128733609911971E-2</v>
      </c>
      <c r="M367">
        <f>LN('25 TSE Stocks'!M367/'25 TSE Stocks'!M366)</f>
        <v>-1.4055814328229135E-2</v>
      </c>
      <c r="N367">
        <f>LN('25 TSE Stocks'!N367/'25 TSE Stocks'!N366)</f>
        <v>-5.8858357774272856E-3</v>
      </c>
      <c r="O367">
        <f>LN('25 TSE Stocks'!O367/'25 TSE Stocks'!O366)</f>
        <v>9.2545189536225921E-3</v>
      </c>
      <c r="P367">
        <f>LN('25 TSE Stocks'!P367/'25 TSE Stocks'!P366)</f>
        <v>2.0035981012693424E-2</v>
      </c>
      <c r="Q367">
        <f>LN('25 TSE Stocks'!Q367/'25 TSE Stocks'!Q366)</f>
        <v>0</v>
      </c>
      <c r="R367">
        <f>LN('25 TSE Stocks'!R367/'25 TSE Stocks'!R366)</f>
        <v>-1.0355166298030251E-2</v>
      </c>
      <c r="S367">
        <f>LN('25 TSE Stocks'!S367/'25 TSE Stocks'!S366)</f>
        <v>3.9220646420964983E-2</v>
      </c>
      <c r="T367">
        <f>LN('25 TSE Stocks'!T367/'25 TSE Stocks'!T366)</f>
        <v>2.9247135568694206E-3</v>
      </c>
      <c r="U367">
        <f>LN('25 TSE Stocks'!U367/'25 TSE Stocks'!U366)</f>
        <v>1.6661646468720332E-2</v>
      </c>
      <c r="V367">
        <f>LN('25 TSE Stocks'!V367/'25 TSE Stocks'!V366)</f>
        <v>1.1441172168966719E-3</v>
      </c>
      <c r="W367">
        <f>LN('25 TSE Stocks'!W367/'25 TSE Stocks'!W366)</f>
        <v>-4.9874898463228767E-3</v>
      </c>
      <c r="X367">
        <f>LN('25 TSE Stocks'!X367/'25 TSE Stocks'!X366)</f>
        <v>-4.674046133239707E-4</v>
      </c>
      <c r="Y367">
        <f>LN('25 TSE Stocks'!Y367/'25 TSE Stocks'!Y366)</f>
        <v>3.5618171747467666E-3</v>
      </c>
      <c r="Z367">
        <f>LN('25 TSE Stocks'!Z367/'25 TSE Stocks'!Z366)</f>
        <v>-3.7634920178735216E-2</v>
      </c>
    </row>
    <row r="368" spans="1:26" x14ac:dyDescent="0.25">
      <c r="A368" s="1">
        <v>43822</v>
      </c>
      <c r="B368">
        <f>LN('25 TSE Stocks'!B368/'25 TSE Stocks'!B367)</f>
        <v>5.3046253856867995E-2</v>
      </c>
      <c r="C368">
        <f>LN('25 TSE Stocks'!C368/'25 TSE Stocks'!C367)</f>
        <v>-2.607485376873585E-3</v>
      </c>
      <c r="D368">
        <f>LN('25 TSE Stocks'!D368/'25 TSE Stocks'!D367)</f>
        <v>3.487835066355631E-2</v>
      </c>
      <c r="E368">
        <f>LN('25 TSE Stocks'!E368/'25 TSE Stocks'!E367)</f>
        <v>2.9535392148206312E-2</v>
      </c>
      <c r="F368">
        <f>LN('25 TSE Stocks'!F368/'25 TSE Stocks'!F367)</f>
        <v>-2.5063886270292701E-3</v>
      </c>
      <c r="G368">
        <f>LN('25 TSE Stocks'!G368/'25 TSE Stocks'!G367)</f>
        <v>-1.4213225496798097E-3</v>
      </c>
      <c r="H368">
        <f>LN('25 TSE Stocks'!H368/'25 TSE Stocks'!H367)</f>
        <v>-2.5533297186449738E-2</v>
      </c>
      <c r="I368">
        <f>LN('25 TSE Stocks'!I368/'25 TSE Stocks'!I367)</f>
        <v>5.7495102861295222E-3</v>
      </c>
      <c r="J368">
        <f>LN('25 TSE Stocks'!J368/'25 TSE Stocks'!J367)</f>
        <v>-3.7423503284227536E-3</v>
      </c>
      <c r="K368">
        <f>LN('25 TSE Stocks'!K368/'25 TSE Stocks'!K367)</f>
        <v>-3.2104610948117231E-3</v>
      </c>
      <c r="L368">
        <f>LN('25 TSE Stocks'!L368/'25 TSE Stocks'!L367)</f>
        <v>2.6404121266589073E-2</v>
      </c>
      <c r="M368">
        <f>LN('25 TSE Stocks'!M368/'25 TSE Stocks'!M367)</f>
        <v>8.8080087735087267E-3</v>
      </c>
      <c r="N368">
        <f>LN('25 TSE Stocks'!N368/'25 TSE Stocks'!N367)</f>
        <v>-2.2687440428195326E-2</v>
      </c>
      <c r="O368">
        <f>LN('25 TSE Stocks'!O368/'25 TSE Stocks'!O367)</f>
        <v>8.1549773396615739E-3</v>
      </c>
      <c r="P368">
        <f>LN('25 TSE Stocks'!P368/'25 TSE Stocks'!P367)</f>
        <v>-5.851494525826428E-3</v>
      </c>
      <c r="Q368">
        <f>LN('25 TSE Stocks'!Q368/'25 TSE Stocks'!Q367)</f>
        <v>0</v>
      </c>
      <c r="R368">
        <f>LN('25 TSE Stocks'!R368/'25 TSE Stocks'!R367)</f>
        <v>0</v>
      </c>
      <c r="S368">
        <f>LN('25 TSE Stocks'!S368/'25 TSE Stocks'!S367)</f>
        <v>-1.6039715465244321E-3</v>
      </c>
      <c r="T368">
        <f>LN('25 TSE Stocks'!T368/'25 TSE Stocks'!T367)</f>
        <v>9.3024683477217138E-3</v>
      </c>
      <c r="U368">
        <f>LN('25 TSE Stocks'!U368/'25 TSE Stocks'!U367)</f>
        <v>2.2017990487696831E-4</v>
      </c>
      <c r="V368">
        <f>LN('25 TSE Stocks'!V368/'25 TSE Stocks'!V367)</f>
        <v>4.1987674154856595E-2</v>
      </c>
      <c r="W368">
        <f>LN('25 TSE Stocks'!W368/'25 TSE Stocks'!W367)</f>
        <v>-1.3342508130062124E-3</v>
      </c>
      <c r="X368">
        <f>LN('25 TSE Stocks'!X368/'25 TSE Stocks'!X367)</f>
        <v>9.3465074027285319E-4</v>
      </c>
      <c r="Y368">
        <f>LN('25 TSE Stocks'!Y368/'25 TSE Stocks'!Y367)</f>
        <v>-2.1564099376588923E-2</v>
      </c>
      <c r="Z368">
        <f>LN('25 TSE Stocks'!Z368/'25 TSE Stocks'!Z367)</f>
        <v>2.6630662684280527E-2</v>
      </c>
    </row>
    <row r="369" spans="1:26" x14ac:dyDescent="0.25">
      <c r="A369" s="1">
        <v>43829</v>
      </c>
      <c r="B369">
        <f>LN('25 TSE Stocks'!B369/'25 TSE Stocks'!B368)</f>
        <v>-2.3829220523311059E-2</v>
      </c>
      <c r="C369">
        <f>LN('25 TSE Stocks'!C369/'25 TSE Stocks'!C368)</f>
        <v>-3.9241841769099024E-3</v>
      </c>
      <c r="D369">
        <f>LN('25 TSE Stocks'!D369/'25 TSE Stocks'!D368)</f>
        <v>-7.4793661011784704E-3</v>
      </c>
      <c r="E369">
        <f>LN('25 TSE Stocks'!E369/'25 TSE Stocks'!E368)</f>
        <v>-1.170959175805652E-2</v>
      </c>
      <c r="F369">
        <f>LN('25 TSE Stocks'!F369/'25 TSE Stocks'!F368)</f>
        <v>-7.5571394926818919E-3</v>
      </c>
      <c r="G369">
        <f>LN('25 TSE Stocks'!G369/'25 TSE Stocks'!G368)</f>
        <v>-2.4600873233177065E-3</v>
      </c>
      <c r="H369">
        <f>LN('25 TSE Stocks'!H369/'25 TSE Stocks'!H368)</f>
        <v>-1.3015365721575261E-2</v>
      </c>
      <c r="I369">
        <f>LN('25 TSE Stocks'!I369/'25 TSE Stocks'!I368)</f>
        <v>-5.7495102861294303E-3</v>
      </c>
      <c r="J369">
        <f>LN('25 TSE Stocks'!J369/'25 TSE Stocks'!J368)</f>
        <v>-2.5475045555888678E-3</v>
      </c>
      <c r="K369">
        <f>LN('25 TSE Stocks'!K369/'25 TSE Stocks'!K368)</f>
        <v>-2.1686796110890398E-3</v>
      </c>
      <c r="L369">
        <f>LN('25 TSE Stocks'!L369/'25 TSE Stocks'!L368)</f>
        <v>-1.8077695321645593E-2</v>
      </c>
      <c r="M369">
        <f>LN('25 TSE Stocks'!M369/'25 TSE Stocks'!M368)</f>
        <v>-9.1030843873413664E-3</v>
      </c>
      <c r="N369">
        <f>LN('25 TSE Stocks'!N369/'25 TSE Stocks'!N368)</f>
        <v>-6.0569575052131699E-3</v>
      </c>
      <c r="O369">
        <f>LN('25 TSE Stocks'!O369/'25 TSE Stocks'!O368)</f>
        <v>-5.4406963559904215E-4</v>
      </c>
      <c r="P369">
        <f>LN('25 TSE Stocks'!P369/'25 TSE Stocks'!P368)</f>
        <v>-4.6653488163037239E-4</v>
      </c>
      <c r="Q369">
        <f>LN('25 TSE Stocks'!Q369/'25 TSE Stocks'!Q368)</f>
        <v>-6.1388392752776428E-3</v>
      </c>
      <c r="R369">
        <f>LN('25 TSE Stocks'!R369/'25 TSE Stocks'!R368)</f>
        <v>-7.9622058243340992E-3</v>
      </c>
      <c r="S369">
        <f>LN('25 TSE Stocks'!S369/'25 TSE Stocks'!S368)</f>
        <v>-6.4411180204306988E-3</v>
      </c>
      <c r="T369">
        <f>LN('25 TSE Stocks'!T369/'25 TSE Stocks'!T368)</f>
        <v>-1.9282024502399752E-2</v>
      </c>
      <c r="U369">
        <f>LN('25 TSE Stocks'!U369/'25 TSE Stocks'!U368)</f>
        <v>1.0549830096439152E-3</v>
      </c>
      <c r="V369">
        <f>LN('25 TSE Stocks'!V369/'25 TSE Stocks'!V368)</f>
        <v>-2.0493522721712155E-2</v>
      </c>
      <c r="W369">
        <f>LN('25 TSE Stocks'!W369/'25 TSE Stocks'!W368)</f>
        <v>-1.2088868801422932E-2</v>
      </c>
      <c r="X369">
        <f>LN('25 TSE Stocks'!X369/'25 TSE Stocks'!X368)</f>
        <v>-2.3886762255913973E-3</v>
      </c>
      <c r="Y369">
        <f>LN('25 TSE Stocks'!Y369/'25 TSE Stocks'!Y368)</f>
        <v>1.5964744694419074E-2</v>
      </c>
      <c r="Z369">
        <f>LN('25 TSE Stocks'!Z369/'25 TSE Stocks'!Z368)</f>
        <v>-4.1578696517847831E-3</v>
      </c>
    </row>
    <row r="370" spans="1:26" x14ac:dyDescent="0.25">
      <c r="A370" s="1">
        <v>43836</v>
      </c>
      <c r="B370">
        <f>LN('25 TSE Stocks'!B370/'25 TSE Stocks'!B369)</f>
        <v>3.3601696869389887E-2</v>
      </c>
      <c r="C370">
        <f>LN('25 TSE Stocks'!C370/'25 TSE Stocks'!C369)</f>
        <v>2.4596716080013011E-2</v>
      </c>
      <c r="D370">
        <f>LN('25 TSE Stocks'!D370/'25 TSE Stocks'!D369)</f>
        <v>7.9349407016696349E-2</v>
      </c>
      <c r="E370">
        <f>LN('25 TSE Stocks'!E370/'25 TSE Stocks'!E369)</f>
        <v>1.4035284548123632E-2</v>
      </c>
      <c r="F370">
        <f>LN('25 TSE Stocks'!F370/'25 TSE Stocks'!F369)</f>
        <v>-2.5611854135869593E-2</v>
      </c>
      <c r="G370">
        <f>LN('25 TSE Stocks'!G370/'25 TSE Stocks'!G369)</f>
        <v>-6.8944622708862063E-3</v>
      </c>
      <c r="H370">
        <f>LN('25 TSE Stocks'!H370/'25 TSE Stocks'!H369)</f>
        <v>-1.5401830095302377E-2</v>
      </c>
      <c r="I370">
        <f>LN('25 TSE Stocks'!I370/'25 TSE Stocks'!I369)</f>
        <v>-1.4937998113835062E-2</v>
      </c>
      <c r="J370">
        <f>LN('25 TSE Stocks'!J370/'25 TSE Stocks'!J369)</f>
        <v>2.7409821112174791E-2</v>
      </c>
      <c r="K370">
        <f>LN('25 TSE Stocks'!K370/'25 TSE Stocks'!K369)</f>
        <v>-6.4936163725829903E-3</v>
      </c>
      <c r="L370">
        <f>LN('25 TSE Stocks'!L370/'25 TSE Stocks'!L369)</f>
        <v>0</v>
      </c>
      <c r="M370">
        <f>LN('25 TSE Stocks'!M370/'25 TSE Stocks'!M369)</f>
        <v>2.9456337726712018E-3</v>
      </c>
      <c r="N370">
        <f>LN('25 TSE Stocks'!N370/'25 TSE Stocks'!N369)</f>
        <v>-8.5418336386724348E-3</v>
      </c>
      <c r="O370">
        <f>LN('25 TSE Stocks'!O370/'25 TSE Stocks'!O369)</f>
        <v>2.432968370520169E-2</v>
      </c>
      <c r="P370">
        <f>LN('25 TSE Stocks'!P370/'25 TSE Stocks'!P369)</f>
        <v>6.6310017741291E-2</v>
      </c>
      <c r="Q370">
        <f>LN('25 TSE Stocks'!Q370/'25 TSE Stocks'!Q369)</f>
        <v>0</v>
      </c>
      <c r="R370">
        <f>LN('25 TSE Stocks'!R370/'25 TSE Stocks'!R369)</f>
        <v>4.1111654257190336E-2</v>
      </c>
      <c r="S370">
        <f>LN('25 TSE Stocks'!S370/'25 TSE Stocks'!S369)</f>
        <v>4.5785355760616347E-2</v>
      </c>
      <c r="T370">
        <f>LN('25 TSE Stocks'!T370/'25 TSE Stocks'!T369)</f>
        <v>-1.7857552904880499E-2</v>
      </c>
      <c r="U370">
        <f>LN('25 TSE Stocks'!U370/'25 TSE Stocks'!U369)</f>
        <v>1.746439188739228E-2</v>
      </c>
      <c r="V370">
        <f>LN('25 TSE Stocks'!V370/'25 TSE Stocks'!V369)</f>
        <v>-2.8378809435456377E-2</v>
      </c>
      <c r="W370">
        <f>LN('25 TSE Stocks'!W370/'25 TSE Stocks'!W369)</f>
        <v>1.8410609460751935E-2</v>
      </c>
      <c r="X370">
        <f>LN('25 TSE Stocks'!X370/'25 TSE Stocks'!X369)</f>
        <v>-1.2787072179580186E-2</v>
      </c>
      <c r="Y370">
        <f>LN('25 TSE Stocks'!Y370/'25 TSE Stocks'!Y369)</f>
        <v>-5.2495597448308409E-2</v>
      </c>
      <c r="Z370">
        <f>LN('25 TSE Stocks'!Z370/'25 TSE Stocks'!Z369)</f>
        <v>2.7738330884122179E-3</v>
      </c>
    </row>
    <row r="371" spans="1:26" x14ac:dyDescent="0.25">
      <c r="A371" s="1">
        <v>43843</v>
      </c>
      <c r="B371">
        <f>LN('25 TSE Stocks'!B371/'25 TSE Stocks'!B370)</f>
        <v>-1.048967418027837E-2</v>
      </c>
      <c r="C371">
        <f>LN('25 TSE Stocks'!C371/'25 TSE Stocks'!C370)</f>
        <v>-6.1984262454944497E-2</v>
      </c>
      <c r="D371">
        <f>LN('25 TSE Stocks'!D371/'25 TSE Stocks'!D370)</f>
        <v>-4.169650997642764E-3</v>
      </c>
      <c r="E371">
        <f>LN('25 TSE Stocks'!E371/'25 TSE Stocks'!E370)</f>
        <v>-2.3256927900672103E-3</v>
      </c>
      <c r="F371">
        <f>LN('25 TSE Stocks'!F371/'25 TSE Stocks'!F370)</f>
        <v>7.58096971888553E-3</v>
      </c>
      <c r="G371">
        <f>LN('25 TSE Stocks'!G371/'25 TSE Stocks'!G370)</f>
        <v>4.4283087006063964E-3</v>
      </c>
      <c r="H371">
        <f>LN('25 TSE Stocks'!H371/'25 TSE Stocks'!H370)</f>
        <v>1.3215979354680649E-2</v>
      </c>
      <c r="I371">
        <f>LN('25 TSE Stocks'!I371/'25 TSE Stocks'!I370)</f>
        <v>1.4388707572025971E-2</v>
      </c>
      <c r="J371">
        <f>LN('25 TSE Stocks'!J371/'25 TSE Stocks'!J370)</f>
        <v>-2.0920499737524189E-3</v>
      </c>
      <c r="K371">
        <f>LN('25 TSE Stocks'!K371/'25 TSE Stocks'!K370)</f>
        <v>4.3337231183778781E-3</v>
      </c>
      <c r="L371">
        <f>LN('25 TSE Stocks'!L371/'25 TSE Stocks'!L370)</f>
        <v>1.6570814477839871E-3</v>
      </c>
      <c r="M371">
        <f>LN('25 TSE Stocks'!M371/'25 TSE Stocks'!M370)</f>
        <v>2.4692571385353929E-2</v>
      </c>
      <c r="N371">
        <f>LN('25 TSE Stocks'!N371/'25 TSE Stocks'!N370)</f>
        <v>0.10682998948034082</v>
      </c>
      <c r="O371">
        <f>LN('25 TSE Stocks'!O371/'25 TSE Stocks'!O370)</f>
        <v>1.8849763195885907E-2</v>
      </c>
      <c r="P371">
        <f>LN('25 TSE Stocks'!P371/'25 TSE Stocks'!P370)</f>
        <v>-7.7734029735626146E-3</v>
      </c>
      <c r="Q371">
        <f>LN('25 TSE Stocks'!Q371/'25 TSE Stocks'!Q370)</f>
        <v>2.6733100049615547E-2</v>
      </c>
      <c r="R371">
        <f>LN('25 TSE Stocks'!R371/'25 TSE Stocks'!R370)</f>
        <v>2.8131017827956028E-2</v>
      </c>
      <c r="S371">
        <f>LN('25 TSE Stocks'!S371/'25 TSE Stocks'!S370)</f>
        <v>-2.0265700609748475E-2</v>
      </c>
      <c r="T371">
        <f>LN('25 TSE Stocks'!T371/'25 TSE Stocks'!T370)</f>
        <v>3.4241983356200545E-2</v>
      </c>
      <c r="U371">
        <f>LN('25 TSE Stocks'!U371/'25 TSE Stocks'!U370)</f>
        <v>-1.0287971974200958E-2</v>
      </c>
      <c r="V371">
        <f>LN('25 TSE Stocks'!V371/'25 TSE Stocks'!V370)</f>
        <v>4.0217888635049699E-3</v>
      </c>
      <c r="W371">
        <f>LN('25 TSE Stocks'!W371/'25 TSE Stocks'!W370)</f>
        <v>-6.9894897817081164E-3</v>
      </c>
      <c r="X371">
        <f>LN('25 TSE Stocks'!X371/'25 TSE Stocks'!X370)</f>
        <v>-6.215775452086977E-3</v>
      </c>
      <c r="Y371">
        <f>LN('25 TSE Stocks'!Y371/'25 TSE Stocks'!Y370)</f>
        <v>-2.8915093865290748E-3</v>
      </c>
      <c r="Z371">
        <f>LN('25 TSE Stocks'!Z371/'25 TSE Stocks'!Z370)</f>
        <v>2.5975483879080791E-2</v>
      </c>
    </row>
    <row r="372" spans="1:26" x14ac:dyDescent="0.25">
      <c r="A372" s="1">
        <v>43850</v>
      </c>
      <c r="B372">
        <f>LN('25 TSE Stocks'!B372/'25 TSE Stocks'!B371)</f>
        <v>5.6376869974668543E-2</v>
      </c>
      <c r="C372">
        <f>LN('25 TSE Stocks'!C372/'25 TSE Stocks'!C371)</f>
        <v>3.73875463749316E-2</v>
      </c>
      <c r="D372">
        <f>LN('25 TSE Stocks'!D372/'25 TSE Stocks'!D371)</f>
        <v>2.781744368574343E-3</v>
      </c>
      <c r="E372">
        <f>LN('25 TSE Stocks'!E372/'25 TSE Stocks'!E371)</f>
        <v>8.116140721552036E-3</v>
      </c>
      <c r="F372">
        <f>LN('25 TSE Stocks'!F372/'25 TSE Stocks'!F371)</f>
        <v>-1.4871506379215671E-2</v>
      </c>
      <c r="G372">
        <f>LN('25 TSE Stocks'!G372/'25 TSE Stocks'!G371)</f>
        <v>2.2741425786492402E-2</v>
      </c>
      <c r="H372">
        <f>LN('25 TSE Stocks'!H372/'25 TSE Stocks'!H371)</f>
        <v>-7.4949963162044483E-2</v>
      </c>
      <c r="I372">
        <f>LN('25 TSE Stocks'!I372/'25 TSE Stocks'!I371)</f>
        <v>-2.5599612617042817E-2</v>
      </c>
      <c r="J372">
        <f>LN('25 TSE Stocks'!J372/'25 TSE Stocks'!J371)</f>
        <v>3.8515812110958017E-2</v>
      </c>
      <c r="K372">
        <f>LN('25 TSE Stocks'!K372/'25 TSE Stocks'!K371)</f>
        <v>-6.5075932060521032E-3</v>
      </c>
      <c r="L372">
        <f>LN('25 TSE Stocks'!L372/'25 TSE Stocks'!L371)</f>
        <v>-2.6847364981078065E-2</v>
      </c>
      <c r="M372">
        <f>LN('25 TSE Stocks'!M372/'25 TSE Stocks'!M371)</f>
        <v>1.1128699617924934E-2</v>
      </c>
      <c r="N372">
        <f>LN('25 TSE Stocks'!N372/'25 TSE Stocks'!N371)</f>
        <v>4.0998156324287632E-2</v>
      </c>
      <c r="O372">
        <f>LN('25 TSE Stocks'!O372/'25 TSE Stocks'!O371)</f>
        <v>4.9019572292287716E-3</v>
      </c>
      <c r="P372">
        <f>LN('25 TSE Stocks'!P372/'25 TSE Stocks'!P371)</f>
        <v>2.5317793327644698E-2</v>
      </c>
      <c r="Q372">
        <f>LN('25 TSE Stocks'!Q372/'25 TSE Stocks'!Q371)</f>
        <v>-8.4286165029126298E-3</v>
      </c>
      <c r="R372">
        <f>LN('25 TSE Stocks'!R372/'25 TSE Stocks'!R371)</f>
        <v>-1.7399885882257125E-2</v>
      </c>
      <c r="S372">
        <f>LN('25 TSE Stocks'!S372/'25 TSE Stocks'!S371)</f>
        <v>1.5625477161881261E-2</v>
      </c>
      <c r="T372">
        <f>LN('25 TSE Stocks'!T372/'25 TSE Stocks'!T371)</f>
        <v>-4.0870373181005129E-2</v>
      </c>
      <c r="U372">
        <f>LN('25 TSE Stocks'!U372/'25 TSE Stocks'!U371)</f>
        <v>1.4290071540219618E-3</v>
      </c>
      <c r="V372">
        <f>LN('25 TSE Stocks'!V372/'25 TSE Stocks'!V371)</f>
        <v>3.4345541646888262E-3</v>
      </c>
      <c r="W372">
        <f>LN('25 TSE Stocks'!W372/'25 TSE Stocks'!W371)</f>
        <v>2.1804597627575487E-2</v>
      </c>
      <c r="X372">
        <f>LN('25 TSE Stocks'!X372/'25 TSE Stocks'!X371)</f>
        <v>-7.2201162922094107E-3</v>
      </c>
      <c r="Y372">
        <f>LN('25 TSE Stocks'!Y372/'25 TSE Stocks'!Y371)</f>
        <v>-2.8391546114495032E-2</v>
      </c>
      <c r="Z372">
        <f>LN('25 TSE Stocks'!Z372/'25 TSE Stocks'!Z371)</f>
        <v>4.8725846237903735E-2</v>
      </c>
    </row>
    <row r="373" spans="1:26" x14ac:dyDescent="0.25">
      <c r="A373" s="1">
        <v>43857</v>
      </c>
      <c r="B373">
        <f>LN('25 TSE Stocks'!B373/'25 TSE Stocks'!B372)</f>
        <v>-8.8522616051708761E-2</v>
      </c>
      <c r="C373">
        <f>LN('25 TSE Stocks'!C373/'25 TSE Stocks'!C372)</f>
        <v>0.14606717166603819</v>
      </c>
      <c r="D373">
        <f>LN('25 TSE Stocks'!D373/'25 TSE Stocks'!D372)</f>
        <v>-6.7505907319358169E-2</v>
      </c>
      <c r="E373">
        <f>LN('25 TSE Stocks'!E373/'25 TSE Stocks'!E372)</f>
        <v>-6.315388649216587E-2</v>
      </c>
      <c r="F373">
        <f>LN('25 TSE Stocks'!F373/'25 TSE Stocks'!F372)</f>
        <v>-9.6279948812765404E-3</v>
      </c>
      <c r="G373">
        <f>LN('25 TSE Stocks'!G373/'25 TSE Stocks'!G372)</f>
        <v>-2.8345033419290379E-2</v>
      </c>
      <c r="H373">
        <f>LN('25 TSE Stocks'!H373/'25 TSE Stocks'!H372)</f>
        <v>-2.6285795767114963E-2</v>
      </c>
      <c r="I373">
        <f>LN('25 TSE Stocks'!I373/'25 TSE Stocks'!I372)</f>
        <v>-3.5574593204567274E-2</v>
      </c>
      <c r="J373">
        <f>LN('25 TSE Stocks'!J373/'25 TSE Stocks'!J372)</f>
        <v>-5.4304027289781539E-3</v>
      </c>
      <c r="K373">
        <f>LN('25 TSE Stocks'!K373/'25 TSE Stocks'!K372)</f>
        <v>-3.3188886087245337E-2</v>
      </c>
      <c r="L373">
        <f>LN('25 TSE Stocks'!L373/'25 TSE Stocks'!L372)</f>
        <v>-5.7758807583652906E-2</v>
      </c>
      <c r="M373">
        <f>LN('25 TSE Stocks'!M373/'25 TSE Stocks'!M372)</f>
        <v>-1.8039153041956461E-2</v>
      </c>
      <c r="N373">
        <f>LN('25 TSE Stocks'!N373/'25 TSE Stocks'!N372)</f>
        <v>-1.5868904492854811E-3</v>
      </c>
      <c r="O373">
        <f>LN('25 TSE Stocks'!O373/'25 TSE Stocks'!O372)</f>
        <v>2.08089333612997E-2</v>
      </c>
      <c r="P373">
        <f>LN('25 TSE Stocks'!P373/'25 TSE Stocks'!P372)</f>
        <v>-4.6727089784906591E-2</v>
      </c>
      <c r="Q373">
        <f>LN('25 TSE Stocks'!Q373/'25 TSE Stocks'!Q372)</f>
        <v>-1.2099258654275228E-3</v>
      </c>
      <c r="R373">
        <f>LN('25 TSE Stocks'!R373/'25 TSE Stocks'!R372)</f>
        <v>2.3713159008995812E-4</v>
      </c>
      <c r="S373">
        <f>LN('25 TSE Stocks'!S373/'25 TSE Stocks'!S372)</f>
        <v>-1.7201382240793914E-2</v>
      </c>
      <c r="T373">
        <f>LN('25 TSE Stocks'!T373/'25 TSE Stocks'!T372)</f>
        <v>-5.0212225093323321E-2</v>
      </c>
      <c r="U373">
        <f>LN('25 TSE Stocks'!U373/'25 TSE Stocks'!U372)</f>
        <v>-3.5899816212902669E-2</v>
      </c>
      <c r="V373">
        <f>LN('25 TSE Stocks'!V373/'25 TSE Stocks'!V372)</f>
        <v>-2.0785890365674846E-2</v>
      </c>
      <c r="W373">
        <f>LN('25 TSE Stocks'!W373/'25 TSE Stocks'!W372)</f>
        <v>-4.9140512290555905E-3</v>
      </c>
      <c r="X373">
        <f>LN('25 TSE Stocks'!X373/'25 TSE Stocks'!X372)</f>
        <v>1.0571820306878475E-2</v>
      </c>
      <c r="Y373">
        <f>LN('25 TSE Stocks'!Y373/'25 TSE Stocks'!Y372)</f>
        <v>2.9746565800419823E-3</v>
      </c>
      <c r="Z373">
        <f>LN('25 TSE Stocks'!Z373/'25 TSE Stocks'!Z372)</f>
        <v>1.6571518546009148E-2</v>
      </c>
    </row>
    <row r="374" spans="1:26" x14ac:dyDescent="0.25">
      <c r="A374" s="1">
        <v>43864</v>
      </c>
      <c r="B374">
        <f>LN('25 TSE Stocks'!B374/'25 TSE Stocks'!B373)</f>
        <v>-3.6363009551606687E-3</v>
      </c>
      <c r="C374">
        <f>LN('25 TSE Stocks'!C374/'25 TSE Stocks'!C373)</f>
        <v>-9.1012684403397135E-3</v>
      </c>
      <c r="D374">
        <f>LN('25 TSE Stocks'!D374/'25 TSE Stocks'!D373)</f>
        <v>2.639443357952698E-2</v>
      </c>
      <c r="E374">
        <f>LN('25 TSE Stocks'!E374/'25 TSE Stocks'!E373)</f>
        <v>-3.6967918459402745E-3</v>
      </c>
      <c r="F374">
        <f>LN('25 TSE Stocks'!F374/'25 TSE Stocks'!F373)</f>
        <v>1.8991763627433291E-2</v>
      </c>
      <c r="G374">
        <f>LN('25 TSE Stocks'!G374/'25 TSE Stocks'!G373)</f>
        <v>2.7074011901914979E-2</v>
      </c>
      <c r="H374">
        <f>LN('25 TSE Stocks'!H374/'25 TSE Stocks'!H373)</f>
        <v>2.8641571266490369E-2</v>
      </c>
      <c r="I374">
        <f>LN('25 TSE Stocks'!I374/'25 TSE Stocks'!I373)</f>
        <v>1.0170085459904946E-2</v>
      </c>
      <c r="J374">
        <f>LN('25 TSE Stocks'!J374/'25 TSE Stocks'!J373)</f>
        <v>3.789515046998243E-2</v>
      </c>
      <c r="K374">
        <f>LN('25 TSE Stocks'!K374/'25 TSE Stocks'!K373)</f>
        <v>2.773322515564175E-2</v>
      </c>
      <c r="L374">
        <f>LN('25 TSE Stocks'!L374/'25 TSE Stocks'!L373)</f>
        <v>3.3661216244091755E-2</v>
      </c>
      <c r="M374">
        <f>LN('25 TSE Stocks'!M374/'25 TSE Stocks'!M373)</f>
        <v>3.9376336325817995E-2</v>
      </c>
      <c r="N374">
        <f>LN('25 TSE Stocks'!N374/'25 TSE Stocks'!N373)</f>
        <v>3.842626747694735E-2</v>
      </c>
      <c r="O374">
        <f>LN('25 TSE Stocks'!O374/'25 TSE Stocks'!O373)</f>
        <v>6.2067224922006271E-3</v>
      </c>
      <c r="P374">
        <f>LN('25 TSE Stocks'!P374/'25 TSE Stocks'!P373)</f>
        <v>2.6967838069580596E-2</v>
      </c>
      <c r="Q374">
        <f>LN('25 TSE Stocks'!Q374/'25 TSE Stocks'!Q373)</f>
        <v>0.10451261618866084</v>
      </c>
      <c r="R374">
        <f>LN('25 TSE Stocks'!R374/'25 TSE Stocks'!R373)</f>
        <v>3.4952350801573717E-2</v>
      </c>
      <c r="S374">
        <f>LN('25 TSE Stocks'!S374/'25 TSE Stocks'!S373)</f>
        <v>7.8553220163794929E-3</v>
      </c>
      <c r="T374">
        <f>LN('25 TSE Stocks'!T374/'25 TSE Stocks'!T373)</f>
        <v>8.8176257787306575E-2</v>
      </c>
      <c r="U374">
        <f>LN('25 TSE Stocks'!U374/'25 TSE Stocks'!U373)</f>
        <v>-1.2489316522811674E-2</v>
      </c>
      <c r="V374">
        <f>LN('25 TSE Stocks'!V374/'25 TSE Stocks'!V373)</f>
        <v>4.0756465427298147E-3</v>
      </c>
      <c r="W374">
        <f>LN('25 TSE Stocks'!W374/'25 TSE Stocks'!W373)</f>
        <v>9.8039860110313275E-3</v>
      </c>
      <c r="X374">
        <f>LN('25 TSE Stocks'!X374/'25 TSE Stocks'!X373)</f>
        <v>1.2823817552719054E-2</v>
      </c>
      <c r="Y374">
        <f>LN('25 TSE Stocks'!Y374/'25 TSE Stocks'!Y373)</f>
        <v>1.669165815737577E-2</v>
      </c>
      <c r="Z374">
        <f>LN('25 TSE Stocks'!Z374/'25 TSE Stocks'!Z373)</f>
        <v>-3.8000198772236643E-3</v>
      </c>
    </row>
    <row r="375" spans="1:26" x14ac:dyDescent="0.25">
      <c r="A375" s="1">
        <v>43871</v>
      </c>
      <c r="B375">
        <f>LN('25 TSE Stocks'!B375/'25 TSE Stocks'!B374)</f>
        <v>0.10371981542256734</v>
      </c>
      <c r="C375">
        <f>LN('25 TSE Stocks'!C375/'25 TSE Stocks'!C374)</f>
        <v>-2.7811850524912602E-2</v>
      </c>
      <c r="D375">
        <f>LN('25 TSE Stocks'!D375/'25 TSE Stocks'!D374)</f>
        <v>1.2940553311139733E-2</v>
      </c>
      <c r="E375">
        <f>LN('25 TSE Stocks'!E375/'25 TSE Stocks'!E374)</f>
        <v>3.6967918459402797E-3</v>
      </c>
      <c r="F375">
        <f>LN('25 TSE Stocks'!F375/'25 TSE Stocks'!F374)</f>
        <v>-1.2329781257776392E-2</v>
      </c>
      <c r="G375">
        <f>LN('25 TSE Stocks'!G375/'25 TSE Stocks'!G374)</f>
        <v>-1.7061619062165682E-2</v>
      </c>
      <c r="H375">
        <f>LN('25 TSE Stocks'!H375/'25 TSE Stocks'!H374)</f>
        <v>-2.8641571266490248E-2</v>
      </c>
      <c r="I375">
        <f>LN('25 TSE Stocks'!I375/'25 TSE Stocks'!I374)</f>
        <v>-1.8675825836193004E-2</v>
      </c>
      <c r="J375">
        <f>LN('25 TSE Stocks'!J375/'25 TSE Stocks'!J374)</f>
        <v>-4.4119261911813416E-2</v>
      </c>
      <c r="K375">
        <f>LN('25 TSE Stocks'!K375/'25 TSE Stocks'!K374)</f>
        <v>-3.3373625760120401E-2</v>
      </c>
      <c r="L375">
        <f>LN('25 TSE Stocks'!L375/'25 TSE Stocks'!L374)</f>
        <v>-6.6631262586031609E-2</v>
      </c>
      <c r="M375">
        <f>LN('25 TSE Stocks'!M375/'25 TSE Stocks'!M374)</f>
        <v>-7.6760943050148703E-2</v>
      </c>
      <c r="N375">
        <f>LN('25 TSE Stocks'!N375/'25 TSE Stocks'!N374)</f>
        <v>1.7672879277022543E-2</v>
      </c>
      <c r="O375">
        <f>LN('25 TSE Stocks'!O375/'25 TSE Stocks'!O374)</f>
        <v>-2.7504747130876275E-2</v>
      </c>
      <c r="P375">
        <f>LN('25 TSE Stocks'!P375/'25 TSE Stocks'!P374)</f>
        <v>-2.6967838069580613E-2</v>
      </c>
      <c r="Q375">
        <f>LN('25 TSE Stocks'!Q375/'25 TSE Stocks'!Q374)</f>
        <v>-2.0937313422603455E-2</v>
      </c>
      <c r="R375">
        <f>LN('25 TSE Stocks'!R375/'25 TSE Stocks'!R374)</f>
        <v>-1.6159135680538072E-2</v>
      </c>
      <c r="S375">
        <f>LN('25 TSE Stocks'!S375/'25 TSE Stocks'!S374)</f>
        <v>-3.0184921038106563E-2</v>
      </c>
      <c r="T375">
        <f>LN('25 TSE Stocks'!T375/'25 TSE Stocks'!T374)</f>
        <v>-3.6151982087461627E-2</v>
      </c>
      <c r="U375">
        <f>LN('25 TSE Stocks'!U375/'25 TSE Stocks'!U374)</f>
        <v>7.1231274449774758E-3</v>
      </c>
      <c r="V375">
        <f>LN('25 TSE Stocks'!V375/'25 TSE Stocks'!V374)</f>
        <v>-2.3516728718206373E-2</v>
      </c>
      <c r="W375">
        <f>LN('25 TSE Stocks'!W375/'25 TSE Stocks'!W374)</f>
        <v>-3.1381569932943644E-2</v>
      </c>
      <c r="X375">
        <f>LN('25 TSE Stocks'!X375/'25 TSE Stocks'!X374)</f>
        <v>-3.6525078292134278E-2</v>
      </c>
      <c r="Y375">
        <f>LN('25 TSE Stocks'!Y375/'25 TSE Stocks'!Y374)</f>
        <v>-1.4713324867798852E-2</v>
      </c>
      <c r="Z375">
        <f>LN('25 TSE Stocks'!Z375/'25 TSE Stocks'!Z374)</f>
        <v>1.010120431450813E-2</v>
      </c>
    </row>
    <row r="376" spans="1:26" x14ac:dyDescent="0.25">
      <c r="A376" s="1">
        <v>43878</v>
      </c>
      <c r="B376">
        <f>LN('25 TSE Stocks'!B376/'25 TSE Stocks'!B375)</f>
        <v>-9.8270175105894655E-2</v>
      </c>
      <c r="C376">
        <f>LN('25 TSE Stocks'!C376/'25 TSE Stocks'!C375)</f>
        <v>2.2081090366331629E-2</v>
      </c>
      <c r="D376">
        <f>LN('25 TSE Stocks'!D376/'25 TSE Stocks'!D375)</f>
        <v>5.6980157851336142E-3</v>
      </c>
      <c r="E376">
        <f>LN('25 TSE Stocks'!E376/'25 TSE Stocks'!E375)</f>
        <v>-5.3042609253403511E-2</v>
      </c>
      <c r="F376">
        <f>LN('25 TSE Stocks'!F376/'25 TSE Stocks'!F375)</f>
        <v>-1.0539551769410618E-2</v>
      </c>
      <c r="G376">
        <f>LN('25 TSE Stocks'!G376/'25 TSE Stocks'!G375)</f>
        <v>1.3876468791874048E-2</v>
      </c>
      <c r="H376">
        <f>LN('25 TSE Stocks'!H376/'25 TSE Stocks'!H375)</f>
        <v>-2.2032750557162677E-2</v>
      </c>
      <c r="I376">
        <f>LN('25 TSE Stocks'!I376/'25 TSE Stocks'!I375)</f>
        <v>-4.4880268191865497E-2</v>
      </c>
      <c r="J376">
        <f>LN('25 TSE Stocks'!J376/'25 TSE Stocks'!J375)</f>
        <v>-5.7563249345268602E-2</v>
      </c>
      <c r="K376">
        <f>LN('25 TSE Stocks'!K376/'25 TSE Stocks'!K375)</f>
        <v>-3.9220508094219828E-2</v>
      </c>
      <c r="L376">
        <f>LN('25 TSE Stocks'!L376/'25 TSE Stocks'!L375)</f>
        <v>7.4211697524334133E-3</v>
      </c>
      <c r="M376">
        <f>LN('25 TSE Stocks'!M376/'25 TSE Stocks'!M375)</f>
        <v>8.9941191491675859E-4</v>
      </c>
      <c r="N376">
        <f>LN('25 TSE Stocks'!N376/'25 TSE Stocks'!N375)</f>
        <v>-4.8189829411848996E-2</v>
      </c>
      <c r="O376">
        <f>LN('25 TSE Stocks'!O376/'25 TSE Stocks'!O375)</f>
        <v>-1.3793397257401632E-2</v>
      </c>
      <c r="P376">
        <f>LN('25 TSE Stocks'!P376/'25 TSE Stocks'!P375)</f>
        <v>-4.0679573499581366E-2</v>
      </c>
      <c r="Q376">
        <f>LN('25 TSE Stocks'!Q376/'25 TSE Stocks'!Q375)</f>
        <v>-1.7978077601168329E-2</v>
      </c>
      <c r="R376">
        <f>LN('25 TSE Stocks'!R376/'25 TSE Stocks'!R375)</f>
        <v>-8.7498167311306552E-2</v>
      </c>
      <c r="S376">
        <f>LN('25 TSE Stocks'!S376/'25 TSE Stocks'!S375)</f>
        <v>1.6115497649185587E-3</v>
      </c>
      <c r="T376">
        <f>LN('25 TSE Stocks'!T376/'25 TSE Stocks'!T375)</f>
        <v>-1.5815413661356519E-2</v>
      </c>
      <c r="U376">
        <f>LN('25 TSE Stocks'!U376/'25 TSE Stocks'!U375)</f>
        <v>-3.8273295228912235E-2</v>
      </c>
      <c r="V376">
        <f>LN('25 TSE Stocks'!V376/'25 TSE Stocks'!V375)</f>
        <v>-3.6962615735526616E-2</v>
      </c>
      <c r="W376">
        <f>LN('25 TSE Stocks'!W376/'25 TSE Stocks'!W375)</f>
        <v>-2.2396559963471407E-2</v>
      </c>
      <c r="X376">
        <f>LN('25 TSE Stocks'!X376/'25 TSE Stocks'!X375)</f>
        <v>-2.6787238145029979E-2</v>
      </c>
      <c r="Y376">
        <f>LN('25 TSE Stocks'!Y376/'25 TSE Stocks'!Y375)</f>
        <v>3.9446978505945232E-3</v>
      </c>
      <c r="Z376">
        <f>LN('25 TSE Stocks'!Z376/'25 TSE Stocks'!Z375)</f>
        <v>1.1243155686425874E-2</v>
      </c>
    </row>
    <row r="377" spans="1:26" x14ac:dyDescent="0.25">
      <c r="A377" s="1">
        <v>43885</v>
      </c>
      <c r="B377">
        <f>LN('25 TSE Stocks'!B377/'25 TSE Stocks'!B376)</f>
        <v>-0.11405361219524075</v>
      </c>
      <c r="C377">
        <f>LN('25 TSE Stocks'!C377/'25 TSE Stocks'!C376)</f>
        <v>-6.0409064925700015E-2</v>
      </c>
      <c r="D377">
        <f>LN('25 TSE Stocks'!D377/'25 TSE Stocks'!D376)</f>
        <v>-9.219000249098816E-2</v>
      </c>
      <c r="E377">
        <f>LN('25 TSE Stocks'!E377/'25 TSE Stocks'!E376)</f>
        <v>-0.11535421605443037</v>
      </c>
      <c r="F377">
        <f>LN('25 TSE Stocks'!F377/'25 TSE Stocks'!F376)</f>
        <v>-6.2668265460899167E-2</v>
      </c>
      <c r="G377">
        <f>LN('25 TSE Stocks'!G377/'25 TSE Stocks'!G376)</f>
        <v>-9.496562567978753E-2</v>
      </c>
      <c r="H377">
        <f>LN('25 TSE Stocks'!H377/'25 TSE Stocks'!H376)</f>
        <v>-0.1180924288938386</v>
      </c>
      <c r="I377">
        <f>LN('25 TSE Stocks'!I377/'25 TSE Stocks'!I376)</f>
        <v>-0.11012985797680723</v>
      </c>
      <c r="J377">
        <f>LN('25 TSE Stocks'!J377/'25 TSE Stocks'!J376)</f>
        <v>-6.8424380611582666E-2</v>
      </c>
      <c r="K377">
        <f>LN('25 TSE Stocks'!K377/'25 TSE Stocks'!K376)</f>
        <v>-7.9552631708908098E-2</v>
      </c>
      <c r="L377">
        <f>LN('25 TSE Stocks'!L377/'25 TSE Stocks'!L376)</f>
        <v>-9.189628227789419E-2</v>
      </c>
      <c r="M377">
        <f>LN('25 TSE Stocks'!M377/'25 TSE Stocks'!M376)</f>
        <v>-0.11331684787653813</v>
      </c>
      <c r="N377">
        <f>LN('25 TSE Stocks'!N377/'25 TSE Stocks'!N376)</f>
        <v>-0.14015588699957832</v>
      </c>
      <c r="O377">
        <f>LN('25 TSE Stocks'!O377/'25 TSE Stocks'!O376)</f>
        <v>-9.4070852932251092E-2</v>
      </c>
      <c r="P377">
        <f>LN('25 TSE Stocks'!P377/'25 TSE Stocks'!P376)</f>
        <v>-0.21340485130721248</v>
      </c>
      <c r="Q377">
        <f>LN('25 TSE Stocks'!Q377/'25 TSE Stocks'!Q376)</f>
        <v>-3.6955725588980165E-2</v>
      </c>
      <c r="R377">
        <f>LN('25 TSE Stocks'!R377/'25 TSE Stocks'!R376)</f>
        <v>-6.3167903374050816E-2</v>
      </c>
      <c r="S377">
        <f>LN('25 TSE Stocks'!S377/'25 TSE Stocks'!S376)</f>
        <v>-8.0445329615765102E-2</v>
      </c>
      <c r="T377">
        <f>LN('25 TSE Stocks'!T377/'25 TSE Stocks'!T376)</f>
        <v>-9.6475890510907686E-2</v>
      </c>
      <c r="U377">
        <f>LN('25 TSE Stocks'!U377/'25 TSE Stocks'!U376)</f>
        <v>-6.6260786715588202E-2</v>
      </c>
      <c r="V377">
        <f>LN('25 TSE Stocks'!V377/'25 TSE Stocks'!V376)</f>
        <v>-0.12965887131000839</v>
      </c>
      <c r="W377">
        <f>LN('25 TSE Stocks'!W377/'25 TSE Stocks'!W376)</f>
        <v>-0.11594009331106091</v>
      </c>
      <c r="X377">
        <f>LN('25 TSE Stocks'!X377/'25 TSE Stocks'!X376)</f>
        <v>-0.10765345082104372</v>
      </c>
      <c r="Y377">
        <f>LN('25 TSE Stocks'!Y377/'25 TSE Stocks'!Y376)</f>
        <v>-5.1500501488130589E-2</v>
      </c>
      <c r="Z377">
        <f>LN('25 TSE Stocks'!Z377/'25 TSE Stocks'!Z376)</f>
        <v>-8.9612078674171938E-2</v>
      </c>
    </row>
    <row r="378" spans="1:26" x14ac:dyDescent="0.25">
      <c r="A378" s="1">
        <v>43892</v>
      </c>
      <c r="B378">
        <f>LN('25 TSE Stocks'!B378/'25 TSE Stocks'!B377)</f>
        <v>6.3903684148259601E-2</v>
      </c>
      <c r="C378">
        <f>LN('25 TSE Stocks'!C378/'25 TSE Stocks'!C377)</f>
        <v>-2.4449766217248666E-3</v>
      </c>
      <c r="D378">
        <f>LN('25 TSE Stocks'!D378/'25 TSE Stocks'!D377)</f>
        <v>-5.9359765807646958E-2</v>
      </c>
      <c r="E378">
        <f>LN('25 TSE Stocks'!E378/'25 TSE Stocks'!E377)</f>
        <v>5.8055901207890032E-3</v>
      </c>
      <c r="F378">
        <f>LN('25 TSE Stocks'!F378/'25 TSE Stocks'!F377)</f>
        <v>-8.7370521302554016E-2</v>
      </c>
      <c r="G378">
        <f>LN('25 TSE Stocks'!G378/'25 TSE Stocks'!G377)</f>
        <v>-4.7850491979223544E-2</v>
      </c>
      <c r="H378">
        <f>LN('25 TSE Stocks'!H378/'25 TSE Stocks'!H377)</f>
        <v>-3.9778024894160609E-2</v>
      </c>
      <c r="I378">
        <f>LN('25 TSE Stocks'!I378/'25 TSE Stocks'!I377)</f>
        <v>-9.1561928455642927E-3</v>
      </c>
      <c r="J378">
        <f>LN('25 TSE Stocks'!J378/'25 TSE Stocks'!J377)</f>
        <v>-1.5291951461082054E-2</v>
      </c>
      <c r="K378">
        <f>LN('25 TSE Stocks'!K378/'25 TSE Stocks'!K377)</f>
        <v>1.3915442759623121E-2</v>
      </c>
      <c r="L378">
        <f>LN('25 TSE Stocks'!L378/'25 TSE Stocks'!L377)</f>
        <v>9.374309457283457E-2</v>
      </c>
      <c r="M378">
        <f>LN('25 TSE Stocks'!M378/'25 TSE Stocks'!M377)</f>
        <v>-3.866379920751159E-2</v>
      </c>
      <c r="N378">
        <f>LN('25 TSE Stocks'!N378/'25 TSE Stocks'!N377)</f>
        <v>-3.9528070432756669E-2</v>
      </c>
      <c r="O378">
        <f>LN('25 TSE Stocks'!O378/'25 TSE Stocks'!O377)</f>
        <v>-6.4138962976895697E-2</v>
      </c>
      <c r="P378">
        <f>LN('25 TSE Stocks'!P378/'25 TSE Stocks'!P377)</f>
        <v>-1.4692995096917815E-3</v>
      </c>
      <c r="Q378">
        <f>LN('25 TSE Stocks'!Q378/'25 TSE Stocks'!Q377)</f>
        <v>-1.541227583513957E-2</v>
      </c>
      <c r="R378">
        <f>LN('25 TSE Stocks'!R378/'25 TSE Stocks'!R377)</f>
        <v>5.1864551379475474E-2</v>
      </c>
      <c r="S378">
        <f>LN('25 TSE Stocks'!S378/'25 TSE Stocks'!S377)</f>
        <v>2.0735044137538084E-3</v>
      </c>
      <c r="T378">
        <f>LN('25 TSE Stocks'!T378/'25 TSE Stocks'!T377)</f>
        <v>-6.0540100935963723E-2</v>
      </c>
      <c r="U378">
        <f>LN('25 TSE Stocks'!U378/'25 TSE Stocks'!U377)</f>
        <v>3.7052808478764861E-2</v>
      </c>
      <c r="V378">
        <f>LN('25 TSE Stocks'!V378/'25 TSE Stocks'!V377)</f>
        <v>-6.0097829026722963E-2</v>
      </c>
      <c r="W378">
        <f>LN('25 TSE Stocks'!W378/'25 TSE Stocks'!W377)</f>
        <v>-6.0359807101026945E-2</v>
      </c>
      <c r="X378">
        <f>LN('25 TSE Stocks'!X378/'25 TSE Stocks'!X377)</f>
        <v>0.11116664231729993</v>
      </c>
      <c r="Y378">
        <f>LN('25 TSE Stocks'!Y378/'25 TSE Stocks'!Y377)</f>
        <v>-9.3701379207187744E-3</v>
      </c>
      <c r="Z378">
        <f>LN('25 TSE Stocks'!Z378/'25 TSE Stocks'!Z377)</f>
        <v>5.163285567277056E-2</v>
      </c>
    </row>
    <row r="379" spans="1:26" x14ac:dyDescent="0.25">
      <c r="A379" s="1">
        <v>43899</v>
      </c>
      <c r="B379">
        <f>LN('25 TSE Stocks'!B379/'25 TSE Stocks'!B378)</f>
        <v>-0.18575588982139646</v>
      </c>
      <c r="C379">
        <f>LN('25 TSE Stocks'!C379/'25 TSE Stocks'!C378)</f>
        <v>-7.6275839945613669E-2</v>
      </c>
      <c r="D379">
        <f>LN('25 TSE Stocks'!D379/'25 TSE Stocks'!D378)</f>
        <v>-0.19966123661527266</v>
      </c>
      <c r="E379">
        <f>LN('25 TSE Stocks'!E379/'25 TSE Stocks'!E378)</f>
        <v>-0.14957853664767146</v>
      </c>
      <c r="F379">
        <f>LN('25 TSE Stocks'!F379/'25 TSE Stocks'!F378)</f>
        <v>-0.20489688751667909</v>
      </c>
      <c r="G379">
        <f>LN('25 TSE Stocks'!G379/'25 TSE Stocks'!G378)</f>
        <v>-0.11037748100409193</v>
      </c>
      <c r="H379">
        <f>LN('25 TSE Stocks'!H379/'25 TSE Stocks'!H378)</f>
        <v>-0.17366344977822115</v>
      </c>
      <c r="I379">
        <f>LN('25 TSE Stocks'!I379/'25 TSE Stocks'!I378)</f>
        <v>-0.16532004178808787</v>
      </c>
      <c r="J379">
        <f>LN('25 TSE Stocks'!J379/'25 TSE Stocks'!J378)</f>
        <v>-5.2112256493946331E-2</v>
      </c>
      <c r="K379">
        <f>LN('25 TSE Stocks'!K379/'25 TSE Stocks'!K378)</f>
        <v>-3.1910878445530859E-2</v>
      </c>
      <c r="L379">
        <f>LN('25 TSE Stocks'!L379/'25 TSE Stocks'!L378)</f>
        <v>1.8432216757893187E-3</v>
      </c>
      <c r="M379">
        <f>LN('25 TSE Stocks'!M379/'25 TSE Stocks'!M378)</f>
        <v>-0.14463151167209495</v>
      </c>
      <c r="N379">
        <f>LN('25 TSE Stocks'!N379/'25 TSE Stocks'!N378)</f>
        <v>-0.2463434365126804</v>
      </c>
      <c r="O379">
        <f>LN('25 TSE Stocks'!O379/'25 TSE Stocks'!O378)</f>
        <v>-1.9361052704390085E-2</v>
      </c>
      <c r="P379">
        <f>LN('25 TSE Stocks'!P379/'25 TSE Stocks'!P378)</f>
        <v>-0.23609476741282392</v>
      </c>
      <c r="Q379">
        <f>LN('25 TSE Stocks'!Q379/'25 TSE Stocks'!Q378)</f>
        <v>-0.12723619802463187</v>
      </c>
      <c r="R379">
        <f>LN('25 TSE Stocks'!R379/'25 TSE Stocks'!R378)</f>
        <v>-0.11576799279697325</v>
      </c>
      <c r="S379">
        <f>LN('25 TSE Stocks'!S379/'25 TSE Stocks'!S378)</f>
        <v>-0.10791119158900281</v>
      </c>
      <c r="T379">
        <f>LN('25 TSE Stocks'!T379/'25 TSE Stocks'!T378)</f>
        <v>-0.20642620937805983</v>
      </c>
      <c r="U379">
        <f>LN('25 TSE Stocks'!U379/'25 TSE Stocks'!U378)</f>
        <v>-9.8376709024767417E-2</v>
      </c>
      <c r="V379">
        <f>LN('25 TSE Stocks'!V379/'25 TSE Stocks'!V378)</f>
        <v>-7.4337712035396353E-2</v>
      </c>
      <c r="W379">
        <f>LN('25 TSE Stocks'!W379/'25 TSE Stocks'!W378)</f>
        <v>-0.17978700248824026</v>
      </c>
      <c r="X379">
        <f>LN('25 TSE Stocks'!X379/'25 TSE Stocks'!X378)</f>
        <v>-6.7884128327706891E-2</v>
      </c>
      <c r="Y379">
        <f>LN('25 TSE Stocks'!Y379/'25 TSE Stocks'!Y378)</f>
        <v>-0.28073289210107027</v>
      </c>
      <c r="Z379">
        <f>LN('25 TSE Stocks'!Z379/'25 TSE Stocks'!Z378)</f>
        <v>-0.15910937458817684</v>
      </c>
    </row>
    <row r="380" spans="1:26" x14ac:dyDescent="0.25">
      <c r="A380" s="1">
        <v>43906</v>
      </c>
      <c r="B380">
        <f>LN('25 TSE Stocks'!B380/'25 TSE Stocks'!B379)</f>
        <v>-1.037462784965232E-2</v>
      </c>
      <c r="C380">
        <f>LN('25 TSE Stocks'!C380/'25 TSE Stocks'!C379)</f>
        <v>-0.10874221174873791</v>
      </c>
      <c r="D380">
        <f>LN('25 TSE Stocks'!D380/'25 TSE Stocks'!D379)</f>
        <v>0.15227483729703184</v>
      </c>
      <c r="E380">
        <f>LN('25 TSE Stocks'!E380/'25 TSE Stocks'!E379)</f>
        <v>6.5063607948253235E-2</v>
      </c>
      <c r="F380">
        <f>LN('25 TSE Stocks'!F380/'25 TSE Stocks'!F379)</f>
        <v>-3.4848613384016659E-2</v>
      </c>
      <c r="G380">
        <f>LN('25 TSE Stocks'!G380/'25 TSE Stocks'!G379)</f>
        <v>4.9853956540662818E-2</v>
      </c>
      <c r="H380">
        <f>LN('25 TSE Stocks'!H380/'25 TSE Stocks'!H379)</f>
        <v>4.3851857375633477E-2</v>
      </c>
      <c r="I380">
        <f>LN('25 TSE Stocks'!I380/'25 TSE Stocks'!I379)</f>
        <v>0.2091226657586128</v>
      </c>
      <c r="J380">
        <f>LN('25 TSE Stocks'!J380/'25 TSE Stocks'!J379)</f>
        <v>0.12045921103992865</v>
      </c>
      <c r="K380">
        <f>LN('25 TSE Stocks'!K380/'25 TSE Stocks'!K379)</f>
        <v>0.2275437427993138</v>
      </c>
      <c r="L380">
        <f>LN('25 TSE Stocks'!L380/'25 TSE Stocks'!L379)</f>
        <v>0.15808927536313289</v>
      </c>
      <c r="M380">
        <f>LN('25 TSE Stocks'!M380/'25 TSE Stocks'!M379)</f>
        <v>-6.6892993764553696E-2</v>
      </c>
      <c r="N380">
        <f>LN('25 TSE Stocks'!N380/'25 TSE Stocks'!N379)</f>
        <v>-3.1908623279469459E-2</v>
      </c>
      <c r="O380">
        <f>LN('25 TSE Stocks'!O380/'25 TSE Stocks'!O379)</f>
        <v>0.21505399665544564</v>
      </c>
      <c r="P380">
        <f>LN('25 TSE Stocks'!P380/'25 TSE Stocks'!P379)</f>
        <v>0.17234023798159068</v>
      </c>
      <c r="Q380">
        <f>LN('25 TSE Stocks'!Q380/'25 TSE Stocks'!Q379)</f>
        <v>7.0710136546279334E-2</v>
      </c>
      <c r="R380">
        <f>LN('25 TSE Stocks'!R380/'25 TSE Stocks'!R379)</f>
        <v>4.0377660542647555E-2</v>
      </c>
      <c r="S380">
        <f>LN('25 TSE Stocks'!S380/'25 TSE Stocks'!S379)</f>
        <v>0.14257671094247729</v>
      </c>
      <c r="T380">
        <f>LN('25 TSE Stocks'!T380/'25 TSE Stocks'!T379)</f>
        <v>-4.2329528001365732E-2</v>
      </c>
      <c r="U380">
        <f>LN('25 TSE Stocks'!U380/'25 TSE Stocks'!U379)</f>
        <v>0.10727767378674809</v>
      </c>
      <c r="V380">
        <f>LN('25 TSE Stocks'!V380/'25 TSE Stocks'!V379)</f>
        <v>-2.1942991299754563E-2</v>
      </c>
      <c r="W380">
        <f>LN('25 TSE Stocks'!W380/'25 TSE Stocks'!W379)</f>
        <v>-3.5913964899753105E-2</v>
      </c>
      <c r="X380">
        <f>LN('25 TSE Stocks'!X380/'25 TSE Stocks'!X379)</f>
        <v>0.19210365107685279</v>
      </c>
      <c r="Y380">
        <f>LN('25 TSE Stocks'!Y380/'25 TSE Stocks'!Y379)</f>
        <v>0.16438708718990494</v>
      </c>
      <c r="Z380">
        <f>LN('25 TSE Stocks'!Z380/'25 TSE Stocks'!Z379)</f>
        <v>-0.27914563647618973</v>
      </c>
    </row>
    <row r="381" spans="1:26" x14ac:dyDescent="0.25">
      <c r="A381" s="1">
        <v>43913</v>
      </c>
      <c r="B381">
        <f>LN('25 TSE Stocks'!B381/'25 TSE Stocks'!B380)</f>
        <v>0.16910195562358132</v>
      </c>
      <c r="C381">
        <f>LN('25 TSE Stocks'!C381/'25 TSE Stocks'!C380)</f>
        <v>0.1751778001172708</v>
      </c>
      <c r="D381">
        <f>LN('25 TSE Stocks'!D381/'25 TSE Stocks'!D380)</f>
        <v>0.17739915674321163</v>
      </c>
      <c r="E381">
        <f>LN('25 TSE Stocks'!E381/'25 TSE Stocks'!E380)</f>
        <v>4.1640614697448522E-2</v>
      </c>
      <c r="F381">
        <f>LN('25 TSE Stocks'!F381/'25 TSE Stocks'!F380)</f>
        <v>0.15990802562187253</v>
      </c>
      <c r="G381">
        <f>LN('25 TSE Stocks'!G381/'25 TSE Stocks'!G380)</f>
        <v>9.4528119388479229E-2</v>
      </c>
      <c r="H381">
        <f>LN('25 TSE Stocks'!H381/'25 TSE Stocks'!H380)</f>
        <v>0.12981159240258777</v>
      </c>
      <c r="I381">
        <f>LN('25 TSE Stocks'!I381/'25 TSE Stocks'!I380)</f>
        <v>-3.6611604903831704E-3</v>
      </c>
      <c r="J381">
        <f>LN('25 TSE Stocks'!J381/'25 TSE Stocks'!J380)</f>
        <v>9.1365075102497972E-2</v>
      </c>
      <c r="K381">
        <f>LN('25 TSE Stocks'!K381/'25 TSE Stocks'!K380)</f>
        <v>4.3463174246000262E-2</v>
      </c>
      <c r="L381">
        <f>LN('25 TSE Stocks'!L381/'25 TSE Stocks'!L380)</f>
        <v>4.0067067204826529E-2</v>
      </c>
      <c r="M381">
        <f>LN('25 TSE Stocks'!M381/'25 TSE Stocks'!M380)</f>
        <v>0.17203179862754117</v>
      </c>
      <c r="N381">
        <f>LN('25 TSE Stocks'!N381/'25 TSE Stocks'!N380)</f>
        <v>0.16771020473785</v>
      </c>
      <c r="O381">
        <f>LN('25 TSE Stocks'!O381/'25 TSE Stocks'!O380)</f>
        <v>8.2062089348632086E-2</v>
      </c>
      <c r="P381">
        <f>LN('25 TSE Stocks'!P381/'25 TSE Stocks'!P380)</f>
        <v>-1.5688800113875221E-3</v>
      </c>
      <c r="Q381">
        <f>LN('25 TSE Stocks'!Q381/'25 TSE Stocks'!Q380)</f>
        <v>0.17682819972118247</v>
      </c>
      <c r="R381">
        <f>LN('25 TSE Stocks'!R381/'25 TSE Stocks'!R380)</f>
        <v>2.8073002231800804E-4</v>
      </c>
      <c r="S381">
        <f>LN('25 TSE Stocks'!S381/'25 TSE Stocks'!S380)</f>
        <v>3.1855169224237548E-2</v>
      </c>
      <c r="T381">
        <f>LN('25 TSE Stocks'!T381/'25 TSE Stocks'!T380)</f>
        <v>0.14689624186890932</v>
      </c>
      <c r="U381">
        <f>LN('25 TSE Stocks'!U381/'25 TSE Stocks'!U380)</f>
        <v>9.5111447883445305E-2</v>
      </c>
      <c r="V381">
        <f>LN('25 TSE Stocks'!V381/'25 TSE Stocks'!V380)</f>
        <v>0.16825416795050521</v>
      </c>
      <c r="W381">
        <f>LN('25 TSE Stocks'!W381/'25 TSE Stocks'!W380)</f>
        <v>0.22263542500147199</v>
      </c>
      <c r="X381">
        <f>LN('25 TSE Stocks'!X381/'25 TSE Stocks'!X380)</f>
        <v>1.7685651355111662E-3</v>
      </c>
      <c r="Y381">
        <f>LN('25 TSE Stocks'!Y381/'25 TSE Stocks'!Y380)</f>
        <v>7.469527494907631E-2</v>
      </c>
      <c r="Z381">
        <f>LN('25 TSE Stocks'!Z381/'25 TSE Stocks'!Z380)</f>
        <v>0.26849929095882324</v>
      </c>
    </row>
    <row r="382" spans="1:26" x14ac:dyDescent="0.25">
      <c r="A382" s="1">
        <v>43920</v>
      </c>
      <c r="B382">
        <f>LN('25 TSE Stocks'!B382/'25 TSE Stocks'!B381)</f>
        <v>-5.6352902582815431E-2</v>
      </c>
      <c r="C382">
        <f>LN('25 TSE Stocks'!C382/'25 TSE Stocks'!C381)</f>
        <v>7.3892822897061233E-3</v>
      </c>
      <c r="D382">
        <f>LN('25 TSE Stocks'!D382/'25 TSE Stocks'!D381)</f>
        <v>-2.0528596483513788E-2</v>
      </c>
      <c r="E382">
        <f>LN('25 TSE Stocks'!E382/'25 TSE Stocks'!E381)</f>
        <v>-0.13223729461414441</v>
      </c>
      <c r="F382">
        <f>LN('25 TSE Stocks'!F382/'25 TSE Stocks'!F381)</f>
        <v>-0.15133988607438154</v>
      </c>
      <c r="G382">
        <f>LN('25 TSE Stocks'!G382/'25 TSE Stocks'!G381)</f>
        <v>-0.12630212535239979</v>
      </c>
      <c r="H382">
        <f>LN('25 TSE Stocks'!H382/'25 TSE Stocks'!H381)</f>
        <v>-0.19809745168014467</v>
      </c>
      <c r="I382">
        <f>LN('25 TSE Stocks'!I382/'25 TSE Stocks'!I381)</f>
        <v>-0.31095854563959746</v>
      </c>
      <c r="J382">
        <f>LN('25 TSE Stocks'!J382/'25 TSE Stocks'!J381)</f>
        <v>-4.5293746170695752E-2</v>
      </c>
      <c r="K382">
        <f>LN('25 TSE Stocks'!K382/'25 TSE Stocks'!K381)</f>
        <v>2.9630048699656425E-3</v>
      </c>
      <c r="L382">
        <f>LN('25 TSE Stocks'!L382/'25 TSE Stocks'!L381)</f>
        <v>-4.0067067204826397E-2</v>
      </c>
      <c r="M382">
        <f>LN('25 TSE Stocks'!M382/'25 TSE Stocks'!M381)</f>
        <v>-0.14628843649985548</v>
      </c>
      <c r="N382">
        <f>LN('25 TSE Stocks'!N382/'25 TSE Stocks'!N381)</f>
        <v>-8.4260311374068378E-2</v>
      </c>
      <c r="O382">
        <f>LN('25 TSE Stocks'!O382/'25 TSE Stocks'!O381)</f>
        <v>1.7452512421031706E-2</v>
      </c>
      <c r="P382">
        <f>LN('25 TSE Stocks'!P382/'25 TSE Stocks'!P381)</f>
        <v>-0.23023290442652139</v>
      </c>
      <c r="Q382">
        <f>LN('25 TSE Stocks'!Q382/'25 TSE Stocks'!Q381)</f>
        <v>-4.8843257472126235E-2</v>
      </c>
      <c r="R382">
        <f>LN('25 TSE Stocks'!R382/'25 TSE Stocks'!R381)</f>
        <v>-1.2422547472220944E-2</v>
      </c>
      <c r="S382">
        <f>LN('25 TSE Stocks'!S382/'25 TSE Stocks'!S381)</f>
        <v>-5.5994274590940446E-2</v>
      </c>
      <c r="T382">
        <f>LN('25 TSE Stocks'!T382/'25 TSE Stocks'!T381)</f>
        <v>-9.9289737190630778E-2</v>
      </c>
      <c r="U382">
        <f>LN('25 TSE Stocks'!U382/'25 TSE Stocks'!U381)</f>
        <v>-6.9939354433335446E-2</v>
      </c>
      <c r="V382">
        <f>LN('25 TSE Stocks'!V382/'25 TSE Stocks'!V381)</f>
        <v>-0.13432520372127801</v>
      </c>
      <c r="W382">
        <f>LN('25 TSE Stocks'!W382/'25 TSE Stocks'!W381)</f>
        <v>-0.13702171563313087</v>
      </c>
      <c r="X382">
        <f>LN('25 TSE Stocks'!X382/'25 TSE Stocks'!X381)</f>
        <v>8.7951964384973755E-3</v>
      </c>
      <c r="Y382">
        <f>LN('25 TSE Stocks'!Y382/'25 TSE Stocks'!Y381)</f>
        <v>-3.5519778994820693E-2</v>
      </c>
      <c r="Z382">
        <f>LN('25 TSE Stocks'!Z382/'25 TSE Stocks'!Z381)</f>
        <v>-0.11149552707573102</v>
      </c>
    </row>
    <row r="383" spans="1:26" x14ac:dyDescent="0.25">
      <c r="A383" s="1">
        <v>43927</v>
      </c>
      <c r="B383">
        <f>LN('25 TSE Stocks'!B383/'25 TSE Stocks'!B382)</f>
        <v>8.9079617705022096E-2</v>
      </c>
      <c r="C383">
        <f>LN('25 TSE Stocks'!C383/'25 TSE Stocks'!C382)</f>
        <v>-1.3588899529322726E-2</v>
      </c>
      <c r="D383">
        <f>LN('25 TSE Stocks'!D383/'25 TSE Stocks'!D382)</f>
        <v>4.2823545565830692E-2</v>
      </c>
      <c r="E383">
        <f>LN('25 TSE Stocks'!E383/'25 TSE Stocks'!E382)</f>
        <v>0.12401440009483658</v>
      </c>
      <c r="F383">
        <f>LN('25 TSE Stocks'!F383/'25 TSE Stocks'!F382)</f>
        <v>0.12470258624157114</v>
      </c>
      <c r="G383">
        <f>LN('25 TSE Stocks'!G383/'25 TSE Stocks'!G382)</f>
        <v>8.5835840443153399E-2</v>
      </c>
      <c r="H383">
        <f>LN('25 TSE Stocks'!H383/'25 TSE Stocks'!H382)</f>
        <v>0.15851849726219122</v>
      </c>
      <c r="I383">
        <f>LN('25 TSE Stocks'!I383/'25 TSE Stocks'!I382)</f>
        <v>0.1291840348111451</v>
      </c>
      <c r="J383">
        <f>LN('25 TSE Stocks'!J383/'25 TSE Stocks'!J382)</f>
        <v>3.6965492657667513E-2</v>
      </c>
      <c r="K383">
        <f>LN('25 TSE Stocks'!K383/'25 TSE Stocks'!K382)</f>
        <v>2.0498404008357823E-2</v>
      </c>
      <c r="L383">
        <f>LN('25 TSE Stocks'!L383/'25 TSE Stocks'!L382)</f>
        <v>4.8068829562736559E-2</v>
      </c>
      <c r="M383">
        <f>LN('25 TSE Stocks'!M383/'25 TSE Stocks'!M382)</f>
        <v>0.16830365825497814</v>
      </c>
      <c r="N383">
        <f>LN('25 TSE Stocks'!N383/'25 TSE Stocks'!N382)</f>
        <v>0.10496796147306447</v>
      </c>
      <c r="O383">
        <f>LN('25 TSE Stocks'!O383/'25 TSE Stocks'!O382)</f>
        <v>-6.062477336453137E-2</v>
      </c>
      <c r="P383">
        <f>LN('25 TSE Stocks'!P383/'25 TSE Stocks'!P382)</f>
        <v>0.13993390358804003</v>
      </c>
      <c r="Q383">
        <f>LN('25 TSE Stocks'!Q383/'25 TSE Stocks'!Q382)</f>
        <v>-1.4382002646294186E-2</v>
      </c>
      <c r="R383">
        <f>LN('25 TSE Stocks'!R383/'25 TSE Stocks'!R382)</f>
        <v>-2.0086714463789856E-2</v>
      </c>
      <c r="S383">
        <f>LN('25 TSE Stocks'!S383/'25 TSE Stocks'!S382)</f>
        <v>-3.3720935487876191E-2</v>
      </c>
      <c r="T383">
        <f>LN('25 TSE Stocks'!T383/'25 TSE Stocks'!T382)</f>
        <v>0.17664173091814006</v>
      </c>
      <c r="U383">
        <f>LN('25 TSE Stocks'!U383/'25 TSE Stocks'!U382)</f>
        <v>4.9533983550552114E-2</v>
      </c>
      <c r="V383">
        <f>LN('25 TSE Stocks'!V383/'25 TSE Stocks'!V382)</f>
        <v>0.11865542031257081</v>
      </c>
      <c r="W383">
        <f>LN('25 TSE Stocks'!W383/'25 TSE Stocks'!W382)</f>
        <v>9.4533799701933763E-2</v>
      </c>
      <c r="X383">
        <f>LN('25 TSE Stocks'!X383/'25 TSE Stocks'!X382)</f>
        <v>-2.662111339490543E-2</v>
      </c>
      <c r="Y383">
        <f>LN('25 TSE Stocks'!Y383/'25 TSE Stocks'!Y382)</f>
        <v>3.442869367586103E-2</v>
      </c>
      <c r="Z383">
        <f>LN('25 TSE Stocks'!Z383/'25 TSE Stocks'!Z382)</f>
        <v>5.6562643676927774E-2</v>
      </c>
    </row>
    <row r="384" spans="1:26" x14ac:dyDescent="0.25">
      <c r="A384" s="1">
        <v>43934</v>
      </c>
      <c r="B384">
        <f>LN('25 TSE Stocks'!B384/'25 TSE Stocks'!B383)</f>
        <v>0.13943245200808116</v>
      </c>
      <c r="C384">
        <f>LN('25 TSE Stocks'!C384/'25 TSE Stocks'!C383)</f>
        <v>7.1973501799620018E-2</v>
      </c>
      <c r="D384">
        <f>LN('25 TSE Stocks'!D384/'25 TSE Stocks'!D383)</f>
        <v>2.8052397734012777E-2</v>
      </c>
      <c r="E384">
        <f>LN('25 TSE Stocks'!E384/'25 TSE Stocks'!E383)</f>
        <v>1.5174736162681637E-2</v>
      </c>
      <c r="F384">
        <f>LN('25 TSE Stocks'!F384/'25 TSE Stocks'!F383)</f>
        <v>-3.1233923878043617E-2</v>
      </c>
      <c r="G384">
        <f>LN('25 TSE Stocks'!G384/'25 TSE Stocks'!G383)</f>
        <v>1.8072246623366598E-2</v>
      </c>
      <c r="H384">
        <f>LN('25 TSE Stocks'!H384/'25 TSE Stocks'!H383)</f>
        <v>-7.0769128819967234E-2</v>
      </c>
      <c r="I384">
        <f>LN('25 TSE Stocks'!I384/'25 TSE Stocks'!I383)</f>
        <v>1.3647222705797079E-2</v>
      </c>
      <c r="J384">
        <f>LN('25 TSE Stocks'!J384/'25 TSE Stocks'!J383)</f>
        <v>-5.2948434632331003E-2</v>
      </c>
      <c r="K384">
        <f>LN('25 TSE Stocks'!K384/'25 TSE Stocks'!K383)</f>
        <v>4.6256592402476149E-2</v>
      </c>
      <c r="L384">
        <f>LN('25 TSE Stocks'!L384/'25 TSE Stocks'!L383)</f>
        <v>5.5569816360421367E-2</v>
      </c>
      <c r="M384">
        <f>LN('25 TSE Stocks'!M384/'25 TSE Stocks'!M383)</f>
        <v>-2.7968820945453665E-2</v>
      </c>
      <c r="N384">
        <f>LN('25 TSE Stocks'!N384/'25 TSE Stocks'!N383)</f>
        <v>-2.5045980456709128E-2</v>
      </c>
      <c r="O384">
        <f>LN('25 TSE Stocks'!O384/'25 TSE Stocks'!O383)</f>
        <v>3.8318989352832684E-2</v>
      </c>
      <c r="P384">
        <f>LN('25 TSE Stocks'!P384/'25 TSE Stocks'!P383)</f>
        <v>1.1955589444377784E-2</v>
      </c>
      <c r="Q384">
        <f>LN('25 TSE Stocks'!Q384/'25 TSE Stocks'!Q383)</f>
        <v>3.2387057302031896E-2</v>
      </c>
      <c r="R384">
        <f>LN('25 TSE Stocks'!R384/'25 TSE Stocks'!R383)</f>
        <v>7.2118446814101345E-2</v>
      </c>
      <c r="S384">
        <f>LN('25 TSE Stocks'!S384/'25 TSE Stocks'!S383)</f>
        <v>6.2957758489112198E-2</v>
      </c>
      <c r="T384">
        <f>LN('25 TSE Stocks'!T384/'25 TSE Stocks'!T383)</f>
        <v>-4.7738190806319948E-2</v>
      </c>
      <c r="U384">
        <f>LN('25 TSE Stocks'!U384/'25 TSE Stocks'!U383)</f>
        <v>2.2503872548153129E-3</v>
      </c>
      <c r="V384">
        <f>LN('25 TSE Stocks'!V384/'25 TSE Stocks'!V383)</f>
        <v>-7.3721392991997203E-2</v>
      </c>
      <c r="W384">
        <f>LN('25 TSE Stocks'!W384/'25 TSE Stocks'!W383)</f>
        <v>-1.6901801222676243E-2</v>
      </c>
      <c r="X384">
        <f>LN('25 TSE Stocks'!X384/'25 TSE Stocks'!X383)</f>
        <v>5.5533406446919002E-2</v>
      </c>
      <c r="Y384">
        <f>LN('25 TSE Stocks'!Y384/'25 TSE Stocks'!Y383)</f>
        <v>-3.2804172387561181E-3</v>
      </c>
      <c r="Z384">
        <f>LN('25 TSE Stocks'!Z384/'25 TSE Stocks'!Z383)</f>
        <v>-1.1560771668545409E-2</v>
      </c>
    </row>
    <row r="385" spans="1:26" x14ac:dyDescent="0.25">
      <c r="A385" s="1">
        <v>43941</v>
      </c>
      <c r="B385">
        <f>LN('25 TSE Stocks'!B385/'25 TSE Stocks'!B384)</f>
        <v>-1.1599046609964537E-2</v>
      </c>
      <c r="C385">
        <f>LN('25 TSE Stocks'!C385/'25 TSE Stocks'!C384)</f>
        <v>3.6367688939884006E-2</v>
      </c>
      <c r="D385">
        <f>LN('25 TSE Stocks'!D385/'25 TSE Stocks'!D384)</f>
        <v>-3.090138814436864E-2</v>
      </c>
      <c r="E385">
        <f>LN('25 TSE Stocks'!E385/'25 TSE Stocks'!E384)</f>
        <v>-3.3693907785711984E-2</v>
      </c>
      <c r="F385">
        <f>LN('25 TSE Stocks'!F385/'25 TSE Stocks'!F384)</f>
        <v>2.6605443601242806E-3</v>
      </c>
      <c r="G385">
        <f>LN('25 TSE Stocks'!G385/'25 TSE Stocks'!G384)</f>
        <v>-3.2035131082613952E-2</v>
      </c>
      <c r="H385">
        <f>LN('25 TSE Stocks'!H385/'25 TSE Stocks'!H384)</f>
        <v>-3.3901484504876747E-2</v>
      </c>
      <c r="I385">
        <f>LN('25 TSE Stocks'!I385/'25 TSE Stocks'!I384)</f>
        <v>-7.3874569057737219E-2</v>
      </c>
      <c r="J385">
        <f>LN('25 TSE Stocks'!J385/'25 TSE Stocks'!J384)</f>
        <v>-1.7520695980856326E-2</v>
      </c>
      <c r="K385">
        <f>LN('25 TSE Stocks'!K385/'25 TSE Stocks'!K384)</f>
        <v>3.088339903795885E-2</v>
      </c>
      <c r="L385">
        <f>LN('25 TSE Stocks'!L385/'25 TSE Stocks'!L384)</f>
        <v>-1.8665184832859803E-2</v>
      </c>
      <c r="M385">
        <f>LN('25 TSE Stocks'!M385/'25 TSE Stocks'!M384)</f>
        <v>-1.6367492700228168E-2</v>
      </c>
      <c r="N385">
        <f>LN('25 TSE Stocks'!N385/'25 TSE Stocks'!N384)</f>
        <v>6.6574394069866316E-2</v>
      </c>
      <c r="O385">
        <f>LN('25 TSE Stocks'!O385/'25 TSE Stocks'!O384)</f>
        <v>3.9458815160111058E-2</v>
      </c>
      <c r="P385">
        <f>LN('25 TSE Stocks'!P385/'25 TSE Stocks'!P384)</f>
        <v>-8.5250872266770632E-3</v>
      </c>
      <c r="Q385">
        <f>LN('25 TSE Stocks'!Q385/'25 TSE Stocks'!Q384)</f>
        <v>7.6629072084463809E-3</v>
      </c>
      <c r="R385">
        <f>LN('25 TSE Stocks'!R385/'25 TSE Stocks'!R384)</f>
        <v>-3.9048180547560402E-2</v>
      </c>
      <c r="S385">
        <f>LN('25 TSE Stocks'!S385/'25 TSE Stocks'!S384)</f>
        <v>0</v>
      </c>
      <c r="T385">
        <f>LN('25 TSE Stocks'!T385/'25 TSE Stocks'!T384)</f>
        <v>1.5649824133685535E-2</v>
      </c>
      <c r="U385">
        <f>LN('25 TSE Stocks'!U385/'25 TSE Stocks'!U384)</f>
        <v>-2.6768484788382466E-2</v>
      </c>
      <c r="V385">
        <f>LN('25 TSE Stocks'!V385/'25 TSE Stocks'!V384)</f>
        <v>-2.9806061279260818E-2</v>
      </c>
      <c r="W385">
        <f>LN('25 TSE Stocks'!W385/'25 TSE Stocks'!W384)</f>
        <v>-3.2425678025947841E-2</v>
      </c>
      <c r="X385">
        <f>LN('25 TSE Stocks'!X385/'25 TSE Stocks'!X384)</f>
        <v>1.6870937505739803E-2</v>
      </c>
      <c r="Y385">
        <f>LN('25 TSE Stocks'!Y385/'25 TSE Stocks'!Y384)</f>
        <v>-4.1369775444939853E-2</v>
      </c>
      <c r="Z385">
        <f>LN('25 TSE Stocks'!Z385/'25 TSE Stocks'!Z384)</f>
        <v>-4.2415022188402408E-2</v>
      </c>
    </row>
    <row r="386" spans="1:26" x14ac:dyDescent="0.25">
      <c r="A386" s="1">
        <v>43948</v>
      </c>
      <c r="B386">
        <f>LN('25 TSE Stocks'!B386/'25 TSE Stocks'!B385)</f>
        <v>0.17255174355650463</v>
      </c>
      <c r="C386">
        <f>LN('25 TSE Stocks'!C386/'25 TSE Stocks'!C385)</f>
        <v>7.782101864880887E-3</v>
      </c>
      <c r="D386">
        <f>LN('25 TSE Stocks'!D386/'25 TSE Stocks'!D385)</f>
        <v>4.7362649703153403E-2</v>
      </c>
      <c r="E386">
        <f>LN('25 TSE Stocks'!E386/'25 TSE Stocks'!E385)</f>
        <v>0.17135834009023868</v>
      </c>
      <c r="F386">
        <f>LN('25 TSE Stocks'!F386/'25 TSE Stocks'!F385)</f>
        <v>2.4125190228323269E-3</v>
      </c>
      <c r="G386">
        <f>LN('25 TSE Stocks'!G386/'25 TSE Stocks'!G385)</f>
        <v>-7.5170471057517162E-3</v>
      </c>
      <c r="H386">
        <f>LN('25 TSE Stocks'!H386/'25 TSE Stocks'!H385)</f>
        <v>-6.9204284999622419E-3</v>
      </c>
      <c r="I386">
        <f>LN('25 TSE Stocks'!I386/'25 TSE Stocks'!I385)</f>
        <v>-1.1170853213828333E-2</v>
      </c>
      <c r="J386">
        <f>LN('25 TSE Stocks'!J386/'25 TSE Stocks'!J385)</f>
        <v>-2.1160389461613176E-2</v>
      </c>
      <c r="K386">
        <f>LN('25 TSE Stocks'!K386/'25 TSE Stocks'!K385)</f>
        <v>-0.10258165892697142</v>
      </c>
      <c r="L386">
        <f>LN('25 TSE Stocks'!L386/'25 TSE Stocks'!L385)</f>
        <v>-0.10054125517042142</v>
      </c>
      <c r="M386">
        <f>LN('25 TSE Stocks'!M386/'25 TSE Stocks'!M385)</f>
        <v>1.094133994640273E-2</v>
      </c>
      <c r="N386">
        <f>LN('25 TSE Stocks'!N386/'25 TSE Stocks'!N385)</f>
        <v>3.4646965892164074E-2</v>
      </c>
      <c r="O386">
        <f>LN('25 TSE Stocks'!O386/'25 TSE Stocks'!O385)</f>
        <v>-0.23415204633405673</v>
      </c>
      <c r="P386">
        <f>LN('25 TSE Stocks'!P386/'25 TSE Stocks'!P385)</f>
        <v>8.2147991640141568E-2</v>
      </c>
      <c r="Q386">
        <f>LN('25 TSE Stocks'!Q386/'25 TSE Stocks'!Q385)</f>
        <v>-1.760238971152682E-2</v>
      </c>
      <c r="R386">
        <f>LN('25 TSE Stocks'!R386/'25 TSE Stocks'!R385)</f>
        <v>-3.7427643228619301E-2</v>
      </c>
      <c r="S386">
        <f>LN('25 TSE Stocks'!S386/'25 TSE Stocks'!S385)</f>
        <v>-6.2957758489112337E-2</v>
      </c>
      <c r="T386">
        <f>LN('25 TSE Stocks'!T386/'25 TSE Stocks'!T385)</f>
        <v>-7.7662232515661423E-4</v>
      </c>
      <c r="U386">
        <f>LN('25 TSE Stocks'!U386/'25 TSE Stocks'!U385)</f>
        <v>-5.1038023489659488E-2</v>
      </c>
      <c r="V386">
        <f>LN('25 TSE Stocks'!V386/'25 TSE Stocks'!V385)</f>
        <v>1.9708709292292504E-2</v>
      </c>
      <c r="W386">
        <f>LN('25 TSE Stocks'!W386/'25 TSE Stocks'!W385)</f>
        <v>-1.3636581144838756E-2</v>
      </c>
      <c r="X386">
        <f>LN('25 TSE Stocks'!X386/'25 TSE Stocks'!X385)</f>
        <v>-4.6659547905702252E-2</v>
      </c>
      <c r="Y386">
        <f>LN('25 TSE Stocks'!Y386/'25 TSE Stocks'!Y385)</f>
        <v>-3.4304649152914601E-3</v>
      </c>
      <c r="Z386">
        <f>LN('25 TSE Stocks'!Z386/'25 TSE Stocks'!Z385)</f>
        <v>1.8884629867013471E-2</v>
      </c>
    </row>
    <row r="387" spans="1:26" x14ac:dyDescent="0.25">
      <c r="A387" s="1">
        <v>43955</v>
      </c>
      <c r="B387">
        <f>LN('25 TSE Stocks'!B387/'25 TSE Stocks'!B386)</f>
        <v>7.3005383831696566E-2</v>
      </c>
      <c r="C387">
        <f>LN('25 TSE Stocks'!C387/'25 TSE Stocks'!C386)</f>
        <v>1.1068017712792565E-3</v>
      </c>
      <c r="D387">
        <f>LN('25 TSE Stocks'!D387/'25 TSE Stocks'!D386)</f>
        <v>1.6194671058702374E-2</v>
      </c>
      <c r="E387">
        <f>LN('25 TSE Stocks'!E387/'25 TSE Stocks'!E386)</f>
        <v>1.0443878257433148E-2</v>
      </c>
      <c r="F387">
        <f>LN('25 TSE Stocks'!F387/'25 TSE Stocks'!F386)</f>
        <v>1.0069731828303416E-2</v>
      </c>
      <c r="G387">
        <f>LN('25 TSE Stocks'!G387/'25 TSE Stocks'!G386)</f>
        <v>-3.0815767905653749E-4</v>
      </c>
      <c r="H387">
        <f>LN('25 TSE Stocks'!H387/'25 TSE Stocks'!H386)</f>
        <v>3.4661473087754593E-3</v>
      </c>
      <c r="I387">
        <f>LN('25 TSE Stocks'!I387/'25 TSE Stocks'!I386)</f>
        <v>-3.7706441738964508E-2</v>
      </c>
      <c r="J387">
        <f>LN('25 TSE Stocks'!J387/'25 TSE Stocks'!J386)</f>
        <v>3.546947717299008E-2</v>
      </c>
      <c r="K387">
        <f>LN('25 TSE Stocks'!K387/'25 TSE Stocks'!K386)</f>
        <v>-1.0961724740889564E-2</v>
      </c>
      <c r="L387">
        <f>LN('25 TSE Stocks'!L387/'25 TSE Stocks'!L386)</f>
        <v>4.7961626318162457E-3</v>
      </c>
      <c r="M387">
        <f>LN('25 TSE Stocks'!M387/'25 TSE Stocks'!M386)</f>
        <v>2.1713891238107321E-2</v>
      </c>
      <c r="N387">
        <f>LN('25 TSE Stocks'!N387/'25 TSE Stocks'!N386)</f>
        <v>6.7726096088856019E-2</v>
      </c>
      <c r="O387">
        <f>LN('25 TSE Stocks'!O387/'25 TSE Stocks'!O386)</f>
        <v>1.9159633940426059E-2</v>
      </c>
      <c r="P387">
        <f>LN('25 TSE Stocks'!P387/'25 TSE Stocks'!P386)</f>
        <v>7.5908979925280992E-2</v>
      </c>
      <c r="Q387">
        <f>LN('25 TSE Stocks'!Q387/'25 TSE Stocks'!Q386)</f>
        <v>1.1094264986763489E-3</v>
      </c>
      <c r="R387">
        <f>LN('25 TSE Stocks'!R387/'25 TSE Stocks'!R386)</f>
        <v>5.5161145725382294E-3</v>
      </c>
      <c r="S387">
        <f>LN('25 TSE Stocks'!S387/'25 TSE Stocks'!S386)</f>
        <v>1.8033294553684463E-3</v>
      </c>
      <c r="T387">
        <f>LN('25 TSE Stocks'!T387/'25 TSE Stocks'!T386)</f>
        <v>2.3042411934297929E-2</v>
      </c>
      <c r="U387">
        <f>LN('25 TSE Stocks'!U387/'25 TSE Stocks'!U386)</f>
        <v>3.3334287411098618E-2</v>
      </c>
      <c r="V387">
        <f>LN('25 TSE Stocks'!V387/'25 TSE Stocks'!V386)</f>
        <v>2.1622765472664833E-2</v>
      </c>
      <c r="W387">
        <f>LN('25 TSE Stocks'!W387/'25 TSE Stocks'!W386)</f>
        <v>1.4088082534539784E-2</v>
      </c>
      <c r="X387">
        <f>LN('25 TSE Stocks'!X387/'25 TSE Stocks'!X386)</f>
        <v>7.8568864582287609E-3</v>
      </c>
      <c r="Y387">
        <f>LN('25 TSE Stocks'!Y387/'25 TSE Stocks'!Y386)</f>
        <v>-4.9305781306313468E-2</v>
      </c>
      <c r="Z387">
        <f>LN('25 TSE Stocks'!Z387/'25 TSE Stocks'!Z386)</f>
        <v>4.1637950403396171E-2</v>
      </c>
    </row>
    <row r="388" spans="1:26" x14ac:dyDescent="0.25">
      <c r="A388" s="1">
        <v>43962</v>
      </c>
      <c r="B388">
        <f>LN('25 TSE Stocks'!B388/'25 TSE Stocks'!B387)</f>
        <v>-2.6109194077092212E-3</v>
      </c>
      <c r="C388">
        <f>LN('25 TSE Stocks'!C388/'25 TSE Stocks'!C387)</f>
        <v>7.7657328739503151E-2</v>
      </c>
      <c r="D388">
        <f>LN('25 TSE Stocks'!D388/'25 TSE Stocks'!D387)</f>
        <v>5.7232815544609607E-2</v>
      </c>
      <c r="E388">
        <f>LN('25 TSE Stocks'!E388/'25 TSE Stocks'!E387)</f>
        <v>4.6933252964608159E-2</v>
      </c>
      <c r="F388">
        <f>LN('25 TSE Stocks'!F388/'25 TSE Stocks'!F387)</f>
        <v>-3.7180911205987453E-2</v>
      </c>
      <c r="G388">
        <f>LN('25 TSE Stocks'!G388/'25 TSE Stocks'!G387)</f>
        <v>-3.8149193960367193E-2</v>
      </c>
      <c r="H388">
        <f>LN('25 TSE Stocks'!H388/'25 TSE Stocks'!H387)</f>
        <v>1.3745894026804768E-2</v>
      </c>
      <c r="I388">
        <f>LN('25 TSE Stocks'!I388/'25 TSE Stocks'!I387)</f>
        <v>5.6904239017138099E-2</v>
      </c>
      <c r="J388">
        <f>LN('25 TSE Stocks'!J388/'25 TSE Stocks'!J387)</f>
        <v>6.6872926814365505E-2</v>
      </c>
      <c r="K388">
        <f>LN('25 TSE Stocks'!K388/'25 TSE Stocks'!K387)</f>
        <v>-1.8200541411124899E-2</v>
      </c>
      <c r="L388">
        <f>LN('25 TSE Stocks'!L388/'25 TSE Stocks'!L387)</f>
        <v>1.7391708116805148E-2</v>
      </c>
      <c r="M388">
        <f>LN('25 TSE Stocks'!M388/'25 TSE Stocks'!M387)</f>
        <v>-0.13062455816828458</v>
      </c>
      <c r="N388">
        <f>LN('25 TSE Stocks'!N388/'25 TSE Stocks'!N387)</f>
        <v>7.9244183946056909E-3</v>
      </c>
      <c r="O388">
        <f>LN('25 TSE Stocks'!O388/'25 TSE Stocks'!O387)</f>
        <v>-2.1107059535714072E-3</v>
      </c>
      <c r="P388">
        <f>LN('25 TSE Stocks'!P388/'25 TSE Stocks'!P387)</f>
        <v>9.6107156333822386E-2</v>
      </c>
      <c r="Q388">
        <f>LN('25 TSE Stocks'!Q388/'25 TSE Stocks'!Q387)</f>
        <v>1.4309562113006784E-2</v>
      </c>
      <c r="R388">
        <f>LN('25 TSE Stocks'!R388/'25 TSE Stocks'!R387)</f>
        <v>6.3491664772696004E-3</v>
      </c>
      <c r="S388">
        <f>LN('25 TSE Stocks'!S388/'25 TSE Stocks'!S387)</f>
        <v>-1.6349040457747238E-2</v>
      </c>
      <c r="T388">
        <f>LN('25 TSE Stocks'!T388/'25 TSE Stocks'!T387)</f>
        <v>5.682089971624936E-2</v>
      </c>
      <c r="U388">
        <f>LN('25 TSE Stocks'!U388/'25 TSE Stocks'!U387)</f>
        <v>2.6553894051324366E-2</v>
      </c>
      <c r="V388">
        <f>LN('25 TSE Stocks'!V388/'25 TSE Stocks'!V387)</f>
        <v>9.1254316154619521E-3</v>
      </c>
      <c r="W388">
        <f>LN('25 TSE Stocks'!W388/'25 TSE Stocks'!W387)</f>
        <v>-6.3816849723994609E-2</v>
      </c>
      <c r="X388">
        <f>LN('25 TSE Stocks'!X388/'25 TSE Stocks'!X387)</f>
        <v>6.7252303445562378E-2</v>
      </c>
      <c r="Y388">
        <f>LN('25 TSE Stocks'!Y388/'25 TSE Stocks'!Y387)</f>
        <v>6.7467395948252171E-2</v>
      </c>
      <c r="Z388">
        <f>LN('25 TSE Stocks'!Z388/'25 TSE Stocks'!Z387)</f>
        <v>-8.6863070414190585E-2</v>
      </c>
    </row>
    <row r="389" spans="1:26" x14ac:dyDescent="0.25">
      <c r="A389" s="1">
        <v>43969</v>
      </c>
      <c r="B389">
        <f>LN('25 TSE Stocks'!B389/'25 TSE Stocks'!B388)</f>
        <v>8.8752790410927429E-2</v>
      </c>
      <c r="C389">
        <f>LN('25 TSE Stocks'!C389/'25 TSE Stocks'!C388)</f>
        <v>7.5860995505931519E-2</v>
      </c>
      <c r="D389">
        <f>LN('25 TSE Stocks'!D389/'25 TSE Stocks'!D388)</f>
        <v>4.450662593115419E-2</v>
      </c>
      <c r="E389">
        <f>LN('25 TSE Stocks'!E389/'25 TSE Stocks'!E388)</f>
        <v>-1.6240227532704446E-2</v>
      </c>
      <c r="F389">
        <f>LN('25 TSE Stocks'!F389/'25 TSE Stocks'!F388)</f>
        <v>2.009881103354921E-2</v>
      </c>
      <c r="G389">
        <f>LN('25 TSE Stocks'!G389/'25 TSE Stocks'!G388)</f>
        <v>6.3806766583670016E-3</v>
      </c>
      <c r="H389">
        <f>LN('25 TSE Stocks'!H389/'25 TSE Stocks'!H388)</f>
        <v>-1.7212041335579995E-2</v>
      </c>
      <c r="I389">
        <f>LN('25 TSE Stocks'!I389/'25 TSE Stocks'!I388)</f>
        <v>3.5031710846064108E-2</v>
      </c>
      <c r="J389">
        <f>LN('25 TSE Stocks'!J389/'25 TSE Stocks'!J388)</f>
        <v>2.8912298751698845E-2</v>
      </c>
      <c r="K389">
        <f>LN('25 TSE Stocks'!K389/'25 TSE Stocks'!K388)</f>
        <v>-2.2704959509835122E-2</v>
      </c>
      <c r="L389">
        <f>LN('25 TSE Stocks'!L389/'25 TSE Stocks'!L388)</f>
        <v>-1.5798085416901114E-2</v>
      </c>
      <c r="M389">
        <f>LN('25 TSE Stocks'!M389/'25 TSE Stocks'!M388)</f>
        <v>5.316393176027101E-2</v>
      </c>
      <c r="N389">
        <f>LN('25 TSE Stocks'!N389/'25 TSE Stocks'!N388)</f>
        <v>4.8587788851721832E-2</v>
      </c>
      <c r="O389">
        <f>LN('25 TSE Stocks'!O389/'25 TSE Stocks'!O388)</f>
        <v>-2.7311035530869748E-2</v>
      </c>
      <c r="P389">
        <f>LN('25 TSE Stocks'!P389/'25 TSE Stocks'!P388)</f>
        <v>2.4919359013136386E-2</v>
      </c>
      <c r="Q389">
        <f>LN('25 TSE Stocks'!Q389/'25 TSE Stocks'!Q388)</f>
        <v>-1.0989313638504852E-2</v>
      </c>
      <c r="R389">
        <f>LN('25 TSE Stocks'!R389/'25 TSE Stocks'!R388)</f>
        <v>-1.4394941419654239E-3</v>
      </c>
      <c r="S389">
        <f>LN('25 TSE Stocks'!S389/'25 TSE Stocks'!S388)</f>
        <v>2.7102026278315108E-2</v>
      </c>
      <c r="T389">
        <f>LN('25 TSE Stocks'!T389/'25 TSE Stocks'!T388)</f>
        <v>2.4097485630495279E-2</v>
      </c>
      <c r="U389">
        <f>LN('25 TSE Stocks'!U389/'25 TSE Stocks'!U388)</f>
        <v>-1.9411413008585308E-2</v>
      </c>
      <c r="V389">
        <f>LN('25 TSE Stocks'!V389/'25 TSE Stocks'!V388)</f>
        <v>0.10141626654585049</v>
      </c>
      <c r="W389">
        <f>LN('25 TSE Stocks'!W389/'25 TSE Stocks'!W388)</f>
        <v>2.7515941745356418E-2</v>
      </c>
      <c r="X389">
        <f>LN('25 TSE Stocks'!X389/'25 TSE Stocks'!X388)</f>
        <v>-4.0732509760941565E-3</v>
      </c>
      <c r="Y389">
        <f>LN('25 TSE Stocks'!Y389/'25 TSE Stocks'!Y388)</f>
        <v>1.2297428176485038E-2</v>
      </c>
      <c r="Z389">
        <f>LN('25 TSE Stocks'!Z389/'25 TSE Stocks'!Z388)</f>
        <v>-1.9767177476198997E-2</v>
      </c>
    </row>
    <row r="390" spans="1:26" x14ac:dyDescent="0.25">
      <c r="A390" s="1">
        <v>43976</v>
      </c>
      <c r="B390">
        <f>LN('25 TSE Stocks'!B390/'25 TSE Stocks'!B389)</f>
        <v>5.6958994221221124E-2</v>
      </c>
      <c r="C390">
        <f>LN('25 TSE Stocks'!C390/'25 TSE Stocks'!C389)</f>
        <v>2.9908809610122593E-2</v>
      </c>
      <c r="D390">
        <f>LN('25 TSE Stocks'!D390/'25 TSE Stocks'!D389)</f>
        <v>1.3213399313858178E-2</v>
      </c>
      <c r="E390">
        <f>LN('25 TSE Stocks'!E390/'25 TSE Stocks'!E389)</f>
        <v>3.4656819290585832E-2</v>
      </c>
      <c r="F390">
        <f>LN('25 TSE Stocks'!F390/'25 TSE Stocks'!F389)</f>
        <v>7.5008783264976023E-2</v>
      </c>
      <c r="G390">
        <f>LN('25 TSE Stocks'!G390/'25 TSE Stocks'!G389)</f>
        <v>7.1480955639414867E-2</v>
      </c>
      <c r="H390">
        <f>LN('25 TSE Stocks'!H390/'25 TSE Stocks'!H389)</f>
        <v>5.4067215456131239E-2</v>
      </c>
      <c r="I390">
        <f>LN('25 TSE Stocks'!I390/'25 TSE Stocks'!I389)</f>
        <v>8.1117416041804211E-2</v>
      </c>
      <c r="J390">
        <f>LN('25 TSE Stocks'!J390/'25 TSE Stocks'!J389)</f>
        <v>4.7449620669583963E-2</v>
      </c>
      <c r="K390">
        <f>LN('25 TSE Stocks'!K390/'25 TSE Stocks'!K389)</f>
        <v>2.0854646360587638E-3</v>
      </c>
      <c r="L390">
        <f>LN('25 TSE Stocks'!L390/'25 TSE Stocks'!L389)</f>
        <v>4.9699723857001055E-2</v>
      </c>
      <c r="M390">
        <f>LN('25 TSE Stocks'!M390/'25 TSE Stocks'!M389)</f>
        <v>5.9305114243853471E-2</v>
      </c>
      <c r="N390">
        <f>LN('25 TSE Stocks'!N390/'25 TSE Stocks'!N389)</f>
        <v>2.850820748072555E-2</v>
      </c>
      <c r="O390">
        <f>LN('25 TSE Stocks'!O390/'25 TSE Stocks'!O389)</f>
        <v>4.7186098539789008E-2</v>
      </c>
      <c r="P390">
        <f>LN('25 TSE Stocks'!P390/'25 TSE Stocks'!P389)</f>
        <v>1.669932304078409E-2</v>
      </c>
      <c r="Q390">
        <f>LN('25 TSE Stocks'!Q390/'25 TSE Stocks'!Q389)</f>
        <v>-5.5399992581833968E-3</v>
      </c>
      <c r="R390">
        <f>LN('25 TSE Stocks'!R390/'25 TSE Stocks'!R389)</f>
        <v>6.037045759008515E-2</v>
      </c>
      <c r="S390">
        <f>LN('25 TSE Stocks'!S390/'25 TSE Stocks'!S389)</f>
        <v>6.0519574301546142E-2</v>
      </c>
      <c r="T390">
        <f>LN('25 TSE Stocks'!T390/'25 TSE Stocks'!T389)</f>
        <v>4.7856041370096317E-2</v>
      </c>
      <c r="U390">
        <f>LN('25 TSE Stocks'!U390/'25 TSE Stocks'!U389)</f>
        <v>8.8281385405347499E-3</v>
      </c>
      <c r="V390">
        <f>LN('25 TSE Stocks'!V390/'25 TSE Stocks'!V389)</f>
        <v>4.0219881784575945E-2</v>
      </c>
      <c r="W390">
        <f>LN('25 TSE Stocks'!W390/'25 TSE Stocks'!W389)</f>
        <v>0.13627672677267719</v>
      </c>
      <c r="X390">
        <f>LN('25 TSE Stocks'!X390/'25 TSE Stocks'!X389)</f>
        <v>6.1037237176900542E-3</v>
      </c>
      <c r="Y390">
        <f>LN('25 TSE Stocks'!Y390/'25 TSE Stocks'!Y389)</f>
        <v>8.413689383601268E-2</v>
      </c>
      <c r="Z390">
        <f>LN('25 TSE Stocks'!Z390/'25 TSE Stocks'!Z389)</f>
        <v>6.4992297486993381E-2</v>
      </c>
    </row>
    <row r="391" spans="1:26" x14ac:dyDescent="0.25">
      <c r="A391" s="1">
        <v>43983</v>
      </c>
      <c r="B391">
        <f>LN('25 TSE Stocks'!B391/'25 TSE Stocks'!B390)</f>
        <v>6.5597271847516583E-2</v>
      </c>
      <c r="C391">
        <f>LN('25 TSE Stocks'!C391/'25 TSE Stocks'!C390)</f>
        <v>-4.1359259655685147E-2</v>
      </c>
      <c r="D391">
        <f>LN('25 TSE Stocks'!D391/'25 TSE Stocks'!D390)</f>
        <v>4.8904020879564636E-2</v>
      </c>
      <c r="E391">
        <f>LN('25 TSE Stocks'!E391/'25 TSE Stocks'!E390)</f>
        <v>-1.217208254114012E-3</v>
      </c>
      <c r="F391">
        <f>LN('25 TSE Stocks'!F391/'25 TSE Stocks'!F390)</f>
        <v>4.0587808348971979E-2</v>
      </c>
      <c r="G391">
        <f>LN('25 TSE Stocks'!G391/'25 TSE Stocks'!G390)</f>
        <v>4.5153052894322303E-2</v>
      </c>
      <c r="H391">
        <f>LN('25 TSE Stocks'!H391/'25 TSE Stocks'!H390)</f>
        <v>0.10008344889047273</v>
      </c>
      <c r="I391">
        <f>LN('25 TSE Stocks'!I391/'25 TSE Stocks'!I390)</f>
        <v>6.8761986812819947E-2</v>
      </c>
      <c r="J391">
        <f>LN('25 TSE Stocks'!J391/'25 TSE Stocks'!J390)</f>
        <v>-3.1141951704095193E-2</v>
      </c>
      <c r="K391">
        <f>LN('25 TSE Stocks'!K391/'25 TSE Stocks'!K390)</f>
        <v>3.1201695522438382E-3</v>
      </c>
      <c r="L391">
        <f>LN('25 TSE Stocks'!L391/'25 TSE Stocks'!L390)</f>
        <v>1.8018393756870428E-2</v>
      </c>
      <c r="M391">
        <f>LN('25 TSE Stocks'!M391/'25 TSE Stocks'!M390)</f>
        <v>9.3966690081827439E-2</v>
      </c>
      <c r="N391">
        <f>LN('25 TSE Stocks'!N391/'25 TSE Stocks'!N390)</f>
        <v>4.3987252396070091E-2</v>
      </c>
      <c r="O391">
        <f>LN('25 TSE Stocks'!O391/'25 TSE Stocks'!O390)</f>
        <v>-3.3169693459577557E-2</v>
      </c>
      <c r="P391">
        <f>LN('25 TSE Stocks'!P391/'25 TSE Stocks'!P390)</f>
        <v>8.3075680557701551E-2</v>
      </c>
      <c r="Q391">
        <f>LN('25 TSE Stocks'!Q391/'25 TSE Stocks'!Q390)</f>
        <v>-3.3901690090754007E-2</v>
      </c>
      <c r="R391">
        <f>LN('25 TSE Stocks'!R391/'25 TSE Stocks'!R390)</f>
        <v>4.170035079214434E-2</v>
      </c>
      <c r="S391">
        <f>LN('25 TSE Stocks'!S391/'25 TSE Stocks'!S390)</f>
        <v>1.993421669174995E-2</v>
      </c>
      <c r="T391">
        <f>LN('25 TSE Stocks'!T391/'25 TSE Stocks'!T390)</f>
        <v>5.0759228485602277E-2</v>
      </c>
      <c r="U391">
        <f>LN('25 TSE Stocks'!U391/'25 TSE Stocks'!U390)</f>
        <v>4.8421171514317796E-2</v>
      </c>
      <c r="V391">
        <f>LN('25 TSE Stocks'!V391/'25 TSE Stocks'!V390)</f>
        <v>-5.9307119635246533E-3</v>
      </c>
      <c r="W391">
        <f>LN('25 TSE Stocks'!W391/'25 TSE Stocks'!W390)</f>
        <v>3.4119398415317331E-2</v>
      </c>
      <c r="X391">
        <f>LN('25 TSE Stocks'!X391/'25 TSE Stocks'!X390)</f>
        <v>-4.820205689585122E-2</v>
      </c>
      <c r="Y391">
        <f>LN('25 TSE Stocks'!Y391/'25 TSE Stocks'!Y390)</f>
        <v>6.8107235713001715E-2</v>
      </c>
      <c r="Z391">
        <f>LN('25 TSE Stocks'!Z391/'25 TSE Stocks'!Z390)</f>
        <v>-1.8884629867013447E-2</v>
      </c>
    </row>
    <row r="392" spans="1:26" x14ac:dyDescent="0.25">
      <c r="A392" s="1">
        <v>43990</v>
      </c>
      <c r="B392">
        <f>LN('25 TSE Stocks'!B392/'25 TSE Stocks'!B391)</f>
        <v>3.3301631071633038E-2</v>
      </c>
      <c r="C392">
        <f>LN('25 TSE Stocks'!C392/'25 TSE Stocks'!C391)</f>
        <v>-2.1339306573904634E-2</v>
      </c>
      <c r="D392">
        <f>LN('25 TSE Stocks'!D392/'25 TSE Stocks'!D391)</f>
        <v>-9.1326637998325622E-3</v>
      </c>
      <c r="E392">
        <f>LN('25 TSE Stocks'!E392/'25 TSE Stocks'!E391)</f>
        <v>-1.7199383503767433E-2</v>
      </c>
      <c r="F392">
        <f>LN('25 TSE Stocks'!F392/'25 TSE Stocks'!F391)</f>
        <v>-5.1225023804639939E-2</v>
      </c>
      <c r="G392">
        <f>LN('25 TSE Stocks'!G392/'25 TSE Stocks'!G391)</f>
        <v>-3.0749521725218162E-2</v>
      </c>
      <c r="H392">
        <f>LN('25 TSE Stocks'!H392/'25 TSE Stocks'!H391)</f>
        <v>-7.7318234140233061E-2</v>
      </c>
      <c r="I392">
        <f>LN('25 TSE Stocks'!I392/'25 TSE Stocks'!I391)</f>
        <v>-4.0500267065524002E-2</v>
      </c>
      <c r="J392">
        <f>LN('25 TSE Stocks'!J392/'25 TSE Stocks'!J391)</f>
        <v>-5.3907464656629864E-2</v>
      </c>
      <c r="K392">
        <f>LN('25 TSE Stocks'!K392/'25 TSE Stocks'!K391)</f>
        <v>1.2384225254270336E-2</v>
      </c>
      <c r="L392">
        <f>LN('25 TSE Stocks'!L392/'25 TSE Stocks'!L391)</f>
        <v>1.6236561371293069E-2</v>
      </c>
      <c r="M392">
        <f>LN('25 TSE Stocks'!M392/'25 TSE Stocks'!M391)</f>
        <v>-5.2225146624162812E-2</v>
      </c>
      <c r="N392">
        <f>LN('25 TSE Stocks'!N392/'25 TSE Stocks'!N391)</f>
        <v>-6.3857369791763083E-2</v>
      </c>
      <c r="O392">
        <f>LN('25 TSE Stocks'!O392/'25 TSE Stocks'!O391)</f>
        <v>-1.4559480925396951E-2</v>
      </c>
      <c r="P392">
        <f>LN('25 TSE Stocks'!P392/'25 TSE Stocks'!P391)</f>
        <v>-1.8935385468925228E-2</v>
      </c>
      <c r="Q392">
        <f>LN('25 TSE Stocks'!Q392/'25 TSE Stocks'!Q391)</f>
        <v>3.1677001049798648E-2</v>
      </c>
      <c r="R392">
        <f>LN('25 TSE Stocks'!R392/'25 TSE Stocks'!R391)</f>
        <v>-2.9301319176808047E-2</v>
      </c>
      <c r="S392">
        <f>LN('25 TSE Stocks'!S392/'25 TSE Stocks'!S391)</f>
        <v>-4.1987792288994623E-2</v>
      </c>
      <c r="T392">
        <f>LN('25 TSE Stocks'!T392/'25 TSE Stocks'!T391)</f>
        <v>-4.8092551420452212E-2</v>
      </c>
      <c r="U392">
        <f>LN('25 TSE Stocks'!U392/'25 TSE Stocks'!U391)</f>
        <v>-4.5995513015990988E-2</v>
      </c>
      <c r="V392">
        <f>LN('25 TSE Stocks'!V392/'25 TSE Stocks'!V391)</f>
        <v>-5.5720951914403669E-2</v>
      </c>
      <c r="W392">
        <f>LN('25 TSE Stocks'!W392/'25 TSE Stocks'!W391)</f>
        <v>-1.579738376045666E-3</v>
      </c>
      <c r="X392">
        <f>LN('25 TSE Stocks'!X392/'25 TSE Stocks'!X391)</f>
        <v>4.495136056278299E-2</v>
      </c>
      <c r="Y392">
        <f>LN('25 TSE Stocks'!Y392/'25 TSE Stocks'!Y391)</f>
        <v>-1.0551636014242159E-2</v>
      </c>
      <c r="Z392">
        <f>LN('25 TSE Stocks'!Z392/'25 TSE Stocks'!Z391)</f>
        <v>2.0583925784741209E-2</v>
      </c>
    </row>
    <row r="393" spans="1:26" x14ac:dyDescent="0.25">
      <c r="A393" s="1">
        <v>43997</v>
      </c>
      <c r="B393">
        <f>LN('25 TSE Stocks'!B393/'25 TSE Stocks'!B392)</f>
        <v>5.5735884659455046E-2</v>
      </c>
      <c r="C393">
        <f>LN('25 TSE Stocks'!C393/'25 TSE Stocks'!C392)</f>
        <v>1.3632080918491506E-2</v>
      </c>
      <c r="D393">
        <f>LN('25 TSE Stocks'!D393/'25 TSE Stocks'!D392)</f>
        <v>3.9353161376037962E-2</v>
      </c>
      <c r="E393">
        <f>LN('25 TSE Stocks'!E393/'25 TSE Stocks'!E392)</f>
        <v>0</v>
      </c>
      <c r="F393">
        <f>LN('25 TSE Stocks'!F393/'25 TSE Stocks'!F392)</f>
        <v>-6.8275607841291382E-4</v>
      </c>
      <c r="G393">
        <f>LN('25 TSE Stocks'!G393/'25 TSE Stocks'!G392)</f>
        <v>-2.9201302308331004E-4</v>
      </c>
      <c r="H393">
        <f>LN('25 TSE Stocks'!H393/'25 TSE Stocks'!H392)</f>
        <v>-2.9365987383217041E-2</v>
      </c>
      <c r="I393">
        <f>LN('25 TSE Stocks'!I393/'25 TSE Stocks'!I392)</f>
        <v>-6.3790084977882857E-3</v>
      </c>
      <c r="J393">
        <f>LN('25 TSE Stocks'!J393/'25 TSE Stocks'!J392)</f>
        <v>-1.3110279678589997E-2</v>
      </c>
      <c r="K393">
        <f>LN('25 TSE Stocks'!K393/'25 TSE Stocks'!K392)</f>
        <v>3.4277366219276503E-2</v>
      </c>
      <c r="L393">
        <f>LN('25 TSE Stocks'!L393/'25 TSE Stocks'!L392)</f>
        <v>1.1645014128895577E-2</v>
      </c>
      <c r="M393">
        <f>LN('25 TSE Stocks'!M393/'25 TSE Stocks'!M392)</f>
        <v>-3.6148656095619208E-2</v>
      </c>
      <c r="N393">
        <f>LN('25 TSE Stocks'!N393/'25 TSE Stocks'!N392)</f>
        <v>2.491633918538582E-2</v>
      </c>
      <c r="O393">
        <f>LN('25 TSE Stocks'!O393/'25 TSE Stocks'!O392)</f>
        <v>2.3618950751352813E-2</v>
      </c>
      <c r="P393">
        <f>LN('25 TSE Stocks'!P393/'25 TSE Stocks'!P392)</f>
        <v>9.5124655331655129E-3</v>
      </c>
      <c r="Q393">
        <f>LN('25 TSE Stocks'!Q393/'25 TSE Stocks'!Q392)</f>
        <v>3.1783359247187719E-2</v>
      </c>
      <c r="R393">
        <f>LN('25 TSE Stocks'!R393/'25 TSE Stocks'!R392)</f>
        <v>-6.7194523370840342E-3</v>
      </c>
      <c r="S393">
        <f>LN('25 TSE Stocks'!S393/'25 TSE Stocks'!S392)</f>
        <v>5.1326965604332692E-3</v>
      </c>
      <c r="T393">
        <f>LN('25 TSE Stocks'!T393/'25 TSE Stocks'!T392)</f>
        <v>-4.0025498680918816E-3</v>
      </c>
      <c r="U393">
        <f>LN('25 TSE Stocks'!U393/'25 TSE Stocks'!U392)</f>
        <v>-4.5095319323177133E-3</v>
      </c>
      <c r="V393">
        <f>LN('25 TSE Stocks'!V393/'25 TSE Stocks'!V392)</f>
        <v>3.9059304210915961E-2</v>
      </c>
      <c r="W393">
        <f>LN('25 TSE Stocks'!W393/'25 TSE Stocks'!W392)</f>
        <v>-1.714229714822562E-2</v>
      </c>
      <c r="X393">
        <f>LN('25 TSE Stocks'!X393/'25 TSE Stocks'!X392)</f>
        <v>3.8719586046931737E-2</v>
      </c>
      <c r="Y393">
        <f>LN('25 TSE Stocks'!Y393/'25 TSE Stocks'!Y392)</f>
        <v>2.9455725546891971E-2</v>
      </c>
      <c r="Z393">
        <f>LN('25 TSE Stocks'!Z393/'25 TSE Stocks'!Z392)</f>
        <v>-5.765816548215847E-2</v>
      </c>
    </row>
    <row r="394" spans="1:26" x14ac:dyDescent="0.25">
      <c r="A394" s="1">
        <v>44004</v>
      </c>
      <c r="B394">
        <f>LN('25 TSE Stocks'!B394/'25 TSE Stocks'!B393)</f>
        <v>1.3461638151334783E-2</v>
      </c>
      <c r="C394">
        <f>LN('25 TSE Stocks'!C394/'25 TSE Stocks'!C393)</f>
        <v>4.5376463083477904E-2</v>
      </c>
      <c r="D394">
        <f>LN('25 TSE Stocks'!D394/'25 TSE Stocks'!D393)</f>
        <v>3.4672959510075041E-2</v>
      </c>
      <c r="E394">
        <f>LN('25 TSE Stocks'!E394/'25 TSE Stocks'!E393)</f>
        <v>1.1090653724227323E-2</v>
      </c>
      <c r="F394">
        <f>LN('25 TSE Stocks'!F394/'25 TSE Stocks'!F393)</f>
        <v>-1.5835125765234652E-2</v>
      </c>
      <c r="G394">
        <f>LN('25 TSE Stocks'!G394/'25 TSE Stocks'!G393)</f>
        <v>2.4784365367089287E-3</v>
      </c>
      <c r="H394">
        <f>LN('25 TSE Stocks'!H394/'25 TSE Stocks'!H393)</f>
        <v>-8.6409502993218507E-2</v>
      </c>
      <c r="I394">
        <f>LN('25 TSE Stocks'!I394/'25 TSE Stocks'!I393)</f>
        <v>-7.279131626897499E-2</v>
      </c>
      <c r="J394">
        <f>LN('25 TSE Stocks'!J394/'25 TSE Stocks'!J393)</f>
        <v>5.4721051901230215E-2</v>
      </c>
      <c r="K394">
        <f>LN('25 TSE Stocks'!K394/'25 TSE Stocks'!K393)</f>
        <v>-4.0450411810656853E-2</v>
      </c>
      <c r="L394">
        <f>LN('25 TSE Stocks'!L394/'25 TSE Stocks'!L393)</f>
        <v>-0.10198947844578045</v>
      </c>
      <c r="M394">
        <f>LN('25 TSE Stocks'!M394/'25 TSE Stocks'!M393)</f>
        <v>-4.4671492159264949E-2</v>
      </c>
      <c r="N394">
        <f>LN('25 TSE Stocks'!N394/'25 TSE Stocks'!N393)</f>
        <v>4.464318146495211E-3</v>
      </c>
      <c r="O394">
        <f>LN('25 TSE Stocks'!O394/'25 TSE Stocks'!O393)</f>
        <v>-2.7973789328866849E-2</v>
      </c>
      <c r="P394">
        <f>LN('25 TSE Stocks'!P394/'25 TSE Stocks'!P393)</f>
        <v>1.0594665964527971E-2</v>
      </c>
      <c r="Q394">
        <f>LN('25 TSE Stocks'!Q394/'25 TSE Stocks'!Q393)</f>
        <v>1.0729689530320836E-2</v>
      </c>
      <c r="R394">
        <f>LN('25 TSE Stocks'!R394/'25 TSE Stocks'!R393)</f>
        <v>-5.0612336361294433E-2</v>
      </c>
      <c r="S394">
        <f>LN('25 TSE Stocks'!S394/'25 TSE Stocks'!S393)</f>
        <v>-5.6155010540671207E-2</v>
      </c>
      <c r="T394">
        <f>LN('25 TSE Stocks'!T394/'25 TSE Stocks'!T393)</f>
        <v>-2.5729282150767266E-2</v>
      </c>
      <c r="U394">
        <f>LN('25 TSE Stocks'!U394/'25 TSE Stocks'!U393)</f>
        <v>1.0424486501869798E-3</v>
      </c>
      <c r="V394">
        <f>LN('25 TSE Stocks'!V394/'25 TSE Stocks'!V393)</f>
        <v>-1.4895372592082019E-2</v>
      </c>
      <c r="W394">
        <f>LN('25 TSE Stocks'!W394/'25 TSE Stocks'!W393)</f>
        <v>8.0399608154680768E-4</v>
      </c>
      <c r="X394">
        <f>LN('25 TSE Stocks'!X394/'25 TSE Stocks'!X393)</f>
        <v>7.8003101838697844E-3</v>
      </c>
      <c r="Y394">
        <f>LN('25 TSE Stocks'!Y394/'25 TSE Stocks'!Y393)</f>
        <v>-2.0814270831288013E-2</v>
      </c>
      <c r="Z394">
        <f>LN('25 TSE Stocks'!Z394/'25 TSE Stocks'!Z393)</f>
        <v>1.9591146116037135E-2</v>
      </c>
    </row>
    <row r="395" spans="1:26" x14ac:dyDescent="0.25">
      <c r="A395" s="1">
        <v>44011</v>
      </c>
      <c r="B395">
        <f>LN('25 TSE Stocks'!B395/'25 TSE Stocks'!B394)</f>
        <v>-1.4430119657777116E-2</v>
      </c>
      <c r="C395">
        <f>LN('25 TSE Stocks'!C395/'25 TSE Stocks'!C394)</f>
        <v>3.451742457020783E-2</v>
      </c>
      <c r="D395">
        <f>LN('25 TSE Stocks'!D395/'25 TSE Stocks'!D394)</f>
        <v>3.351092398156915E-2</v>
      </c>
      <c r="E395">
        <f>LN('25 TSE Stocks'!E395/'25 TSE Stocks'!E394)</f>
        <v>-7.3801261723332699E-3</v>
      </c>
      <c r="F395">
        <f>LN('25 TSE Stocks'!F395/'25 TSE Stocks'!F394)</f>
        <v>-2.4114464149637235E-2</v>
      </c>
      <c r="G395">
        <f>LN('25 TSE Stocks'!G395/'25 TSE Stocks'!G394)</f>
        <v>-1.5702120328968925E-2</v>
      </c>
      <c r="H395">
        <f>LN('25 TSE Stocks'!H395/'25 TSE Stocks'!H394)</f>
        <v>-5.5672949959793099E-2</v>
      </c>
      <c r="I395">
        <f>LN('25 TSE Stocks'!I395/'25 TSE Stocks'!I394)</f>
        <v>-8.9467859898061299E-3</v>
      </c>
      <c r="J395">
        <f>LN('25 TSE Stocks'!J395/'25 TSE Stocks'!J394)</f>
        <v>-3.1044585830811017E-2</v>
      </c>
      <c r="K395">
        <f>LN('25 TSE Stocks'!K395/'25 TSE Stocks'!K394)</f>
        <v>-1.1416813851192736E-2</v>
      </c>
      <c r="L395">
        <f>LN('25 TSE Stocks'!L395/'25 TSE Stocks'!L394)</f>
        <v>-3.2102691022501705E-3</v>
      </c>
      <c r="M395">
        <f>LN('25 TSE Stocks'!M395/'25 TSE Stocks'!M394)</f>
        <v>-1.6266869771624923E-2</v>
      </c>
      <c r="N395">
        <f>LN('25 TSE Stocks'!N395/'25 TSE Stocks'!N394)</f>
        <v>-8.9485809582676226E-3</v>
      </c>
      <c r="O395">
        <f>LN('25 TSE Stocks'!O395/'25 TSE Stocks'!O394)</f>
        <v>1.6770674268118693E-2</v>
      </c>
      <c r="P395">
        <f>LN('25 TSE Stocks'!P395/'25 TSE Stocks'!P394)</f>
        <v>-8.5522328966434746E-2</v>
      </c>
      <c r="Q395">
        <f>LN('25 TSE Stocks'!Q395/'25 TSE Stocks'!Q394)</f>
        <v>1.6931579108294459E-2</v>
      </c>
      <c r="R395">
        <f>LN('25 TSE Stocks'!R395/'25 TSE Stocks'!R394)</f>
        <v>-3.5810887689172892E-2</v>
      </c>
      <c r="S395">
        <f>LN('25 TSE Stocks'!S395/'25 TSE Stocks'!S394)</f>
        <v>-4.0521197405639434E-2</v>
      </c>
      <c r="T395">
        <f>LN('25 TSE Stocks'!T395/'25 TSE Stocks'!T394)</f>
        <v>0</v>
      </c>
      <c r="U395">
        <f>LN('25 TSE Stocks'!U395/'25 TSE Stocks'!U394)</f>
        <v>3.4670832821307143E-3</v>
      </c>
      <c r="V395">
        <f>LN('25 TSE Stocks'!V395/'25 TSE Stocks'!V394)</f>
        <v>-4.1788701020588563E-2</v>
      </c>
      <c r="W395">
        <f>LN('25 TSE Stocks'!W395/'25 TSE Stocks'!W394)</f>
        <v>-3.5995851341462728E-2</v>
      </c>
      <c r="X395">
        <f>LN('25 TSE Stocks'!X395/'25 TSE Stocks'!X394)</f>
        <v>2.2282935546715333E-2</v>
      </c>
      <c r="Y395">
        <f>LN('25 TSE Stocks'!Y395/'25 TSE Stocks'!Y394)</f>
        <v>-5.3005515973134798E-2</v>
      </c>
      <c r="Z395">
        <f>LN('25 TSE Stocks'!Z395/'25 TSE Stocks'!Z394)</f>
        <v>2.0943245825615475E-2</v>
      </c>
    </row>
    <row r="396" spans="1:26" x14ac:dyDescent="0.25">
      <c r="A396" s="1">
        <v>44018</v>
      </c>
      <c r="B396">
        <f>LN('25 TSE Stocks'!B396/'25 TSE Stocks'!B395)</f>
        <v>0.11171454000638657</v>
      </c>
      <c r="C396">
        <f>LN('25 TSE Stocks'!C396/'25 TSE Stocks'!C395)</f>
        <v>6.565407641381317E-2</v>
      </c>
      <c r="D396">
        <f>LN('25 TSE Stocks'!D396/'25 TSE Stocks'!D395)</f>
        <v>3.2424456885577976E-2</v>
      </c>
      <c r="E396">
        <f>LN('25 TSE Stocks'!E396/'25 TSE Stocks'!E395)</f>
        <v>-2.1210977070728214E-2</v>
      </c>
      <c r="F396">
        <f>LN('25 TSE Stocks'!F396/'25 TSE Stocks'!F395)</f>
        <v>-2.8848245451876194E-2</v>
      </c>
      <c r="G396">
        <f>LN('25 TSE Stocks'!G396/'25 TSE Stocks'!G395)</f>
        <v>-2.8961516617366106E-2</v>
      </c>
      <c r="H396">
        <f>LN('25 TSE Stocks'!H396/'25 TSE Stocks'!H395)</f>
        <v>-1.5384947402056978E-2</v>
      </c>
      <c r="I396">
        <f>LN('25 TSE Stocks'!I396/'25 TSE Stocks'!I395)</f>
        <v>-4.1920432549798693E-2</v>
      </c>
      <c r="J396">
        <f>LN('25 TSE Stocks'!J396/'25 TSE Stocks'!J395)</f>
        <v>-8.5449561774122162E-3</v>
      </c>
      <c r="K396">
        <f>LN('25 TSE Stocks'!K396/'25 TSE Stocks'!K395)</f>
        <v>-1.4389817522502306E-2</v>
      </c>
      <c r="L396">
        <f>LN('25 TSE Stocks'!L396/'25 TSE Stocks'!L395)</f>
        <v>8.0064317340663854E-3</v>
      </c>
      <c r="M396">
        <f>LN('25 TSE Stocks'!M396/'25 TSE Stocks'!M395)</f>
        <v>-4.6303640982850808E-2</v>
      </c>
      <c r="N396">
        <f>LN('25 TSE Stocks'!N396/'25 TSE Stocks'!N395)</f>
        <v>8.3917033259312927E-3</v>
      </c>
      <c r="O396">
        <f>LN('25 TSE Stocks'!O396/'25 TSE Stocks'!O395)</f>
        <v>-4.4988349276741078E-2</v>
      </c>
      <c r="P396">
        <f>LN('25 TSE Stocks'!P396/'25 TSE Stocks'!P395)</f>
        <v>-2.2455932097971112E-2</v>
      </c>
      <c r="Q396">
        <f>LN('25 TSE Stocks'!Q396/'25 TSE Stocks'!Q395)</f>
        <v>-2.1007304292643349E-3</v>
      </c>
      <c r="R396">
        <f>LN('25 TSE Stocks'!R396/'25 TSE Stocks'!R395)</f>
        <v>-2.893572312550699E-2</v>
      </c>
      <c r="S396">
        <f>LN('25 TSE Stocks'!S396/'25 TSE Stocks'!S395)</f>
        <v>3.3274592023774516E-2</v>
      </c>
      <c r="T396">
        <f>LN('25 TSE Stocks'!T396/'25 TSE Stocks'!T395)</f>
        <v>-2.1491341880160657E-2</v>
      </c>
      <c r="U396">
        <f>LN('25 TSE Stocks'!U396/'25 TSE Stocks'!U395)</f>
        <v>-2.2198894591823375E-2</v>
      </c>
      <c r="V396">
        <f>LN('25 TSE Stocks'!V396/'25 TSE Stocks'!V395)</f>
        <v>-4.3611643369657491E-2</v>
      </c>
      <c r="W396">
        <f>LN('25 TSE Stocks'!W396/'25 TSE Stocks'!W395)</f>
        <v>6.6419398345111506E-3</v>
      </c>
      <c r="X396">
        <f>LN('25 TSE Stocks'!X396/'25 TSE Stocks'!X395)</f>
        <v>9.2098089236581221E-3</v>
      </c>
      <c r="Y396">
        <f>LN('25 TSE Stocks'!Y396/'25 TSE Stocks'!Y395)</f>
        <v>-7.9830068783689149E-3</v>
      </c>
      <c r="Z396">
        <f>LN('25 TSE Stocks'!Z396/'25 TSE Stocks'!Z395)</f>
        <v>-5.3204062454844374E-2</v>
      </c>
    </row>
    <row r="397" spans="1:26" x14ac:dyDescent="0.25">
      <c r="A397" s="1">
        <v>44025</v>
      </c>
      <c r="B397">
        <f>LN('25 TSE Stocks'!B397/'25 TSE Stocks'!B396)</f>
        <v>-0.11593856083772112</v>
      </c>
      <c r="C397">
        <f>LN('25 TSE Stocks'!C397/'25 TSE Stocks'!C396)</f>
        <v>-2.1978881082075758E-2</v>
      </c>
      <c r="D397">
        <f>LN('25 TSE Stocks'!D397/'25 TSE Stocks'!D396)</f>
        <v>-9.0135346569894439E-3</v>
      </c>
      <c r="E397">
        <f>LN('25 TSE Stocks'!E397/'25 TSE Stocks'!E396)</f>
        <v>4.0771472681507513E-2</v>
      </c>
      <c r="F397">
        <f>LN('25 TSE Stocks'!F397/'25 TSE Stocks'!F396)</f>
        <v>3.5932101885020988E-2</v>
      </c>
      <c r="G397">
        <f>LN('25 TSE Stocks'!G397/'25 TSE Stocks'!G396)</f>
        <v>3.6623205177143972E-2</v>
      </c>
      <c r="H397">
        <f>LN('25 TSE Stocks'!H397/'25 TSE Stocks'!H396)</f>
        <v>9.2487356469750245E-2</v>
      </c>
      <c r="I397">
        <f>LN('25 TSE Stocks'!I397/'25 TSE Stocks'!I396)</f>
        <v>5.3899055121725062E-2</v>
      </c>
      <c r="J397">
        <f>LN('25 TSE Stocks'!J397/'25 TSE Stocks'!J396)</f>
        <v>7.6687442803007435E-3</v>
      </c>
      <c r="K397">
        <f>LN('25 TSE Stocks'!K397/'25 TSE Stocks'!K396)</f>
        <v>-2.8019046407557625E-2</v>
      </c>
      <c r="L397">
        <f>LN('25 TSE Stocks'!L397/'25 TSE Stocks'!L396)</f>
        <v>2.0521673549798097E-2</v>
      </c>
      <c r="M397">
        <f>LN('25 TSE Stocks'!M397/'25 TSE Stocks'!M396)</f>
        <v>7.6853810875217199E-2</v>
      </c>
      <c r="N397">
        <f>LN('25 TSE Stocks'!N397/'25 TSE Stocks'!N396)</f>
        <v>8.4361597380052736E-2</v>
      </c>
      <c r="O397">
        <f>LN('25 TSE Stocks'!O397/'25 TSE Stocks'!O396)</f>
        <v>1.171562562895069E-2</v>
      </c>
      <c r="P397">
        <f>LN('25 TSE Stocks'!P397/'25 TSE Stocks'!P396)</f>
        <v>5.8540799477176296E-2</v>
      </c>
      <c r="Q397">
        <f>LN('25 TSE Stocks'!Q397/'25 TSE Stocks'!Q396)</f>
        <v>-6.3291185771489067E-3</v>
      </c>
      <c r="R397">
        <f>LN('25 TSE Stocks'!R397/'25 TSE Stocks'!R396)</f>
        <v>6.219014179293008E-2</v>
      </c>
      <c r="S397">
        <f>LN('25 TSE Stocks'!S397/'25 TSE Stocks'!S396)</f>
        <v>5.3110022175046054E-2</v>
      </c>
      <c r="T397">
        <f>LN('25 TSE Stocks'!T397/'25 TSE Stocks'!T396)</f>
        <v>3.104771296184276E-2</v>
      </c>
      <c r="U397">
        <f>LN('25 TSE Stocks'!U397/'25 TSE Stocks'!U396)</f>
        <v>6.6374725165519038E-3</v>
      </c>
      <c r="V397">
        <f>LN('25 TSE Stocks'!V397/'25 TSE Stocks'!V396)</f>
        <v>5.281522023781534E-2</v>
      </c>
      <c r="W397">
        <f>LN('25 TSE Stocks'!W397/'25 TSE Stocks'!W396)</f>
        <v>2.6940404326785194E-2</v>
      </c>
      <c r="X397">
        <f>LN('25 TSE Stocks'!X397/'25 TSE Stocks'!X396)</f>
        <v>3.3094590958075161E-2</v>
      </c>
      <c r="Y397">
        <f>LN('25 TSE Stocks'!Y397/'25 TSE Stocks'!Y396)</f>
        <v>1.4329970753650514E-2</v>
      </c>
      <c r="Z397">
        <f>LN('25 TSE Stocks'!Z397/'25 TSE Stocks'!Z396)</f>
        <v>1.0869551756447618E-2</v>
      </c>
    </row>
    <row r="398" spans="1:26" x14ac:dyDescent="0.25">
      <c r="A398" s="1">
        <v>44032</v>
      </c>
      <c r="B398">
        <f>LN('25 TSE Stocks'!B398/'25 TSE Stocks'!B397)</f>
        <v>-3.9099115468753821E-3</v>
      </c>
      <c r="C398">
        <f>LN('25 TSE Stocks'!C398/'25 TSE Stocks'!C397)</f>
        <v>5.8107588016165883E-2</v>
      </c>
      <c r="D398">
        <f>LN('25 TSE Stocks'!D398/'25 TSE Stocks'!D397)</f>
        <v>5.0173470844607042E-3</v>
      </c>
      <c r="E398">
        <f>LN('25 TSE Stocks'!E398/'25 TSE Stocks'!E397)</f>
        <v>4.3820009897221249E-2</v>
      </c>
      <c r="F398">
        <f>LN('25 TSE Stocks'!F398/'25 TSE Stocks'!F397)</f>
        <v>-2.5498928797564768E-2</v>
      </c>
      <c r="G398">
        <f>LN('25 TSE Stocks'!G398/'25 TSE Stocks'!G397)</f>
        <v>-1.2405873854574947E-2</v>
      </c>
      <c r="H398">
        <f>LN('25 TSE Stocks'!H398/'25 TSE Stocks'!H397)</f>
        <v>-1.7825803190022853E-2</v>
      </c>
      <c r="I398">
        <f>LN('25 TSE Stocks'!I398/'25 TSE Stocks'!I397)</f>
        <v>-4.6683404120212629E-2</v>
      </c>
      <c r="J398">
        <f>LN('25 TSE Stocks'!J398/'25 TSE Stocks'!J397)</f>
        <v>1.3063856644295544E-2</v>
      </c>
      <c r="K398">
        <f>LN('25 TSE Stocks'!K398/'25 TSE Stocks'!K397)</f>
        <v>-1.0989050605186266E-2</v>
      </c>
      <c r="L398">
        <f>LN('25 TSE Stocks'!L398/'25 TSE Stocks'!L397)</f>
        <v>-9.4192819733626715E-3</v>
      </c>
      <c r="M398">
        <f>LN('25 TSE Stocks'!M398/'25 TSE Stocks'!M397)</f>
        <v>-1.5839771132913374E-2</v>
      </c>
      <c r="N398">
        <f>LN('25 TSE Stocks'!N398/'25 TSE Stocks'!N397)</f>
        <v>-1.0293508289940544E-2</v>
      </c>
      <c r="O398">
        <f>LN('25 TSE Stocks'!O398/'25 TSE Stocks'!O397)</f>
        <v>-1.677894212266922E-2</v>
      </c>
      <c r="P398">
        <f>LN('25 TSE Stocks'!P398/'25 TSE Stocks'!P397)</f>
        <v>5.2960559995472251E-2</v>
      </c>
      <c r="Q398">
        <f>LN('25 TSE Stocks'!Q398/'25 TSE Stocks'!Q397)</f>
        <v>-4.2417768086477729E-3</v>
      </c>
      <c r="R398">
        <f>LN('25 TSE Stocks'!R398/'25 TSE Stocks'!R397)</f>
        <v>-1.1729500548817839E-2</v>
      </c>
      <c r="S398">
        <f>LN('25 TSE Stocks'!S398/'25 TSE Stocks'!S397)</f>
        <v>-3.6878630286240152E-2</v>
      </c>
      <c r="T398">
        <f>LN('25 TSE Stocks'!T398/'25 TSE Stocks'!T397)</f>
        <v>-6.1330359213322234E-3</v>
      </c>
      <c r="U398">
        <f>LN('25 TSE Stocks'!U398/'25 TSE Stocks'!U397)</f>
        <v>1.7704992292419633E-3</v>
      </c>
      <c r="V398">
        <f>LN('25 TSE Stocks'!V398/'25 TSE Stocks'!V397)</f>
        <v>7.7221602138954071E-3</v>
      </c>
      <c r="W398">
        <f>LN('25 TSE Stocks'!W398/'25 TSE Stocks'!W397)</f>
        <v>-1.6240720802253188E-2</v>
      </c>
      <c r="X398">
        <f>LN('25 TSE Stocks'!X398/'25 TSE Stocks'!X397)</f>
        <v>-6.2373501704116137E-3</v>
      </c>
      <c r="Y398">
        <f>LN('25 TSE Stocks'!Y398/'25 TSE Stocks'!Y397)</f>
        <v>-8.1633638290565195E-3</v>
      </c>
      <c r="Z398">
        <f>LN('25 TSE Stocks'!Z398/'25 TSE Stocks'!Z397)</f>
        <v>-1.8033650288357343E-3</v>
      </c>
    </row>
    <row r="399" spans="1:26" x14ac:dyDescent="0.25">
      <c r="A399" s="1">
        <v>44039</v>
      </c>
      <c r="B399">
        <f>LN('25 TSE Stocks'!B399/'25 TSE Stocks'!B398)</f>
        <v>-0.10416422999869854</v>
      </c>
      <c r="C399">
        <f>LN('25 TSE Stocks'!C399/'25 TSE Stocks'!C398)</f>
        <v>-4.1158113878556842E-2</v>
      </c>
      <c r="D399">
        <f>LN('25 TSE Stocks'!D399/'25 TSE Stocks'!D398)</f>
        <v>-5.0292746764351304E-2</v>
      </c>
      <c r="E399">
        <f>LN('25 TSE Stocks'!E399/'25 TSE Stocks'!E398)</f>
        <v>5.3029729312065434E-2</v>
      </c>
      <c r="F399">
        <f>LN('25 TSE Stocks'!F399/'25 TSE Stocks'!F398)</f>
        <v>-5.2271834096011431E-2</v>
      </c>
      <c r="G399">
        <f>LN('25 TSE Stocks'!G399/'25 TSE Stocks'!G398)</f>
        <v>-7.9139171633775943E-2</v>
      </c>
      <c r="H399">
        <f>LN('25 TSE Stocks'!H399/'25 TSE Stocks'!H398)</f>
        <v>-0.29974492097554856</v>
      </c>
      <c r="I399">
        <f>LN('25 TSE Stocks'!I399/'25 TSE Stocks'!I398)</f>
        <v>-8.4457881827500789E-2</v>
      </c>
      <c r="J399">
        <f>LN('25 TSE Stocks'!J399/'25 TSE Stocks'!J398)</f>
        <v>5.055191426638188E-3</v>
      </c>
      <c r="K399">
        <f>LN('25 TSE Stocks'!K399/'25 TSE Stocks'!K398)</f>
        <v>3.3680521585627309E-2</v>
      </c>
      <c r="L399">
        <f>LN('25 TSE Stocks'!L399/'25 TSE Stocks'!L398)</f>
        <v>-5.3453994680605903E-2</v>
      </c>
      <c r="M399">
        <f>LN('25 TSE Stocks'!M399/'25 TSE Stocks'!M398)</f>
        <v>-9.6401184123772937E-2</v>
      </c>
      <c r="N399">
        <f>LN('25 TSE Stocks'!N399/'25 TSE Stocks'!N398)</f>
        <v>-9.8886118799924747E-2</v>
      </c>
      <c r="O399">
        <f>LN('25 TSE Stocks'!O399/'25 TSE Stocks'!O398)</f>
        <v>-2.8239834281437279E-3</v>
      </c>
      <c r="P399">
        <f>LN('25 TSE Stocks'!P399/'25 TSE Stocks'!P398)</f>
        <v>-0.17228993793452085</v>
      </c>
      <c r="Q399">
        <f>LN('25 TSE Stocks'!Q399/'25 TSE Stocks'!Q398)</f>
        <v>7.411290357827777E-3</v>
      </c>
      <c r="R399">
        <f>LN('25 TSE Stocks'!R399/'25 TSE Stocks'!R398)</f>
        <v>-8.0570394857791827E-2</v>
      </c>
      <c r="S399">
        <f>LN('25 TSE Stocks'!S399/'25 TSE Stocks'!S398)</f>
        <v>-6.2751210557055848E-2</v>
      </c>
      <c r="T399">
        <f>LN('25 TSE Stocks'!T399/'25 TSE Stocks'!T398)</f>
        <v>-3.5481692723493052E-2</v>
      </c>
      <c r="U399">
        <f>LN('25 TSE Stocks'!U399/'25 TSE Stocks'!U398)</f>
        <v>-0.10483661484599141</v>
      </c>
      <c r="V399">
        <f>LN('25 TSE Stocks'!V399/'25 TSE Stocks'!V398)</f>
        <v>-9.3772952512971977E-2</v>
      </c>
      <c r="W399">
        <f>LN('25 TSE Stocks'!W399/'25 TSE Stocks'!W398)</f>
        <v>-6.2929837833426469E-2</v>
      </c>
      <c r="X399">
        <f>LN('25 TSE Stocks'!X399/'25 TSE Stocks'!X398)</f>
        <v>4.4068759394500197E-3</v>
      </c>
      <c r="Y399">
        <f>LN('25 TSE Stocks'!Y399/'25 TSE Stocks'!Y398)</f>
        <v>-6.6726711102886832E-2</v>
      </c>
      <c r="Z399">
        <f>LN('25 TSE Stocks'!Z399/'25 TSE Stocks'!Z398)</f>
        <v>-2.5595626758261381E-2</v>
      </c>
    </row>
    <row r="400" spans="1:26" x14ac:dyDescent="0.25">
      <c r="A400" s="1">
        <v>44046</v>
      </c>
      <c r="B400">
        <f>LN('25 TSE Stocks'!B400/'25 TSE Stocks'!B399)</f>
        <v>-0.11751132458562639</v>
      </c>
      <c r="C400">
        <f>LN('25 TSE Stocks'!C400/'25 TSE Stocks'!C399)</f>
        <v>-3.3669900776314046E-3</v>
      </c>
      <c r="D400">
        <f>LN('25 TSE Stocks'!D400/'25 TSE Stocks'!D399)</f>
        <v>-8.4565619510066723E-3</v>
      </c>
      <c r="E400">
        <f>LN('25 TSE Stocks'!E400/'25 TSE Stocks'!E399)</f>
        <v>6.571890908796142E-3</v>
      </c>
      <c r="F400">
        <f>LN('25 TSE Stocks'!F400/'25 TSE Stocks'!F399)</f>
        <v>5.178908155090526E-2</v>
      </c>
      <c r="G400">
        <f>LN('25 TSE Stocks'!G400/'25 TSE Stocks'!G399)</f>
        <v>0.1010405054894804</v>
      </c>
      <c r="H400">
        <f>LN('25 TSE Stocks'!H400/'25 TSE Stocks'!H399)</f>
        <v>9.7073797710170454E-2</v>
      </c>
      <c r="I400">
        <f>LN('25 TSE Stocks'!I400/'25 TSE Stocks'!I399)</f>
        <v>6.6750752513979494E-2</v>
      </c>
      <c r="J400">
        <f>LN('25 TSE Stocks'!J400/'25 TSE Stocks'!J399)</f>
        <v>-3.5680003307841372E-2</v>
      </c>
      <c r="K400">
        <f>LN('25 TSE Stocks'!K400/'25 TSE Stocks'!K399)</f>
        <v>-1.8329376287671124E-2</v>
      </c>
      <c r="L400">
        <f>LN('25 TSE Stocks'!L400/'25 TSE Stocks'!L399)</f>
        <v>-7.0658183390933382E-2</v>
      </c>
      <c r="M400">
        <f>LN('25 TSE Stocks'!M400/'25 TSE Stocks'!M399)</f>
        <v>5.8503765749569218E-2</v>
      </c>
      <c r="N400">
        <f>LN('25 TSE Stocks'!N400/'25 TSE Stocks'!N399)</f>
        <v>4.1392939647610545E-2</v>
      </c>
      <c r="O400">
        <f>LN('25 TSE Stocks'!O400/'25 TSE Stocks'!O399)</f>
        <v>-3.9220736466640586E-2</v>
      </c>
      <c r="P400">
        <f>LN('25 TSE Stocks'!P400/'25 TSE Stocks'!P399)</f>
        <v>3.4226575391496053E-2</v>
      </c>
      <c r="Q400">
        <f>LN('25 TSE Stocks'!Q400/'25 TSE Stocks'!Q399)</f>
        <v>0.10978103549544896</v>
      </c>
      <c r="R400">
        <f>LN('25 TSE Stocks'!R400/'25 TSE Stocks'!R399)</f>
        <v>3.2830034706072299E-2</v>
      </c>
      <c r="S400">
        <f>LN('25 TSE Stocks'!S400/'25 TSE Stocks'!S399)</f>
        <v>-3.8166951202122205E-3</v>
      </c>
      <c r="T400">
        <f>LN('25 TSE Stocks'!T400/'25 TSE Stocks'!T399)</f>
        <v>3.5346628868124139E-3</v>
      </c>
      <c r="U400">
        <f>LN('25 TSE Stocks'!U400/'25 TSE Stocks'!U399)</f>
        <v>3.1073155246288797E-2</v>
      </c>
      <c r="V400">
        <f>LN('25 TSE Stocks'!V400/'25 TSE Stocks'!V399)</f>
        <v>-2.6460728105130612E-2</v>
      </c>
      <c r="W400">
        <f>LN('25 TSE Stocks'!W400/'25 TSE Stocks'!W399)</f>
        <v>-3.6399987466689397E-2</v>
      </c>
      <c r="X400">
        <f>LN('25 TSE Stocks'!X400/'25 TSE Stocks'!X399)</f>
        <v>-0.16064536368235172</v>
      </c>
      <c r="Y400">
        <f>LN('25 TSE Stocks'!Y400/'25 TSE Stocks'!Y399)</f>
        <v>-8.8008476620790328E-3</v>
      </c>
      <c r="Z400">
        <f>LN('25 TSE Stocks'!Z400/'25 TSE Stocks'!Z399)</f>
        <v>2.0165682621278314E-2</v>
      </c>
    </row>
    <row r="401" spans="1:26" x14ac:dyDescent="0.25">
      <c r="A401" s="1">
        <v>44053</v>
      </c>
      <c r="B401">
        <f>LN('25 TSE Stocks'!B401/'25 TSE Stocks'!B400)</f>
        <v>9.6643014589556611E-2</v>
      </c>
      <c r="C401">
        <f>LN('25 TSE Stocks'!C401/'25 TSE Stocks'!C400)</f>
        <v>-3.3783650098808977E-3</v>
      </c>
      <c r="D401">
        <f>LN('25 TSE Stocks'!D401/'25 TSE Stocks'!D400)</f>
        <v>4.9699518411760998E-2</v>
      </c>
      <c r="E401">
        <f>LN('25 TSE Stocks'!E401/'25 TSE Stocks'!E400)</f>
        <v>1.301540130214409E-2</v>
      </c>
      <c r="F401">
        <f>LN('25 TSE Stocks'!F401/'25 TSE Stocks'!F400)</f>
        <v>5.0387273944472906E-2</v>
      </c>
      <c r="G401">
        <f>LN('25 TSE Stocks'!G401/'25 TSE Stocks'!G400)</f>
        <v>4.3110702955817738E-2</v>
      </c>
      <c r="H401">
        <f>LN('25 TSE Stocks'!H401/'25 TSE Stocks'!H400)</f>
        <v>8.8478748646401054E-2</v>
      </c>
      <c r="I401">
        <f>LN('25 TSE Stocks'!I401/'25 TSE Stocks'!I400)</f>
        <v>3.614469329986629E-2</v>
      </c>
      <c r="J401">
        <f>LN('25 TSE Stocks'!J401/'25 TSE Stocks'!J400)</f>
        <v>7.9473851110940741E-2</v>
      </c>
      <c r="K401">
        <f>LN('25 TSE Stocks'!K401/'25 TSE Stocks'!K400)</f>
        <v>2.4719282280478559E-2</v>
      </c>
      <c r="L401">
        <f>LN('25 TSE Stocks'!L401/'25 TSE Stocks'!L400)</f>
        <v>8.3881572954869643E-2</v>
      </c>
      <c r="M401">
        <f>LN('25 TSE Stocks'!M401/'25 TSE Stocks'!M400)</f>
        <v>7.3096169509966308E-2</v>
      </c>
      <c r="N401">
        <f>LN('25 TSE Stocks'!N401/'25 TSE Stocks'!N400)</f>
        <v>8.403890492785468E-2</v>
      </c>
      <c r="O401">
        <f>LN('25 TSE Stocks'!O401/'25 TSE Stocks'!O400)</f>
        <v>3.752240991504769E-2</v>
      </c>
      <c r="P401">
        <f>LN('25 TSE Stocks'!P401/'25 TSE Stocks'!P400)</f>
        <v>5.8802057204778206E-2</v>
      </c>
      <c r="Q401">
        <f>LN('25 TSE Stocks'!Q401/'25 TSE Stocks'!Q400)</f>
        <v>8.4708537999089173E-3</v>
      </c>
      <c r="R401">
        <f>LN('25 TSE Stocks'!R401/'25 TSE Stocks'!R400)</f>
        <v>3.877951598146559E-2</v>
      </c>
      <c r="S401">
        <f>LN('25 TSE Stocks'!S401/'25 TSE Stocks'!S400)</f>
        <v>2.4552593493845223E-2</v>
      </c>
      <c r="T401">
        <f>LN('25 TSE Stocks'!T401/'25 TSE Stocks'!T400)</f>
        <v>5.9586249249821227E-2</v>
      </c>
      <c r="U401">
        <f>LN('25 TSE Stocks'!U401/'25 TSE Stocks'!U400)</f>
        <v>3.1859886738715391E-2</v>
      </c>
      <c r="V401">
        <f>LN('25 TSE Stocks'!V401/'25 TSE Stocks'!V400)</f>
        <v>3.6395819481170794E-2</v>
      </c>
      <c r="W401">
        <f>LN('25 TSE Stocks'!W401/'25 TSE Stocks'!W400)</f>
        <v>4.1183493921625153E-2</v>
      </c>
      <c r="X401">
        <f>LN('25 TSE Stocks'!X401/'25 TSE Stocks'!X400)</f>
        <v>1.2826013195078876E-2</v>
      </c>
      <c r="Y401">
        <f>LN('25 TSE Stocks'!Y401/'25 TSE Stocks'!Y400)</f>
        <v>7.1420784104034504E-2</v>
      </c>
      <c r="Z401">
        <f>LN('25 TSE Stocks'!Z401/'25 TSE Stocks'!Z400)</f>
        <v>-3.1338990493933433E-2</v>
      </c>
    </row>
    <row r="402" spans="1:26" x14ac:dyDescent="0.25">
      <c r="A402" s="1">
        <v>44060</v>
      </c>
      <c r="B402">
        <f>LN('25 TSE Stocks'!B402/'25 TSE Stocks'!B401)</f>
        <v>-5.3574218909747229E-2</v>
      </c>
      <c r="C402">
        <f>LN('25 TSE Stocks'!C402/'25 TSE Stocks'!C401)</f>
        <v>0</v>
      </c>
      <c r="D402">
        <f>LN('25 TSE Stocks'!D402/'25 TSE Stocks'!D401)</f>
        <v>-5.5021695141943841E-2</v>
      </c>
      <c r="E402">
        <f>LN('25 TSE Stocks'!E402/'25 TSE Stocks'!E401)</f>
        <v>-5.1973922915241617E-2</v>
      </c>
      <c r="F402">
        <f>LN('25 TSE Stocks'!F402/'25 TSE Stocks'!F401)</f>
        <v>-2.2759842058677239E-2</v>
      </c>
      <c r="G402">
        <f>LN('25 TSE Stocks'!G402/'25 TSE Stocks'!G401)</f>
        <v>-1.3882346886710022E-2</v>
      </c>
      <c r="H402">
        <f>LN('25 TSE Stocks'!H402/'25 TSE Stocks'!H401)</f>
        <v>1.6000309444559099E-2</v>
      </c>
      <c r="I402">
        <f>LN('25 TSE Stocks'!I402/'25 TSE Stocks'!I401)</f>
        <v>2.4403958955002844E-2</v>
      </c>
      <c r="J402">
        <f>LN('25 TSE Stocks'!J402/'25 TSE Stocks'!J401)</f>
        <v>7.0616058600907856E-4</v>
      </c>
      <c r="K402">
        <f>LN('25 TSE Stocks'!K402/'25 TSE Stocks'!K401)</f>
        <v>-1.0672496896762756E-2</v>
      </c>
      <c r="L402">
        <f>LN('25 TSE Stocks'!L402/'25 TSE Stocks'!L401)</f>
        <v>1.6406859631661708E-3</v>
      </c>
      <c r="M402">
        <f>LN('25 TSE Stocks'!M402/'25 TSE Stocks'!M401)</f>
        <v>4.8969158498191931E-2</v>
      </c>
      <c r="N402">
        <f>LN('25 TSE Stocks'!N402/'25 TSE Stocks'!N401)</f>
        <v>4.6268089997219645E-2</v>
      </c>
      <c r="O402">
        <f>LN('25 TSE Stocks'!O402/'25 TSE Stocks'!O401)</f>
        <v>-6.2518231543101108E-3</v>
      </c>
      <c r="P402">
        <f>LN('25 TSE Stocks'!P402/'25 TSE Stocks'!P401)</f>
        <v>5.5535472670405671E-2</v>
      </c>
      <c r="Q402">
        <f>LN('25 TSE Stocks'!Q402/'25 TSE Stocks'!Q401)</f>
        <v>1.3035438437530036E-2</v>
      </c>
      <c r="R402">
        <f>LN('25 TSE Stocks'!R402/'25 TSE Stocks'!R401)</f>
        <v>0</v>
      </c>
      <c r="S402">
        <f>LN('25 TSE Stocks'!S402/'25 TSE Stocks'!S401)</f>
        <v>-2.6466469583982292E-2</v>
      </c>
      <c r="T402">
        <f>LN('25 TSE Stocks'!T402/'25 TSE Stocks'!T401)</f>
        <v>-1.4061232115924435E-2</v>
      </c>
      <c r="U402">
        <f>LN('25 TSE Stocks'!U402/'25 TSE Stocks'!U401)</f>
        <v>-3.5725721158383927E-3</v>
      </c>
      <c r="V402">
        <f>LN('25 TSE Stocks'!V402/'25 TSE Stocks'!V401)</f>
        <v>-4.4313567409448126E-2</v>
      </c>
      <c r="W402">
        <f>LN('25 TSE Stocks'!W402/'25 TSE Stocks'!W401)</f>
        <v>-2.7266355910218733E-2</v>
      </c>
      <c r="X402">
        <f>LN('25 TSE Stocks'!X402/'25 TSE Stocks'!X401)</f>
        <v>-1.2826013195078772E-2</v>
      </c>
      <c r="Y402">
        <f>LN('25 TSE Stocks'!Y402/'25 TSE Stocks'!Y401)</f>
        <v>-2.8170808478999967E-2</v>
      </c>
      <c r="Z402">
        <f>LN('25 TSE Stocks'!Z402/'25 TSE Stocks'!Z401)</f>
        <v>5.9963564532533459E-2</v>
      </c>
    </row>
    <row r="403" spans="1:26" x14ac:dyDescent="0.25">
      <c r="A403" s="1">
        <v>44067</v>
      </c>
      <c r="B403">
        <f>LN('25 TSE Stocks'!B403/'25 TSE Stocks'!B402)</f>
        <v>-8.4247442702801295E-2</v>
      </c>
      <c r="C403">
        <f>LN('25 TSE Stocks'!C403/'25 TSE Stocks'!C402)</f>
        <v>-5.2095111964759182E-2</v>
      </c>
      <c r="D403">
        <f>LN('25 TSE Stocks'!D403/'25 TSE Stocks'!D402)</f>
        <v>-4.278060056530023E-3</v>
      </c>
      <c r="E403">
        <f>LN('25 TSE Stocks'!E403/'25 TSE Stocks'!E402)</f>
        <v>-1.1358150644538345E-3</v>
      </c>
      <c r="F403">
        <f>LN('25 TSE Stocks'!F403/'25 TSE Stocks'!F402)</f>
        <v>3.4402617185536853E-2</v>
      </c>
      <c r="G403">
        <f>LN('25 TSE Stocks'!G403/'25 TSE Stocks'!G402)</f>
        <v>-3.6780553953547034E-3</v>
      </c>
      <c r="H403">
        <f>LN('25 TSE Stocks'!H403/'25 TSE Stocks'!H402)</f>
        <v>-1.1976167317799701E-2</v>
      </c>
      <c r="I403">
        <f>LN('25 TSE Stocks'!I403/'25 TSE Stocks'!I402)</f>
        <v>4.4381292890384741E-2</v>
      </c>
      <c r="J403">
        <f>LN('25 TSE Stocks'!J403/'25 TSE Stocks'!J402)</f>
        <v>8.2816706313672259E-2</v>
      </c>
      <c r="K403">
        <f>LN('25 TSE Stocks'!K403/'25 TSE Stocks'!K402)</f>
        <v>5.3505932991879919E-3</v>
      </c>
      <c r="L403">
        <f>LN('25 TSE Stocks'!L403/'25 TSE Stocks'!L402)</f>
        <v>-1.6529351387613311E-2</v>
      </c>
      <c r="M403">
        <f>LN('25 TSE Stocks'!M403/'25 TSE Stocks'!M402)</f>
        <v>1.0733322471785515E-3</v>
      </c>
      <c r="N403">
        <f>LN('25 TSE Stocks'!N403/'25 TSE Stocks'!N402)</f>
        <v>4.2379269997068529E-2</v>
      </c>
      <c r="O403">
        <f>LN('25 TSE Stocks'!O403/'25 TSE Stocks'!O402)</f>
        <v>-1.609231628929185E-2</v>
      </c>
      <c r="P403">
        <f>LN('25 TSE Stocks'!P403/'25 TSE Stocks'!P402)</f>
        <v>7.8471634217680913E-2</v>
      </c>
      <c r="Q403">
        <f>LN('25 TSE Stocks'!Q403/'25 TSE Stocks'!Q402)</f>
        <v>-1.7732617743790421E-2</v>
      </c>
      <c r="R403">
        <f>LN('25 TSE Stocks'!R403/'25 TSE Stocks'!R402)</f>
        <v>-1.0801381753710818E-2</v>
      </c>
      <c r="S403">
        <f>LN('25 TSE Stocks'!S403/'25 TSE Stocks'!S402)</f>
        <v>-1.7391951845873513E-2</v>
      </c>
      <c r="T403">
        <f>LN('25 TSE Stocks'!T403/'25 TSE Stocks'!T402)</f>
        <v>5.5733974486260336E-2</v>
      </c>
      <c r="U403">
        <f>LN('25 TSE Stocks'!U403/'25 TSE Stocks'!U402)</f>
        <v>-1.1793426290432115E-2</v>
      </c>
      <c r="V403">
        <f>LN('25 TSE Stocks'!V403/'25 TSE Stocks'!V402)</f>
        <v>-9.5847341322058497E-3</v>
      </c>
      <c r="W403">
        <f>LN('25 TSE Stocks'!W403/'25 TSE Stocks'!W402)</f>
        <v>4.4574984067794935E-4</v>
      </c>
      <c r="X403">
        <f>LN('25 TSE Stocks'!X403/'25 TSE Stocks'!X402)</f>
        <v>-3.8601350421508029E-2</v>
      </c>
      <c r="Y403">
        <f>LN('25 TSE Stocks'!Y403/'25 TSE Stocks'!Y402)</f>
        <v>2.9199033050223252E-2</v>
      </c>
      <c r="Z403">
        <f>LN('25 TSE Stocks'!Z403/'25 TSE Stocks'!Z402)</f>
        <v>4.4835001687734209E-2</v>
      </c>
    </row>
    <row r="404" spans="1:26" x14ac:dyDescent="0.25">
      <c r="A404" s="1">
        <v>44074</v>
      </c>
      <c r="B404">
        <f>LN('25 TSE Stocks'!B404/'25 TSE Stocks'!B403)</f>
        <v>-1.4111832680774233E-2</v>
      </c>
      <c r="C404">
        <f>LN('25 TSE Stocks'!C404/'25 TSE Stocks'!C403)</f>
        <v>1.2400451529627054E-2</v>
      </c>
      <c r="D404">
        <f>LN('25 TSE Stocks'!D404/'25 TSE Stocks'!D403)</f>
        <v>-7.5309283947344059E-3</v>
      </c>
      <c r="E404">
        <f>LN('25 TSE Stocks'!E404/'25 TSE Stocks'!E403)</f>
        <v>3.2423064646789297E-2</v>
      </c>
      <c r="F404">
        <f>LN('25 TSE Stocks'!F404/'25 TSE Stocks'!F403)</f>
        <v>8.5874629518365997E-3</v>
      </c>
      <c r="G404">
        <f>LN('25 TSE Stocks'!G404/'25 TSE Stocks'!G403)</f>
        <v>-1.4182035828935631E-3</v>
      </c>
      <c r="H404">
        <f>LN('25 TSE Stocks'!H404/'25 TSE Stocks'!H403)</f>
        <v>1.9881392288167692E-2</v>
      </c>
      <c r="I404">
        <f>LN('25 TSE Stocks'!I404/'25 TSE Stocks'!I403)</f>
        <v>3.128832103939376E-2</v>
      </c>
      <c r="J404">
        <f>LN('25 TSE Stocks'!J404/'25 TSE Stocks'!J403)</f>
        <v>-6.3002873309864994E-3</v>
      </c>
      <c r="K404">
        <f>LN('25 TSE Stocks'!K404/'25 TSE Stocks'!K403)</f>
        <v>1.6931446156339153E-2</v>
      </c>
      <c r="L404">
        <f>LN('25 TSE Stocks'!L404/'25 TSE Stocks'!L403)</f>
        <v>-4.2559526914852909E-2</v>
      </c>
      <c r="M404">
        <f>LN('25 TSE Stocks'!M404/'25 TSE Stocks'!M403)</f>
        <v>3.5307122982272572E-2</v>
      </c>
      <c r="N404">
        <f>LN('25 TSE Stocks'!N404/'25 TSE Stocks'!N403)</f>
        <v>1.8273612194362632E-2</v>
      </c>
      <c r="O404">
        <f>LN('25 TSE Stocks'!O404/'25 TSE Stocks'!O403)</f>
        <v>9.2273052403622387E-3</v>
      </c>
      <c r="P404">
        <f>LN('25 TSE Stocks'!P404/'25 TSE Stocks'!P403)</f>
        <v>5.4008721182026986E-2</v>
      </c>
      <c r="Q404">
        <f>LN('25 TSE Stocks'!Q404/'25 TSE Stocks'!Q403)</f>
        <v>-1.518051742220016E-2</v>
      </c>
      <c r="R404">
        <f>LN('25 TSE Stocks'!R404/'25 TSE Stocks'!R403)</f>
        <v>5.6928219735693109E-3</v>
      </c>
      <c r="S404">
        <f>LN('25 TSE Stocks'!S404/'25 TSE Stocks'!S403)</f>
        <v>1.8335262912602138E-2</v>
      </c>
      <c r="T404">
        <f>LN('25 TSE Stocks'!T404/'25 TSE Stocks'!T403)</f>
        <v>4.0617957878735469E-2</v>
      </c>
      <c r="U404">
        <f>LN('25 TSE Stocks'!U404/'25 TSE Stocks'!U403)</f>
        <v>-6.3888609296848548E-3</v>
      </c>
      <c r="V404">
        <f>LN('25 TSE Stocks'!V404/'25 TSE Stocks'!V403)</f>
        <v>-8.8673655776462437E-3</v>
      </c>
      <c r="W404">
        <f>LN('25 TSE Stocks'!W404/'25 TSE Stocks'!W403)</f>
        <v>-3.5377700496863194E-2</v>
      </c>
      <c r="X404">
        <f>LN('25 TSE Stocks'!X404/'25 TSE Stocks'!X403)</f>
        <v>-1.342542931354078E-3</v>
      </c>
      <c r="Y404">
        <f>LN('25 TSE Stocks'!Y404/'25 TSE Stocks'!Y403)</f>
        <v>4.2259770633622587E-2</v>
      </c>
      <c r="Z404">
        <f>LN('25 TSE Stocks'!Z404/'25 TSE Stocks'!Z403)</f>
        <v>-1.8723723143074467E-2</v>
      </c>
    </row>
    <row r="405" spans="1:26" x14ac:dyDescent="0.25">
      <c r="A405" s="1">
        <v>44081</v>
      </c>
      <c r="B405">
        <f>LN('25 TSE Stocks'!B405/'25 TSE Stocks'!B404)</f>
        <v>1.4111832680774261E-2</v>
      </c>
      <c r="C405">
        <f>LN('25 TSE Stocks'!C405/'25 TSE Stocks'!C404)</f>
        <v>-1.7762457229594429E-2</v>
      </c>
      <c r="D405">
        <f>LN('25 TSE Stocks'!D405/'25 TSE Stocks'!D404)</f>
        <v>1.3941280602186827E-2</v>
      </c>
      <c r="E405">
        <f>LN('25 TSE Stocks'!E405/'25 TSE Stocks'!E404)</f>
        <v>1.8529098298400333E-2</v>
      </c>
      <c r="F405">
        <f>LN('25 TSE Stocks'!F405/'25 TSE Stocks'!F404)</f>
        <v>-1.2681296029864328E-2</v>
      </c>
      <c r="G405">
        <f>LN('25 TSE Stocks'!G405/'25 TSE Stocks'!G404)</f>
        <v>-1.2855634411848199E-2</v>
      </c>
      <c r="H405">
        <f>LN('25 TSE Stocks'!H405/'25 TSE Stocks'!H404)</f>
        <v>2.7186086520978384E-2</v>
      </c>
      <c r="I405">
        <f>LN('25 TSE Stocks'!I405/'25 TSE Stocks'!I404)</f>
        <v>6.4021858764931022E-2</v>
      </c>
      <c r="J405">
        <f>LN('25 TSE Stocks'!J405/'25 TSE Stocks'!J404)</f>
        <v>2.1986072150218011E-2</v>
      </c>
      <c r="K405">
        <f>LN('25 TSE Stocks'!K405/'25 TSE Stocks'!K404)</f>
        <v>2.6916709901793779E-2</v>
      </c>
      <c r="L405">
        <f>LN('25 TSE Stocks'!L405/'25 TSE Stocks'!L404)</f>
        <v>-1.5776018154693462E-2</v>
      </c>
      <c r="M405">
        <f>LN('25 TSE Stocks'!M405/'25 TSE Stocks'!M404)</f>
        <v>1.7959909327497813E-2</v>
      </c>
      <c r="N405">
        <f>LN('25 TSE Stocks'!N405/'25 TSE Stocks'!N404)</f>
        <v>9.4617728499935168E-3</v>
      </c>
      <c r="O405">
        <f>LN('25 TSE Stocks'!O405/'25 TSE Stocks'!O404)</f>
        <v>2.1017630655569389E-2</v>
      </c>
      <c r="P405">
        <f>LN('25 TSE Stocks'!P405/'25 TSE Stocks'!P404)</f>
        <v>8.0770480012999718E-2</v>
      </c>
      <c r="Q405">
        <f>LN('25 TSE Stocks'!Q405/'25 TSE Stocks'!Q404)</f>
        <v>-3.8991291084913615E-2</v>
      </c>
      <c r="R405">
        <f>LN('25 TSE Stocks'!R405/'25 TSE Stocks'!R404)</f>
        <v>7.3713517103921097E-3</v>
      </c>
      <c r="S405">
        <f>LN('25 TSE Stocks'!S405/'25 TSE Stocks'!S404)</f>
        <v>2.1134260848162948E-2</v>
      </c>
      <c r="T405">
        <f>LN('25 TSE Stocks'!T405/'25 TSE Stocks'!T404)</f>
        <v>8.1689880804258735E-2</v>
      </c>
      <c r="U405">
        <f>LN('25 TSE Stocks'!U405/'25 TSE Stocks'!U404)</f>
        <v>2.2860935627398719E-2</v>
      </c>
      <c r="V405">
        <f>LN('25 TSE Stocks'!V405/'25 TSE Stocks'!V404)</f>
        <v>6.2765667119300178E-2</v>
      </c>
      <c r="W405">
        <f>LN('25 TSE Stocks'!W405/'25 TSE Stocks'!W404)</f>
        <v>-2.7739763119975992E-3</v>
      </c>
      <c r="X405">
        <f>LN('25 TSE Stocks'!X405/'25 TSE Stocks'!X404)</f>
        <v>4.4767608340743367E-4</v>
      </c>
      <c r="Y405">
        <f>LN('25 TSE Stocks'!Y405/'25 TSE Stocks'!Y404)</f>
        <v>5.2770057979687132E-2</v>
      </c>
      <c r="Z405">
        <f>LN('25 TSE Stocks'!Z405/'25 TSE Stocks'!Z404)</f>
        <v>-6.8965819684140882E-3</v>
      </c>
    </row>
    <row r="406" spans="1:26" x14ac:dyDescent="0.25">
      <c r="A406" s="1">
        <v>44088</v>
      </c>
      <c r="B406">
        <f>LN('25 TSE Stocks'!B406/'25 TSE Stocks'!B405)</f>
        <v>7.0096381368186036E-2</v>
      </c>
      <c r="C406">
        <f>LN('25 TSE Stocks'!C406/'25 TSE Stocks'!C405)</f>
        <v>5.0665869342930825E-2</v>
      </c>
      <c r="D406">
        <f>LN('25 TSE Stocks'!D406/'25 TSE Stocks'!D405)</f>
        <v>5.1878897009427868E-2</v>
      </c>
      <c r="E406">
        <f>LN('25 TSE Stocks'!E406/'25 TSE Stocks'!E405)</f>
        <v>2.1368459345517867E-2</v>
      </c>
      <c r="F406">
        <f>LN('25 TSE Stocks'!F406/'25 TSE Stocks'!F405)</f>
        <v>5.9078088981015684E-3</v>
      </c>
      <c r="G406">
        <f>LN('25 TSE Stocks'!G406/'25 TSE Stocks'!G405)</f>
        <v>1.1719565542061586E-2</v>
      </c>
      <c r="H406">
        <f>LN('25 TSE Stocks'!H406/'25 TSE Stocks'!H405)</f>
        <v>-5.9188815033821458E-2</v>
      </c>
      <c r="I406">
        <f>LN('25 TSE Stocks'!I406/'25 TSE Stocks'!I405)</f>
        <v>-2.9137819690249703E-2</v>
      </c>
      <c r="J406">
        <f>LN('25 TSE Stocks'!J406/'25 TSE Stocks'!J405)</f>
        <v>6.2197282636037271E-2</v>
      </c>
      <c r="K406">
        <f>LN('25 TSE Stocks'!K406/'25 TSE Stocks'!K405)</f>
        <v>2.8199289521763732E-2</v>
      </c>
      <c r="L406">
        <f>LN('25 TSE Stocks'!L406/'25 TSE Stocks'!L405)</f>
        <v>3.1306927863477739E-2</v>
      </c>
      <c r="M406">
        <f>LN('25 TSE Stocks'!M406/'25 TSE Stocks'!M405)</f>
        <v>-1.6235371243762398E-2</v>
      </c>
      <c r="N406">
        <f>LN('25 TSE Stocks'!N406/'25 TSE Stocks'!N405)</f>
        <v>-4.7289189238474687E-2</v>
      </c>
      <c r="O406">
        <f>LN('25 TSE Stocks'!O406/'25 TSE Stocks'!O405)</f>
        <v>2.9356762561243283E-2</v>
      </c>
      <c r="P406">
        <f>LN('25 TSE Stocks'!P406/'25 TSE Stocks'!P405)</f>
        <v>-4.8693175761867345E-2</v>
      </c>
      <c r="Q406">
        <f>LN('25 TSE Stocks'!Q406/'25 TSE Stocks'!Q405)</f>
        <v>-9.9900670429797153E-3</v>
      </c>
      <c r="R406">
        <f>LN('25 TSE Stocks'!R406/'25 TSE Stocks'!R405)</f>
        <v>-2.4986361457084435E-2</v>
      </c>
      <c r="S406">
        <f>LN('25 TSE Stocks'!S406/'25 TSE Stocks'!S405)</f>
        <v>-3.6790167118978076E-2</v>
      </c>
      <c r="T406">
        <f>LN('25 TSE Stocks'!T406/'25 TSE Stocks'!T405)</f>
        <v>0</v>
      </c>
      <c r="U406">
        <f>LN('25 TSE Stocks'!U406/'25 TSE Stocks'!U405)</f>
        <v>-5.2958514801096533E-3</v>
      </c>
      <c r="V406">
        <f>LN('25 TSE Stocks'!V406/'25 TSE Stocks'!V405)</f>
        <v>3.3647995108015791E-2</v>
      </c>
      <c r="W406">
        <f>LN('25 TSE Stocks'!W406/'25 TSE Stocks'!W405)</f>
        <v>4.0822011820486913E-2</v>
      </c>
      <c r="X406">
        <f>LN('25 TSE Stocks'!X406/'25 TSE Stocks'!X405)</f>
        <v>2.2357241563289326E-3</v>
      </c>
      <c r="Y406">
        <f>LN('25 TSE Stocks'!Y406/'25 TSE Stocks'!Y405)</f>
        <v>5.6327443433529828E-2</v>
      </c>
      <c r="Z406">
        <f>LN('25 TSE Stocks'!Z406/'25 TSE Stocks'!Z405)</f>
        <v>-2.8072093138646684E-2</v>
      </c>
    </row>
    <row r="407" spans="1:26" x14ac:dyDescent="0.25">
      <c r="A407" s="1">
        <v>44095</v>
      </c>
      <c r="B407">
        <f>LN('25 TSE Stocks'!B407/'25 TSE Stocks'!B406)</f>
        <v>1.9988779781831501E-2</v>
      </c>
      <c r="C407">
        <f>LN('25 TSE Stocks'!C407/'25 TSE Stocks'!C406)</f>
        <v>3.5150137751064153E-2</v>
      </c>
      <c r="D407">
        <f>LN('25 TSE Stocks'!D407/'25 TSE Stocks'!D406)</f>
        <v>2.3977051215453259E-2</v>
      </c>
      <c r="E407">
        <f>LN('25 TSE Stocks'!E407/'25 TSE Stocks'!E406)</f>
        <v>8.4210885491276706E-3</v>
      </c>
      <c r="F407">
        <f>LN('25 TSE Stocks'!F407/'25 TSE Stocks'!F406)</f>
        <v>-2.2682210340038205E-3</v>
      </c>
      <c r="G407">
        <f>LN('25 TSE Stocks'!G407/'25 TSE Stocks'!G406)</f>
        <v>-9.952485025416396E-4</v>
      </c>
      <c r="H407">
        <f>LN('25 TSE Stocks'!H407/'25 TSE Stocks'!H406)</f>
        <v>-8.923115236230561E-2</v>
      </c>
      <c r="I407">
        <f>LN('25 TSE Stocks'!I407/'25 TSE Stocks'!I406)</f>
        <v>-2.0709986037317885E-2</v>
      </c>
      <c r="J407">
        <f>LN('25 TSE Stocks'!J407/'25 TSE Stocks'!J406)</f>
        <v>-9.0203253858088994E-4</v>
      </c>
      <c r="K407">
        <f>LN('25 TSE Stocks'!K407/'25 TSE Stocks'!K406)</f>
        <v>2.9746679877742177E-3</v>
      </c>
      <c r="L407">
        <f>LN('25 TSE Stocks'!L407/'25 TSE Stocks'!L406)</f>
        <v>1.360553891212943E-2</v>
      </c>
      <c r="M407">
        <f>LN('25 TSE Stocks'!M407/'25 TSE Stocks'!M406)</f>
        <v>-4.0075733973054514E-2</v>
      </c>
      <c r="N407">
        <f>LN('25 TSE Stocks'!N407/'25 TSE Stocks'!N406)</f>
        <v>-2.9582221316416659E-2</v>
      </c>
      <c r="O407">
        <f>LN('25 TSE Stocks'!O407/'25 TSE Stocks'!O406)</f>
        <v>5.4436568912044608E-3</v>
      </c>
      <c r="P407">
        <f>LN('25 TSE Stocks'!P407/'25 TSE Stocks'!P406)</f>
        <v>4.0651866981455944E-3</v>
      </c>
      <c r="Q407">
        <f>LN('25 TSE Stocks'!Q407/'25 TSE Stocks'!Q406)</f>
        <v>2.5769544724703383E-2</v>
      </c>
      <c r="R407">
        <f>LN('25 TSE Stocks'!R407/'25 TSE Stocks'!R406)</f>
        <v>-1.8088201955773439E-3</v>
      </c>
      <c r="S407">
        <f>LN('25 TSE Stocks'!S407/'25 TSE Stocks'!S406)</f>
        <v>-2.9016485931528873E-2</v>
      </c>
      <c r="T407">
        <f>LN('25 TSE Stocks'!T407/'25 TSE Stocks'!T406)</f>
        <v>-5.6443699306022615E-4</v>
      </c>
      <c r="U407">
        <f>LN('25 TSE Stocks'!U407/'25 TSE Stocks'!U406)</f>
        <v>-6.4421362675240396E-3</v>
      </c>
      <c r="V407">
        <f>LN('25 TSE Stocks'!V407/'25 TSE Stocks'!V406)</f>
        <v>1.9658555322000667E-2</v>
      </c>
      <c r="W407">
        <f>LN('25 TSE Stocks'!W407/'25 TSE Stocks'!W406)</f>
        <v>-8.4804041877960465E-3</v>
      </c>
      <c r="X407">
        <f>LN('25 TSE Stocks'!X407/'25 TSE Stocks'!X406)</f>
        <v>4.4562808237083393E-3</v>
      </c>
      <c r="Y407">
        <f>LN('25 TSE Stocks'!Y407/'25 TSE Stocks'!Y406)</f>
        <v>-3.5397612796431227E-3</v>
      </c>
      <c r="Z407">
        <f>LN('25 TSE Stocks'!Z407/'25 TSE Stocks'!Z406)</f>
        <v>-1.7810697979240688E-3</v>
      </c>
    </row>
    <row r="408" spans="1:26" x14ac:dyDescent="0.25">
      <c r="A408" s="1">
        <v>44102</v>
      </c>
      <c r="B408">
        <f>LN('25 TSE Stocks'!B408/'25 TSE Stocks'!B407)</f>
        <v>8.1158815084397592E-3</v>
      </c>
      <c r="C408">
        <f>LN('25 TSE Stocks'!C408/'25 TSE Stocks'!C407)</f>
        <v>4.1874103186660662E-2</v>
      </c>
      <c r="D408">
        <f>LN('25 TSE Stocks'!D408/'25 TSE Stocks'!D407)</f>
        <v>3.6825874427872204E-2</v>
      </c>
      <c r="E408">
        <f>LN('25 TSE Stocks'!E408/'25 TSE Stocks'!E407)</f>
        <v>-2.0117175114684194E-2</v>
      </c>
      <c r="F408">
        <f>LN('25 TSE Stocks'!F408/'25 TSE Stocks'!F407)</f>
        <v>-4.7666764422189263E-2</v>
      </c>
      <c r="G408">
        <f>LN('25 TSE Stocks'!G408/'25 TSE Stocks'!G407)</f>
        <v>-2.0112611486725239E-2</v>
      </c>
      <c r="H408">
        <f>LN('25 TSE Stocks'!H408/'25 TSE Stocks'!H407)</f>
        <v>4.4345885211006728E-3</v>
      </c>
      <c r="I408">
        <f>LN('25 TSE Stocks'!I408/'25 TSE Stocks'!I407)</f>
        <v>-0.10453780890636283</v>
      </c>
      <c r="J408">
        <f>LN('25 TSE Stocks'!J408/'25 TSE Stocks'!J407)</f>
        <v>1.1023848153684083E-3</v>
      </c>
      <c r="K408">
        <f>LN('25 TSE Stocks'!K408/'25 TSE Stocks'!K407)</f>
        <v>-1.2954926798379075E-2</v>
      </c>
      <c r="L408">
        <f>LN('25 TSE Stocks'!L408/'25 TSE Stocks'!L407)</f>
        <v>-3.7870198418199628E-2</v>
      </c>
      <c r="M408">
        <f>LN('25 TSE Stocks'!M408/'25 TSE Stocks'!M407)</f>
        <v>-3.9532678957319711E-3</v>
      </c>
      <c r="N408">
        <f>LN('25 TSE Stocks'!N408/'25 TSE Stocks'!N407)</f>
        <v>-1.3652165020509805E-2</v>
      </c>
      <c r="O408">
        <f>LN('25 TSE Stocks'!O408/'25 TSE Stocks'!O407)</f>
        <v>-4.3834942281470127E-2</v>
      </c>
      <c r="P408">
        <f>LN('25 TSE Stocks'!P408/'25 TSE Stocks'!P407)</f>
        <v>7.4252688272704287E-2</v>
      </c>
      <c r="Q408">
        <f>LN('25 TSE Stocks'!Q408/'25 TSE Stocks'!Q407)</f>
        <v>-6.050236339990335E-2</v>
      </c>
      <c r="R408">
        <f>LN('25 TSE Stocks'!R408/'25 TSE Stocks'!R407)</f>
        <v>-1.214351158223061E-2</v>
      </c>
      <c r="S408">
        <f>LN('25 TSE Stocks'!S408/'25 TSE Stocks'!S407)</f>
        <v>3.0409164211594704E-3</v>
      </c>
      <c r="T408">
        <f>LN('25 TSE Stocks'!T408/'25 TSE Stocks'!T407)</f>
        <v>-4.0328059459062281E-2</v>
      </c>
      <c r="U408">
        <f>LN('25 TSE Stocks'!U408/'25 TSE Stocks'!U407)</f>
        <v>-3.4004228400227779E-2</v>
      </c>
      <c r="V408">
        <f>LN('25 TSE Stocks'!V408/'25 TSE Stocks'!V407)</f>
        <v>-5.6352907655850958E-2</v>
      </c>
      <c r="W408">
        <f>LN('25 TSE Stocks'!W408/'25 TSE Stocks'!W407)</f>
        <v>-7.1525358023801056E-2</v>
      </c>
      <c r="X408">
        <f>LN('25 TSE Stocks'!X408/'25 TSE Stocks'!X407)</f>
        <v>-7.0932063889688868E-2</v>
      </c>
      <c r="Y408">
        <f>LN('25 TSE Stocks'!Y408/'25 TSE Stocks'!Y407)</f>
        <v>-2.6631569726443573E-3</v>
      </c>
      <c r="Z408">
        <f>LN('25 TSE Stocks'!Z408/'25 TSE Stocks'!Z407)</f>
        <v>-2.8935000853565512E-2</v>
      </c>
    </row>
    <row r="409" spans="1:26" x14ac:dyDescent="0.25">
      <c r="A409" s="1">
        <v>44109</v>
      </c>
      <c r="B409">
        <f>LN('25 TSE Stocks'!B409/'25 TSE Stocks'!B408)</f>
        <v>7.5591713767865568E-2</v>
      </c>
      <c r="C409">
        <f>LN('25 TSE Stocks'!C409/'25 TSE Stocks'!C408)</f>
        <v>4.722163807463902E-2</v>
      </c>
      <c r="D409">
        <f>LN('25 TSE Stocks'!D409/'25 TSE Stocks'!D408)</f>
        <v>5.2876365853897163E-2</v>
      </c>
      <c r="E409">
        <f>LN('25 TSE Stocks'!E409/'25 TSE Stocks'!E408)</f>
        <v>5.5000751981653502E-2</v>
      </c>
      <c r="F409">
        <f>LN('25 TSE Stocks'!F409/'25 TSE Stocks'!F408)</f>
        <v>5.3622437249529753E-2</v>
      </c>
      <c r="G409">
        <f>LN('25 TSE Stocks'!G409/'25 TSE Stocks'!G408)</f>
        <v>1.166535552339054E-2</v>
      </c>
      <c r="H409">
        <f>LN('25 TSE Stocks'!H409/'25 TSE Stocks'!H408)</f>
        <v>0</v>
      </c>
      <c r="I409">
        <f>LN('25 TSE Stocks'!I409/'25 TSE Stocks'!I408)</f>
        <v>-1.3036915115062619E-2</v>
      </c>
      <c r="J409">
        <f>LN('25 TSE Stocks'!J409/'25 TSE Stocks'!J408)</f>
        <v>2.9705244749145897E-2</v>
      </c>
      <c r="K409">
        <f>LN('25 TSE Stocks'!K409/'25 TSE Stocks'!K408)</f>
        <v>5.179480046688547E-2</v>
      </c>
      <c r="L409">
        <f>LN('25 TSE Stocks'!L409/'25 TSE Stocks'!L408)</f>
        <v>-2.5949999009375297E-2</v>
      </c>
      <c r="M409">
        <f>LN('25 TSE Stocks'!M409/'25 TSE Stocks'!M408)</f>
        <v>5.3534451762255596E-2</v>
      </c>
      <c r="N409">
        <f>LN('25 TSE Stocks'!N409/'25 TSE Stocks'!N408)</f>
        <v>0.1446379490971938</v>
      </c>
      <c r="O409">
        <f>LN('25 TSE Stocks'!O409/'25 TSE Stocks'!O408)</f>
        <v>4.0027482267305688E-2</v>
      </c>
      <c r="P409">
        <f>LN('25 TSE Stocks'!P409/'25 TSE Stocks'!P408)</f>
        <v>4.780327921391507E-2</v>
      </c>
      <c r="Q409">
        <f>LN('25 TSE Stocks'!Q409/'25 TSE Stocks'!Q408)</f>
        <v>-1.9853140537815931E-3</v>
      </c>
      <c r="R409">
        <f>LN('25 TSE Stocks'!R409/'25 TSE Stocks'!R408)</f>
        <v>7.867917406268897E-2</v>
      </c>
      <c r="S409">
        <f>LN('25 TSE Stocks'!S409/'25 TSE Stocks'!S408)</f>
        <v>2.2022966514488977E-2</v>
      </c>
      <c r="T409">
        <f>LN('25 TSE Stocks'!T409/'25 TSE Stocks'!T408)</f>
        <v>2.0990019903556006E-2</v>
      </c>
      <c r="U409">
        <f>LN('25 TSE Stocks'!U409/'25 TSE Stocks'!U408)</f>
        <v>-1.0292549831136665E-3</v>
      </c>
      <c r="V409">
        <f>LN('25 TSE Stocks'!V409/'25 TSE Stocks'!V408)</f>
        <v>7.0366181672819175E-2</v>
      </c>
      <c r="W409">
        <f>LN('25 TSE Stocks'!W409/'25 TSE Stocks'!W408)</f>
        <v>1.4292312797629752E-2</v>
      </c>
      <c r="X409">
        <f>LN('25 TSE Stocks'!X409/'25 TSE Stocks'!X408)</f>
        <v>7.1344282864318929E-3</v>
      </c>
      <c r="Y409">
        <f>LN('25 TSE Stocks'!Y409/'25 TSE Stocks'!Y408)</f>
        <v>8.5157603237646165E-2</v>
      </c>
      <c r="Z409">
        <f>LN('25 TSE Stocks'!Z409/'25 TSE Stocks'!Z408)</f>
        <v>1.3311103970624833E-3</v>
      </c>
    </row>
    <row r="410" spans="1:26" x14ac:dyDescent="0.25">
      <c r="A410" s="1">
        <v>44116</v>
      </c>
      <c r="B410">
        <f>LN('25 TSE Stocks'!B410/'25 TSE Stocks'!B409)</f>
        <v>-7.5229880315273905E-3</v>
      </c>
      <c r="C410">
        <f>LN('25 TSE Stocks'!C410/'25 TSE Stocks'!C409)</f>
        <v>1.6504513184538928E-2</v>
      </c>
      <c r="D410">
        <f>LN('25 TSE Stocks'!D410/'25 TSE Stocks'!D409)</f>
        <v>1.8050961335589551E-3</v>
      </c>
      <c r="E410">
        <f>LN('25 TSE Stocks'!E410/'25 TSE Stocks'!E409)</f>
        <v>-2.0513450911257024E-2</v>
      </c>
      <c r="F410">
        <f>LN('25 TSE Stocks'!F410/'25 TSE Stocks'!F409)</f>
        <v>-2.5877585212716964E-2</v>
      </c>
      <c r="G410">
        <f>LN('25 TSE Stocks'!G410/'25 TSE Stocks'!G409)</f>
        <v>-2.0006451851836211E-2</v>
      </c>
      <c r="H410">
        <f>LN('25 TSE Stocks'!H410/'25 TSE Stocks'!H409)</f>
        <v>-6.8676871254362351E-2</v>
      </c>
      <c r="I410">
        <f>LN('25 TSE Stocks'!I410/'25 TSE Stocks'!I409)</f>
        <v>-1.3420205607188542E-2</v>
      </c>
      <c r="J410">
        <f>LN('25 TSE Stocks'!J410/'25 TSE Stocks'!J409)</f>
        <v>-9.7601121521829386E-4</v>
      </c>
      <c r="K410">
        <f>LN('25 TSE Stocks'!K410/'25 TSE Stocks'!K409)</f>
        <v>-1.4388788767255929E-2</v>
      </c>
      <c r="L410">
        <f>LN('25 TSE Stocks'!L410/'25 TSE Stocks'!L409)</f>
        <v>-5.3866465216454246E-2</v>
      </c>
      <c r="M410">
        <f>LN('25 TSE Stocks'!M410/'25 TSE Stocks'!M409)</f>
        <v>-1.4701229212772079E-2</v>
      </c>
      <c r="N410">
        <f>LN('25 TSE Stocks'!N410/'25 TSE Stocks'!N409)</f>
        <v>1.726720587307393E-2</v>
      </c>
      <c r="O410">
        <f>LN('25 TSE Stocks'!O410/'25 TSE Stocks'!O409)</f>
        <v>-1.5376484356459703E-2</v>
      </c>
      <c r="P410">
        <f>LN('25 TSE Stocks'!P410/'25 TSE Stocks'!P409)</f>
        <v>-2.2697295457033657E-2</v>
      </c>
      <c r="Q410">
        <f>LN('25 TSE Stocks'!Q410/'25 TSE Stocks'!Q409)</f>
        <v>-9.4687761230357239E-3</v>
      </c>
      <c r="R410">
        <f>LN('25 TSE Stocks'!R410/'25 TSE Stocks'!R409)</f>
        <v>-3.3590142088455462E-2</v>
      </c>
      <c r="S410">
        <f>LN('25 TSE Stocks'!S410/'25 TSE Stocks'!S409)</f>
        <v>1.5717321453821542E-2</v>
      </c>
      <c r="T410">
        <f>LN('25 TSE Stocks'!T410/'25 TSE Stocks'!T409)</f>
        <v>9.8925165370881731E-3</v>
      </c>
      <c r="U410">
        <f>LN('25 TSE Stocks'!U410/'25 TSE Stocks'!U409)</f>
        <v>-5.8092361961983533E-3</v>
      </c>
      <c r="V410">
        <f>LN('25 TSE Stocks'!V410/'25 TSE Stocks'!V409)</f>
        <v>-2.937075444325116E-2</v>
      </c>
      <c r="W410">
        <f>LN('25 TSE Stocks'!W410/'25 TSE Stocks'!W409)</f>
        <v>5.7609571479808191E-3</v>
      </c>
      <c r="X410">
        <f>LN('25 TSE Stocks'!X410/'25 TSE Stocks'!X409)</f>
        <v>1.3650482875548198E-2</v>
      </c>
      <c r="Y410">
        <f>LN('25 TSE Stocks'!Y410/'25 TSE Stocks'!Y409)</f>
        <v>-2.7308243609519927E-2</v>
      </c>
      <c r="Z410">
        <f>LN('25 TSE Stocks'!Z410/'25 TSE Stocks'!Z409)</f>
        <v>-1.8868463557897744E-2</v>
      </c>
    </row>
    <row r="411" spans="1:26" x14ac:dyDescent="0.25">
      <c r="A411" s="1">
        <v>44123</v>
      </c>
      <c r="B411">
        <f>LN('25 TSE Stocks'!B411/'25 TSE Stocks'!B410)</f>
        <v>-4.6365865703367468E-2</v>
      </c>
      <c r="C411">
        <f>LN('25 TSE Stocks'!C411/'25 TSE Stocks'!C410)</f>
        <v>-2.2574338755785774E-2</v>
      </c>
      <c r="D411">
        <f>LN('25 TSE Stocks'!D411/'25 TSE Stocks'!D410)</f>
        <v>-3.6133664079463735E-3</v>
      </c>
      <c r="E411">
        <f>LN('25 TSE Stocks'!E411/'25 TSE Stocks'!E410)</f>
        <v>2.9609072017736372E-2</v>
      </c>
      <c r="F411">
        <f>LN('25 TSE Stocks'!F411/'25 TSE Stocks'!F410)</f>
        <v>1.4667897952863586E-2</v>
      </c>
      <c r="G411">
        <f>LN('25 TSE Stocks'!G411/'25 TSE Stocks'!G410)</f>
        <v>2.0867152556571466E-2</v>
      </c>
      <c r="H411">
        <f>LN('25 TSE Stocks'!H411/'25 TSE Stocks'!H410)</f>
        <v>1.877992944110354E-2</v>
      </c>
      <c r="I411">
        <f>LN('25 TSE Stocks'!I411/'25 TSE Stocks'!I410)</f>
        <v>9.6639407565451349E-3</v>
      </c>
      <c r="J411">
        <f>LN('25 TSE Stocks'!J411/'25 TSE Stocks'!J410)</f>
        <v>-2.1718627892268277E-2</v>
      </c>
      <c r="K411">
        <f>LN('25 TSE Stocks'!K411/'25 TSE Stocks'!K410)</f>
        <v>-3.9413910665341223E-2</v>
      </c>
      <c r="L411">
        <f>LN('25 TSE Stocks'!L411/'25 TSE Stocks'!L410)</f>
        <v>-2.1215737834172986E-2</v>
      </c>
      <c r="M411">
        <f>LN('25 TSE Stocks'!M411/'25 TSE Stocks'!M410)</f>
        <v>1.989957721790717E-2</v>
      </c>
      <c r="N411">
        <f>LN('25 TSE Stocks'!N411/'25 TSE Stocks'!N410)</f>
        <v>9.9709464847981873E-3</v>
      </c>
      <c r="O411">
        <f>LN('25 TSE Stocks'!O411/'25 TSE Stocks'!O410)</f>
        <v>-2.1818944982560196E-2</v>
      </c>
      <c r="P411">
        <f>LN('25 TSE Stocks'!P411/'25 TSE Stocks'!P410)</f>
        <v>3.6662850955440818E-3</v>
      </c>
      <c r="Q411">
        <f>LN('25 TSE Stocks'!Q411/'25 TSE Stocks'!Q410)</f>
        <v>-3.1135076050804032E-2</v>
      </c>
      <c r="R411">
        <f>LN('25 TSE Stocks'!R411/'25 TSE Stocks'!R410)</f>
        <v>1.4588544326652397E-3</v>
      </c>
      <c r="S411">
        <f>LN('25 TSE Stocks'!S411/'25 TSE Stocks'!S410)</f>
        <v>-2.1675568516682158E-2</v>
      </c>
      <c r="T411">
        <f>LN('25 TSE Stocks'!T411/'25 TSE Stocks'!T410)</f>
        <v>1.4942738070474694E-2</v>
      </c>
      <c r="U411">
        <f>LN('25 TSE Stocks'!U411/'25 TSE Stocks'!U410)</f>
        <v>-1.1327428403647404E-2</v>
      </c>
      <c r="V411">
        <f>LN('25 TSE Stocks'!V411/'25 TSE Stocks'!V410)</f>
        <v>-8.9820974371245012E-3</v>
      </c>
      <c r="W411">
        <f>LN('25 TSE Stocks'!W411/'25 TSE Stocks'!W410)</f>
        <v>1.9130495059117888E-3</v>
      </c>
      <c r="X411">
        <f>LN('25 TSE Stocks'!X411/'25 TSE Stocks'!X410)</f>
        <v>-1.5073375564797846E-2</v>
      </c>
      <c r="Y411">
        <f>LN('25 TSE Stocks'!Y411/'25 TSE Stocks'!Y410)</f>
        <v>5.4685348496354425E-2</v>
      </c>
      <c r="Z411">
        <f>LN('25 TSE Stocks'!Z411/'25 TSE Stocks'!Z410)</f>
        <v>-1.9066808065496669E-3</v>
      </c>
    </row>
    <row r="412" spans="1:26" x14ac:dyDescent="0.25">
      <c r="A412" s="1">
        <v>44130</v>
      </c>
      <c r="B412">
        <f>LN('25 TSE Stocks'!B412/'25 TSE Stocks'!B411)</f>
        <v>2.1241723936025157E-2</v>
      </c>
      <c r="C412">
        <f>LN('25 TSE Stocks'!C412/'25 TSE Stocks'!C411)</f>
        <v>-3.0487092654523191E-3</v>
      </c>
      <c r="D412">
        <f>LN('25 TSE Stocks'!D412/'25 TSE Stocks'!D411)</f>
        <v>-2.938681730855636E-2</v>
      </c>
      <c r="E412">
        <f>LN('25 TSE Stocks'!E412/'25 TSE Stocks'!E411)</f>
        <v>8.6676024616845662E-2</v>
      </c>
      <c r="F412">
        <f>LN('25 TSE Stocks'!F412/'25 TSE Stocks'!F411)</f>
        <v>-3.732482253904526E-2</v>
      </c>
      <c r="G412">
        <f>LN('25 TSE Stocks'!G412/'25 TSE Stocks'!G411)</f>
        <v>-2.4681866484866789E-2</v>
      </c>
      <c r="H412">
        <f>LN('25 TSE Stocks'!H412/'25 TSE Stocks'!H411)</f>
        <v>-0.1236140164311918</v>
      </c>
      <c r="I412">
        <f>LN('25 TSE Stocks'!I412/'25 TSE Stocks'!I411)</f>
        <v>-5.2140952644903205E-2</v>
      </c>
      <c r="J412">
        <f>LN('25 TSE Stocks'!J412/'25 TSE Stocks'!J411)</f>
        <v>-2.2200717292552633E-2</v>
      </c>
      <c r="K412">
        <f>LN('25 TSE Stocks'!K412/'25 TSE Stocks'!K411)</f>
        <v>2.1869794484584631E-2</v>
      </c>
      <c r="L412">
        <f>LN('25 TSE Stocks'!L412/'25 TSE Stocks'!L411)</f>
        <v>-1.3739145179866186E-2</v>
      </c>
      <c r="M412">
        <f>LN('25 TSE Stocks'!M412/'25 TSE Stocks'!M411)</f>
        <v>-5.5979842625284548E-2</v>
      </c>
      <c r="N412">
        <f>LN('25 TSE Stocks'!N412/'25 TSE Stocks'!N411)</f>
        <v>-6.710477334517817E-2</v>
      </c>
      <c r="O412">
        <f>LN('25 TSE Stocks'!O412/'25 TSE Stocks'!O411)</f>
        <v>-2.985304136040208E-2</v>
      </c>
      <c r="P412">
        <f>LN('25 TSE Stocks'!P412/'25 TSE Stocks'!P411)</f>
        <v>-2.6890806124476332E-2</v>
      </c>
      <c r="Q412">
        <f>LN('25 TSE Stocks'!Q412/'25 TSE Stocks'!Q411)</f>
        <v>-1.4278155487133511E-2</v>
      </c>
      <c r="R412">
        <f>LN('25 TSE Stocks'!R412/'25 TSE Stocks'!R411)</f>
        <v>-7.5993637769113651E-2</v>
      </c>
      <c r="S412">
        <f>LN('25 TSE Stocks'!S412/'25 TSE Stocks'!S411)</f>
        <v>-4.3772937020733926E-2</v>
      </c>
      <c r="T412">
        <f>LN('25 TSE Stocks'!T412/'25 TSE Stocks'!T411)</f>
        <v>-3.6600079487908534E-2</v>
      </c>
      <c r="U412">
        <f>LN('25 TSE Stocks'!U412/'25 TSE Stocks'!U411)</f>
        <v>-2.8825787033265032E-2</v>
      </c>
      <c r="V412">
        <f>LN('25 TSE Stocks'!V412/'25 TSE Stocks'!V411)</f>
        <v>1.4925684858664924E-2</v>
      </c>
      <c r="W412">
        <f>LN('25 TSE Stocks'!W412/'25 TSE Stocks'!W411)</f>
        <v>-7.6426150644741522E-2</v>
      </c>
      <c r="X412">
        <f>LN('25 TSE Stocks'!X412/'25 TSE Stocks'!X411)</f>
        <v>1.4137909640237515E-2</v>
      </c>
      <c r="Y412">
        <f>LN('25 TSE Stocks'!Y412/'25 TSE Stocks'!Y411)</f>
        <v>-6.3956294163096075E-2</v>
      </c>
      <c r="Z412">
        <f>LN('25 TSE Stocks'!Z412/'25 TSE Stocks'!Z411)</f>
        <v>-2.3167049166054384E-2</v>
      </c>
    </row>
    <row r="413" spans="1:26" x14ac:dyDescent="0.25">
      <c r="A413" s="1">
        <v>44137</v>
      </c>
      <c r="B413">
        <f>LN('25 TSE Stocks'!B413/'25 TSE Stocks'!B412)</f>
        <v>5.0684743820984812E-2</v>
      </c>
      <c r="C413">
        <f>LN('25 TSE Stocks'!C413/'25 TSE Stocks'!C412)</f>
        <v>-3.1010336316412004E-2</v>
      </c>
      <c r="D413">
        <f>LN('25 TSE Stocks'!D413/'25 TSE Stocks'!D412)</f>
        <v>0.10181263844024289</v>
      </c>
      <c r="E413">
        <f>LN('25 TSE Stocks'!E413/'25 TSE Stocks'!E412)</f>
        <v>-9.2679115266067306E-3</v>
      </c>
      <c r="F413">
        <f>LN('25 TSE Stocks'!F413/'25 TSE Stocks'!F412)</f>
        <v>3.9670506419975431E-2</v>
      </c>
      <c r="G413">
        <f>LN('25 TSE Stocks'!G413/'25 TSE Stocks'!G412)</f>
        <v>3.1257135026432216E-2</v>
      </c>
      <c r="H413">
        <f>LN('25 TSE Stocks'!H413/'25 TSE Stocks'!H412)</f>
        <v>2.59755155855825E-2</v>
      </c>
      <c r="I413">
        <f>LN('25 TSE Stocks'!I413/'25 TSE Stocks'!I412)</f>
        <v>1.1824092213649962E-2</v>
      </c>
      <c r="J413">
        <f>LN('25 TSE Stocks'!J413/'25 TSE Stocks'!J412)</f>
        <v>5.5087137894780445E-2</v>
      </c>
      <c r="K413">
        <f>LN('25 TSE Stocks'!K413/'25 TSE Stocks'!K412)</f>
        <v>6.2877761465461937E-2</v>
      </c>
      <c r="L413">
        <f>LN('25 TSE Stocks'!L413/'25 TSE Stocks'!L412)</f>
        <v>1.7630066820003492E-2</v>
      </c>
      <c r="M413">
        <f>LN('25 TSE Stocks'!M413/'25 TSE Stocks'!M412)</f>
        <v>3.9775861059786276E-2</v>
      </c>
      <c r="N413">
        <f>LN('25 TSE Stocks'!N413/'25 TSE Stocks'!N412)</f>
        <v>4.1988312251919402E-2</v>
      </c>
      <c r="O413">
        <f>LN('25 TSE Stocks'!O413/'25 TSE Stocks'!O412)</f>
        <v>1.3314256331630012E-2</v>
      </c>
      <c r="P413">
        <f>LN('25 TSE Stocks'!P413/'25 TSE Stocks'!P412)</f>
        <v>5.1293276317112724E-2</v>
      </c>
      <c r="Q413">
        <f>LN('25 TSE Stocks'!Q413/'25 TSE Stocks'!Q412)</f>
        <v>1.3187011032674618E-2</v>
      </c>
      <c r="R413">
        <f>LN('25 TSE Stocks'!R413/'25 TSE Stocks'!R412)</f>
        <v>1.9006643566353971E-2</v>
      </c>
      <c r="S413">
        <f>LN('25 TSE Stocks'!S413/'25 TSE Stocks'!S412)</f>
        <v>2.8719912859421031E-2</v>
      </c>
      <c r="T413">
        <f>LN('25 TSE Stocks'!T413/'25 TSE Stocks'!T412)</f>
        <v>1.7735476266262475E-3</v>
      </c>
      <c r="U413">
        <f>LN('25 TSE Stocks'!U413/'25 TSE Stocks'!U412)</f>
        <v>2.9742046465538411E-2</v>
      </c>
      <c r="V413">
        <f>LN('25 TSE Stocks'!V413/'25 TSE Stocks'!V412)</f>
        <v>8.7196508821089438E-2</v>
      </c>
      <c r="W413">
        <f>LN('25 TSE Stocks'!W413/'25 TSE Stocks'!W412)</f>
        <v>5.858997468807009E-2</v>
      </c>
      <c r="X413">
        <f>LN('25 TSE Stocks'!X413/'25 TSE Stocks'!X412)</f>
        <v>0.12642870208076235</v>
      </c>
      <c r="Y413">
        <f>LN('25 TSE Stocks'!Y413/'25 TSE Stocks'!Y412)</f>
        <v>-1.1068590279150069E-2</v>
      </c>
      <c r="Z413">
        <f>LN('25 TSE Stocks'!Z413/'25 TSE Stocks'!Z412)</f>
        <v>1.7425491341741251E-2</v>
      </c>
    </row>
    <row r="414" spans="1:26" x14ac:dyDescent="0.25">
      <c r="A414" s="1">
        <v>44144</v>
      </c>
      <c r="B414">
        <f>LN('25 TSE Stocks'!B414/'25 TSE Stocks'!B413)</f>
        <v>1.7717912219883766E-2</v>
      </c>
      <c r="C414">
        <f>LN('25 TSE Stocks'!C414/'25 TSE Stocks'!C413)</f>
        <v>-1.1084841105313102E-2</v>
      </c>
      <c r="D414">
        <f>LN('25 TSE Stocks'!D414/'25 TSE Stocks'!D413)</f>
        <v>-5.093891033408976E-2</v>
      </c>
      <c r="E414">
        <f>LN('25 TSE Stocks'!E414/'25 TSE Stocks'!E413)</f>
        <v>-2.5461125577376967E-2</v>
      </c>
      <c r="F414">
        <f>LN('25 TSE Stocks'!F414/'25 TSE Stocks'!F413)</f>
        <v>4.3106203816816735E-2</v>
      </c>
      <c r="G414">
        <f>LN('25 TSE Stocks'!G414/'25 TSE Stocks'!G413)</f>
        <v>4.1442914920521122E-2</v>
      </c>
      <c r="H414">
        <f>LN('25 TSE Stocks'!H414/'25 TSE Stocks'!H413)</f>
        <v>1.0204150158283997E-2</v>
      </c>
      <c r="I414">
        <f>LN('25 TSE Stocks'!I414/'25 TSE Stocks'!I413)</f>
        <v>6.3871668453273897E-2</v>
      </c>
      <c r="J414">
        <f>LN('25 TSE Stocks'!J414/'25 TSE Stocks'!J413)</f>
        <v>2.89283714227861E-3</v>
      </c>
      <c r="K414">
        <f>LN('25 TSE Stocks'!K414/'25 TSE Stocks'!K413)</f>
        <v>4.1597174323738113E-2</v>
      </c>
      <c r="L414">
        <f>LN('25 TSE Stocks'!L414/'25 TSE Stocks'!L413)</f>
        <v>-9.7560842646032073E-3</v>
      </c>
      <c r="M414">
        <f>LN('25 TSE Stocks'!M414/'25 TSE Stocks'!M413)</f>
        <v>8.2404480432650792E-2</v>
      </c>
      <c r="N414">
        <f>LN('25 TSE Stocks'!N414/'25 TSE Stocks'!N413)</f>
        <v>1.8480259112636004E-2</v>
      </c>
      <c r="O414">
        <f>LN('25 TSE Stocks'!O414/'25 TSE Stocks'!O413)</f>
        <v>2.6108223373399953E-2</v>
      </c>
      <c r="P414">
        <f>LN('25 TSE Stocks'!P414/'25 TSE Stocks'!P413)</f>
        <v>0.184551317571265</v>
      </c>
      <c r="Q414">
        <f>LN('25 TSE Stocks'!Q414/'25 TSE Stocks'!Q413)</f>
        <v>-5.6131562268600076E-2</v>
      </c>
      <c r="R414">
        <f>LN('25 TSE Stocks'!R414/'25 TSE Stocks'!R413)</f>
        <v>2.3185871313310326E-2</v>
      </c>
      <c r="S414">
        <f>LN('25 TSE Stocks'!S414/'25 TSE Stocks'!S413)</f>
        <v>1.7043088899091029E-2</v>
      </c>
      <c r="T414">
        <f>LN('25 TSE Stocks'!T414/'25 TSE Stocks'!T413)</f>
        <v>-7.1131417975310949E-3</v>
      </c>
      <c r="U414">
        <f>LN('25 TSE Stocks'!U414/'25 TSE Stocks'!U413)</f>
        <v>3.1167910313613063E-2</v>
      </c>
      <c r="V414">
        <f>LN('25 TSE Stocks'!V414/'25 TSE Stocks'!V413)</f>
        <v>-3.3129328794140142E-2</v>
      </c>
      <c r="W414">
        <f>LN('25 TSE Stocks'!W414/'25 TSE Stocks'!W413)</f>
        <v>-3.4639727490725393E-2</v>
      </c>
      <c r="X414">
        <f>LN('25 TSE Stocks'!X414/'25 TSE Stocks'!X413)</f>
        <v>7.3950502387203909E-3</v>
      </c>
      <c r="Y414">
        <f>LN('25 TSE Stocks'!Y414/'25 TSE Stocks'!Y413)</f>
        <v>2.452545611734893E-2</v>
      </c>
      <c r="Z414">
        <f>LN('25 TSE Stocks'!Z414/'25 TSE Stocks'!Z413)</f>
        <v>2.8384152595858032E-2</v>
      </c>
    </row>
    <row r="415" spans="1:26" x14ac:dyDescent="0.25">
      <c r="A415" s="1">
        <v>44151</v>
      </c>
      <c r="B415">
        <f>LN('25 TSE Stocks'!B415/'25 TSE Stocks'!B414)</f>
        <v>5.1345118159054279E-2</v>
      </c>
      <c r="C415">
        <f>LN('25 TSE Stocks'!C415/'25 TSE Stocks'!C414)</f>
        <v>2.204815439410138E-2</v>
      </c>
      <c r="D415">
        <f>LN('25 TSE Stocks'!D415/'25 TSE Stocks'!D414)</f>
        <v>1.3198649959654312E-2</v>
      </c>
      <c r="E415">
        <f>LN('25 TSE Stocks'!E415/'25 TSE Stocks'!E414)</f>
        <v>-3.3012629877672034E-2</v>
      </c>
      <c r="F415">
        <f>LN('25 TSE Stocks'!F415/'25 TSE Stocks'!F414)</f>
        <v>4.0678397945835706E-2</v>
      </c>
      <c r="G415">
        <f>LN('25 TSE Stocks'!G415/'25 TSE Stocks'!G414)</f>
        <v>4.9087986699121004E-3</v>
      </c>
      <c r="H415">
        <f>LN('25 TSE Stocks'!H415/'25 TSE Stocks'!H414)</f>
        <v>-2.0513499386349391E-2</v>
      </c>
      <c r="I415">
        <f>LN('25 TSE Stocks'!I415/'25 TSE Stocks'!I414)</f>
        <v>3.3533912121694681E-2</v>
      </c>
      <c r="J415">
        <f>LN('25 TSE Stocks'!J415/'25 TSE Stocks'!J414)</f>
        <v>-2.1411921991962766E-2</v>
      </c>
      <c r="K415">
        <f>LN('25 TSE Stocks'!K415/'25 TSE Stocks'!K414)</f>
        <v>3.0530173024082969E-2</v>
      </c>
      <c r="L415">
        <f>LN('25 TSE Stocks'!L415/'25 TSE Stocks'!L414)</f>
        <v>-3.9292414486196562E-3</v>
      </c>
      <c r="M415">
        <f>LN('25 TSE Stocks'!M415/'25 TSE Stocks'!M414)</f>
        <v>7.7476280489928023E-2</v>
      </c>
      <c r="N415">
        <f>LN('25 TSE Stocks'!N415/'25 TSE Stocks'!N414)</f>
        <v>2.8309522213490982E-2</v>
      </c>
      <c r="O415">
        <f>LN('25 TSE Stocks'!O415/'25 TSE Stocks'!O414)</f>
        <v>2.6535536585857049E-2</v>
      </c>
      <c r="P415">
        <f>LN('25 TSE Stocks'!P415/'25 TSE Stocks'!P414)</f>
        <v>-8.7618990603654162E-2</v>
      </c>
      <c r="Q415">
        <f>LN('25 TSE Stocks'!Q415/'25 TSE Stocks'!Q414)</f>
        <v>1.0339098183464254E-2</v>
      </c>
      <c r="R415">
        <f>LN('25 TSE Stocks'!R415/'25 TSE Stocks'!R414)</f>
        <v>-3.020216781711345E-3</v>
      </c>
      <c r="S415">
        <f>LN('25 TSE Stocks'!S415/'25 TSE Stocks'!S414)</f>
        <v>-3.0274767116889457E-2</v>
      </c>
      <c r="T415">
        <f>LN('25 TSE Stocks'!T415/'25 TSE Stocks'!T414)</f>
        <v>8.8836291418112282E-3</v>
      </c>
      <c r="U415">
        <f>LN('25 TSE Stocks'!U415/'25 TSE Stocks'!U414)</f>
        <v>-7.1264768425596406E-3</v>
      </c>
      <c r="V415">
        <f>LN('25 TSE Stocks'!V415/'25 TSE Stocks'!V414)</f>
        <v>0</v>
      </c>
      <c r="W415">
        <f>LN('25 TSE Stocks'!W415/'25 TSE Stocks'!W414)</f>
        <v>1.74697815203433E-2</v>
      </c>
      <c r="X415">
        <f>LN('25 TSE Stocks'!X415/'25 TSE Stocks'!X414)</f>
        <v>3.499251455809152E-2</v>
      </c>
      <c r="Y415">
        <f>LN('25 TSE Stocks'!Y415/'25 TSE Stocks'!Y414)</f>
        <v>-1.0075690536414895E-2</v>
      </c>
      <c r="Z415">
        <f>LN('25 TSE Stocks'!Z415/'25 TSE Stocks'!Z414)</f>
        <v>-2.2642594771544979E-2</v>
      </c>
    </row>
    <row r="416" spans="1:26" x14ac:dyDescent="0.25">
      <c r="A416" s="1">
        <v>44158</v>
      </c>
      <c r="B416">
        <f>LN('25 TSE Stocks'!B416/'25 TSE Stocks'!B415)</f>
        <v>4.6029212227455756E-2</v>
      </c>
      <c r="C416">
        <f>LN('25 TSE Stocks'!C416/'25 TSE Stocks'!C415)</f>
        <v>7.644168046723826E-2</v>
      </c>
      <c r="D416">
        <f>LN('25 TSE Stocks'!D416/'25 TSE Stocks'!D415)</f>
        <v>1.9048202797664397E-2</v>
      </c>
      <c r="E416">
        <f>LN('25 TSE Stocks'!E416/'25 TSE Stocks'!E415)</f>
        <v>7.7838178040920983E-2</v>
      </c>
      <c r="F416">
        <f>LN('25 TSE Stocks'!F416/'25 TSE Stocks'!F415)</f>
        <v>-1.725280038061943E-3</v>
      </c>
      <c r="G416">
        <f>LN('25 TSE Stocks'!G416/'25 TSE Stocks'!G415)</f>
        <v>-1.3695276095249717E-2</v>
      </c>
      <c r="H416">
        <f>LN('25 TSE Stocks'!H416/'25 TSE Stocks'!H415)</f>
        <v>1.5424440093448941E-2</v>
      </c>
      <c r="I416">
        <f>LN('25 TSE Stocks'!I416/'25 TSE Stocks'!I415)</f>
        <v>3.1545767485155669E-3</v>
      </c>
      <c r="J416">
        <f>LN('25 TSE Stocks'!J416/'25 TSE Stocks'!J415)</f>
        <v>5.2694245548404232E-2</v>
      </c>
      <c r="K416">
        <f>LN('25 TSE Stocks'!K416/'25 TSE Stocks'!K415)</f>
        <v>6.486064507711721E-2</v>
      </c>
      <c r="L416">
        <f>LN('25 TSE Stocks'!L416/'25 TSE Stocks'!L415)</f>
        <v>3.9292414486195616E-3</v>
      </c>
      <c r="M416">
        <f>LN('25 TSE Stocks'!M416/'25 TSE Stocks'!M415)</f>
        <v>2.9791219352648699E-2</v>
      </c>
      <c r="N416">
        <f>LN('25 TSE Stocks'!N416/'25 TSE Stocks'!N415)</f>
        <v>3.145796807398496E-2</v>
      </c>
      <c r="O416">
        <f>LN('25 TSE Stocks'!O416/'25 TSE Stocks'!O415)</f>
        <v>-2.5415775464045436E-2</v>
      </c>
      <c r="P416">
        <f>LN('25 TSE Stocks'!P416/'25 TSE Stocks'!P415)</f>
        <v>-5.5824522682022169E-2</v>
      </c>
      <c r="Q416">
        <f>LN('25 TSE Stocks'!Q416/'25 TSE Stocks'!Q415)</f>
        <v>9.1013940410671883E-3</v>
      </c>
      <c r="R416">
        <f>LN('25 TSE Stocks'!R416/'25 TSE Stocks'!R415)</f>
        <v>3.4778362283573665E-2</v>
      </c>
      <c r="S416">
        <f>LN('25 TSE Stocks'!S416/'25 TSE Stocks'!S415)</f>
        <v>-1.0298826923771036E-2</v>
      </c>
      <c r="T416">
        <f>LN('25 TSE Stocks'!T416/'25 TSE Stocks'!T415)</f>
        <v>-2.9524225703714342E-3</v>
      </c>
      <c r="U416">
        <f>LN('25 TSE Stocks'!U416/'25 TSE Stocks'!U415)</f>
        <v>8.900172068176301E-3</v>
      </c>
      <c r="V416">
        <f>LN('25 TSE Stocks'!V416/'25 TSE Stocks'!V415)</f>
        <v>4.3261084932888265E-2</v>
      </c>
      <c r="W416">
        <f>LN('25 TSE Stocks'!W416/'25 TSE Stocks'!W415)</f>
        <v>-6.4531516517807109E-3</v>
      </c>
      <c r="X416">
        <f>LN('25 TSE Stocks'!X416/'25 TSE Stocks'!X415)</f>
        <v>-1.6338242199854875E-2</v>
      </c>
      <c r="Y416">
        <f>LN('25 TSE Stocks'!Y416/'25 TSE Stocks'!Y415)</f>
        <v>4.8589179531942597E-2</v>
      </c>
      <c r="Z416">
        <f>LN('25 TSE Stocks'!Z416/'25 TSE Stocks'!Z415)</f>
        <v>1.7029748556035201E-2</v>
      </c>
    </row>
    <row r="417" spans="1:26" x14ac:dyDescent="0.25">
      <c r="A417" s="1">
        <v>44165</v>
      </c>
      <c r="B417">
        <f>LN('25 TSE Stocks'!B417/'25 TSE Stocks'!B416)</f>
        <v>2.6816204496165424E-2</v>
      </c>
      <c r="C417">
        <f>LN('25 TSE Stocks'!C417/'25 TSE Stocks'!C416)</f>
        <v>-5.7886604289916835E-3</v>
      </c>
      <c r="D417">
        <f>LN('25 TSE Stocks'!D417/'25 TSE Stocks'!D416)</f>
        <v>5.3435066807310486E-2</v>
      </c>
      <c r="E417">
        <f>LN('25 TSE Stocks'!E417/'25 TSE Stocks'!E416)</f>
        <v>5.464497436679038E-3</v>
      </c>
      <c r="F417">
        <f>LN('25 TSE Stocks'!F417/'25 TSE Stocks'!F416)</f>
        <v>-2.8016770833480351E-2</v>
      </c>
      <c r="G417">
        <f>LN('25 TSE Stocks'!G417/'25 TSE Stocks'!G416)</f>
        <v>-9.8386114681397775E-3</v>
      </c>
      <c r="H417">
        <f>LN('25 TSE Stocks'!H417/'25 TSE Stocks'!H416)</f>
        <v>-5.1150908653836459E-3</v>
      </c>
      <c r="I417">
        <f>LN('25 TSE Stocks'!I417/'25 TSE Stocks'!I416)</f>
        <v>-2.1287981857789059E-2</v>
      </c>
      <c r="J417">
        <f>LN('25 TSE Stocks'!J417/'25 TSE Stocks'!J416)</f>
        <v>9.1782879153467778E-2</v>
      </c>
      <c r="K417">
        <f>LN('25 TSE Stocks'!K417/'25 TSE Stocks'!K416)</f>
        <v>-1.6234097538951702E-2</v>
      </c>
      <c r="L417">
        <f>LN('25 TSE Stocks'!L417/'25 TSE Stocks'!L416)</f>
        <v>2.5170602105799043E-2</v>
      </c>
      <c r="M417">
        <f>LN('25 TSE Stocks'!M417/'25 TSE Stocks'!M416)</f>
        <v>-4.8528583335368629E-2</v>
      </c>
      <c r="N417">
        <f>LN('25 TSE Stocks'!N417/'25 TSE Stocks'!N416)</f>
        <v>-2.0194819117689482E-2</v>
      </c>
      <c r="O417">
        <f>LN('25 TSE Stocks'!O417/'25 TSE Stocks'!O416)</f>
        <v>-2.2409193700526089E-3</v>
      </c>
      <c r="P417">
        <f>LN('25 TSE Stocks'!P417/'25 TSE Stocks'!P416)</f>
        <v>3.7835479303388153E-2</v>
      </c>
      <c r="Q417">
        <f>LN('25 TSE Stocks'!Q417/'25 TSE Stocks'!Q416)</f>
        <v>-2.0595702298100278E-2</v>
      </c>
      <c r="R417">
        <f>LN('25 TSE Stocks'!R417/'25 TSE Stocks'!R416)</f>
        <v>2.6806494370960197E-2</v>
      </c>
      <c r="S417">
        <f>LN('25 TSE Stocks'!S417/'25 TSE Stocks'!S416)</f>
        <v>-7.272756932157589E-3</v>
      </c>
      <c r="T417">
        <f>LN('25 TSE Stocks'!T417/'25 TSE Stocks'!T416)</f>
        <v>2.1065729016898845E-2</v>
      </c>
      <c r="U417">
        <f>LN('25 TSE Stocks'!U417/'25 TSE Stocks'!U416)</f>
        <v>-5.0760705365281399E-3</v>
      </c>
      <c r="V417">
        <f>LN('25 TSE Stocks'!V417/'25 TSE Stocks'!V416)</f>
        <v>2.8488285330433568E-2</v>
      </c>
      <c r="W417">
        <f>LN('25 TSE Stocks'!W417/'25 TSE Stocks'!W416)</f>
        <v>-4.1693918144923174E-2</v>
      </c>
      <c r="X417">
        <f>LN('25 TSE Stocks'!X417/'25 TSE Stocks'!X416)</f>
        <v>-8.8782007677931461E-3</v>
      </c>
      <c r="Y417">
        <f>LN('25 TSE Stocks'!Y417/'25 TSE Stocks'!Y416)</f>
        <v>-0.10411071310410484</v>
      </c>
      <c r="Z417">
        <f>LN('25 TSE Stocks'!Z417/'25 TSE Stocks'!Z416)</f>
        <v>2.4097514730805337E-2</v>
      </c>
    </row>
    <row r="418" spans="1:26" x14ac:dyDescent="0.25">
      <c r="A418" s="1">
        <v>44172</v>
      </c>
      <c r="B418">
        <f>LN('25 TSE Stocks'!B418/'25 TSE Stocks'!B417)</f>
        <v>6.6190867836406639E-2</v>
      </c>
      <c r="C418">
        <f>LN('25 TSE Stocks'!C418/'25 TSE Stocks'!C417)</f>
        <v>3.9834528449994064E-2</v>
      </c>
      <c r="D418">
        <f>LN('25 TSE Stocks'!D418/'25 TSE Stocks'!D417)</f>
        <v>1.5329014844909025E-2</v>
      </c>
      <c r="E418">
        <f>LN('25 TSE Stocks'!E418/'25 TSE Stocks'!E417)</f>
        <v>1.1738156056097111E-2</v>
      </c>
      <c r="F418">
        <f>LN('25 TSE Stocks'!F418/'25 TSE Stocks'!F417)</f>
        <v>-6.0112949278017152E-3</v>
      </c>
      <c r="G418">
        <f>LN('25 TSE Stocks'!G418/'25 TSE Stocks'!G417)</f>
        <v>8.5245971916621352E-2</v>
      </c>
      <c r="H418">
        <f>LN('25 TSE Stocks'!H418/'25 TSE Stocks'!H417)</f>
        <v>-5.1413890773680969E-3</v>
      </c>
      <c r="I418">
        <f>LN('25 TSE Stocks'!I418/'25 TSE Stocks'!I417)</f>
        <v>1.3382802350675647E-2</v>
      </c>
      <c r="J418">
        <f>LN('25 TSE Stocks'!J418/'25 TSE Stocks'!J417)</f>
        <v>-4.6937381550224205E-3</v>
      </c>
      <c r="K418">
        <f>LN('25 TSE Stocks'!K418/'25 TSE Stocks'!K417)</f>
        <v>4.0101504225730888E-2</v>
      </c>
      <c r="L418">
        <f>LN('25 TSE Stocks'!L418/'25 TSE Stocks'!L417)</f>
        <v>2.2685357626004224E-2</v>
      </c>
      <c r="M418">
        <f>LN('25 TSE Stocks'!M418/'25 TSE Stocks'!M417)</f>
        <v>-2.8467348328112548E-2</v>
      </c>
      <c r="N418">
        <f>LN('25 TSE Stocks'!N418/'25 TSE Stocks'!N417)</f>
        <v>-2.1836710164517607E-2</v>
      </c>
      <c r="O418">
        <f>LN('25 TSE Stocks'!O418/'25 TSE Stocks'!O417)</f>
        <v>-1.8110251206295992E-2</v>
      </c>
      <c r="P418">
        <f>LN('25 TSE Stocks'!P418/'25 TSE Stocks'!P417)</f>
        <v>6.4693250278899356E-2</v>
      </c>
      <c r="Q418">
        <f>LN('25 TSE Stocks'!Q418/'25 TSE Stocks'!Q417)</f>
        <v>1.4917017281771548E-2</v>
      </c>
      <c r="R418">
        <f>LN('25 TSE Stocks'!R418/'25 TSE Stocks'!R417)</f>
        <v>2.3609948821919281E-2</v>
      </c>
      <c r="S418">
        <f>LN('25 TSE Stocks'!S418/'25 TSE Stocks'!S417)</f>
        <v>-4.1796532124214764E-3</v>
      </c>
      <c r="T418">
        <f>LN('25 TSE Stocks'!T418/'25 TSE Stocks'!T417)</f>
        <v>1.55130173147117E-2</v>
      </c>
      <c r="U418">
        <f>LN('25 TSE Stocks'!U418/'25 TSE Stocks'!U417)</f>
        <v>-1.6677880674595753E-2</v>
      </c>
      <c r="V418">
        <f>LN('25 TSE Stocks'!V418/'25 TSE Stocks'!V417)</f>
        <v>2.833418551007057E-2</v>
      </c>
      <c r="W418">
        <f>LN('25 TSE Stocks'!W418/'25 TSE Stocks'!W417)</f>
        <v>-2.5770528628599527E-2</v>
      </c>
      <c r="X418">
        <f>LN('25 TSE Stocks'!X418/'25 TSE Stocks'!X417)</f>
        <v>1.2487585816325711E-2</v>
      </c>
      <c r="Y418">
        <f>LN('25 TSE Stocks'!Y418/'25 TSE Stocks'!Y417)</f>
        <v>5.7207900229094867E-2</v>
      </c>
      <c r="Z418">
        <f>LN('25 TSE Stocks'!Z418/'25 TSE Stocks'!Z417)</f>
        <v>1.8149300893013851E-2</v>
      </c>
    </row>
    <row r="419" spans="1:26" x14ac:dyDescent="0.25">
      <c r="A419" s="1">
        <v>44179</v>
      </c>
      <c r="B419">
        <f>LN('25 TSE Stocks'!B419/'25 TSE Stocks'!B418)</f>
        <v>1.3570973650951057E-2</v>
      </c>
      <c r="C419">
        <f>LN('25 TSE Stocks'!C419/'25 TSE Stocks'!C418)</f>
        <v>-2.8290380550136881E-2</v>
      </c>
      <c r="D419">
        <f>LN('25 TSE Stocks'!D419/'25 TSE Stocks'!D418)</f>
        <v>-1.6024424412416321E-3</v>
      </c>
      <c r="E419">
        <f>LN('25 TSE Stocks'!E419/'25 TSE Stocks'!E418)</f>
        <v>6.0096521427842338E-2</v>
      </c>
      <c r="F419">
        <f>LN('25 TSE Stocks'!F419/'25 TSE Stocks'!F418)</f>
        <v>0</v>
      </c>
      <c r="G419">
        <f>LN('25 TSE Stocks'!G419/'25 TSE Stocks'!G418)</f>
        <v>1.1569528785600903E-2</v>
      </c>
      <c r="H419">
        <f>LN('25 TSE Stocks'!H419/'25 TSE Stocks'!H418)</f>
        <v>0.11663689725385135</v>
      </c>
      <c r="I419">
        <f>LN('25 TSE Stocks'!I419/'25 TSE Stocks'!I418)</f>
        <v>-0.11466290832013977</v>
      </c>
      <c r="J419">
        <f>LN('25 TSE Stocks'!J419/'25 TSE Stocks'!J418)</f>
        <v>2.1160228886905084E-2</v>
      </c>
      <c r="K419">
        <f>LN('25 TSE Stocks'!K419/'25 TSE Stocks'!K418)</f>
        <v>-1.5049619273905272E-2</v>
      </c>
      <c r="L419">
        <f>LN('25 TSE Stocks'!L419/'25 TSE Stocks'!L418)</f>
        <v>-1.6965375553910762E-2</v>
      </c>
      <c r="M419">
        <f>LN('25 TSE Stocks'!M419/'25 TSE Stocks'!M418)</f>
        <v>-4.6251015674769441E-2</v>
      </c>
      <c r="N419">
        <f>LN('25 TSE Stocks'!N419/'25 TSE Stocks'!N418)</f>
        <v>-1.3997728002019805E-2</v>
      </c>
      <c r="O419">
        <f>LN('25 TSE Stocks'!O419/'25 TSE Stocks'!O418)</f>
        <v>7.9636445583162949E-3</v>
      </c>
      <c r="P419">
        <f>LN('25 TSE Stocks'!P419/'25 TSE Stocks'!P418)</f>
        <v>-1.3234872854587458E-2</v>
      </c>
      <c r="Q419">
        <f>LN('25 TSE Stocks'!Q419/'25 TSE Stocks'!Q418)</f>
        <v>-2.3042466873768236E-2</v>
      </c>
      <c r="R419">
        <f>LN('25 TSE Stocks'!R419/'25 TSE Stocks'!R418)</f>
        <v>-1.3899160578146623E-3</v>
      </c>
      <c r="S419">
        <f>LN('25 TSE Stocks'!S419/'25 TSE Stocks'!S418)</f>
        <v>-1.7961351367959118E-2</v>
      </c>
      <c r="T419">
        <f>LN('25 TSE Stocks'!T419/'25 TSE Stocks'!T418)</f>
        <v>-5.5683841372754117E-2</v>
      </c>
      <c r="U419">
        <f>LN('25 TSE Stocks'!U419/'25 TSE Stocks'!U418)</f>
        <v>9.5276105272297969E-3</v>
      </c>
      <c r="V419">
        <f>LN('25 TSE Stocks'!V419/'25 TSE Stocks'!V418)</f>
        <v>3.1693943315784039E-3</v>
      </c>
      <c r="W419">
        <f>LN('25 TSE Stocks'!W419/'25 TSE Stocks'!W418)</f>
        <v>2.1086663485681664E-2</v>
      </c>
      <c r="X419">
        <f>LN('25 TSE Stocks'!X419/'25 TSE Stocks'!X418)</f>
        <v>-2.0035825668014776E-3</v>
      </c>
      <c r="Y419">
        <f>LN('25 TSE Stocks'!Y419/'25 TSE Stocks'!Y418)</f>
        <v>4.6098726283337589E-2</v>
      </c>
      <c r="Z419">
        <f>LN('25 TSE Stocks'!Z419/'25 TSE Stocks'!Z418)</f>
        <v>8.9526638939042263E-3</v>
      </c>
    </row>
    <row r="420" spans="1:26" x14ac:dyDescent="0.25">
      <c r="A420" s="1">
        <v>44186</v>
      </c>
      <c r="B420">
        <f>LN('25 TSE Stocks'!B420/'25 TSE Stocks'!B419)</f>
        <v>-3.166705005846368E-2</v>
      </c>
      <c r="C420">
        <f>LN('25 TSE Stocks'!C420/'25 TSE Stocks'!C419)</f>
        <v>-1.4357513619808809E-3</v>
      </c>
      <c r="D420">
        <f>LN('25 TSE Stocks'!D420/'25 TSE Stocks'!D419)</f>
        <v>-7.2435792028596275E-3</v>
      </c>
      <c r="E420">
        <f>LN('25 TSE Stocks'!E420/'25 TSE Stocks'!E419)</f>
        <v>-1.0195590281565321E-2</v>
      </c>
      <c r="F420">
        <f>LN('25 TSE Stocks'!F420/'25 TSE Stocks'!F419)</f>
        <v>1.1986818974783287E-2</v>
      </c>
      <c r="G420">
        <f>LN('25 TSE Stocks'!G420/'25 TSE Stocks'!G419)</f>
        <v>-1.5541569266473002E-2</v>
      </c>
      <c r="H420">
        <f>LN('25 TSE Stocks'!H420/'25 TSE Stocks'!H419)</f>
        <v>-3.2636936771977335E-2</v>
      </c>
      <c r="I420">
        <f>LN('25 TSE Stocks'!I420/'25 TSE Stocks'!I419)</f>
        <v>-3.0271116402194462E-2</v>
      </c>
      <c r="J420">
        <f>LN('25 TSE Stocks'!J420/'25 TSE Stocks'!J419)</f>
        <v>6.2617806589714163E-3</v>
      </c>
      <c r="K420">
        <f>LN('25 TSE Stocks'!K420/'25 TSE Stocks'!K419)</f>
        <v>1.8189444526418411E-2</v>
      </c>
      <c r="L420">
        <f>LN('25 TSE Stocks'!L420/'25 TSE Stocks'!L419)</f>
        <v>7.5758172783689454E-3</v>
      </c>
      <c r="M420">
        <f>LN('25 TSE Stocks'!M420/'25 TSE Stocks'!M419)</f>
        <v>-9.5789113977686E-3</v>
      </c>
      <c r="N420">
        <f>LN('25 TSE Stocks'!N420/'25 TSE Stocks'!N419)</f>
        <v>-8.3264898852623073E-3</v>
      </c>
      <c r="O420">
        <f>LN('25 TSE Stocks'!O420/'25 TSE Stocks'!O419)</f>
        <v>1.6296986420217575E-2</v>
      </c>
      <c r="P420">
        <f>LN('25 TSE Stocks'!P420/'25 TSE Stocks'!P419)</f>
        <v>-7.8400372056305586E-4</v>
      </c>
      <c r="Q420">
        <f>LN('25 TSE Stocks'!Q420/'25 TSE Stocks'!Q419)</f>
        <v>2.0762001009434844E-2</v>
      </c>
      <c r="R420">
        <f>LN('25 TSE Stocks'!R420/'25 TSE Stocks'!R419)</f>
        <v>1.7919174760659722E-2</v>
      </c>
      <c r="S420">
        <f>LN('25 TSE Stocks'!S420/'25 TSE Stocks'!S419)</f>
        <v>1.9007987330493619E-2</v>
      </c>
      <c r="T420">
        <f>LN('25 TSE Stocks'!T420/'25 TSE Stocks'!T419)</f>
        <v>-2.4406300370226272E-2</v>
      </c>
      <c r="U420">
        <f>LN('25 TSE Stocks'!U420/'25 TSE Stocks'!U419)</f>
        <v>7.53190422695269E-3</v>
      </c>
      <c r="V420">
        <f>LN('25 TSE Stocks'!V420/'25 TSE Stocks'!V419)</f>
        <v>-3.8056828092959509E-2</v>
      </c>
      <c r="W420">
        <f>LN('25 TSE Stocks'!W420/'25 TSE Stocks'!W419)</f>
        <v>-2.8573331588121743E-2</v>
      </c>
      <c r="X420">
        <f>LN('25 TSE Stocks'!X420/'25 TSE Stocks'!X419)</f>
        <v>2.456524056343231E-2</v>
      </c>
      <c r="Y420">
        <f>LN('25 TSE Stocks'!Y420/'25 TSE Stocks'!Y419)</f>
        <v>3.323087398858765E-2</v>
      </c>
      <c r="Z420">
        <f>LN('25 TSE Stocks'!Z420/'25 TSE Stocks'!Z419)</f>
        <v>4.7006007366803819E-2</v>
      </c>
    </row>
    <row r="421" spans="1:26" x14ac:dyDescent="0.25">
      <c r="A421" s="1">
        <v>44193</v>
      </c>
      <c r="B421">
        <f>LN('25 TSE Stocks'!B421/'25 TSE Stocks'!B420)</f>
        <v>5.1684479876297561E-2</v>
      </c>
      <c r="C421">
        <f>LN('25 TSE Stocks'!C421/'25 TSE Stocks'!C420)</f>
        <v>2.1322784373871612E-2</v>
      </c>
      <c r="D421">
        <f>LN('25 TSE Stocks'!D421/'25 TSE Stocks'!D420)</f>
        <v>3.0233151711994068E-2</v>
      </c>
      <c r="E421">
        <f>LN('25 TSE Stocks'!E421/'25 TSE Stocks'!E420)</f>
        <v>-1.0300441717953836E-2</v>
      </c>
      <c r="F421">
        <f>LN('25 TSE Stocks'!F421/'25 TSE Stocks'!F420)</f>
        <v>6.3785952777748378E-3</v>
      </c>
      <c r="G421">
        <f>LN('25 TSE Stocks'!G421/'25 TSE Stocks'!G420)</f>
        <v>2.1339469999521851E-2</v>
      </c>
      <c r="H421">
        <f>LN('25 TSE Stocks'!H421/'25 TSE Stocks'!H420)</f>
        <v>2.8039236394421428E-2</v>
      </c>
      <c r="I421">
        <f>LN('25 TSE Stocks'!I421/'25 TSE Stocks'!I420)</f>
        <v>4.3533910280604916E-2</v>
      </c>
      <c r="J421">
        <f>LN('25 TSE Stocks'!J421/'25 TSE Stocks'!J420)</f>
        <v>3.154063449575354E-2</v>
      </c>
      <c r="K421">
        <f>LN('25 TSE Stocks'!K421/'25 TSE Stocks'!K420)</f>
        <v>-1.1825169342873275E-2</v>
      </c>
      <c r="L421">
        <f>LN('25 TSE Stocks'!L421/'25 TSE Stocks'!L420)</f>
        <v>-1.9048302303899558E-2</v>
      </c>
      <c r="M421">
        <f>LN('25 TSE Stocks'!M421/'25 TSE Stocks'!M420)</f>
        <v>1.6785098672903918E-2</v>
      </c>
      <c r="N421">
        <f>LN('25 TSE Stocks'!N421/'25 TSE Stocks'!N420)</f>
        <v>1.6172949765571987E-2</v>
      </c>
      <c r="O421">
        <f>LN('25 TSE Stocks'!O421/'25 TSE Stocks'!O420)</f>
        <v>-3.980055742173487E-2</v>
      </c>
      <c r="P421">
        <f>LN('25 TSE Stocks'!P421/'25 TSE Stocks'!P420)</f>
        <v>-1.5014362277683092E-2</v>
      </c>
      <c r="Q421">
        <f>LN('25 TSE Stocks'!Q421/'25 TSE Stocks'!Q420)</f>
        <v>9.0910510565500799E-3</v>
      </c>
      <c r="R421">
        <f>LN('25 TSE Stocks'!R421/'25 TSE Stocks'!R420)</f>
        <v>-2.7323135384728304E-4</v>
      </c>
      <c r="S421">
        <f>LN('25 TSE Stocks'!S421/'25 TSE Stocks'!S420)</f>
        <v>5.2163664641932299E-3</v>
      </c>
      <c r="T421">
        <f>LN('25 TSE Stocks'!T421/'25 TSE Stocks'!T420)</f>
        <v>-6.8175689893623225E-3</v>
      </c>
      <c r="U421">
        <f>LN('25 TSE Stocks'!U421/'25 TSE Stocks'!U420)</f>
        <v>1.3516226679495496E-2</v>
      </c>
      <c r="V421">
        <f>LN('25 TSE Stocks'!V421/'25 TSE Stocks'!V420)</f>
        <v>-6.5962152809156726E-3</v>
      </c>
      <c r="W421">
        <f>LN('25 TSE Stocks'!W421/'25 TSE Stocks'!W420)</f>
        <v>-4.3034562275051178E-3</v>
      </c>
      <c r="X421">
        <f>LN('25 TSE Stocks'!X421/'25 TSE Stocks'!X420)</f>
        <v>-2.2561657996630711E-2</v>
      </c>
      <c r="Y421">
        <f>LN('25 TSE Stocks'!Y421/'25 TSE Stocks'!Y420)</f>
        <v>3.8836615642530619E-3</v>
      </c>
      <c r="Z421">
        <f>LN('25 TSE Stocks'!Z421/'25 TSE Stocks'!Z420)</f>
        <v>1.3513867042160689E-2</v>
      </c>
    </row>
    <row r="422" spans="1:26" x14ac:dyDescent="0.25">
      <c r="A422" s="1">
        <v>44200</v>
      </c>
      <c r="B422">
        <f>LN('25 TSE Stocks'!B422/'25 TSE Stocks'!B421)</f>
        <v>0.17490887723695864</v>
      </c>
      <c r="C422">
        <f>LN('25 TSE Stocks'!C422/'25 TSE Stocks'!C421)</f>
        <v>3.5915419796257404E-2</v>
      </c>
      <c r="D422">
        <f>LN('25 TSE Stocks'!D422/'25 TSE Stocks'!D421)</f>
        <v>2.7059797729419015E-2</v>
      </c>
      <c r="E422">
        <f>LN('25 TSE Stocks'!E422/'25 TSE Stocks'!E421)</f>
        <v>1.710906655405427E-2</v>
      </c>
      <c r="F422">
        <f>LN('25 TSE Stocks'!F422/'25 TSE Stocks'!F421)</f>
        <v>6.4319197299607819E-2</v>
      </c>
      <c r="G422">
        <f>LN('25 TSE Stocks'!G422/'25 TSE Stocks'!G421)</f>
        <v>-2.2645406531710782E-3</v>
      </c>
      <c r="H422">
        <f>LN('25 TSE Stocks'!H422/'25 TSE Stocks'!H421)</f>
        <v>5.8181976936552152E-2</v>
      </c>
      <c r="I422">
        <f>LN('25 TSE Stocks'!I422/'25 TSE Stocks'!I421)</f>
        <v>-4.1700729198943902E-2</v>
      </c>
      <c r="J422">
        <f>LN('25 TSE Stocks'!J422/'25 TSE Stocks'!J421)</f>
        <v>6.3656022714910845E-2</v>
      </c>
      <c r="K422">
        <f>LN('25 TSE Stocks'!K422/'25 TSE Stocks'!K421)</f>
        <v>-1.6806345328888188E-2</v>
      </c>
      <c r="L422">
        <f>LN('25 TSE Stocks'!L422/'25 TSE Stocks'!L421)</f>
        <v>1.1472485025530542E-2</v>
      </c>
      <c r="M422">
        <f>LN('25 TSE Stocks'!M422/'25 TSE Stocks'!M421)</f>
        <v>1.0066588459007946E-2</v>
      </c>
      <c r="N422">
        <f>LN('25 TSE Stocks'!N422/'25 TSE Stocks'!N421)</f>
        <v>7.9441340133634505E-2</v>
      </c>
      <c r="O422">
        <f>LN('25 TSE Stocks'!O422/'25 TSE Stocks'!O421)</f>
        <v>1.3512200236323334E-2</v>
      </c>
      <c r="P422">
        <f>LN('25 TSE Stocks'!P422/'25 TSE Stocks'!P421)</f>
        <v>-9.1152379068553183E-2</v>
      </c>
      <c r="Q422">
        <f>LN('25 TSE Stocks'!Q422/'25 TSE Stocks'!Q421)</f>
        <v>3.0085736219554408E-2</v>
      </c>
      <c r="R422">
        <f>LN('25 TSE Stocks'!R422/'25 TSE Stocks'!R421)</f>
        <v>8.7102462354932117E-2</v>
      </c>
      <c r="S422">
        <f>LN('25 TSE Stocks'!S422/'25 TSE Stocks'!S421)</f>
        <v>2.3651495443007139E-2</v>
      </c>
      <c r="T422">
        <f>LN('25 TSE Stocks'!T422/'25 TSE Stocks'!T421)</f>
        <v>3.1826451237011416E-2</v>
      </c>
      <c r="U422">
        <f>LN('25 TSE Stocks'!U422/'25 TSE Stocks'!U421)</f>
        <v>1.6817958011715597E-3</v>
      </c>
      <c r="V422">
        <f>LN('25 TSE Stocks'!V422/'25 TSE Stocks'!V421)</f>
        <v>3.7029200606409567E-2</v>
      </c>
      <c r="W422">
        <f>LN('25 TSE Stocks'!W422/'25 TSE Stocks'!W421)</f>
        <v>4.3771873747926578E-2</v>
      </c>
      <c r="X422">
        <f>LN('25 TSE Stocks'!X422/'25 TSE Stocks'!X421)</f>
        <v>-5.0630014545556936E-3</v>
      </c>
      <c r="Y422">
        <f>LN('25 TSE Stocks'!Y422/'25 TSE Stocks'!Y421)</f>
        <v>6.2939943522286559E-2</v>
      </c>
      <c r="Z422">
        <f>LN('25 TSE Stocks'!Z422/'25 TSE Stocks'!Z421)</f>
        <v>-1.8628892380927516E-2</v>
      </c>
    </row>
    <row r="423" spans="1:26" x14ac:dyDescent="0.25">
      <c r="A423" s="1">
        <v>44207</v>
      </c>
      <c r="B423">
        <f>LN('25 TSE Stocks'!B423/'25 TSE Stocks'!B422)</f>
        <v>2.4692637834984651E-2</v>
      </c>
      <c r="C423">
        <f>LN('25 TSE Stocks'!C423/'25 TSE Stocks'!C422)</f>
        <v>-1.5037888787129609E-2</v>
      </c>
      <c r="D423">
        <f>LN('25 TSE Stocks'!D423/'25 TSE Stocks'!D422)</f>
        <v>-1.9253487461307575E-2</v>
      </c>
      <c r="E423">
        <f>LN('25 TSE Stocks'!E423/'25 TSE Stocks'!E422)</f>
        <v>-3.5394261401815244E-2</v>
      </c>
      <c r="F423">
        <f>LN('25 TSE Stocks'!F423/'25 TSE Stocks'!F422)</f>
        <v>2.3367916457608787E-2</v>
      </c>
      <c r="G423">
        <f>LN('25 TSE Stocks'!G423/'25 TSE Stocks'!G422)</f>
        <v>-2.6290579190326839E-2</v>
      </c>
      <c r="H423">
        <f>LN('25 TSE Stocks'!H423/'25 TSE Stocks'!H422)</f>
        <v>-8.7337297060542819E-3</v>
      </c>
      <c r="I423">
        <f>LN('25 TSE Stocks'!I423/'25 TSE Stocks'!I422)</f>
        <v>4.3894193557225347E-2</v>
      </c>
      <c r="J423">
        <f>LN('25 TSE Stocks'!J423/'25 TSE Stocks'!J422)</f>
        <v>-2.8008654918529857E-2</v>
      </c>
      <c r="K423">
        <f>LN('25 TSE Stocks'!K423/'25 TSE Stocks'!K422)</f>
        <v>-2.7061879698471927E-2</v>
      </c>
      <c r="L423">
        <f>LN('25 TSE Stocks'!L423/'25 TSE Stocks'!L422)</f>
        <v>2.626786788044454E-2</v>
      </c>
      <c r="M423">
        <f>LN('25 TSE Stocks'!M423/'25 TSE Stocks'!M422)</f>
        <v>1.1245033905196255E-2</v>
      </c>
      <c r="N423">
        <f>LN('25 TSE Stocks'!N423/'25 TSE Stocks'!N422)</f>
        <v>-4.348514779454845E-2</v>
      </c>
      <c r="O423">
        <f>LN('25 TSE Stocks'!O423/'25 TSE Stocks'!O422)</f>
        <v>-1.8123880126283829E-2</v>
      </c>
      <c r="P423">
        <f>LN('25 TSE Stocks'!P423/'25 TSE Stocks'!P422)</f>
        <v>-1.9452511416713045E-2</v>
      </c>
      <c r="Q423">
        <f>LN('25 TSE Stocks'!Q423/'25 TSE Stocks'!Q422)</f>
        <v>1.5250811490265113E-2</v>
      </c>
      <c r="R423">
        <f>LN('25 TSE Stocks'!R423/'25 TSE Stocks'!R422)</f>
        <v>-1.5039715361843489E-3</v>
      </c>
      <c r="S423">
        <f>LN('25 TSE Stocks'!S423/'25 TSE Stocks'!S422)</f>
        <v>1.6129391476695242E-2</v>
      </c>
      <c r="T423">
        <f>LN('25 TSE Stocks'!T423/'25 TSE Stocks'!T422)</f>
        <v>6.529129461085896E-2</v>
      </c>
      <c r="U423">
        <f>LN('25 TSE Stocks'!U423/'25 TSE Stocks'!U422)</f>
        <v>-2.8086238181694559E-3</v>
      </c>
      <c r="V423">
        <f>LN('25 TSE Stocks'!V423/'25 TSE Stocks'!V422)</f>
        <v>-2.6495884943961601E-2</v>
      </c>
      <c r="W423">
        <f>LN('25 TSE Stocks'!W423/'25 TSE Stocks'!W422)</f>
        <v>-2.6668268360185668E-2</v>
      </c>
      <c r="X423">
        <f>LN('25 TSE Stocks'!X423/'25 TSE Stocks'!X422)</f>
        <v>-1.7192474451585144E-2</v>
      </c>
      <c r="Y423">
        <f>LN('25 TSE Stocks'!Y423/'25 TSE Stocks'!Y422)</f>
        <v>6.9092318707274031E-2</v>
      </c>
      <c r="Z423">
        <f>LN('25 TSE Stocks'!Z423/'25 TSE Stocks'!Z422)</f>
        <v>8.5106807306880982E-3</v>
      </c>
    </row>
    <row r="424" spans="1:26" x14ac:dyDescent="0.25">
      <c r="A424" s="1">
        <v>44214</v>
      </c>
      <c r="B424">
        <f>LN('25 TSE Stocks'!B424/'25 TSE Stocks'!B423)</f>
        <v>2.7398971066965812E-2</v>
      </c>
      <c r="C424">
        <f>LN('25 TSE Stocks'!C424/'25 TSE Stocks'!C423)</f>
        <v>3.385559609273054E-2</v>
      </c>
      <c r="D424">
        <f>LN('25 TSE Stocks'!D424/'25 TSE Stocks'!D423)</f>
        <v>1.0058189143035136E-2</v>
      </c>
      <c r="E424">
        <f>LN('25 TSE Stocks'!E424/'25 TSE Stocks'!E423)</f>
        <v>1.2227232598139556E-2</v>
      </c>
      <c r="F424">
        <f>LN('25 TSE Stocks'!F424/'25 TSE Stocks'!F423)</f>
        <v>-3.0382665049186484E-2</v>
      </c>
      <c r="G424">
        <f>LN('25 TSE Stocks'!G424/'25 TSE Stocks'!G423)</f>
        <v>-9.4849734225966702E-3</v>
      </c>
      <c r="H424">
        <f>LN('25 TSE Stocks'!H424/'25 TSE Stocks'!H423)</f>
        <v>3.8714567660037259E-2</v>
      </c>
      <c r="I424">
        <f>LN('25 TSE Stocks'!I424/'25 TSE Stocks'!I423)</f>
        <v>-3.2286005851226256E-2</v>
      </c>
      <c r="J424">
        <f>LN('25 TSE Stocks'!J424/'25 TSE Stocks'!J423)</f>
        <v>1.1605581126980201E-2</v>
      </c>
      <c r="K424">
        <f>LN('25 TSE Stocks'!K424/'25 TSE Stocks'!K423)</f>
        <v>-8.3473874619514003E-3</v>
      </c>
      <c r="L424">
        <f>LN('25 TSE Stocks'!L424/'25 TSE Stocks'!L423)</f>
        <v>1.2879634524969808E-2</v>
      </c>
      <c r="M424">
        <f>LN('25 TSE Stocks'!M424/'25 TSE Stocks'!M423)</f>
        <v>-2.8189067453761738E-2</v>
      </c>
      <c r="N424">
        <f>LN('25 TSE Stocks'!N424/'25 TSE Stocks'!N423)</f>
        <v>-3.1851073358562985E-2</v>
      </c>
      <c r="O424">
        <f>LN('25 TSE Stocks'!O424/'25 TSE Stocks'!O423)</f>
        <v>3.5925124554058052E-2</v>
      </c>
      <c r="P424">
        <f>LN('25 TSE Stocks'!P424/'25 TSE Stocks'!P423)</f>
        <v>-1.438870937835723E-2</v>
      </c>
      <c r="Q424">
        <f>LN('25 TSE Stocks'!Q424/'25 TSE Stocks'!Q423)</f>
        <v>-1.7448579036440329E-2</v>
      </c>
      <c r="R424">
        <f>LN('25 TSE Stocks'!R424/'25 TSE Stocks'!R423)</f>
        <v>-9.0727477398858582E-3</v>
      </c>
      <c r="S424">
        <f>LN('25 TSE Stocks'!S424/'25 TSE Stocks'!S423)</f>
        <v>-2.2245553939762075E-2</v>
      </c>
      <c r="T424">
        <f>LN('25 TSE Stocks'!T424/'25 TSE Stocks'!T423)</f>
        <v>-3.9582554411493861E-3</v>
      </c>
      <c r="U424">
        <f>LN('25 TSE Stocks'!U424/'25 TSE Stocks'!U423)</f>
        <v>-1.7669816446387872E-2</v>
      </c>
      <c r="V424">
        <f>LN('25 TSE Stocks'!V424/'25 TSE Stocks'!V423)</f>
        <v>-2.1847810539681753E-2</v>
      </c>
      <c r="W424">
        <f>LN('25 TSE Stocks'!W424/'25 TSE Stocks'!W423)</f>
        <v>-2.7398997224152712E-2</v>
      </c>
      <c r="X424">
        <f>LN('25 TSE Stocks'!X424/'25 TSE Stocks'!X423)</f>
        <v>-2.0860076831004704E-2</v>
      </c>
      <c r="Y424">
        <f>LN('25 TSE Stocks'!Y424/'25 TSE Stocks'!Y423)</f>
        <v>3.2161550662547292E-2</v>
      </c>
      <c r="Z424">
        <f>LN('25 TSE Stocks'!Z424/'25 TSE Stocks'!Z423)</f>
        <v>3.1695608139802267E-2</v>
      </c>
    </row>
    <row r="425" spans="1:26" x14ac:dyDescent="0.25">
      <c r="A425" s="1">
        <v>44221</v>
      </c>
      <c r="B425">
        <f>LN('25 TSE Stocks'!B425/'25 TSE Stocks'!B424)</f>
        <v>-7.6697352834171895E-2</v>
      </c>
      <c r="C425">
        <f>LN('25 TSE Stocks'!C425/'25 TSE Stocks'!C424)</f>
        <v>-0.13372159575877665</v>
      </c>
      <c r="D425">
        <f>LN('25 TSE Stocks'!D425/'25 TSE Stocks'!D424)</f>
        <v>-8.5123634884713209E-2</v>
      </c>
      <c r="E425">
        <f>LN('25 TSE Stocks'!E425/'25 TSE Stocks'!E424)</f>
        <v>-4.9832399709828681E-2</v>
      </c>
      <c r="F425">
        <f>LN('25 TSE Stocks'!F425/'25 TSE Stocks'!F424)</f>
        <v>-2.8774389128785657E-2</v>
      </c>
      <c r="G425">
        <f>LN('25 TSE Stocks'!G425/'25 TSE Stocks'!G424)</f>
        <v>-4.8137476815834614E-2</v>
      </c>
      <c r="H425">
        <f>LN('25 TSE Stocks'!H425/'25 TSE Stocks'!H424)</f>
        <v>0</v>
      </c>
      <c r="I425">
        <f>LN('25 TSE Stocks'!I425/'25 TSE Stocks'!I424)</f>
        <v>4.7409502955303683E-3</v>
      </c>
      <c r="J425">
        <f>LN('25 TSE Stocks'!J425/'25 TSE Stocks'!J424)</f>
        <v>-6.0648668388236592E-2</v>
      </c>
      <c r="K425">
        <f>LN('25 TSE Stocks'!K425/'25 TSE Stocks'!K424)</f>
        <v>-1.2653031689697933E-2</v>
      </c>
      <c r="L425">
        <f>LN('25 TSE Stocks'!L425/'25 TSE Stocks'!L424)</f>
        <v>-2.4052923618482148E-2</v>
      </c>
      <c r="M425">
        <f>LN('25 TSE Stocks'!M425/'25 TSE Stocks'!M424)</f>
        <v>-2.6135517351932421E-2</v>
      </c>
      <c r="N425">
        <f>LN('25 TSE Stocks'!N425/'25 TSE Stocks'!N424)</f>
        <v>-2.5727593055813614E-2</v>
      </c>
      <c r="O425">
        <f>LN('25 TSE Stocks'!O425/'25 TSE Stocks'!O424)</f>
        <v>9.1318138578520669E-2</v>
      </c>
      <c r="P425">
        <f>LN('25 TSE Stocks'!P425/'25 TSE Stocks'!P424)</f>
        <v>4.6025749818391033E-2</v>
      </c>
      <c r="Q425">
        <f>LN('25 TSE Stocks'!Q425/'25 TSE Stocks'!Q424)</f>
        <v>-4.410189161627648E-3</v>
      </c>
      <c r="R425">
        <f>LN('25 TSE Stocks'!R425/'25 TSE Stocks'!R424)</f>
        <v>2.7808945901407101E-3</v>
      </c>
      <c r="S425">
        <f>LN('25 TSE Stocks'!S425/'25 TSE Stocks'!S424)</f>
        <v>3.8118807409410309E-2</v>
      </c>
      <c r="T425">
        <f>LN('25 TSE Stocks'!T425/'25 TSE Stocks'!T424)</f>
        <v>1.8524272331624354E-2</v>
      </c>
      <c r="U425">
        <f>LN('25 TSE Stocks'!U425/'25 TSE Stocks'!U424)</f>
        <v>-1.1517046741979207E-2</v>
      </c>
      <c r="V425">
        <f>LN('25 TSE Stocks'!V425/'25 TSE Stocks'!V424)</f>
        <v>1.6595064836492285E-2</v>
      </c>
      <c r="W425">
        <f>LN('25 TSE Stocks'!W425/'25 TSE Stocks'!W424)</f>
        <v>-1.9802622953886458E-2</v>
      </c>
      <c r="X425">
        <f>LN('25 TSE Stocks'!X425/'25 TSE Stocks'!X424)</f>
        <v>1.0484377101275557E-2</v>
      </c>
      <c r="Y425">
        <f>LN('25 TSE Stocks'!Y425/'25 TSE Stocks'!Y424)</f>
        <v>1.8679579425100668E-2</v>
      </c>
      <c r="Z425">
        <f>LN('25 TSE Stocks'!Z425/'25 TSE Stocks'!Z424)</f>
        <v>4.495139033609262E-2</v>
      </c>
    </row>
    <row r="426" spans="1:26" x14ac:dyDescent="0.25">
      <c r="A426" s="1">
        <v>44228</v>
      </c>
      <c r="B426">
        <f>LN('25 TSE Stocks'!B426/'25 TSE Stocks'!B425)</f>
        <v>-7.6904087672042279E-2</v>
      </c>
      <c r="C426">
        <f>LN('25 TSE Stocks'!C426/'25 TSE Stocks'!C425)</f>
        <v>2.2574338755785704E-2</v>
      </c>
      <c r="D426">
        <f>LN('25 TSE Stocks'!D426/'25 TSE Stocks'!D425)</f>
        <v>2.8100930761474296E-2</v>
      </c>
      <c r="E426">
        <f>LN('25 TSE Stocks'!E426/'25 TSE Stocks'!E425)</f>
        <v>-1.8264856015369297E-3</v>
      </c>
      <c r="F426">
        <f>LN('25 TSE Stocks'!F426/'25 TSE Stocks'!F425)</f>
        <v>7.3316225364355322E-2</v>
      </c>
      <c r="G426">
        <f>LN('25 TSE Stocks'!G426/'25 TSE Stocks'!G425)</f>
        <v>8.1769222767732297E-2</v>
      </c>
      <c r="H426">
        <f>LN('25 TSE Stocks'!H426/'25 TSE Stocks'!H425)</f>
        <v>0.25552495955548088</v>
      </c>
      <c r="I426">
        <f>LN('25 TSE Stocks'!I426/'25 TSE Stocks'!I425)</f>
        <v>6.4960729292460412E-2</v>
      </c>
      <c r="J426">
        <f>LN('25 TSE Stocks'!J426/'25 TSE Stocks'!J425)</f>
        <v>-2.6922394722738233E-2</v>
      </c>
      <c r="K426">
        <f>LN('25 TSE Stocks'!K426/'25 TSE Stocks'!K425)</f>
        <v>-7.5807138932262388E-2</v>
      </c>
      <c r="L426">
        <f>LN('25 TSE Stocks'!L426/'25 TSE Stocks'!L425)</f>
        <v>-1.6997606436400903E-2</v>
      </c>
      <c r="M426">
        <f>LN('25 TSE Stocks'!M426/'25 TSE Stocks'!M425)</f>
        <v>7.6129902210191475E-2</v>
      </c>
      <c r="N426">
        <f>LN('25 TSE Stocks'!N426/'25 TSE Stocks'!N425)</f>
        <v>8.3818710123390455E-2</v>
      </c>
      <c r="O426">
        <f>LN('25 TSE Stocks'!O426/'25 TSE Stocks'!O425)</f>
        <v>-6.7761406462531768E-3</v>
      </c>
      <c r="P426">
        <f>LN('25 TSE Stocks'!P426/'25 TSE Stocks'!P425)</f>
        <v>4.813085171043726E-2</v>
      </c>
      <c r="Q426">
        <f>LN('25 TSE Stocks'!Q426/'25 TSE Stocks'!Q425)</f>
        <v>-6.1522728111428192E-2</v>
      </c>
      <c r="R426">
        <f>LN('25 TSE Stocks'!R426/'25 TSE Stocks'!R425)</f>
        <v>3.862824915520302E-2</v>
      </c>
      <c r="S426">
        <f>LN('25 TSE Stocks'!S426/'25 TSE Stocks'!S425)</f>
        <v>4.2395763372354983E-2</v>
      </c>
      <c r="T426">
        <f>LN('25 TSE Stocks'!T426/'25 TSE Stocks'!T425)</f>
        <v>-6.6964283600713746E-3</v>
      </c>
      <c r="U426">
        <f>LN('25 TSE Stocks'!U426/'25 TSE Stocks'!U425)</f>
        <v>-4.5373566656137225E-2</v>
      </c>
      <c r="V426">
        <f>LN('25 TSE Stocks'!V426/'25 TSE Stocks'!V425)</f>
        <v>4.2532020592413483E-2</v>
      </c>
      <c r="W426">
        <f>LN('25 TSE Stocks'!W426/'25 TSE Stocks'!W425)</f>
        <v>0.10034799256970035</v>
      </c>
      <c r="X426">
        <f>LN('25 TSE Stocks'!X426/'25 TSE Stocks'!X425)</f>
        <v>-2.1506191508682358E-2</v>
      </c>
      <c r="Y426">
        <f>LN('25 TSE Stocks'!Y426/'25 TSE Stocks'!Y425)</f>
        <v>6.5877872517704312E-3</v>
      </c>
      <c r="Z426">
        <f>LN('25 TSE Stocks'!Z426/'25 TSE Stocks'!Z425)</f>
        <v>-1.901794419592891E-2</v>
      </c>
    </row>
    <row r="427" spans="1:26" x14ac:dyDescent="0.25">
      <c r="A427" s="1">
        <v>44235</v>
      </c>
      <c r="B427">
        <f>LN('25 TSE Stocks'!B427/'25 TSE Stocks'!B426)</f>
        <v>9.3841653470637845E-2</v>
      </c>
      <c r="C427">
        <f>LN('25 TSE Stocks'!C427/'25 TSE Stocks'!C426)</f>
        <v>1.6236531157659224E-2</v>
      </c>
      <c r="D427">
        <f>LN('25 TSE Stocks'!D427/'25 TSE Stocks'!D426)</f>
        <v>-0.12115042229553948</v>
      </c>
      <c r="E427">
        <f>LN('25 TSE Stocks'!E427/'25 TSE Stocks'!E426)</f>
        <v>-1.8298277565182836E-3</v>
      </c>
      <c r="F427">
        <f>LN('25 TSE Stocks'!F427/'25 TSE Stocks'!F426)</f>
        <v>4.5673482530315536E-2</v>
      </c>
      <c r="G427">
        <f>LN('25 TSE Stocks'!G427/'25 TSE Stocks'!G426)</f>
        <v>6.0134421707172821E-2</v>
      </c>
      <c r="H427">
        <f>LN('25 TSE Stocks'!H427/'25 TSE Stocks'!H426)</f>
        <v>3.5316650750738796E-2</v>
      </c>
      <c r="I427">
        <f>LN('25 TSE Stocks'!I427/'25 TSE Stocks'!I426)</f>
        <v>9.2437632995392462E-3</v>
      </c>
      <c r="J427">
        <f>LN('25 TSE Stocks'!J427/'25 TSE Stocks'!J426)</f>
        <v>8.3613604126462262E-3</v>
      </c>
      <c r="K427">
        <f>LN('25 TSE Stocks'!K427/'25 TSE Stocks'!K426)</f>
        <v>2.1739993212374725E-2</v>
      </c>
      <c r="L427">
        <f>LN('25 TSE Stocks'!L427/'25 TSE Stocks'!L426)</f>
        <v>-5.7307170237472956E-3</v>
      </c>
      <c r="M427">
        <f>LN('25 TSE Stocks'!M427/'25 TSE Stocks'!M426)</f>
        <v>2.164582401972933E-2</v>
      </c>
      <c r="N427">
        <f>LN('25 TSE Stocks'!N427/'25 TSE Stocks'!N426)</f>
        <v>2.3305662251247486E-2</v>
      </c>
      <c r="O427">
        <f>LN('25 TSE Stocks'!O427/'25 TSE Stocks'!O426)</f>
        <v>3.1405349014822399E-2</v>
      </c>
      <c r="P427">
        <f>LN('25 TSE Stocks'!P427/'25 TSE Stocks'!P426)</f>
        <v>-7.447163642646271E-3</v>
      </c>
      <c r="Q427">
        <f>LN('25 TSE Stocks'!Q427/'25 TSE Stocks'!Q426)</f>
        <v>4.6892642900787261E-3</v>
      </c>
      <c r="R427">
        <f>LN('25 TSE Stocks'!R427/'25 TSE Stocks'!R426)</f>
        <v>5.8125462355787284E-3</v>
      </c>
      <c r="S427">
        <f>LN('25 TSE Stocks'!S427/'25 TSE Stocks'!S426)</f>
        <v>3.7664093934730563E-3</v>
      </c>
      <c r="T427">
        <f>LN('25 TSE Stocks'!T427/'25 TSE Stocks'!T426)</f>
        <v>5.8712514104019654E-2</v>
      </c>
      <c r="U427">
        <f>LN('25 TSE Stocks'!U427/'25 TSE Stocks'!U426)</f>
        <v>3.0654862588549017E-2</v>
      </c>
      <c r="V427">
        <f>LN('25 TSE Stocks'!V427/'25 TSE Stocks'!V426)</f>
        <v>-3.9245887486314579E-2</v>
      </c>
      <c r="W427">
        <f>LN('25 TSE Stocks'!W427/'25 TSE Stocks'!W426)</f>
        <v>-2.493137477431235E-2</v>
      </c>
      <c r="X427">
        <f>LN('25 TSE Stocks'!X427/'25 TSE Stocks'!X426)</f>
        <v>1.8163054586056084E-2</v>
      </c>
      <c r="Y427">
        <f>LN('25 TSE Stocks'!Y427/'25 TSE Stocks'!Y426)</f>
        <v>1.3046453125097472E-2</v>
      </c>
      <c r="Z427">
        <f>LN('25 TSE Stocks'!Z427/'25 TSE Stocks'!Z426)</f>
        <v>2.2152804469493931E-2</v>
      </c>
    </row>
    <row r="428" spans="1:26" x14ac:dyDescent="0.25">
      <c r="A428" s="1">
        <v>44242</v>
      </c>
      <c r="B428">
        <f>LN('25 TSE Stocks'!B428/'25 TSE Stocks'!B427)</f>
        <v>-5.6140864736908391E-3</v>
      </c>
      <c r="C428">
        <f>LN('25 TSE Stocks'!C428/'25 TSE Stocks'!C427)</f>
        <v>2.7438492999593778E-2</v>
      </c>
      <c r="D428">
        <f>LN('25 TSE Stocks'!D428/'25 TSE Stocks'!D427)</f>
        <v>5.8945653634618907E-2</v>
      </c>
      <c r="E428">
        <f>LN('25 TSE Stocks'!E428/'25 TSE Stocks'!E427)</f>
        <v>-3.6367711699495479E-2</v>
      </c>
      <c r="F428">
        <f>LN('25 TSE Stocks'!F428/'25 TSE Stocks'!F427)</f>
        <v>3.9686408471871229E-2</v>
      </c>
      <c r="G428">
        <f>LN('25 TSE Stocks'!G428/'25 TSE Stocks'!G427)</f>
        <v>-4.2244336822652016E-2</v>
      </c>
      <c r="H428">
        <f>LN('25 TSE Stocks'!H428/'25 TSE Stocks'!H427)</f>
        <v>-7.8729212190949069E-2</v>
      </c>
      <c r="I428">
        <f>LN('25 TSE Stocks'!I428/'25 TSE Stocks'!I427)</f>
        <v>1.2262441921424425E-2</v>
      </c>
      <c r="J428">
        <f>LN('25 TSE Stocks'!J428/'25 TSE Stocks'!J427)</f>
        <v>-1.1304335949685182E-2</v>
      </c>
      <c r="K428">
        <f>LN('25 TSE Stocks'!K428/'25 TSE Stocks'!K427)</f>
        <v>-1.6260593875419317E-2</v>
      </c>
      <c r="L428">
        <f>LN('25 TSE Stocks'!L428/'25 TSE Stocks'!L427)</f>
        <v>7.2053295623573724E-2</v>
      </c>
      <c r="M428">
        <f>LN('25 TSE Stocks'!M428/'25 TSE Stocks'!M427)</f>
        <v>-6.1195456197272926E-4</v>
      </c>
      <c r="N428">
        <f>LN('25 TSE Stocks'!N428/'25 TSE Stocks'!N427)</f>
        <v>4.5042737382529396E-2</v>
      </c>
      <c r="O428">
        <f>LN('25 TSE Stocks'!O428/'25 TSE Stocks'!O427)</f>
        <v>-4.1392246948589652E-2</v>
      </c>
      <c r="P428">
        <f>LN('25 TSE Stocks'!P428/'25 TSE Stocks'!P427)</f>
        <v>4.9709327334950416E-3</v>
      </c>
      <c r="Q428">
        <f>LN('25 TSE Stocks'!Q428/'25 TSE Stocks'!Q427)</f>
        <v>-5.8650830192109897E-3</v>
      </c>
      <c r="R428">
        <f>LN('25 TSE Stocks'!R428/'25 TSE Stocks'!R427)</f>
        <v>1.2002104467697682E-2</v>
      </c>
      <c r="S428">
        <f>LN('25 TSE Stocks'!S428/'25 TSE Stocks'!S427)</f>
        <v>-3.8318938020487692E-2</v>
      </c>
      <c r="T428">
        <f>LN('25 TSE Stocks'!T428/'25 TSE Stocks'!T427)</f>
        <v>2.9651044578082087E-2</v>
      </c>
      <c r="U428">
        <f>LN('25 TSE Stocks'!U428/'25 TSE Stocks'!U427)</f>
        <v>-6.8360344293231824E-3</v>
      </c>
      <c r="V428">
        <f>LN('25 TSE Stocks'!V428/'25 TSE Stocks'!V427)</f>
        <v>-3.5395917228043236E-2</v>
      </c>
      <c r="W428">
        <f>LN('25 TSE Stocks'!W428/'25 TSE Stocks'!W427)</f>
        <v>-5.6832981367950673E-3</v>
      </c>
      <c r="X428">
        <f>LN('25 TSE Stocks'!X428/'25 TSE Stocks'!X427)</f>
        <v>-7.1117972535983648E-2</v>
      </c>
      <c r="Y428">
        <f>LN('25 TSE Stocks'!Y428/'25 TSE Stocks'!Y427)</f>
        <v>-4.236235908634408E-2</v>
      </c>
      <c r="Z428">
        <f>LN('25 TSE Stocks'!Z428/'25 TSE Stocks'!Z427)</f>
        <v>2.9300469285309168E-2</v>
      </c>
    </row>
    <row r="429" spans="1:26" x14ac:dyDescent="0.25">
      <c r="A429" s="1">
        <v>44249</v>
      </c>
      <c r="B429">
        <f>LN('25 TSE Stocks'!B429/'25 TSE Stocks'!B428)</f>
        <v>-9.1306804852574669E-2</v>
      </c>
      <c r="C429">
        <f>LN('25 TSE Stocks'!C429/'25 TSE Stocks'!C428)</f>
        <v>-8.9345095206114972E-2</v>
      </c>
      <c r="D429">
        <f>LN('25 TSE Stocks'!D429/'25 TSE Stocks'!D428)</f>
        <v>-0.1245274342859872</v>
      </c>
      <c r="E429">
        <f>LN('25 TSE Stocks'!E429/'25 TSE Stocks'!E428)</f>
        <v>-4.1692878999880001E-2</v>
      </c>
      <c r="F429">
        <f>LN('25 TSE Stocks'!F429/'25 TSE Stocks'!F428)</f>
        <v>1.4440658453650734E-2</v>
      </c>
      <c r="G429">
        <f>LN('25 TSE Stocks'!G429/'25 TSE Stocks'!G428)</f>
        <v>-2.409455236888108E-2</v>
      </c>
      <c r="H429">
        <f>LN('25 TSE Stocks'!H429/'25 TSE Stocks'!H428)</f>
        <v>3.0254401487573874E-2</v>
      </c>
      <c r="I429">
        <f>LN('25 TSE Stocks'!I429/'25 TSE Stocks'!I428)</f>
        <v>5.3686627212735642E-2</v>
      </c>
      <c r="J429">
        <f>LN('25 TSE Stocks'!J429/'25 TSE Stocks'!J428)</f>
        <v>-6.8842524465541108E-2</v>
      </c>
      <c r="K429">
        <f>LN('25 TSE Stocks'!K429/'25 TSE Stocks'!K428)</f>
        <v>-8.7508323674121605E-2</v>
      </c>
      <c r="L429">
        <f>LN('25 TSE Stocks'!L429/'25 TSE Stocks'!L428)</f>
        <v>-6.2520233015282881E-2</v>
      </c>
      <c r="M429">
        <f>LN('25 TSE Stocks'!M429/'25 TSE Stocks'!M428)</f>
        <v>-8.4260334820091404E-2</v>
      </c>
      <c r="N429">
        <f>LN('25 TSE Stocks'!N429/'25 TSE Stocks'!N428)</f>
        <v>-2.744907370414415E-2</v>
      </c>
      <c r="O429">
        <f>LN('25 TSE Stocks'!O429/'25 TSE Stocks'!O428)</f>
        <v>-5.4272774503361029E-2</v>
      </c>
      <c r="P429">
        <f>LN('25 TSE Stocks'!P429/'25 TSE Stocks'!P428)</f>
        <v>1.1503886667077605E-2</v>
      </c>
      <c r="Q429">
        <f>LN('25 TSE Stocks'!Q429/'25 TSE Stocks'!Q428)</f>
        <v>-5.4394096197937829E-2</v>
      </c>
      <c r="R429">
        <f>LN('25 TSE Stocks'!R429/'25 TSE Stocks'!R428)</f>
        <v>-3.7437477887768723E-2</v>
      </c>
      <c r="S429">
        <f>LN('25 TSE Stocks'!S429/'25 TSE Stocks'!S428)</f>
        <v>-2.8729012939956132E-2</v>
      </c>
      <c r="T429">
        <f>LN('25 TSE Stocks'!T429/'25 TSE Stocks'!T428)</f>
        <v>-5.1261192705759817E-4</v>
      </c>
      <c r="U429">
        <f>LN('25 TSE Stocks'!U429/'25 TSE Stocks'!U428)</f>
        <v>-3.9925798765020018E-2</v>
      </c>
      <c r="V429">
        <f>LN('25 TSE Stocks'!V429/'25 TSE Stocks'!V428)</f>
        <v>-8.8769143230918394E-3</v>
      </c>
      <c r="W429">
        <f>LN('25 TSE Stocks'!W429/'25 TSE Stocks'!W428)</f>
        <v>-8.3246932111830201E-3</v>
      </c>
      <c r="X429">
        <f>LN('25 TSE Stocks'!X429/'25 TSE Stocks'!X428)</f>
        <v>-8.3870178881765026E-2</v>
      </c>
      <c r="Y429">
        <f>LN('25 TSE Stocks'!Y429/'25 TSE Stocks'!Y428)</f>
        <v>-2.6028934131131679E-2</v>
      </c>
      <c r="Z429">
        <f>LN('25 TSE Stocks'!Z429/'25 TSE Stocks'!Z428)</f>
        <v>-1.3772116543935588E-2</v>
      </c>
    </row>
    <row r="430" spans="1:26" x14ac:dyDescent="0.25">
      <c r="A430" s="1">
        <v>44256</v>
      </c>
      <c r="B430">
        <f>LN('25 TSE Stocks'!B430/'25 TSE Stocks'!B429)</f>
        <v>-2.4191718539395043E-2</v>
      </c>
      <c r="C430">
        <f>LN('25 TSE Stocks'!C430/'25 TSE Stocks'!C429)</f>
        <v>3.969989939388735E-2</v>
      </c>
      <c r="D430">
        <f>LN('25 TSE Stocks'!D430/'25 TSE Stocks'!D429)</f>
        <v>1.2689384391313063E-2</v>
      </c>
      <c r="E430">
        <f>LN('25 TSE Stocks'!E430/'25 TSE Stocks'!E429)</f>
        <v>5.4900718819933851E-2</v>
      </c>
      <c r="F430">
        <f>LN('25 TSE Stocks'!F430/'25 TSE Stocks'!F429)</f>
        <v>1.2466627627253934E-2</v>
      </c>
      <c r="G430">
        <f>LN('25 TSE Stocks'!G430/'25 TSE Stocks'!G429)</f>
        <v>1.2119883996383146E-2</v>
      </c>
      <c r="H430">
        <f>LN('25 TSE Stocks'!H430/'25 TSE Stocks'!H429)</f>
        <v>5.789406210342269E-2</v>
      </c>
      <c r="I430">
        <f>LN('25 TSE Stocks'!I430/'25 TSE Stocks'!I429)</f>
        <v>-9.243845938351869E-3</v>
      </c>
      <c r="J430">
        <f>LN('25 TSE Stocks'!J430/'25 TSE Stocks'!J429)</f>
        <v>-9.0254785168421129E-4</v>
      </c>
      <c r="K430">
        <f>LN('25 TSE Stocks'!K430/'25 TSE Stocks'!K429)</f>
        <v>1.6757328929224498E-2</v>
      </c>
      <c r="L430">
        <f>LN('25 TSE Stocks'!L430/'25 TSE Stocks'!L429)</f>
        <v>4.6347434405220274E-2</v>
      </c>
      <c r="M430">
        <f>LN('25 TSE Stocks'!M430/'25 TSE Stocks'!M429)</f>
        <v>3.2435208622495951E-2</v>
      </c>
      <c r="N430">
        <f>LN('25 TSE Stocks'!N430/'25 TSE Stocks'!N429)</f>
        <v>9.5407500238682497E-2</v>
      </c>
      <c r="O430">
        <f>LN('25 TSE Stocks'!O430/'25 TSE Stocks'!O429)</f>
        <v>2.9131008896967545E-2</v>
      </c>
      <c r="P430">
        <f>LN('25 TSE Stocks'!P430/'25 TSE Stocks'!P429)</f>
        <v>6.1777319855156457E-2</v>
      </c>
      <c r="Q430">
        <f>LN('25 TSE Stocks'!Q430/'25 TSE Stocks'!Q429)</f>
        <v>-1.2429880624207671E-3</v>
      </c>
      <c r="R430">
        <f>LN('25 TSE Stocks'!R430/'25 TSE Stocks'!R429)</f>
        <v>6.4359308606327922E-2</v>
      </c>
      <c r="S430">
        <f>LN('25 TSE Stocks'!S430/'25 TSE Stocks'!S429)</f>
        <v>5.2947353291155831E-2</v>
      </c>
      <c r="T430">
        <f>LN('25 TSE Stocks'!T430/'25 TSE Stocks'!T429)</f>
        <v>7.8384484425313983E-2</v>
      </c>
      <c r="U430">
        <f>LN('25 TSE Stocks'!U430/'25 TSE Stocks'!U429)</f>
        <v>2.3244045592503329E-2</v>
      </c>
      <c r="V430">
        <f>LN('25 TSE Stocks'!V430/'25 TSE Stocks'!V429)</f>
        <v>2.7065226599407428E-2</v>
      </c>
      <c r="W430">
        <f>LN('25 TSE Stocks'!W430/'25 TSE Stocks'!W429)</f>
        <v>8.1247624308719527E-2</v>
      </c>
      <c r="X430">
        <f>LN('25 TSE Stocks'!X430/'25 TSE Stocks'!X429)</f>
        <v>6.8471294273838565E-2</v>
      </c>
      <c r="Y430">
        <f>LN('25 TSE Stocks'!Y430/'25 TSE Stocks'!Y429)</f>
        <v>0.11832257365122049</v>
      </c>
      <c r="Z430">
        <f>LN('25 TSE Stocks'!Z430/'25 TSE Stocks'!Z429)</f>
        <v>1.5290801450294539E-2</v>
      </c>
    </row>
    <row r="431" spans="1:26" x14ac:dyDescent="0.25">
      <c r="A431" s="1">
        <v>44263</v>
      </c>
      <c r="B431">
        <f>LN('25 TSE Stocks'!B431/'25 TSE Stocks'!B430)</f>
        <v>-1.5809988178097233E-3</v>
      </c>
      <c r="C431">
        <f>LN('25 TSE Stocks'!C431/'25 TSE Stocks'!C430)</f>
        <v>8.9418704849394612E-3</v>
      </c>
      <c r="D431">
        <f>LN('25 TSE Stocks'!D431/'25 TSE Stocks'!D430)</f>
        <v>2.206318027405945E-2</v>
      </c>
      <c r="E431">
        <f>LN('25 TSE Stocks'!E431/'25 TSE Stocks'!E430)</f>
        <v>2.2243745863801328E-2</v>
      </c>
      <c r="F431">
        <f>LN('25 TSE Stocks'!F431/'25 TSE Stocks'!F430)</f>
        <v>5.1063258037825847E-2</v>
      </c>
      <c r="G431">
        <f>LN('25 TSE Stocks'!G431/'25 TSE Stocks'!G430)</f>
        <v>2.1845201548179639E-2</v>
      </c>
      <c r="H431">
        <f>LN('25 TSE Stocks'!H431/'25 TSE Stocks'!H430)</f>
        <v>2.7736746256896375E-2</v>
      </c>
      <c r="I431">
        <f>LN('25 TSE Stocks'!I431/'25 TSE Stocks'!I430)</f>
        <v>2.1308596288396747E-2</v>
      </c>
      <c r="J431">
        <f>LN('25 TSE Stocks'!J431/'25 TSE Stocks'!J430)</f>
        <v>4.9539181408720335E-3</v>
      </c>
      <c r="K431">
        <f>LN('25 TSE Stocks'!K431/'25 TSE Stocks'!K430)</f>
        <v>-2.9367754176029019E-3</v>
      </c>
      <c r="L431">
        <f>LN('25 TSE Stocks'!L431/'25 TSE Stocks'!L430)</f>
        <v>1.9731577277157682E-2</v>
      </c>
      <c r="M431">
        <f>LN('25 TSE Stocks'!M431/'25 TSE Stocks'!M430)</f>
        <v>4.6607929661308646E-2</v>
      </c>
      <c r="N431">
        <f>LN('25 TSE Stocks'!N431/'25 TSE Stocks'!N430)</f>
        <v>2.3114545697194806E-2</v>
      </c>
      <c r="O431">
        <f>LN('25 TSE Stocks'!O431/'25 TSE Stocks'!O430)</f>
        <v>3.2449681527047221E-3</v>
      </c>
      <c r="P431">
        <f>LN('25 TSE Stocks'!P431/'25 TSE Stocks'!P430)</f>
        <v>5.2367933765757428E-2</v>
      </c>
      <c r="Q431">
        <f>LN('25 TSE Stocks'!Q431/'25 TSE Stocks'!Q430)</f>
        <v>-2.4907453189234804E-3</v>
      </c>
      <c r="R431">
        <f>LN('25 TSE Stocks'!R431/'25 TSE Stocks'!R430)</f>
        <v>1.8861815857361131E-2</v>
      </c>
      <c r="S431">
        <f>LN('25 TSE Stocks'!S431/'25 TSE Stocks'!S430)</f>
        <v>0</v>
      </c>
      <c r="T431">
        <f>LN('25 TSE Stocks'!T431/'25 TSE Stocks'!T430)</f>
        <v>2.4819762362017116E-2</v>
      </c>
      <c r="U431">
        <f>LN('25 TSE Stocks'!U431/'25 TSE Stocks'!U430)</f>
        <v>-2.6468708062422439E-2</v>
      </c>
      <c r="V431">
        <f>LN('25 TSE Stocks'!V431/'25 TSE Stocks'!V430)</f>
        <v>5.3263621735332558E-3</v>
      </c>
      <c r="W431">
        <f>LN('25 TSE Stocks'!W431/'25 TSE Stocks'!W430)</f>
        <v>9.3293674557971648E-2</v>
      </c>
      <c r="X431">
        <f>LN('25 TSE Stocks'!X431/'25 TSE Stocks'!X430)</f>
        <v>5.9159336410004705E-3</v>
      </c>
      <c r="Y431">
        <f>LN('25 TSE Stocks'!Y431/'25 TSE Stocks'!Y430)</f>
        <v>5.0491429897510556E-2</v>
      </c>
      <c r="Z431">
        <f>LN('25 TSE Stocks'!Z431/'25 TSE Stocks'!Z430)</f>
        <v>2.989776371463837E-2</v>
      </c>
    </row>
    <row r="432" spans="1:26" x14ac:dyDescent="0.25">
      <c r="A432" s="1">
        <v>44270</v>
      </c>
      <c r="B432">
        <f>LN('25 TSE Stocks'!B432/'25 TSE Stocks'!B431)</f>
        <v>5.1649254185958351E-2</v>
      </c>
      <c r="C432">
        <f>LN('25 TSE Stocks'!C432/'25 TSE Stocks'!C431)</f>
        <v>9.8810933806135315E-2</v>
      </c>
      <c r="D432">
        <f>LN('25 TSE Stocks'!D432/'25 TSE Stocks'!D431)</f>
        <v>1.4131225308029334E-2</v>
      </c>
      <c r="E432">
        <f>LN('25 TSE Stocks'!E432/'25 TSE Stocks'!E431)</f>
        <v>6.2186940728619272E-2</v>
      </c>
      <c r="F432">
        <f>LN('25 TSE Stocks'!F432/'25 TSE Stocks'!F431)</f>
        <v>0.10344147909900184</v>
      </c>
      <c r="G432">
        <f>LN('25 TSE Stocks'!G432/'25 TSE Stocks'!G431)</f>
        <v>5.9461245542149183E-2</v>
      </c>
      <c r="H432">
        <f>LN('25 TSE Stocks'!H432/'25 TSE Stocks'!H431)</f>
        <v>-3.7155997656943961E-2</v>
      </c>
      <c r="I432">
        <f>LN('25 TSE Stocks'!I432/'25 TSE Stocks'!I431)</f>
        <v>8.0964764222258831E-2</v>
      </c>
      <c r="J432">
        <f>LN('25 TSE Stocks'!J432/'25 TSE Stocks'!J431)</f>
        <v>2.57219234896769E-2</v>
      </c>
      <c r="K432">
        <f>LN('25 TSE Stocks'!K432/'25 TSE Stocks'!K431)</f>
        <v>1.9418206140221994E-2</v>
      </c>
      <c r="L432">
        <f>LN('25 TSE Stocks'!L432/'25 TSE Stocks'!L431)</f>
        <v>1.5859479038651134E-2</v>
      </c>
      <c r="M432">
        <f>LN('25 TSE Stocks'!M432/'25 TSE Stocks'!M431)</f>
        <v>6.4346268502633391E-2</v>
      </c>
      <c r="N432">
        <f>LN('25 TSE Stocks'!N432/'25 TSE Stocks'!N431)</f>
        <v>4.4042553465599751E-2</v>
      </c>
      <c r="O432">
        <f>LN('25 TSE Stocks'!O432/'25 TSE Stocks'!O431)</f>
        <v>2.5061325764713767E-2</v>
      </c>
      <c r="P432">
        <f>LN('25 TSE Stocks'!P432/'25 TSE Stocks'!P431)</f>
        <v>2.8737582436630233E-2</v>
      </c>
      <c r="Q432">
        <f>LN('25 TSE Stocks'!Q432/'25 TSE Stocks'!Q431)</f>
        <v>9.9257886030007531E-3</v>
      </c>
      <c r="R432">
        <f>LN('25 TSE Stocks'!R432/'25 TSE Stocks'!R431)</f>
        <v>3.7355909214952548E-2</v>
      </c>
      <c r="S432">
        <f>LN('25 TSE Stocks'!S432/'25 TSE Stocks'!S431)</f>
        <v>4.7223165677186971E-2</v>
      </c>
      <c r="T432">
        <f>LN('25 TSE Stocks'!T432/'25 TSE Stocks'!T431)</f>
        <v>2.8273666442335733E-2</v>
      </c>
      <c r="U432">
        <f>LN('25 TSE Stocks'!U432/'25 TSE Stocks'!U431)</f>
        <v>2.4963132220306505E-2</v>
      </c>
      <c r="V432">
        <f>LN('25 TSE Stocks'!V432/'25 TSE Stocks'!V431)</f>
        <v>5.8043374535383149E-2</v>
      </c>
      <c r="W432">
        <f>LN('25 TSE Stocks'!W432/'25 TSE Stocks'!W431)</f>
        <v>6.7441457895357784E-2</v>
      </c>
      <c r="X432">
        <f>LN('25 TSE Stocks'!X432/'25 TSE Stocks'!X431)</f>
        <v>1.48618552433319E-2</v>
      </c>
      <c r="Y432">
        <f>LN('25 TSE Stocks'!Y432/'25 TSE Stocks'!Y431)</f>
        <v>2.8317527328723786E-2</v>
      </c>
      <c r="Z432">
        <f>LN('25 TSE Stocks'!Z432/'25 TSE Stocks'!Z431)</f>
        <v>-2.5355705669242844E-2</v>
      </c>
    </row>
    <row r="433" spans="1:26" x14ac:dyDescent="0.25">
      <c r="A433" s="1">
        <v>44277</v>
      </c>
      <c r="B433">
        <f>LN('25 TSE Stocks'!B433/'25 TSE Stocks'!B432)</f>
        <v>4.5529195920760539E-2</v>
      </c>
      <c r="C433">
        <f>LN('25 TSE Stocks'!C433/'25 TSE Stocks'!C432)</f>
        <v>-3.9758455630681859E-2</v>
      </c>
      <c r="D433">
        <f>LN('25 TSE Stocks'!D433/'25 TSE Stocks'!D432)</f>
        <v>-1.8727026440396315E-3</v>
      </c>
      <c r="E433">
        <f>LN('25 TSE Stocks'!E433/'25 TSE Stocks'!E432)</f>
        <v>-4.2222742744247602E-2</v>
      </c>
      <c r="F433">
        <f>LN('25 TSE Stocks'!F433/'25 TSE Stocks'!F432)</f>
        <v>-4.5451867659469139E-2</v>
      </c>
      <c r="G433">
        <f>LN('25 TSE Stocks'!G433/'25 TSE Stocks'!G432)</f>
        <v>-3.3526644901234047E-2</v>
      </c>
      <c r="H433">
        <f>LN('25 TSE Stocks'!H433/'25 TSE Stocks'!H432)</f>
        <v>-3.5316650750738837E-2</v>
      </c>
      <c r="I433">
        <f>LN('25 TSE Stocks'!I433/'25 TSE Stocks'!I432)</f>
        <v>-8.9316759941032997E-2</v>
      </c>
      <c r="J433">
        <f>LN('25 TSE Stocks'!J433/'25 TSE Stocks'!J432)</f>
        <v>4.7454883237961966E-2</v>
      </c>
      <c r="K433">
        <f>LN('25 TSE Stocks'!K433/'25 TSE Stocks'!K432)</f>
        <v>9.5693671135432118E-3</v>
      </c>
      <c r="L433">
        <f>LN('25 TSE Stocks'!L433/'25 TSE Stocks'!L432)</f>
        <v>1.0434692363126252E-2</v>
      </c>
      <c r="M433">
        <f>LN('25 TSE Stocks'!M433/'25 TSE Stocks'!M432)</f>
        <v>-1.8050017314960986E-2</v>
      </c>
      <c r="N433">
        <f>LN('25 TSE Stocks'!N433/'25 TSE Stocks'!N432)</f>
        <v>-2.2765235799589643E-2</v>
      </c>
      <c r="O433">
        <f>LN('25 TSE Stocks'!O433/'25 TSE Stocks'!O432)</f>
        <v>-1.1652646876999283E-2</v>
      </c>
      <c r="P433">
        <f>LN('25 TSE Stocks'!P433/'25 TSE Stocks'!P432)</f>
        <v>1.4065020912020137E-2</v>
      </c>
      <c r="Q433">
        <f>LN('25 TSE Stocks'!Q433/'25 TSE Stocks'!Q432)</f>
        <v>5.0552063098928443E-2</v>
      </c>
      <c r="R433">
        <f>LN('25 TSE Stocks'!R433/'25 TSE Stocks'!R432)</f>
        <v>6.8653384528837083E-3</v>
      </c>
      <c r="S433">
        <f>LN('25 TSE Stocks'!S433/'25 TSE Stocks'!S432)</f>
        <v>3.0883473387692702E-2</v>
      </c>
      <c r="T433">
        <f>LN('25 TSE Stocks'!T433/'25 TSE Stocks'!T432)</f>
        <v>-1.1304617937187129E-2</v>
      </c>
      <c r="U433">
        <f>LN('25 TSE Stocks'!U433/'25 TSE Stocks'!U432)</f>
        <v>-1.2265048931654867E-2</v>
      </c>
      <c r="V433">
        <f>LN('25 TSE Stocks'!V433/'25 TSE Stocks'!V432)</f>
        <v>-2.6025026028613209E-2</v>
      </c>
      <c r="W433">
        <f>LN('25 TSE Stocks'!W433/'25 TSE Stocks'!W432)</f>
        <v>-1.1551179681146889E-2</v>
      </c>
      <c r="X433">
        <f>LN('25 TSE Stocks'!X433/'25 TSE Stocks'!X432)</f>
        <v>-9.8833979007723304E-3</v>
      </c>
      <c r="Y433">
        <f>LN('25 TSE Stocks'!Y433/'25 TSE Stocks'!Y432)</f>
        <v>-5.7143551613990859E-3</v>
      </c>
      <c r="Z433">
        <f>LN('25 TSE Stocks'!Z433/'25 TSE Stocks'!Z432)</f>
        <v>3.0165489391247276E-3</v>
      </c>
    </row>
    <row r="434" spans="1:26" x14ac:dyDescent="0.25">
      <c r="A434" s="1">
        <v>44284</v>
      </c>
      <c r="B434">
        <f>LN('25 TSE Stocks'!B434/'25 TSE Stocks'!B433)</f>
        <v>0.14166405034031365</v>
      </c>
      <c r="C434">
        <f>LN('25 TSE Stocks'!C434/'25 TSE Stocks'!C433)</f>
        <v>8.7524066756274915E-2</v>
      </c>
      <c r="D434">
        <f>LN('25 TSE Stocks'!D434/'25 TSE Stocks'!D433)</f>
        <v>5.1152700020641956E-2</v>
      </c>
      <c r="E434">
        <f>LN('25 TSE Stocks'!E434/'25 TSE Stocks'!E433)</f>
        <v>6.1839545849927048E-2</v>
      </c>
      <c r="F434">
        <f>LN('25 TSE Stocks'!F434/'25 TSE Stocks'!F433)</f>
        <v>-6.1527603086372742E-2</v>
      </c>
      <c r="G434">
        <f>LN('25 TSE Stocks'!G434/'25 TSE Stocks'!G433)</f>
        <v>1.2246660051669569E-2</v>
      </c>
      <c r="H434">
        <f>LN('25 TSE Stocks'!H434/'25 TSE Stocks'!H433)</f>
        <v>9.7561055803665735E-3</v>
      </c>
      <c r="I434">
        <f>LN('25 TSE Stocks'!I434/'25 TSE Stocks'!I433)</f>
        <v>-1.6717864035835413E-2</v>
      </c>
      <c r="J434">
        <f>LN('25 TSE Stocks'!J434/'25 TSE Stocks'!J433)</f>
        <v>1.668874377179382E-3</v>
      </c>
      <c r="K434">
        <f>LN('25 TSE Stocks'!K434/'25 TSE Stocks'!K433)</f>
        <v>4.7507512106783152E-3</v>
      </c>
      <c r="L434">
        <f>LN('25 TSE Stocks'!L434/'25 TSE Stocks'!L433)</f>
        <v>-3.1636965641655905E-2</v>
      </c>
      <c r="M434">
        <f>LN('25 TSE Stocks'!M434/'25 TSE Stocks'!M433)</f>
        <v>-5.9927110561645104E-2</v>
      </c>
      <c r="N434">
        <f>LN('25 TSE Stocks'!N434/'25 TSE Stocks'!N433)</f>
        <v>0</v>
      </c>
      <c r="O434">
        <f>LN('25 TSE Stocks'!O434/'25 TSE Stocks'!O433)</f>
        <v>-5.7001829779436387E-2</v>
      </c>
      <c r="P434">
        <f>LN('25 TSE Stocks'!P434/'25 TSE Stocks'!P433)</f>
        <v>3.0263586441558816E-2</v>
      </c>
      <c r="Q434">
        <f>LN('25 TSE Stocks'!Q434/'25 TSE Stocks'!Q433)</f>
        <v>-4.3172014207917171E-2</v>
      </c>
      <c r="R434">
        <f>LN('25 TSE Stocks'!R434/'25 TSE Stocks'!R433)</f>
        <v>2.2065445783839356E-4</v>
      </c>
      <c r="S434">
        <f>LN('25 TSE Stocks'!S434/'25 TSE Stocks'!S433)</f>
        <v>-2.9040223113782966E-2</v>
      </c>
      <c r="T434">
        <f>LN('25 TSE Stocks'!T434/'25 TSE Stocks'!T433)</f>
        <v>-3.4701651145241139E-2</v>
      </c>
      <c r="U434">
        <f>LN('25 TSE Stocks'!U434/'25 TSE Stocks'!U433)</f>
        <v>2.586887423139032E-2</v>
      </c>
      <c r="V434">
        <f>LN('25 TSE Stocks'!V434/'25 TSE Stocks'!V433)</f>
        <v>-4.8083041180618111E-2</v>
      </c>
      <c r="W434">
        <f>LN('25 TSE Stocks'!W434/'25 TSE Stocks'!W433)</f>
        <v>-6.0287573125248906E-2</v>
      </c>
      <c r="X434">
        <f>LN('25 TSE Stocks'!X434/'25 TSE Stocks'!X433)</f>
        <v>-1.0437887219162955E-2</v>
      </c>
      <c r="Y434">
        <f>LN('25 TSE Stocks'!Y434/'25 TSE Stocks'!Y433)</f>
        <v>2.8807467724143575E-2</v>
      </c>
      <c r="Z434">
        <f>LN('25 TSE Stocks'!Z434/'25 TSE Stocks'!Z433)</f>
        <v>-2.903182291728856E-2</v>
      </c>
    </row>
    <row r="435" spans="1:26" x14ac:dyDescent="0.25">
      <c r="A435" s="1">
        <v>44291</v>
      </c>
      <c r="B435">
        <f>LN('25 TSE Stocks'!B435/'25 TSE Stocks'!B434)</f>
        <v>0.1279083003204925</v>
      </c>
      <c r="C435">
        <f>LN('25 TSE Stocks'!C435/'25 TSE Stocks'!C434)</f>
        <v>-1.6016888107819271E-2</v>
      </c>
      <c r="D435">
        <f>LN('25 TSE Stocks'!D435/'25 TSE Stocks'!D434)</f>
        <v>-4.3884712287007904E-4</v>
      </c>
      <c r="E435">
        <f>LN('25 TSE Stocks'!E435/'25 TSE Stocks'!E434)</f>
        <v>-4.5141131275857116E-2</v>
      </c>
      <c r="F435">
        <f>LN('25 TSE Stocks'!F435/'25 TSE Stocks'!F434)</f>
        <v>3.5670749413976672E-3</v>
      </c>
      <c r="G435">
        <f>LN('25 TSE Stocks'!G435/'25 TSE Stocks'!G434)</f>
        <v>1.0863246258353543E-2</v>
      </c>
      <c r="H435">
        <f>LN('25 TSE Stocks'!H435/'25 TSE Stocks'!H434)</f>
        <v>-9.7561055803665944E-3</v>
      </c>
      <c r="I435">
        <f>LN('25 TSE Stocks'!I435/'25 TSE Stocks'!I434)</f>
        <v>-2.5104240335925797E-2</v>
      </c>
      <c r="J435">
        <f>LN('25 TSE Stocks'!J435/'25 TSE Stocks'!J434)</f>
        <v>-7.1443897183340807E-2</v>
      </c>
      <c r="K435">
        <f>LN('25 TSE Stocks'!K435/'25 TSE Stocks'!K434)</f>
        <v>-3.3738324464443414E-2</v>
      </c>
      <c r="L435">
        <f>LN('25 TSE Stocks'!L435/'25 TSE Stocks'!L434)</f>
        <v>4.4773925694999786E-3</v>
      </c>
      <c r="M435">
        <f>LN('25 TSE Stocks'!M435/'25 TSE Stocks'!M434)</f>
        <v>3.6927024113062035E-2</v>
      </c>
      <c r="N435">
        <f>LN('25 TSE Stocks'!N435/'25 TSE Stocks'!N434)</f>
        <v>-3.1748646277423645E-2</v>
      </c>
      <c r="O435">
        <f>LN('25 TSE Stocks'!O435/'25 TSE Stocks'!O434)</f>
        <v>-2.3973656235111118E-2</v>
      </c>
      <c r="P435">
        <f>LN('25 TSE Stocks'!P435/'25 TSE Stocks'!P434)</f>
        <v>4.7628179028740981E-2</v>
      </c>
      <c r="Q435">
        <f>LN('25 TSE Stocks'!Q435/'25 TSE Stocks'!Q434)</f>
        <v>-6.2085402948415898E-3</v>
      </c>
      <c r="R435">
        <f>LN('25 TSE Stocks'!R435/'25 TSE Stocks'!R434)</f>
        <v>-4.9761593071840332E-2</v>
      </c>
      <c r="S435">
        <f>LN('25 TSE Stocks'!S435/'25 TSE Stocks'!S434)</f>
        <v>-7.0572647577980707E-2</v>
      </c>
      <c r="T435">
        <f>LN('25 TSE Stocks'!T435/'25 TSE Stocks'!T434)</f>
        <v>1.5641574821740695E-2</v>
      </c>
      <c r="U435">
        <f>LN('25 TSE Stocks'!U435/'25 TSE Stocks'!U434)</f>
        <v>-8.957758855019593E-3</v>
      </c>
      <c r="V435">
        <f>LN('25 TSE Stocks'!V435/'25 TSE Stocks'!V434)</f>
        <v>7.7080767467200594E-3</v>
      </c>
      <c r="W435">
        <f>LN('25 TSE Stocks'!W435/'25 TSE Stocks'!W434)</f>
        <v>2.3685331174914538E-2</v>
      </c>
      <c r="X435">
        <f>LN('25 TSE Stocks'!X435/'25 TSE Stocks'!X434)</f>
        <v>-1.1470773822912776E-2</v>
      </c>
      <c r="Y435">
        <f>LN('25 TSE Stocks'!Y435/'25 TSE Stocks'!Y434)</f>
        <v>2.6375120165574577E-2</v>
      </c>
      <c r="Z435">
        <f>LN('25 TSE Stocks'!Z435/'25 TSE Stocks'!Z434)</f>
        <v>4.1416087635372092E-2</v>
      </c>
    </row>
    <row r="436" spans="1:26" x14ac:dyDescent="0.25">
      <c r="A436" s="1">
        <v>44298</v>
      </c>
      <c r="B436">
        <f>LN('25 TSE Stocks'!B436/'25 TSE Stocks'!B435)</f>
        <v>0</v>
      </c>
      <c r="C436">
        <f>LN('25 TSE Stocks'!C436/'25 TSE Stocks'!C435)</f>
        <v>1.4991246062857668E-2</v>
      </c>
      <c r="D436">
        <f>LN('25 TSE Stocks'!D436/'25 TSE Stocks'!D435)</f>
        <v>-4.4700501774013702E-3</v>
      </c>
      <c r="E436">
        <f>LN('25 TSE Stocks'!E436/'25 TSE Stocks'!E435)</f>
        <v>4.2485731461750255E-2</v>
      </c>
      <c r="F436">
        <f>LN('25 TSE Stocks'!F436/'25 TSE Stocks'!F435)</f>
        <v>1.3130109812222724E-2</v>
      </c>
      <c r="G436">
        <f>LN('25 TSE Stocks'!G436/'25 TSE Stocks'!G435)</f>
        <v>1.3217113722808854E-2</v>
      </c>
      <c r="H436">
        <f>LN('25 TSE Stocks'!H436/'25 TSE Stocks'!H435)</f>
        <v>2.2618092835386579E-2</v>
      </c>
      <c r="I436">
        <f>LN('25 TSE Stocks'!I436/'25 TSE Stocks'!I435)</f>
        <v>4.0666938340050001E-4</v>
      </c>
      <c r="J436">
        <f>LN('25 TSE Stocks'!J436/'25 TSE Stocks'!J435)</f>
        <v>1.2051103122334409E-2</v>
      </c>
      <c r="K436">
        <f>LN('25 TSE Stocks'!K436/'25 TSE Stocks'!K435)</f>
        <v>-1.3820553511621526E-2</v>
      </c>
      <c r="L436">
        <f>LN('25 TSE Stocks'!L436/'25 TSE Stocks'!L435)</f>
        <v>-1.8018510288319044E-2</v>
      </c>
      <c r="M436">
        <f>LN('25 TSE Stocks'!M436/'25 TSE Stocks'!M435)</f>
        <v>4.8965034155108056E-2</v>
      </c>
      <c r="N436">
        <f>LN('25 TSE Stocks'!N436/'25 TSE Stocks'!N435)</f>
        <v>1.5833294571551269E-2</v>
      </c>
      <c r="O436">
        <f>LN('25 TSE Stocks'!O436/'25 TSE Stocks'!O435)</f>
        <v>5.7751596559823344E-4</v>
      </c>
      <c r="P436">
        <f>LN('25 TSE Stocks'!P436/'25 TSE Stocks'!P435)</f>
        <v>-5.7158493688664054E-2</v>
      </c>
      <c r="Q436">
        <f>LN('25 TSE Stocks'!Q436/'25 TSE Stocks'!Q435)</f>
        <v>-1.4925602553077759E-2</v>
      </c>
      <c r="R436">
        <f>LN('25 TSE Stocks'!R436/'25 TSE Stocks'!R435)</f>
        <v>5.3065915016477776E-2</v>
      </c>
      <c r="S436">
        <f>LN('25 TSE Stocks'!S436/'25 TSE Stocks'!S435)</f>
        <v>3.3044899138537663E-2</v>
      </c>
      <c r="T436">
        <f>LN('25 TSE Stocks'!T436/'25 TSE Stocks'!T435)</f>
        <v>-8.9603011980922895E-3</v>
      </c>
      <c r="U436">
        <f>LN('25 TSE Stocks'!U436/'25 TSE Stocks'!U435)</f>
        <v>-1.3036121186525194E-2</v>
      </c>
      <c r="V436">
        <f>LN('25 TSE Stocks'!V436/'25 TSE Stocks'!V435)</f>
        <v>1.0825570383701891E-2</v>
      </c>
      <c r="W436">
        <f>LN('25 TSE Stocks'!W436/'25 TSE Stocks'!W435)</f>
        <v>-3.9343453892630217E-3</v>
      </c>
      <c r="X436">
        <f>LN('25 TSE Stocks'!X436/'25 TSE Stocks'!X435)</f>
        <v>6.8981948466038693E-3</v>
      </c>
      <c r="Y436">
        <f>LN('25 TSE Stocks'!Y436/'25 TSE Stocks'!Y435)</f>
        <v>-3.3639747397279603E-2</v>
      </c>
      <c r="Z436">
        <f>LN('25 TSE Stocks'!Z436/'25 TSE Stocks'!Z435)</f>
        <v>2.0958898000295025E-2</v>
      </c>
    </row>
    <row r="437" spans="1:26" x14ac:dyDescent="0.25">
      <c r="A437" s="1">
        <v>44305</v>
      </c>
      <c r="B437">
        <f>LN('25 TSE Stocks'!B437/'25 TSE Stocks'!B436)</f>
        <v>6.7309907284146486E-2</v>
      </c>
      <c r="C437">
        <f>LN('25 TSE Stocks'!C437/'25 TSE Stocks'!C436)</f>
        <v>9.1931261449865291E-3</v>
      </c>
      <c r="D437">
        <f>LN('25 TSE Stocks'!D437/'25 TSE Stocks'!D436)</f>
        <v>-1.3532114034724547E-2</v>
      </c>
      <c r="E437">
        <f>LN('25 TSE Stocks'!E437/'25 TSE Stocks'!E436)</f>
        <v>8.4861461774586719E-4</v>
      </c>
      <c r="F437">
        <f>LN('25 TSE Stocks'!F437/'25 TSE Stocks'!F436)</f>
        <v>-3.1142336131538703E-2</v>
      </c>
      <c r="G437">
        <f>LN('25 TSE Stocks'!G437/'25 TSE Stocks'!G436)</f>
        <v>-3.0108741917375899E-2</v>
      </c>
      <c r="H437">
        <f>LN('25 TSE Stocks'!H437/'25 TSE Stocks'!H436)</f>
        <v>-7.9776548302401426E-2</v>
      </c>
      <c r="I437">
        <f>LN('25 TSE Stocks'!I437/'25 TSE Stocks'!I436)</f>
        <v>-3.7279114827751529E-2</v>
      </c>
      <c r="J437">
        <f>LN('25 TSE Stocks'!J437/'25 TSE Stocks'!J436)</f>
        <v>3.487710660258006E-2</v>
      </c>
      <c r="K437">
        <f>LN('25 TSE Stocks'!K437/'25 TSE Stocks'!K436)</f>
        <v>-9.9450154218614999E-4</v>
      </c>
      <c r="L437">
        <f>LN('25 TSE Stocks'!L437/'25 TSE Stocks'!L436)</f>
        <v>-2.9522428805117615E-2</v>
      </c>
      <c r="M437">
        <f>LN('25 TSE Stocks'!M437/'25 TSE Stocks'!M436)</f>
        <v>-5.2336606394639072E-2</v>
      </c>
      <c r="N437">
        <f>LN('25 TSE Stocks'!N437/'25 TSE Stocks'!N436)</f>
        <v>-2.4701046824942854E-2</v>
      </c>
      <c r="O437">
        <f>LN('25 TSE Stocks'!O437/'25 TSE Stocks'!O436)</f>
        <v>-1.1614611397359203E-2</v>
      </c>
      <c r="P437">
        <f>LN('25 TSE Stocks'!P437/'25 TSE Stocks'!P436)</f>
        <v>-2.493195064606217E-2</v>
      </c>
      <c r="Q437">
        <f>LN('25 TSE Stocks'!Q437/'25 TSE Stocks'!Q436)</f>
        <v>-6.2854341349224538E-3</v>
      </c>
      <c r="R437">
        <f>LN('25 TSE Stocks'!R437/'25 TSE Stocks'!R436)</f>
        <v>-7.9487701715485002E-3</v>
      </c>
      <c r="S437">
        <f>LN('25 TSE Stocks'!S437/'25 TSE Stocks'!S436)</f>
        <v>-2.7133460166437869E-2</v>
      </c>
      <c r="T437">
        <f>LN('25 TSE Stocks'!T437/'25 TSE Stocks'!T436)</f>
        <v>-4.6542481365260499E-2</v>
      </c>
      <c r="U437">
        <f>LN('25 TSE Stocks'!U437/'25 TSE Stocks'!U436)</f>
        <v>-5.2625368421582407E-3</v>
      </c>
      <c r="V437">
        <f>LN('25 TSE Stocks'!V437/'25 TSE Stocks'!V436)</f>
        <v>-3.5620286633558901E-2</v>
      </c>
      <c r="W437">
        <f>LN('25 TSE Stocks'!W437/'25 TSE Stocks'!W436)</f>
        <v>-2.1249200682823894E-2</v>
      </c>
      <c r="X437">
        <f>LN('25 TSE Stocks'!X437/'25 TSE Stocks'!X436)</f>
        <v>-2.7411685829935323E-2</v>
      </c>
      <c r="Y437">
        <f>LN('25 TSE Stocks'!Y437/'25 TSE Stocks'!Y436)</f>
        <v>-4.005105168316421E-2</v>
      </c>
      <c r="Z437">
        <f>LN('25 TSE Stocks'!Z437/'25 TSE Stocks'!Z436)</f>
        <v>8.8495924038054178E-3</v>
      </c>
    </row>
    <row r="438" spans="1:26" x14ac:dyDescent="0.25">
      <c r="A438" s="1">
        <v>44312</v>
      </c>
      <c r="B438">
        <f>LN('25 TSE Stocks'!B438/'25 TSE Stocks'!B437)</f>
        <v>-8.7515817141858229E-3</v>
      </c>
      <c r="C438">
        <f>LN('25 TSE Stocks'!C438/'25 TSE Stocks'!C437)</f>
        <v>0.13353148696614212</v>
      </c>
      <c r="D438">
        <f>LN('25 TSE Stocks'!D438/'25 TSE Stocks'!D437)</f>
        <v>-1.7407580504746493E-2</v>
      </c>
      <c r="E438">
        <f>LN('25 TSE Stocks'!E438/'25 TSE Stocks'!E437)</f>
        <v>-4.4220560837213992E-2</v>
      </c>
      <c r="F438">
        <f>LN('25 TSE Stocks'!F438/'25 TSE Stocks'!F437)</f>
        <v>1.0085460779237925E-2</v>
      </c>
      <c r="G438">
        <f>LN('25 TSE Stocks'!G438/'25 TSE Stocks'!G437)</f>
        <v>-1.8288836309076358E-2</v>
      </c>
      <c r="H438">
        <f>LN('25 TSE Stocks'!H438/'25 TSE Stocks'!H437)</f>
        <v>2.3932771687617274E-2</v>
      </c>
      <c r="I438">
        <f>LN('25 TSE Stocks'!I438/'25 TSE Stocks'!I437)</f>
        <v>5.5609772111322127E-2</v>
      </c>
      <c r="J438">
        <f>LN('25 TSE Stocks'!J438/'25 TSE Stocks'!J437)</f>
        <v>-6.5967800482221062E-2</v>
      </c>
      <c r="K438">
        <f>LN('25 TSE Stocks'!K438/'25 TSE Stocks'!K437)</f>
        <v>-3.0305285195927664E-2</v>
      </c>
      <c r="L438">
        <f>LN('25 TSE Stocks'!L438/'25 TSE Stocks'!L437)</f>
        <v>-3.7524068448178578E-3</v>
      </c>
      <c r="M438">
        <f>LN('25 TSE Stocks'!M438/'25 TSE Stocks'!M437)</f>
        <v>-6.7776801595279311E-3</v>
      </c>
      <c r="N438">
        <f>LN('25 TSE Stocks'!N438/'25 TSE Stocks'!N437)</f>
        <v>8.8677522533914099E-3</v>
      </c>
      <c r="O438">
        <f>LN('25 TSE Stocks'!O438/'25 TSE Stocks'!O437)</f>
        <v>1.1037095431760945E-2</v>
      </c>
      <c r="P438">
        <f>LN('25 TSE Stocks'!P438/'25 TSE Stocks'!P437)</f>
        <v>3.5816441613659357E-2</v>
      </c>
      <c r="Q438">
        <f>LN('25 TSE Stocks'!Q438/'25 TSE Stocks'!Q437)</f>
        <v>-2.2960150987693387E-2</v>
      </c>
      <c r="R438">
        <f>LN('25 TSE Stocks'!R438/'25 TSE Stocks'!R437)</f>
        <v>4.0830892096022288E-2</v>
      </c>
      <c r="S438">
        <f>LN('25 TSE Stocks'!S438/'25 TSE Stocks'!S437)</f>
        <v>-3.8042689787662294E-2</v>
      </c>
      <c r="T438">
        <f>LN('25 TSE Stocks'!T438/'25 TSE Stocks'!T437)</f>
        <v>-3.896268958849438E-2</v>
      </c>
      <c r="U438">
        <f>LN('25 TSE Stocks'!U438/'25 TSE Stocks'!U437)</f>
        <v>-2.7448980955128384E-2</v>
      </c>
      <c r="V438">
        <f>LN('25 TSE Stocks'!V438/'25 TSE Stocks'!V437)</f>
        <v>-4.9313242059430398E-2</v>
      </c>
      <c r="W438">
        <f>LN('25 TSE Stocks'!W438/'25 TSE Stocks'!W437)</f>
        <v>-2.9053306068884732E-2</v>
      </c>
      <c r="X438">
        <f>LN('25 TSE Stocks'!X438/'25 TSE Stocks'!X437)</f>
        <v>-3.4990378584498077E-2</v>
      </c>
      <c r="Y438">
        <f>LN('25 TSE Stocks'!Y438/'25 TSE Stocks'!Y437)</f>
        <v>3.7242896241868995E-2</v>
      </c>
      <c r="Z438">
        <f>LN('25 TSE Stocks'!Z438/'25 TSE Stocks'!Z437)</f>
        <v>-4.4151062315381934E-3</v>
      </c>
    </row>
    <row r="439" spans="1:26" x14ac:dyDescent="0.25">
      <c r="A439" s="1">
        <v>44319</v>
      </c>
      <c r="B439">
        <f>LN('25 TSE Stocks'!B439/'25 TSE Stocks'!B438)</f>
        <v>-5.1841042206976348E-3</v>
      </c>
      <c r="C439">
        <f>LN('25 TSE Stocks'!C439/'25 TSE Stocks'!C438)</f>
        <v>-4.5038344837687906E-2</v>
      </c>
      <c r="D439">
        <f>LN('25 TSE Stocks'!D439/'25 TSE Stocks'!D438)</f>
        <v>2.5548749734737204E-2</v>
      </c>
      <c r="E439">
        <f>LN('25 TSE Stocks'!E439/'25 TSE Stocks'!E438)</f>
        <v>-2.6630144553381027E-3</v>
      </c>
      <c r="F439">
        <f>LN('25 TSE Stocks'!F439/'25 TSE Stocks'!F438)</f>
        <v>4.2840532523507155E-2</v>
      </c>
      <c r="G439">
        <f>LN('25 TSE Stocks'!G439/'25 TSE Stocks'!G438)</f>
        <v>2.874502595403956E-2</v>
      </c>
      <c r="H439">
        <f>LN('25 TSE Stocks'!H439/'25 TSE Stocks'!H438)</f>
        <v>2.9952314525996289E-2</v>
      </c>
      <c r="I439">
        <f>LN('25 TSE Stocks'!I439/'25 TSE Stocks'!I438)</f>
        <v>2.7754955486674709E-2</v>
      </c>
      <c r="J439">
        <f>LN('25 TSE Stocks'!J439/'25 TSE Stocks'!J438)</f>
        <v>1.1376818459933206E-2</v>
      </c>
      <c r="K439">
        <f>LN('25 TSE Stocks'!K439/'25 TSE Stocks'!K438)</f>
        <v>-1.4463058437458147E-2</v>
      </c>
      <c r="L439">
        <f>LN('25 TSE Stocks'!L439/'25 TSE Stocks'!L438)</f>
        <v>3.5091303506016545E-2</v>
      </c>
      <c r="M439">
        <f>LN('25 TSE Stocks'!M439/'25 TSE Stocks'!M438)</f>
        <v>4.3550956919290208E-2</v>
      </c>
      <c r="N439">
        <f>LN('25 TSE Stocks'!N439/'25 TSE Stocks'!N438)</f>
        <v>5.2904869423321232E-2</v>
      </c>
      <c r="O439">
        <f>LN('25 TSE Stocks'!O439/'25 TSE Stocks'!O438)</f>
        <v>-2.3135507471723992E-3</v>
      </c>
      <c r="P439">
        <f>LN('25 TSE Stocks'!P439/'25 TSE Stocks'!P438)</f>
        <v>-9.5174585624417003E-3</v>
      </c>
      <c r="Q439">
        <f>LN('25 TSE Stocks'!Q439/'25 TSE Stocks'!Q438)</f>
        <v>1.0269697610136463E-2</v>
      </c>
      <c r="R439">
        <f>LN('25 TSE Stocks'!R439/'25 TSE Stocks'!R438)</f>
        <v>3.3482730502883452E-2</v>
      </c>
      <c r="S439">
        <f>LN('25 TSE Stocks'!S439/'25 TSE Stocks'!S438)</f>
        <v>4.1964118351905805E-2</v>
      </c>
      <c r="T439">
        <f>LN('25 TSE Stocks'!T439/'25 TSE Stocks'!T438)</f>
        <v>3.1990518406940865E-2</v>
      </c>
      <c r="U439">
        <f>LN('25 TSE Stocks'!U439/'25 TSE Stocks'!U438)</f>
        <v>-2.2860753980128725E-3</v>
      </c>
      <c r="V439">
        <f>LN('25 TSE Stocks'!V439/'25 TSE Stocks'!V438)</f>
        <v>4.7917565298334477E-2</v>
      </c>
      <c r="W439">
        <f>LN('25 TSE Stocks'!W439/'25 TSE Stocks'!W438)</f>
        <v>3.7518447605560092E-2</v>
      </c>
      <c r="X439">
        <f>LN('25 TSE Stocks'!X439/'25 TSE Stocks'!X438)</f>
        <v>-5.3804286057594925E-3</v>
      </c>
      <c r="Y439">
        <f>LN('25 TSE Stocks'!Y439/'25 TSE Stocks'!Y438)</f>
        <v>5.2585975103049541E-2</v>
      </c>
      <c r="Z439">
        <f>LN('25 TSE Stocks'!Z439/'25 TSE Stocks'!Z438)</f>
        <v>8.8107064184689346E-3</v>
      </c>
    </row>
    <row r="440" spans="1:26" x14ac:dyDescent="0.25">
      <c r="A440" s="1">
        <v>44326</v>
      </c>
      <c r="B440">
        <f>LN('25 TSE Stocks'!B440/'25 TSE Stocks'!B439)</f>
        <v>-8.5689246029977781E-2</v>
      </c>
      <c r="C440">
        <f>LN('25 TSE Stocks'!C440/'25 TSE Stocks'!C439)</f>
        <v>-2.3541593335564326E-2</v>
      </c>
      <c r="D440">
        <f>LN('25 TSE Stocks'!D440/'25 TSE Stocks'!D439)</f>
        <v>-0.13998727095183122</v>
      </c>
      <c r="E440">
        <f>LN('25 TSE Stocks'!E440/'25 TSE Stocks'!E439)</f>
        <v>-3.9896539364046017E-2</v>
      </c>
      <c r="F440">
        <f>LN('25 TSE Stocks'!F440/'25 TSE Stocks'!F439)</f>
        <v>7.2668556446933881E-3</v>
      </c>
      <c r="G440">
        <f>LN('25 TSE Stocks'!G440/'25 TSE Stocks'!G439)</f>
        <v>1.3537644761793378E-2</v>
      </c>
      <c r="H440">
        <f>LN('25 TSE Stocks'!H440/'25 TSE Stocks'!H439)</f>
        <v>-6.5789581177145692E-3</v>
      </c>
      <c r="I440">
        <f>LN('25 TSE Stocks'!I440/'25 TSE Stocks'!I439)</f>
        <v>-5.0976594600974486E-2</v>
      </c>
      <c r="J440">
        <f>LN('25 TSE Stocks'!J440/'25 TSE Stocks'!J439)</f>
        <v>-3.5463147136359244E-2</v>
      </c>
      <c r="K440">
        <f>LN('25 TSE Stocks'!K440/'25 TSE Stocks'!K439)</f>
        <v>2.5681823264055562E-2</v>
      </c>
      <c r="L440">
        <f>LN('25 TSE Stocks'!L440/'25 TSE Stocks'!L439)</f>
        <v>2.5090859748219906E-2</v>
      </c>
      <c r="M440">
        <f>LN('25 TSE Stocks'!M440/'25 TSE Stocks'!M439)</f>
        <v>-3.5239370819406042E-2</v>
      </c>
      <c r="N440">
        <f>LN('25 TSE Stocks'!N440/'25 TSE Stocks'!N439)</f>
        <v>-8.4993181907496787E-2</v>
      </c>
      <c r="O440">
        <f>LN('25 TSE Stocks'!O440/'25 TSE Stocks'!O439)</f>
        <v>8.6481021051436121E-3</v>
      </c>
      <c r="P440">
        <f>LN('25 TSE Stocks'!P440/'25 TSE Stocks'!P439)</f>
        <v>-0.1421554355746231</v>
      </c>
      <c r="Q440">
        <f>LN('25 TSE Stocks'!Q440/'25 TSE Stocks'!Q439)</f>
        <v>4.0055412678030061E-2</v>
      </c>
      <c r="R440">
        <f>LN('25 TSE Stocks'!R440/'25 TSE Stocks'!R439)</f>
        <v>1.6937445581474204E-2</v>
      </c>
      <c r="S440">
        <f>LN('25 TSE Stocks'!S440/'25 TSE Stocks'!S439)</f>
        <v>-3.2822376196358791E-2</v>
      </c>
      <c r="T440">
        <f>LN('25 TSE Stocks'!T440/'25 TSE Stocks'!T439)</f>
        <v>2.954421238447667E-2</v>
      </c>
      <c r="U440">
        <f>LN('25 TSE Stocks'!U440/'25 TSE Stocks'!U439)</f>
        <v>-2.4910802165204599E-2</v>
      </c>
      <c r="V440">
        <f>LN('25 TSE Stocks'!V440/'25 TSE Stocks'!V439)</f>
        <v>-4.7185231202503085E-2</v>
      </c>
      <c r="W440">
        <f>LN('25 TSE Stocks'!W440/'25 TSE Stocks'!W439)</f>
        <v>2.8429629710171499E-2</v>
      </c>
      <c r="X440">
        <f>LN('25 TSE Stocks'!X440/'25 TSE Stocks'!X439)</f>
        <v>3.5649322333075939E-2</v>
      </c>
      <c r="Y440">
        <f>LN('25 TSE Stocks'!Y440/'25 TSE Stocks'!Y439)</f>
        <v>-6.3898346052519567E-2</v>
      </c>
      <c r="Z440">
        <f>LN('25 TSE Stocks'!Z440/'25 TSE Stocks'!Z439)</f>
        <v>-5.2525270455706284E-2</v>
      </c>
    </row>
    <row r="441" spans="1:26" x14ac:dyDescent="0.25">
      <c r="A441" s="1">
        <v>44333</v>
      </c>
      <c r="B441">
        <f>LN('25 TSE Stocks'!B441/'25 TSE Stocks'!B440)</f>
        <v>4.5198112171182248E-3</v>
      </c>
      <c r="C441">
        <f>LN('25 TSE Stocks'!C441/'25 TSE Stocks'!C440)</f>
        <v>2.8647085900699549E-2</v>
      </c>
      <c r="D441">
        <f>LN('25 TSE Stocks'!D441/'25 TSE Stocks'!D440)</f>
        <v>2.4566367036264167E-2</v>
      </c>
      <c r="E441">
        <f>LN('25 TSE Stocks'!E441/'25 TSE Stocks'!E440)</f>
        <v>2.3767071808258586E-2</v>
      </c>
      <c r="F441">
        <f>LN('25 TSE Stocks'!F441/'25 TSE Stocks'!F440)</f>
        <v>2.0844302350662196E-2</v>
      </c>
      <c r="G441">
        <f>LN('25 TSE Stocks'!G441/'25 TSE Stocks'!G440)</f>
        <v>3.0778905834274992E-2</v>
      </c>
      <c r="H441">
        <f>LN('25 TSE Stocks'!H441/'25 TSE Stocks'!H440)</f>
        <v>-3.3560234069094343E-2</v>
      </c>
      <c r="I441">
        <f>LN('25 TSE Stocks'!I441/'25 TSE Stocks'!I440)</f>
        <v>1.8369226514366075E-3</v>
      </c>
      <c r="J441">
        <f>LN('25 TSE Stocks'!J441/'25 TSE Stocks'!J440)</f>
        <v>1.627577641406644E-2</v>
      </c>
      <c r="K441">
        <f>LN('25 TSE Stocks'!K441/'25 TSE Stocks'!K440)</f>
        <v>-3.1944920091387378E-2</v>
      </c>
      <c r="L441">
        <f>LN('25 TSE Stocks'!L441/'25 TSE Stocks'!L440)</f>
        <v>2.4476773167137224E-2</v>
      </c>
      <c r="M441">
        <f>LN('25 TSE Stocks'!M441/'25 TSE Stocks'!M440)</f>
        <v>-2.8924358477524892E-2</v>
      </c>
      <c r="N441">
        <f>LN('25 TSE Stocks'!N441/'25 TSE Stocks'!N440)</f>
        <v>-2.4574741876947255E-3</v>
      </c>
      <c r="O441">
        <f>LN('25 TSE Stocks'!O441/'25 TSE Stocks'!O440)</f>
        <v>-4.5809523739104539E-2</v>
      </c>
      <c r="P441">
        <f>LN('25 TSE Stocks'!P441/'25 TSE Stocks'!P440)</f>
        <v>5.215902954929176E-2</v>
      </c>
      <c r="Q441">
        <f>LN('25 TSE Stocks'!Q441/'25 TSE Stocks'!Q440)</f>
        <v>-9.864474760757325E-3</v>
      </c>
      <c r="R441">
        <f>LN('25 TSE Stocks'!R441/'25 TSE Stocks'!R440)</f>
        <v>-1.5086805927498332E-2</v>
      </c>
      <c r="S441">
        <f>LN('25 TSE Stocks'!S441/'25 TSE Stocks'!S440)</f>
        <v>1.5053044182668762E-2</v>
      </c>
      <c r="T441">
        <f>LN('25 TSE Stocks'!T441/'25 TSE Stocks'!T440)</f>
        <v>-5.6901550698921409E-2</v>
      </c>
      <c r="U441">
        <f>LN('25 TSE Stocks'!U441/'25 TSE Stocks'!U440)</f>
        <v>5.9945352317919733E-3</v>
      </c>
      <c r="V441">
        <f>LN('25 TSE Stocks'!V441/'25 TSE Stocks'!V440)</f>
        <v>-3.1229376241237661E-2</v>
      </c>
      <c r="W441">
        <f>LN('25 TSE Stocks'!W441/'25 TSE Stocks'!W440)</f>
        <v>-1.0838974759055955E-2</v>
      </c>
      <c r="X441">
        <f>LN('25 TSE Stocks'!X441/'25 TSE Stocks'!X440)</f>
        <v>-5.5461678043250313E-2</v>
      </c>
      <c r="Y441">
        <f>LN('25 TSE Stocks'!Y441/'25 TSE Stocks'!Y440)</f>
        <v>-2.0690364875709046E-2</v>
      </c>
      <c r="Z441">
        <f>LN('25 TSE Stocks'!Z441/'25 TSE Stocks'!Z440)</f>
        <v>1.6807178895772375E-2</v>
      </c>
    </row>
    <row r="442" spans="1:26" x14ac:dyDescent="0.25">
      <c r="A442" s="1">
        <v>44340</v>
      </c>
      <c r="B442">
        <f>LN('25 TSE Stocks'!B442/'25 TSE Stocks'!B441)</f>
        <v>9.2539216613341746E-2</v>
      </c>
      <c r="C442">
        <f>LN('25 TSE Stocks'!C442/'25 TSE Stocks'!C441)</f>
        <v>1.4249850460685517E-2</v>
      </c>
      <c r="D442">
        <f>LN('25 TSE Stocks'!D442/'25 TSE Stocks'!D441)</f>
        <v>-3.8129419518287959E-2</v>
      </c>
      <c r="E442">
        <f>LN('25 TSE Stocks'!E442/'25 TSE Stocks'!E441)</f>
        <v>-2.4692564063673809E-2</v>
      </c>
      <c r="F442">
        <f>LN('25 TSE Stocks'!F442/'25 TSE Stocks'!F441)</f>
        <v>1.7255590768640892E-2</v>
      </c>
      <c r="G442">
        <f>LN('25 TSE Stocks'!G442/'25 TSE Stocks'!G441)</f>
        <v>4.3859740305038752E-2</v>
      </c>
      <c r="H442">
        <f>LN('25 TSE Stocks'!H442/'25 TSE Stocks'!H441)</f>
        <v>5.3168667020576765E-2</v>
      </c>
      <c r="I442">
        <f>LN('25 TSE Stocks'!I442/'25 TSE Stocks'!I441)</f>
        <v>8.1610056980321935E-2</v>
      </c>
      <c r="J442">
        <f>LN('25 TSE Stocks'!J442/'25 TSE Stocks'!J441)</f>
        <v>5.3872881367771859E-2</v>
      </c>
      <c r="K442">
        <f>LN('25 TSE Stocks'!K442/'25 TSE Stocks'!K441)</f>
        <v>2.0726155264789877E-2</v>
      </c>
      <c r="L442">
        <f>LN('25 TSE Stocks'!L442/'25 TSE Stocks'!L441)</f>
        <v>2.5576893206940045E-2</v>
      </c>
      <c r="M442">
        <f>LN('25 TSE Stocks'!M442/'25 TSE Stocks'!M441)</f>
        <v>1.5033193329174412E-2</v>
      </c>
      <c r="N442">
        <f>LN('25 TSE Stocks'!N442/'25 TSE Stocks'!N441)</f>
        <v>4.6024637964602343E-2</v>
      </c>
      <c r="O442">
        <f>LN('25 TSE Stocks'!O442/'25 TSE Stocks'!O441)</f>
        <v>-3.0093898941623773E-3</v>
      </c>
      <c r="P442">
        <f>LN('25 TSE Stocks'!P442/'25 TSE Stocks'!P441)</f>
        <v>-2.2676685075635087E-2</v>
      </c>
      <c r="Q442">
        <f>LN('25 TSE Stocks'!Q442/'25 TSE Stocks'!Q441)</f>
        <v>-1.1215050404793175E-2</v>
      </c>
      <c r="R442">
        <f>LN('25 TSE Stocks'!R442/'25 TSE Stocks'!R441)</f>
        <v>-3.910791011679674E-3</v>
      </c>
      <c r="S442">
        <f>LN('25 TSE Stocks'!S442/'25 TSE Stocks'!S441)</f>
        <v>3.9761055447533958E-3</v>
      </c>
      <c r="T442">
        <f>LN('25 TSE Stocks'!T442/'25 TSE Stocks'!T441)</f>
        <v>9.2025220210560244E-3</v>
      </c>
      <c r="U442">
        <f>LN('25 TSE Stocks'!U442/'25 TSE Stocks'!U441)</f>
        <v>-1.4388625280959031E-2</v>
      </c>
      <c r="V442">
        <f>LN('25 TSE Stocks'!V442/'25 TSE Stocks'!V441)</f>
        <v>-3.7835922518936974E-3</v>
      </c>
      <c r="W442">
        <f>LN('25 TSE Stocks'!W442/'25 TSE Stocks'!W441)</f>
        <v>4.2668656691054532E-2</v>
      </c>
      <c r="X442">
        <f>LN('25 TSE Stocks'!X442/'25 TSE Stocks'!X441)</f>
        <v>-3.1506657349384876E-2</v>
      </c>
      <c r="Y442">
        <f>LN('25 TSE Stocks'!Y442/'25 TSE Stocks'!Y441)</f>
        <v>-4.210525282608113E-2</v>
      </c>
      <c r="Z442">
        <f>LN('25 TSE Stocks'!Z442/'25 TSE Stocks'!Z441)</f>
        <v>1.0550184102168849E-2</v>
      </c>
    </row>
    <row r="443" spans="1:26" x14ac:dyDescent="0.25">
      <c r="A443" s="1">
        <v>44347</v>
      </c>
      <c r="B443">
        <f>LN('25 TSE Stocks'!B443/'25 TSE Stocks'!B442)</f>
        <v>0.17665273959383615</v>
      </c>
      <c r="C443">
        <f>LN('25 TSE Stocks'!C443/'25 TSE Stocks'!C442)</f>
        <v>-3.4358096358814816E-2</v>
      </c>
      <c r="D443">
        <f>LN('25 TSE Stocks'!D443/'25 TSE Stocks'!D442)</f>
        <v>-1.4815143214027658E-2</v>
      </c>
      <c r="E443">
        <f>LN('25 TSE Stocks'!E443/'25 TSE Stocks'!E442)</f>
        <v>3.6969321654639377E-3</v>
      </c>
      <c r="F443">
        <f>LN('25 TSE Stocks'!F443/'25 TSE Stocks'!F442)</f>
        <v>8.046185091846958E-3</v>
      </c>
      <c r="G443">
        <f>LN('25 TSE Stocks'!G443/'25 TSE Stocks'!G442)</f>
        <v>8.5358982885235093E-2</v>
      </c>
      <c r="H443">
        <f>LN('25 TSE Stocks'!H443/'25 TSE Stocks'!H442)</f>
        <v>6.271654282731616E-2</v>
      </c>
      <c r="I443">
        <f>LN('25 TSE Stocks'!I443/'25 TSE Stocks'!I442)</f>
        <v>3.7983917236893747E-2</v>
      </c>
      <c r="J443">
        <f>LN('25 TSE Stocks'!J443/'25 TSE Stocks'!J442)</f>
        <v>-8.2412977249433222E-2</v>
      </c>
      <c r="K443">
        <f>LN('25 TSE Stocks'!K443/'25 TSE Stocks'!K442)</f>
        <v>-4.0822075744609672E-2</v>
      </c>
      <c r="L443">
        <f>LN('25 TSE Stocks'!L443/'25 TSE Stocks'!L442)</f>
        <v>5.0378708129014899E-3</v>
      </c>
      <c r="M443">
        <f>LN('25 TSE Stocks'!M443/'25 TSE Stocks'!M442)</f>
        <v>3.4823262262288962E-2</v>
      </c>
      <c r="N443">
        <f>LN('25 TSE Stocks'!N443/'25 TSE Stocks'!N442)</f>
        <v>-5.7229110975872905E-3</v>
      </c>
      <c r="O443">
        <f>LN('25 TSE Stocks'!O443/'25 TSE Stocks'!O442)</f>
        <v>-2.8119189714575898E-2</v>
      </c>
      <c r="P443">
        <f>LN('25 TSE Stocks'!P443/'25 TSE Stocks'!P442)</f>
        <v>2.2676685075635031E-2</v>
      </c>
      <c r="Q443">
        <f>LN('25 TSE Stocks'!Q443/'25 TSE Stocks'!Q442)</f>
        <v>-3.18295899433894E-2</v>
      </c>
      <c r="R443">
        <f>LN('25 TSE Stocks'!R443/'25 TSE Stocks'!R442)</f>
        <v>1.9806676627421627E-2</v>
      </c>
      <c r="S443">
        <f>LN('25 TSE Stocks'!S443/'25 TSE Stocks'!S442)</f>
        <v>-7.9681887136872215E-3</v>
      </c>
      <c r="T443">
        <f>LN('25 TSE Stocks'!T443/'25 TSE Stocks'!T442)</f>
        <v>-8.689016465249633E-3</v>
      </c>
      <c r="U443">
        <f>LN('25 TSE Stocks'!U443/'25 TSE Stocks'!U442)</f>
        <v>-1.8206756508437501E-2</v>
      </c>
      <c r="V443">
        <f>LN('25 TSE Stocks'!V443/'25 TSE Stocks'!V442)</f>
        <v>1.6541865619007664E-2</v>
      </c>
      <c r="W443">
        <f>LN('25 TSE Stocks'!W443/'25 TSE Stocks'!W442)</f>
        <v>2.5568241634076741E-2</v>
      </c>
      <c r="X443">
        <f>LN('25 TSE Stocks'!X443/'25 TSE Stocks'!X442)</f>
        <v>-2.6682250585285748E-2</v>
      </c>
      <c r="Y443">
        <f>LN('25 TSE Stocks'!Y443/'25 TSE Stocks'!Y442)</f>
        <v>9.04438550759901E-3</v>
      </c>
      <c r="Z443">
        <f>LN('25 TSE Stocks'!Z443/'25 TSE Stocks'!Z442)</f>
        <v>1.4982247358435498E-3</v>
      </c>
    </row>
    <row r="444" spans="1:26" x14ac:dyDescent="0.25">
      <c r="A444" s="1">
        <v>44354</v>
      </c>
      <c r="B444">
        <f>LN('25 TSE Stocks'!B444/'25 TSE Stocks'!B443)</f>
        <v>-0.13834170524905545</v>
      </c>
      <c r="C444">
        <f>LN('25 TSE Stocks'!C444/'25 TSE Stocks'!C443)</f>
        <v>2.1958386936702653E-2</v>
      </c>
      <c r="D444">
        <f>LN('25 TSE Stocks'!D444/'25 TSE Stocks'!D443)</f>
        <v>3.1933008381402855E-3</v>
      </c>
      <c r="E444">
        <f>LN('25 TSE Stocks'!E444/'25 TSE Stocks'!E443)</f>
        <v>-3.696932165463919E-3</v>
      </c>
      <c r="F444">
        <f>LN('25 TSE Stocks'!F444/'25 TSE Stocks'!F443)</f>
        <v>-4.1057900859819037E-2</v>
      </c>
      <c r="G444">
        <f>LN('25 TSE Stocks'!G444/'25 TSE Stocks'!G443)</f>
        <v>-8.8845774709594531E-3</v>
      </c>
      <c r="H444">
        <f>LN('25 TSE Stocks'!H444/'25 TSE Stocks'!H443)</f>
        <v>-6.9210059492501863E-2</v>
      </c>
      <c r="I444">
        <f>LN('25 TSE Stocks'!I444/'25 TSE Stocks'!I443)</f>
        <v>3.8684738449592998E-2</v>
      </c>
      <c r="J444">
        <f>LN('25 TSE Stocks'!J444/'25 TSE Stocks'!J443)</f>
        <v>8.1975758963472187E-2</v>
      </c>
      <c r="K444">
        <f>LN('25 TSE Stocks'!K444/'25 TSE Stocks'!K443)</f>
        <v>5.3276166451471513E-3</v>
      </c>
      <c r="L444">
        <f>LN('25 TSE Stocks'!L444/'25 TSE Stocks'!L443)</f>
        <v>5.0622929973702865E-2</v>
      </c>
      <c r="M444">
        <f>LN('25 TSE Stocks'!M444/'25 TSE Stocks'!M443)</f>
        <v>-1.4514867345414014E-2</v>
      </c>
      <c r="N444">
        <f>LN('25 TSE Stocks'!N444/'25 TSE Stocks'!N443)</f>
        <v>-6.1616944481835981E-2</v>
      </c>
      <c r="O444">
        <f>LN('25 TSE Stocks'!O444/'25 TSE Stocks'!O443)</f>
        <v>-7.4672908792562179E-3</v>
      </c>
      <c r="P444">
        <f>LN('25 TSE Stocks'!P444/'25 TSE Stocks'!P443)</f>
        <v>8.3142376485049435E-2</v>
      </c>
      <c r="Q444">
        <f>LN('25 TSE Stocks'!Q444/'25 TSE Stocks'!Q443)</f>
        <v>2.0487334220550431E-2</v>
      </c>
      <c r="R444">
        <f>LN('25 TSE Stocks'!R444/'25 TSE Stocks'!R443)</f>
        <v>-9.5479975432644689E-3</v>
      </c>
      <c r="S444">
        <f>LN('25 TSE Stocks'!S444/'25 TSE Stocks'!S443)</f>
        <v>-6.0180606141449818E-3</v>
      </c>
      <c r="T444">
        <f>LN('25 TSE Stocks'!T444/'25 TSE Stocks'!T443)</f>
        <v>-3.5999518842268195E-3</v>
      </c>
      <c r="U444">
        <f>LN('25 TSE Stocks'!U444/'25 TSE Stocks'!U443)</f>
        <v>3.3906561041499313E-2</v>
      </c>
      <c r="V444">
        <f>LN('25 TSE Stocks'!V444/'25 TSE Stocks'!V443)</f>
        <v>8.9086685668821122E-3</v>
      </c>
      <c r="W444">
        <f>LN('25 TSE Stocks'!W444/'25 TSE Stocks'!W443)</f>
        <v>-2.3898840427209064E-2</v>
      </c>
      <c r="X444">
        <f>LN('25 TSE Stocks'!X444/'25 TSE Stocks'!X443)</f>
        <v>4.2051471693040292E-2</v>
      </c>
      <c r="Y444">
        <f>LN('25 TSE Stocks'!Y444/'25 TSE Stocks'!Y443)</f>
        <v>-1.8782759503368034E-2</v>
      </c>
      <c r="Z444">
        <f>LN('25 TSE Stocks'!Z444/'25 TSE Stocks'!Z443)</f>
        <v>2.074133163050559E-2</v>
      </c>
    </row>
    <row r="445" spans="1:26" x14ac:dyDescent="0.25">
      <c r="A445" s="1">
        <v>44361</v>
      </c>
      <c r="B445">
        <f>LN('25 TSE Stocks'!B445/'25 TSE Stocks'!B444)</f>
        <v>6.6021171509869109E-2</v>
      </c>
      <c r="C445">
        <f>LN('25 TSE Stocks'!C445/'25 TSE Stocks'!C444)</f>
        <v>9.5562279436642902E-2</v>
      </c>
      <c r="D445">
        <f>LN('25 TSE Stocks'!D445/'25 TSE Stocks'!D444)</f>
        <v>2.7255326269500595E-2</v>
      </c>
      <c r="E445">
        <f>LN('25 TSE Stocks'!E445/'25 TSE Stocks'!E444)</f>
        <v>1.7439715962900372E-2</v>
      </c>
      <c r="F445">
        <f>LN('25 TSE Stocks'!F445/'25 TSE Stocks'!F444)</f>
        <v>-1.3515858394695001E-2</v>
      </c>
      <c r="G445">
        <f>LN('25 TSE Stocks'!G445/'25 TSE Stocks'!G444)</f>
        <v>-2.843512603735943E-3</v>
      </c>
      <c r="H445">
        <f>LN('25 TSE Stocks'!H445/'25 TSE Stocks'!H444)</f>
        <v>-2.3065278686132056E-2</v>
      </c>
      <c r="I445">
        <f>LN('25 TSE Stocks'!I445/'25 TSE Stocks'!I444)</f>
        <v>-6.3228094945629032E-2</v>
      </c>
      <c r="J445">
        <f>LN('25 TSE Stocks'!J445/'25 TSE Stocks'!J444)</f>
        <v>4.6142353787069101E-2</v>
      </c>
      <c r="K445">
        <f>LN('25 TSE Stocks'!K445/'25 TSE Stocks'!K444)</f>
        <v>3.1383369055303992E-2</v>
      </c>
      <c r="L445">
        <f>LN('25 TSE Stocks'!L445/'25 TSE Stocks'!L444)</f>
        <v>5.121360857322426E-2</v>
      </c>
      <c r="M445">
        <f>LN('25 TSE Stocks'!M445/'25 TSE Stocks'!M444)</f>
        <v>-2.4045538874723282E-2</v>
      </c>
      <c r="N445">
        <f>LN('25 TSE Stocks'!N445/'25 TSE Stocks'!N444)</f>
        <v>-2.7299173519881655E-2</v>
      </c>
      <c r="O445">
        <f>LN('25 TSE Stocks'!O445/'25 TSE Stocks'!O444)</f>
        <v>-2.8510082854975183E-2</v>
      </c>
      <c r="P445">
        <f>LN('25 TSE Stocks'!P445/'25 TSE Stocks'!P444)</f>
        <v>6.8540295402820259E-3</v>
      </c>
      <c r="Q445">
        <f>LN('25 TSE Stocks'!Q445/'25 TSE Stocks'!Q444)</f>
        <v>2.2557306127632064E-2</v>
      </c>
      <c r="R445">
        <f>LN('25 TSE Stocks'!R445/'25 TSE Stocks'!R444)</f>
        <v>2.0406730306171902E-2</v>
      </c>
      <c r="S445">
        <f>LN('25 TSE Stocks'!S445/'25 TSE Stocks'!S444)</f>
        <v>1.2000120505935538E-2</v>
      </c>
      <c r="T445">
        <f>LN('25 TSE Stocks'!T445/'25 TSE Stocks'!T444)</f>
        <v>-9.8369547597548495E-3</v>
      </c>
      <c r="U445">
        <f>LN('25 TSE Stocks'!U445/'25 TSE Stocks'!U444)</f>
        <v>-1.5995604014660866E-2</v>
      </c>
      <c r="V445">
        <f>LN('25 TSE Stocks'!V445/'25 TSE Stocks'!V444)</f>
        <v>-1.1896078008297303E-2</v>
      </c>
      <c r="W445">
        <f>LN('25 TSE Stocks'!W445/'25 TSE Stocks'!W444)</f>
        <v>2.0828664164024894E-3</v>
      </c>
      <c r="X445">
        <f>LN('25 TSE Stocks'!X445/'25 TSE Stocks'!X444)</f>
        <v>-2.5748098586554889E-2</v>
      </c>
      <c r="Y445">
        <f>LN('25 TSE Stocks'!Y445/'25 TSE Stocks'!Y444)</f>
        <v>-3.0427727110281366E-2</v>
      </c>
      <c r="Z445">
        <f>LN('25 TSE Stocks'!Z445/'25 TSE Stocks'!Z444)</f>
        <v>2.9283510914158099E-3</v>
      </c>
    </row>
    <row r="446" spans="1:26" x14ac:dyDescent="0.25">
      <c r="A446" s="1">
        <v>44368</v>
      </c>
      <c r="B446">
        <f>LN('25 TSE Stocks'!B446/'25 TSE Stocks'!B445)</f>
        <v>5.5382133913525103E-2</v>
      </c>
      <c r="C446">
        <f>LN('25 TSE Stocks'!C446/'25 TSE Stocks'!C445)</f>
        <v>-2.1022717619479949E-3</v>
      </c>
      <c r="D446">
        <f>LN('25 TSE Stocks'!D446/'25 TSE Stocks'!D445)</f>
        <v>3.8544413446210644E-2</v>
      </c>
      <c r="E446">
        <f>LN('25 TSE Stocks'!E446/'25 TSE Stocks'!E445)</f>
        <v>1.0859773782546003E-2</v>
      </c>
      <c r="F446">
        <f>LN('25 TSE Stocks'!F446/'25 TSE Stocks'!F445)</f>
        <v>8.7567611617760735E-3</v>
      </c>
      <c r="G446">
        <f>LN('25 TSE Stocks'!G446/'25 TSE Stocks'!G445)</f>
        <v>1.6259385775675666E-3</v>
      </c>
      <c r="H446">
        <f>LN('25 TSE Stocks'!H446/'25 TSE Stocks'!H445)</f>
        <v>2.955879535131772E-2</v>
      </c>
      <c r="I446">
        <f>LN('25 TSE Stocks'!I446/'25 TSE Stocks'!I445)</f>
        <v>7.4142728141582588E-4</v>
      </c>
      <c r="J446">
        <f>LN('25 TSE Stocks'!J446/'25 TSE Stocks'!J445)</f>
        <v>4.9287148672060063E-2</v>
      </c>
      <c r="K446">
        <f>LN('25 TSE Stocks'!K446/'25 TSE Stocks'!K445)</f>
        <v>-2.0617970135011188E-3</v>
      </c>
      <c r="L446">
        <f>LN('25 TSE Stocks'!L446/'25 TSE Stocks'!L445)</f>
        <v>-4.8033986179537275E-2</v>
      </c>
      <c r="M446">
        <f>LN('25 TSE Stocks'!M446/'25 TSE Stocks'!M445)</f>
        <v>5.1683175300905812E-2</v>
      </c>
      <c r="N446">
        <f>LN('25 TSE Stocks'!N446/'25 TSE Stocks'!N445)</f>
        <v>3.8368769103009383E-2</v>
      </c>
      <c r="O446">
        <f>LN('25 TSE Stocks'!O446/'25 TSE Stocks'!O445)</f>
        <v>1.8466051406799439E-2</v>
      </c>
      <c r="P446">
        <f>LN('25 TSE Stocks'!P446/'25 TSE Stocks'!P445)</f>
        <v>-9.60880822643927E-3</v>
      </c>
      <c r="Q446">
        <f>LN('25 TSE Stocks'!Q446/'25 TSE Stocks'!Q445)</f>
        <v>9.8644747607572782E-3</v>
      </c>
      <c r="R446">
        <f>LN('25 TSE Stocks'!R446/'25 TSE Stocks'!R445)</f>
        <v>6.5785390116396246E-3</v>
      </c>
      <c r="S446">
        <f>LN('25 TSE Stocks'!S446/'25 TSE Stocks'!S445)</f>
        <v>7.9208527484798778E-3</v>
      </c>
      <c r="T446">
        <f>LN('25 TSE Stocks'!T446/'25 TSE Stocks'!T445)</f>
        <v>1.3950148647161969E-2</v>
      </c>
      <c r="U446">
        <f>LN('25 TSE Stocks'!U446/'25 TSE Stocks'!U445)</f>
        <v>1.1911042196678497E-2</v>
      </c>
      <c r="V446">
        <f>LN('25 TSE Stocks'!V446/'25 TSE Stocks'!V445)</f>
        <v>1.558476678245508E-2</v>
      </c>
      <c r="W446">
        <f>LN('25 TSE Stocks'!W446/'25 TSE Stocks'!W445)</f>
        <v>-1.0878827325876283E-2</v>
      </c>
      <c r="X446">
        <f>LN('25 TSE Stocks'!X446/'25 TSE Stocks'!X445)</f>
        <v>5.7217347403573475E-3</v>
      </c>
      <c r="Y446">
        <f>LN('25 TSE Stocks'!Y446/'25 TSE Stocks'!Y445)</f>
        <v>1.3776015350112679E-2</v>
      </c>
      <c r="Z446">
        <f>LN('25 TSE Stocks'!Z446/'25 TSE Stocks'!Z445)</f>
        <v>-8.8107064184689277E-3</v>
      </c>
    </row>
    <row r="447" spans="1:26" x14ac:dyDescent="0.25">
      <c r="A447" s="1">
        <v>44375</v>
      </c>
      <c r="B447">
        <f>LN('25 TSE Stocks'!B447/'25 TSE Stocks'!B446)</f>
        <v>-0.11156078844163568</v>
      </c>
      <c r="C447">
        <f>LN('25 TSE Stocks'!C447/'25 TSE Stocks'!C446)</f>
        <v>4.2000293350443049E-3</v>
      </c>
      <c r="D447">
        <f>LN('25 TSE Stocks'!D447/'25 TSE Stocks'!D446)</f>
        <v>-6.9895208144948109E-3</v>
      </c>
      <c r="E447">
        <f>LN('25 TSE Stocks'!E447/'25 TSE Stocks'!E446)</f>
        <v>2.3132660520228689E-2</v>
      </c>
      <c r="F447">
        <f>LN('25 TSE Stocks'!F447/'25 TSE Stocks'!F446)</f>
        <v>-1.3169703781078534E-3</v>
      </c>
      <c r="G447">
        <f>LN('25 TSE Stocks'!G447/'25 TSE Stocks'!G446)</f>
        <v>-2.9487371180224797E-3</v>
      </c>
      <c r="H447">
        <f>LN('25 TSE Stocks'!H447/'25 TSE Stocks'!H446)</f>
        <v>5.0483904345808225E-2</v>
      </c>
      <c r="I447">
        <f>LN('25 TSE Stocks'!I447/'25 TSE Stocks'!I446)</f>
        <v>-7.4391267376824333E-3</v>
      </c>
      <c r="J447">
        <f>LN('25 TSE Stocks'!J447/'25 TSE Stocks'!J446)</f>
        <v>3.8976082496899614E-2</v>
      </c>
      <c r="K447">
        <f>LN('25 TSE Stocks'!K447/'25 TSE Stocks'!K446)</f>
        <v>-2.1909999288821837E-2</v>
      </c>
      <c r="L447">
        <f>LN('25 TSE Stocks'!L447/'25 TSE Stocks'!L446)</f>
        <v>9.4788105582199432E-3</v>
      </c>
      <c r="M447">
        <f>LN('25 TSE Stocks'!M447/'25 TSE Stocks'!M446)</f>
        <v>-6.539858969687706E-3</v>
      </c>
      <c r="N447">
        <f>LN('25 TSE Stocks'!N447/'25 TSE Stocks'!N446)</f>
        <v>3.5448500376220947E-3</v>
      </c>
      <c r="O447">
        <f>LN('25 TSE Stocks'!O447/'25 TSE Stocks'!O446)</f>
        <v>-6.3291782216688209E-3</v>
      </c>
      <c r="P447">
        <f>LN('25 TSE Stocks'!P447/'25 TSE Stocks'!P446)</f>
        <v>6.5400269509947692E-2</v>
      </c>
      <c r="Q447">
        <f>LN('25 TSE Stocks'!Q447/'25 TSE Stocks'!Q446)</f>
        <v>-3.1155270743045201E-2</v>
      </c>
      <c r="R447">
        <f>LN('25 TSE Stocks'!R447/'25 TSE Stocks'!R446)</f>
        <v>3.2065230897917123E-2</v>
      </c>
      <c r="S447">
        <f>LN('25 TSE Stocks'!S447/'25 TSE Stocks'!S446)</f>
        <v>1.759582932098681E-2</v>
      </c>
      <c r="T447">
        <f>LN('25 TSE Stocks'!T447/'25 TSE Stocks'!T446)</f>
        <v>-4.6285518472144573E-3</v>
      </c>
      <c r="U447">
        <f>LN('25 TSE Stocks'!U447/'25 TSE Stocks'!U446)</f>
        <v>1.2059640054625485E-2</v>
      </c>
      <c r="V447">
        <f>LN('25 TSE Stocks'!V447/'25 TSE Stocks'!V446)</f>
        <v>-1.4837101543264931E-2</v>
      </c>
      <c r="W447">
        <f>LN('25 TSE Stocks'!W447/'25 TSE Stocks'!W446)</f>
        <v>1.5860119701642365E-2</v>
      </c>
      <c r="X447">
        <f>LN('25 TSE Stocks'!X447/'25 TSE Stocks'!X446)</f>
        <v>1.5440348816362415E-2</v>
      </c>
      <c r="Y447">
        <f>LN('25 TSE Stocks'!Y447/'25 TSE Stocks'!Y446)</f>
        <v>-3.8027429361751658E-2</v>
      </c>
      <c r="Z447">
        <f>LN('25 TSE Stocks'!Z447/'25 TSE Stocks'!Z446)</f>
        <v>2.9071840172545403E-2</v>
      </c>
    </row>
    <row r="448" spans="1:26" x14ac:dyDescent="0.25">
      <c r="A448" s="1">
        <v>44382</v>
      </c>
      <c r="B448">
        <f>LN('25 TSE Stocks'!B448/'25 TSE Stocks'!B447)</f>
        <v>6.4655755016406441E-2</v>
      </c>
      <c r="C448">
        <f>LN('25 TSE Stocks'!C448/'25 TSE Stocks'!C447)</f>
        <v>-4.8957858912299847E-2</v>
      </c>
      <c r="D448">
        <f>LN('25 TSE Stocks'!D448/'25 TSE Stocks'!D447)</f>
        <v>-3.2589521234842822E-2</v>
      </c>
      <c r="E448">
        <f>LN('25 TSE Stocks'!E448/'25 TSE Stocks'!E447)</f>
        <v>-7.1068011909314055E-2</v>
      </c>
      <c r="F448">
        <f>LN('25 TSE Stocks'!F448/'25 TSE Stocks'!F447)</f>
        <v>-3.4009450093288665E-2</v>
      </c>
      <c r="G448">
        <f>LN('25 TSE Stocks'!G448/'25 TSE Stocks'!G447)</f>
        <v>-1.7463287139797251E-2</v>
      </c>
      <c r="H448">
        <f>LN('25 TSE Stocks'!H448/'25 TSE Stocks'!H447)</f>
        <v>-6.0240009926174849E-2</v>
      </c>
      <c r="I448">
        <f>LN('25 TSE Stocks'!I448/'25 TSE Stocks'!I447)</f>
        <v>2.3795275616588216E-2</v>
      </c>
      <c r="J448">
        <f>LN('25 TSE Stocks'!J448/'25 TSE Stocks'!J447)</f>
        <v>-4.9818896221904647E-3</v>
      </c>
      <c r="K448">
        <f>LN('25 TSE Stocks'!K448/'25 TSE Stocks'!K447)</f>
        <v>-2.7166088259300669E-2</v>
      </c>
      <c r="L448">
        <f>LN('25 TSE Stocks'!L448/'25 TSE Stocks'!L447)</f>
        <v>-7.8927430655802659E-3</v>
      </c>
      <c r="M448">
        <f>LN('25 TSE Stocks'!M448/'25 TSE Stocks'!M447)</f>
        <v>-1.2303277032338951E-2</v>
      </c>
      <c r="N448">
        <f>LN('25 TSE Stocks'!N448/'25 TSE Stocks'!N447)</f>
        <v>3.9887417607378073E-2</v>
      </c>
      <c r="O448">
        <f>LN('25 TSE Stocks'!O448/'25 TSE Stocks'!O447)</f>
        <v>-2.572482374156982E-2</v>
      </c>
      <c r="P448">
        <f>LN('25 TSE Stocks'!P448/'25 TSE Stocks'!P447)</f>
        <v>-3.6016386394618127E-2</v>
      </c>
      <c r="Q448">
        <f>LN('25 TSE Stocks'!Q448/'25 TSE Stocks'!Q447)</f>
        <v>-1.5306373102147238E-2</v>
      </c>
      <c r="R448">
        <f>LN('25 TSE Stocks'!R448/'25 TSE Stocks'!R447)</f>
        <v>-3.5050203951866941E-2</v>
      </c>
      <c r="S448">
        <f>LN('25 TSE Stocks'!S448/'25 TSE Stocks'!S447)</f>
        <v>0</v>
      </c>
      <c r="T448">
        <f>LN('25 TSE Stocks'!T448/'25 TSE Stocks'!T447)</f>
        <v>-5.6861222139238075E-3</v>
      </c>
      <c r="U448">
        <f>LN('25 TSE Stocks'!U448/'25 TSE Stocks'!U447)</f>
        <v>-2.7773376301714853E-2</v>
      </c>
      <c r="V448">
        <f>LN('25 TSE Stocks'!V448/'25 TSE Stocks'!V447)</f>
        <v>-7.5018304826035553E-3</v>
      </c>
      <c r="W448">
        <f>LN('25 TSE Stocks'!W448/'25 TSE Stocks'!W447)</f>
        <v>-1.5860119701642479E-2</v>
      </c>
      <c r="X448">
        <f>LN('25 TSE Stocks'!X448/'25 TSE Stocks'!X447)</f>
        <v>5.250868997027475E-3</v>
      </c>
      <c r="Y448">
        <f>LN('25 TSE Stocks'!Y448/'25 TSE Stocks'!Y447)</f>
        <v>-6.4231697075993965E-2</v>
      </c>
      <c r="Z448">
        <f>LN('25 TSE Stocks'!Z448/'25 TSE Stocks'!Z447)</f>
        <v>-4.3071493837976453E-3</v>
      </c>
    </row>
    <row r="449" spans="1:26" x14ac:dyDescent="0.25">
      <c r="A449" s="1">
        <v>44389</v>
      </c>
      <c r="B449">
        <f>LN('25 TSE Stocks'!B449/'25 TSE Stocks'!B448)</f>
        <v>-1.3801152098418946E-3</v>
      </c>
      <c r="C449">
        <f>LN('25 TSE Stocks'!C449/'25 TSE Stocks'!C448)</f>
        <v>-1.3738316773040037E-2</v>
      </c>
      <c r="D449">
        <f>LN('25 TSE Stocks'!D449/'25 TSE Stocks'!D448)</f>
        <v>1.846208915224248E-2</v>
      </c>
      <c r="E449">
        <f>LN('25 TSE Stocks'!E449/'25 TSE Stocks'!E448)</f>
        <v>2.4254872473177886E-2</v>
      </c>
      <c r="F449">
        <f>LN('25 TSE Stocks'!F449/'25 TSE Stocks'!F448)</f>
        <v>4.7603103207869198E-3</v>
      </c>
      <c r="G449">
        <f>LN('25 TSE Stocks'!G449/'25 TSE Stocks'!G448)</f>
        <v>2.2136483804121667E-2</v>
      </c>
      <c r="H449">
        <f>LN('25 TSE Stocks'!H449/'25 TSE Stocks'!H448)</f>
        <v>-2.9852954087887226E-2</v>
      </c>
      <c r="I449">
        <f>LN('25 TSE Stocks'!I449/'25 TSE Stocks'!I448)</f>
        <v>-4.9701990620864125E-2</v>
      </c>
      <c r="J449">
        <f>LN('25 TSE Stocks'!J449/'25 TSE Stocks'!J448)</f>
        <v>-1.314788898921938E-2</v>
      </c>
      <c r="K449">
        <f>LN('25 TSE Stocks'!K449/'25 TSE Stocks'!K448)</f>
        <v>-2.1786766946450477E-3</v>
      </c>
      <c r="L449">
        <f>LN('25 TSE Stocks'!L449/'25 TSE Stocks'!L448)</f>
        <v>6.3190758237507763E-3</v>
      </c>
      <c r="M449">
        <f>LN('25 TSE Stocks'!M449/'25 TSE Stocks'!M448)</f>
        <v>2.5634746571364948E-2</v>
      </c>
      <c r="N449">
        <f>LN('25 TSE Stocks'!N449/'25 TSE Stocks'!N448)</f>
        <v>-3.6002523690257422E-2</v>
      </c>
      <c r="O449">
        <f>LN('25 TSE Stocks'!O449/'25 TSE Stocks'!O448)</f>
        <v>9.7244937445505903E-3</v>
      </c>
      <c r="P449">
        <f>LN('25 TSE Stocks'!P449/'25 TSE Stocks'!P448)</f>
        <v>1.3448772427664122E-3</v>
      </c>
      <c r="Q449">
        <f>LN('25 TSE Stocks'!Q449/'25 TSE Stocks'!Q448)</f>
        <v>1.7834905901400237E-2</v>
      </c>
      <c r="R449">
        <f>LN('25 TSE Stocks'!R449/'25 TSE Stocks'!R448)</f>
        <v>4.7713872517938048E-3</v>
      </c>
      <c r="S449">
        <f>LN('25 TSE Stocks'!S449/'25 TSE Stocks'!S448)</f>
        <v>4.1751646308024373E-2</v>
      </c>
      <c r="T449">
        <f>LN('25 TSE Stocks'!T449/'25 TSE Stocks'!T448)</f>
        <v>4.1385905055917943E-3</v>
      </c>
      <c r="U449">
        <f>LN('25 TSE Stocks'!U449/'25 TSE Stocks'!U448)</f>
        <v>1.6224136601306224E-2</v>
      </c>
      <c r="V449">
        <f>LN('25 TSE Stocks'!V449/'25 TSE Stocks'!V448)</f>
        <v>1.7170853857757944E-2</v>
      </c>
      <c r="W449">
        <f>LN('25 TSE Stocks'!W449/'25 TSE Stocks'!W448)</f>
        <v>3.47286335941345E-2</v>
      </c>
      <c r="X449">
        <f>LN('25 TSE Stocks'!X449/'25 TSE Stocks'!X448)</f>
        <v>-8.2136146588082225E-3</v>
      </c>
      <c r="Y449">
        <f>LN('25 TSE Stocks'!Y449/'25 TSE Stocks'!Y448)</f>
        <v>2.1328691051539731E-2</v>
      </c>
      <c r="Z449">
        <f>LN('25 TSE Stocks'!Z449/'25 TSE Stocks'!Z448)</f>
        <v>2.8734609839014325E-3</v>
      </c>
    </row>
    <row r="450" spans="1:26" x14ac:dyDescent="0.25">
      <c r="A450" s="1">
        <v>44396</v>
      </c>
      <c r="B450">
        <f>LN('25 TSE Stocks'!B450/'25 TSE Stocks'!B449)</f>
        <v>-2.4704322751717918E-2</v>
      </c>
      <c r="C450">
        <f>LN('25 TSE Stocks'!C450/'25 TSE Stocks'!C449)</f>
        <v>-3.6351031364623601E-2</v>
      </c>
      <c r="D450">
        <f>LN('25 TSE Stocks'!D450/'25 TSE Stocks'!D449)</f>
        <v>-1.536140928958447E-2</v>
      </c>
      <c r="E450">
        <f>LN('25 TSE Stocks'!E450/'25 TSE Stocks'!E449)</f>
        <v>-2.7091831025629468E-2</v>
      </c>
      <c r="F450">
        <f>LN('25 TSE Stocks'!F450/'25 TSE Stocks'!F449)</f>
        <v>-3.2054998109294706E-2</v>
      </c>
      <c r="G450">
        <f>LN('25 TSE Stocks'!G450/'25 TSE Stocks'!G449)</f>
        <v>-1.4394565566402577E-2</v>
      </c>
      <c r="H450">
        <f>LN('25 TSE Stocks'!H450/'25 TSE Stocks'!H449)</f>
        <v>-6.2520447154029116E-2</v>
      </c>
      <c r="I450">
        <f>LN('25 TSE Stocks'!I450/'25 TSE Stocks'!I449)</f>
        <v>-3.5488223964128887E-2</v>
      </c>
      <c r="J450">
        <f>LN('25 TSE Stocks'!J450/'25 TSE Stocks'!J449)</f>
        <v>1.6216673579267277E-2</v>
      </c>
      <c r="K450">
        <f>LN('25 TSE Stocks'!K450/'25 TSE Stocks'!K449)</f>
        <v>2.1575751891716892E-2</v>
      </c>
      <c r="L450">
        <f>LN('25 TSE Stocks'!L450/'25 TSE Stocks'!L449)</f>
        <v>6.2796300634913732E-3</v>
      </c>
      <c r="M450">
        <f>LN('25 TSE Stocks'!M450/'25 TSE Stocks'!M449)</f>
        <v>-7.087937114480955E-3</v>
      </c>
      <c r="N450">
        <f>LN('25 TSE Stocks'!N450/'25 TSE Stocks'!N449)</f>
        <v>-6.442104493800585E-2</v>
      </c>
      <c r="O450">
        <f>LN('25 TSE Stocks'!O450/'25 TSE Stocks'!O449)</f>
        <v>1.2820695560354926E-2</v>
      </c>
      <c r="P450">
        <f>LN('25 TSE Stocks'!P450/'25 TSE Stocks'!P449)</f>
        <v>-6.0960653040529368E-2</v>
      </c>
      <c r="Q450">
        <f>LN('25 TSE Stocks'!Q450/'25 TSE Stocks'!Q449)</f>
        <v>1.0050303794538886E-2</v>
      </c>
      <c r="R450">
        <f>LN('25 TSE Stocks'!R450/'25 TSE Stocks'!R449)</f>
        <v>-5.9676732015756196E-3</v>
      </c>
      <c r="S450">
        <f>LN('25 TSE Stocks'!S450/'25 TSE Stocks'!S449)</f>
        <v>2.0240003115996188E-2</v>
      </c>
      <c r="T450">
        <f>LN('25 TSE Stocks'!T450/'25 TSE Stocks'!T449)</f>
        <v>-3.6272044572604779E-2</v>
      </c>
      <c r="U450">
        <f>LN('25 TSE Stocks'!U450/'25 TSE Stocks'!U449)</f>
        <v>2.8013042503929023E-3</v>
      </c>
      <c r="V450">
        <f>LN('25 TSE Stocks'!V450/'25 TSE Stocks'!V449)</f>
        <v>-8.1752710830823496E-3</v>
      </c>
      <c r="W450">
        <f>LN('25 TSE Stocks'!W450/'25 TSE Stocks'!W449)</f>
        <v>2.0113392219064333E-2</v>
      </c>
      <c r="X450">
        <f>LN('25 TSE Stocks'!X450/'25 TSE Stocks'!X449)</f>
        <v>9.7462131760755154E-3</v>
      </c>
      <c r="Y450">
        <f>LN('25 TSE Stocks'!Y450/'25 TSE Stocks'!Y449)</f>
        <v>-6.3948643980614686E-2</v>
      </c>
      <c r="Z450">
        <f>LN('25 TSE Stocks'!Z450/'25 TSE Stocks'!Z449)</f>
        <v>-2.4692549736305653E-2</v>
      </c>
    </row>
    <row r="451" spans="1:26" x14ac:dyDescent="0.25">
      <c r="A451" s="1">
        <v>44403</v>
      </c>
      <c r="B451">
        <f>LN('25 TSE Stocks'!B451/'25 TSE Stocks'!B450)</f>
        <v>-3.4568810320682014E-2</v>
      </c>
      <c r="C451">
        <f>LN('25 TSE Stocks'!C451/'25 TSE Stocks'!C450)</f>
        <v>-9.5587936540380711E-2</v>
      </c>
      <c r="D451">
        <f>LN('25 TSE Stocks'!D451/'25 TSE Stocks'!D450)</f>
        <v>8.2220865590069865E-3</v>
      </c>
      <c r="E451">
        <f>LN('25 TSE Stocks'!E451/'25 TSE Stocks'!E450)</f>
        <v>1.2235377104965854E-2</v>
      </c>
      <c r="F451">
        <f>LN('25 TSE Stocks'!F451/'25 TSE Stocks'!F450)</f>
        <v>1.3049153082525893E-2</v>
      </c>
      <c r="G451">
        <f>LN('25 TSE Stocks'!G451/'25 TSE Stocks'!G450)</f>
        <v>8.1926120117383015E-3</v>
      </c>
      <c r="H451">
        <f>LN('25 TSE Stocks'!H451/'25 TSE Stocks'!H450)</f>
        <v>9.2373401241916273E-2</v>
      </c>
      <c r="I451">
        <f>LN('25 TSE Stocks'!I451/'25 TSE Stocks'!I450)</f>
        <v>1.7511514871145054E-2</v>
      </c>
      <c r="J451">
        <f>LN('25 TSE Stocks'!J451/'25 TSE Stocks'!J450)</f>
        <v>-4.9914534717587769E-3</v>
      </c>
      <c r="K451">
        <f>LN('25 TSE Stocks'!K451/'25 TSE Stocks'!K450)</f>
        <v>-7.1893802627927328E-2</v>
      </c>
      <c r="L451">
        <f>LN('25 TSE Stocks'!L451/'25 TSE Stocks'!L450)</f>
        <v>1.0894982657855308E-2</v>
      </c>
      <c r="M451">
        <f>LN('25 TSE Stocks'!M451/'25 TSE Stocks'!M450)</f>
        <v>-8.6323491989352252E-3</v>
      </c>
      <c r="N451">
        <f>LN('25 TSE Stocks'!N451/'25 TSE Stocks'!N450)</f>
        <v>2.0097440543881302E-2</v>
      </c>
      <c r="O451">
        <f>LN('25 TSE Stocks'!O451/'25 TSE Stocks'!O450)</f>
        <v>-4.2947375157765789E-2</v>
      </c>
      <c r="P451">
        <f>LN('25 TSE Stocks'!P451/'25 TSE Stocks'!P450)</f>
        <v>-2.8987373475381016E-2</v>
      </c>
      <c r="Q451">
        <f>LN('25 TSE Stocks'!Q451/'25 TSE Stocks'!Q450)</f>
        <v>-2.5317726538406256E-2</v>
      </c>
      <c r="R451">
        <f>LN('25 TSE Stocks'!R451/'25 TSE Stocks'!R450)</f>
        <v>-2.9151898386557427E-2</v>
      </c>
      <c r="S451">
        <f>LN('25 TSE Stocks'!S451/'25 TSE Stocks'!S450)</f>
        <v>0</v>
      </c>
      <c r="T451">
        <f>LN('25 TSE Stocks'!T451/'25 TSE Stocks'!T450)</f>
        <v>2.4327023037160684E-2</v>
      </c>
      <c r="U451">
        <f>LN('25 TSE Stocks'!U451/'25 TSE Stocks'!U450)</f>
        <v>-3.2622971586324767E-2</v>
      </c>
      <c r="V451">
        <f>LN('25 TSE Stocks'!V451/'25 TSE Stocks'!V450)</f>
        <v>-7.4664563858261917E-4</v>
      </c>
      <c r="W451">
        <f>LN('25 TSE Stocks'!W451/'25 TSE Stocks'!W450)</f>
        <v>2.1667036421222686E-2</v>
      </c>
      <c r="X451">
        <f>LN('25 TSE Stocks'!X451/'25 TSE Stocks'!X450)</f>
        <v>-3.3743131661919799E-2</v>
      </c>
      <c r="Y451">
        <f>LN('25 TSE Stocks'!Y451/'25 TSE Stocks'!Y450)</f>
        <v>4.3315195496269644E-2</v>
      </c>
      <c r="Z451">
        <f>LN('25 TSE Stocks'!Z451/'25 TSE Stocks'!Z450)</f>
        <v>1.0241467794385421E-2</v>
      </c>
    </row>
    <row r="452" spans="1:26" x14ac:dyDescent="0.25">
      <c r="A452" s="1">
        <v>44410</v>
      </c>
      <c r="B452">
        <f>LN('25 TSE Stocks'!B452/'25 TSE Stocks'!B451)</f>
        <v>5.5583058807706767E-2</v>
      </c>
      <c r="C452">
        <f>LN('25 TSE Stocks'!C452/'25 TSE Stocks'!C451)</f>
        <v>4.6751462203082274E-2</v>
      </c>
      <c r="D452">
        <f>LN('25 TSE Stocks'!D452/'25 TSE Stocks'!D451)</f>
        <v>-7.1904550612952459E-3</v>
      </c>
      <c r="E452">
        <f>LN('25 TSE Stocks'!E452/'25 TSE Stocks'!E451)</f>
        <v>4.123345947148388E-2</v>
      </c>
      <c r="F452">
        <f>LN('25 TSE Stocks'!F452/'25 TSE Stocks'!F451)</f>
        <v>9.8050012750365949E-3</v>
      </c>
      <c r="G452">
        <f>LN('25 TSE Stocks'!G452/'25 TSE Stocks'!G451)</f>
        <v>3.3600151279006428E-3</v>
      </c>
      <c r="H452">
        <f>LN('25 TSE Stocks'!H452/'25 TSE Stocks'!H451)</f>
        <v>-6.5573873196589343E-3</v>
      </c>
      <c r="I452">
        <f>LN('25 TSE Stocks'!I452/'25 TSE Stocks'!I451)</f>
        <v>-2.4682860346136211E-2</v>
      </c>
      <c r="J452">
        <f>LN('25 TSE Stocks'!J452/'25 TSE Stocks'!J451)</f>
        <v>2.0572132966591213E-2</v>
      </c>
      <c r="K452">
        <f>LN('25 TSE Stocks'!K452/'25 TSE Stocks'!K451)</f>
        <v>-1.9687906772636092E-2</v>
      </c>
      <c r="L452">
        <f>LN('25 TSE Stocks'!L452/'25 TSE Stocks'!L451)</f>
        <v>-2.6668184366878664E-2</v>
      </c>
      <c r="M452">
        <f>LN('25 TSE Stocks'!M452/'25 TSE Stocks'!M451)</f>
        <v>1.3658222700783726E-2</v>
      </c>
      <c r="N452">
        <f>LN('25 TSE Stocks'!N452/'25 TSE Stocks'!N451)</f>
        <v>-1.1060495472420653E-3</v>
      </c>
      <c r="O452">
        <f>LN('25 TSE Stocks'!O452/'25 TSE Stocks'!O451)</f>
        <v>7.058733931069211E-2</v>
      </c>
      <c r="P452">
        <f>LN('25 TSE Stocks'!P452/'25 TSE Stocks'!P451)</f>
        <v>-6.2188439214728525E-2</v>
      </c>
      <c r="Q452">
        <f>LN('25 TSE Stocks'!Q452/'25 TSE Stocks'!Q451)</f>
        <v>3.8974117518681704E-2</v>
      </c>
      <c r="R452">
        <f>LN('25 TSE Stocks'!R452/'25 TSE Stocks'!R451)</f>
        <v>-8.2509525736994445E-3</v>
      </c>
      <c r="S452">
        <f>LN('25 TSE Stocks'!S452/'25 TSE Stocks'!S451)</f>
        <v>0</v>
      </c>
      <c r="T452">
        <f>LN('25 TSE Stocks'!T452/'25 TSE Stocks'!T451)</f>
        <v>1.0395091260386258E-2</v>
      </c>
      <c r="U452">
        <f>LN('25 TSE Stocks'!U452/'25 TSE Stocks'!U451)</f>
        <v>3.2770239289203806E-2</v>
      </c>
      <c r="V452">
        <f>LN('25 TSE Stocks'!V452/'25 TSE Stocks'!V451)</f>
        <v>6.645040209688946E-2</v>
      </c>
      <c r="W452">
        <f>LN('25 TSE Stocks'!W452/'25 TSE Stocks'!W451)</f>
        <v>-4.6874726171707319E-3</v>
      </c>
      <c r="X452">
        <f>LN('25 TSE Stocks'!X452/'25 TSE Stocks'!X451)</f>
        <v>-3.7659099775486794E-2</v>
      </c>
      <c r="Y452">
        <f>LN('25 TSE Stocks'!Y452/'25 TSE Stocks'!Y451)</f>
        <v>-6.952425671947689E-4</v>
      </c>
      <c r="Z452">
        <f>LN('25 TSE Stocks'!Z452/'25 TSE Stocks'!Z451)</f>
        <v>0</v>
      </c>
    </row>
    <row r="453" spans="1:26" x14ac:dyDescent="0.25">
      <c r="A453" s="1">
        <v>44417</v>
      </c>
      <c r="B453">
        <f>LN('25 TSE Stocks'!B453/'25 TSE Stocks'!B452)</f>
        <v>-5.8518459759833268E-2</v>
      </c>
      <c r="C453">
        <f>LN('25 TSE Stocks'!C453/'25 TSE Stocks'!C452)</f>
        <v>-4.4208870707098592E-2</v>
      </c>
      <c r="D453">
        <f>LN('25 TSE Stocks'!D453/'25 TSE Stocks'!D452)</f>
        <v>4.1152038161570694E-3</v>
      </c>
      <c r="E453">
        <f>LN('25 TSE Stocks'!E453/'25 TSE Stocks'!E452)</f>
        <v>-3.749864801717704E-2</v>
      </c>
      <c r="F453">
        <f>LN('25 TSE Stocks'!F453/'25 TSE Stocks'!F452)</f>
        <v>4.4034843152127266E-2</v>
      </c>
      <c r="G453">
        <f>LN('25 TSE Stocks'!G453/'25 TSE Stocks'!G452)</f>
        <v>1.2826496926221989E-2</v>
      </c>
      <c r="H453">
        <f>LN('25 TSE Stocks'!H453/'25 TSE Stocks'!H452)</f>
        <v>3.284018066257569E-3</v>
      </c>
      <c r="I453">
        <f>LN('25 TSE Stocks'!I453/'25 TSE Stocks'!I452)</f>
        <v>2.9353038128020922E-2</v>
      </c>
      <c r="J453">
        <f>LN('25 TSE Stocks'!J453/'25 TSE Stocks'!J452)</f>
        <v>-0.10234840449560992</v>
      </c>
      <c r="K453">
        <f>LN('25 TSE Stocks'!K453/'25 TSE Stocks'!K452)</f>
        <v>4.6675098591006997E-3</v>
      </c>
      <c r="L453">
        <f>LN('25 TSE Stocks'!L453/'25 TSE Stocks'!L452)</f>
        <v>4.2029474411834959E-2</v>
      </c>
      <c r="M453">
        <f>LN('25 TSE Stocks'!M453/'25 TSE Stocks'!M452)</f>
        <v>1.7677430784464995E-3</v>
      </c>
      <c r="N453">
        <f>LN('25 TSE Stocks'!N453/'25 TSE Stocks'!N452)</f>
        <v>4.0836849680491165E-2</v>
      </c>
      <c r="O453">
        <f>LN('25 TSE Stocks'!O453/'25 TSE Stocks'!O452)</f>
        <v>1.170326980258735E-2</v>
      </c>
      <c r="P453">
        <f>LN('25 TSE Stocks'!P453/'25 TSE Stocks'!P452)</f>
        <v>3.1249734006924563E-3</v>
      </c>
      <c r="Q453">
        <f>LN('25 TSE Stocks'!Q453/'25 TSE Stocks'!Q452)</f>
        <v>-2.469221518473977E-3</v>
      </c>
      <c r="R453">
        <f>LN('25 TSE Stocks'!R453/'25 TSE Stocks'!R452)</f>
        <v>2.0500967555794759E-2</v>
      </c>
      <c r="S453">
        <f>LN('25 TSE Stocks'!S453/'25 TSE Stocks'!S452)</f>
        <v>3.5781891061377073E-2</v>
      </c>
      <c r="T453">
        <f>LN('25 TSE Stocks'!T453/'25 TSE Stocks'!T452)</f>
        <v>1.4883473141141019E-2</v>
      </c>
      <c r="U453">
        <f>LN('25 TSE Stocks'!U453/'25 TSE Stocks'!U452)</f>
        <v>-4.1304241164205908E-3</v>
      </c>
      <c r="V453">
        <f>LN('25 TSE Stocks'!V453/'25 TSE Stocks'!V452)</f>
        <v>6.9639226825191003E-3</v>
      </c>
      <c r="W453">
        <f>LN('25 TSE Stocks'!W453/'25 TSE Stocks'!W452)</f>
        <v>-1.1419691445611538E-2</v>
      </c>
      <c r="X453">
        <f>LN('25 TSE Stocks'!X453/'25 TSE Stocks'!X452)</f>
        <v>1.0958667019762924E-3</v>
      </c>
      <c r="Y453">
        <f>LN('25 TSE Stocks'!Y453/'25 TSE Stocks'!Y452)</f>
        <v>0.12716564121245269</v>
      </c>
      <c r="Z453">
        <f>LN('25 TSE Stocks'!Z453/'25 TSE Stocks'!Z452)</f>
        <v>-7.3047145036757508E-3</v>
      </c>
    </row>
    <row r="454" spans="1:26" x14ac:dyDescent="0.25">
      <c r="A454" s="1">
        <v>44424</v>
      </c>
      <c r="B454">
        <f>LN('25 TSE Stocks'!B454/'25 TSE Stocks'!B453)</f>
        <v>-6.372228114410125E-2</v>
      </c>
      <c r="C454">
        <f>LN('25 TSE Stocks'!C454/'25 TSE Stocks'!C453)</f>
        <v>-2.208050318623395E-2</v>
      </c>
      <c r="D454">
        <f>LN('25 TSE Stocks'!D454/'25 TSE Stocks'!D453)</f>
        <v>-5.1617604119677744E-2</v>
      </c>
      <c r="E454">
        <f>LN('25 TSE Stocks'!E454/'25 TSE Stocks'!E453)</f>
        <v>-5.4584994976813905E-2</v>
      </c>
      <c r="F454">
        <f>LN('25 TSE Stocks'!F454/'25 TSE Stocks'!F453)</f>
        <v>-3.517318284333746E-2</v>
      </c>
      <c r="G454">
        <f>LN('25 TSE Stocks'!G454/'25 TSE Stocks'!G453)</f>
        <v>-0.11134371753606258</v>
      </c>
      <c r="H454">
        <f>LN('25 TSE Stocks'!H454/'25 TSE Stocks'!H453)</f>
        <v>-0.12932481158264528</v>
      </c>
      <c r="I454">
        <f>LN('25 TSE Stocks'!I454/'25 TSE Stocks'!I453)</f>
        <v>-3.0753458482931283E-2</v>
      </c>
      <c r="J454">
        <f>LN('25 TSE Stocks'!J454/'25 TSE Stocks'!J453)</f>
        <v>-1.8550340553997929E-2</v>
      </c>
      <c r="K454">
        <f>LN('25 TSE Stocks'!K454/'25 TSE Stocks'!K453)</f>
        <v>-1.40683991358836E-2</v>
      </c>
      <c r="L454">
        <f>LN('25 TSE Stocks'!L454/'25 TSE Stocks'!L453)</f>
        <v>-3.8854978590053608E-2</v>
      </c>
      <c r="M454">
        <f>LN('25 TSE Stocks'!M454/'25 TSE Stocks'!M453)</f>
        <v>-2.4736771652866415E-2</v>
      </c>
      <c r="N454">
        <f>LN('25 TSE Stocks'!N454/'25 TSE Stocks'!N453)</f>
        <v>-0.11707513711265073</v>
      </c>
      <c r="O454">
        <f>LN('25 TSE Stocks'!O454/'25 TSE Stocks'!O453)</f>
        <v>8.6756159436544786E-2</v>
      </c>
      <c r="P454">
        <f>LN('25 TSE Stocks'!P454/'25 TSE Stocks'!P453)</f>
        <v>-9.6559026605248732E-2</v>
      </c>
      <c r="Q454">
        <f>LN('25 TSE Stocks'!Q454/'25 TSE Stocks'!Q453)</f>
        <v>4.5901724234029093E-2</v>
      </c>
      <c r="R454">
        <f>LN('25 TSE Stocks'!R454/'25 TSE Stocks'!R453)</f>
        <v>-4.6780573527937189E-3</v>
      </c>
      <c r="S454">
        <f>LN('25 TSE Stocks'!S454/'25 TSE Stocks'!S453)</f>
        <v>1.9147693707143539E-2</v>
      </c>
      <c r="T454">
        <f>LN('25 TSE Stocks'!T454/'25 TSE Stocks'!T453)</f>
        <v>-2.2148717245445256E-2</v>
      </c>
      <c r="U454">
        <f>LN('25 TSE Stocks'!U454/'25 TSE Stocks'!U453)</f>
        <v>-6.8228714079695395E-3</v>
      </c>
      <c r="V454">
        <f>LN('25 TSE Stocks'!V454/'25 TSE Stocks'!V453)</f>
        <v>-2.6724484329313503E-2</v>
      </c>
      <c r="W454">
        <f>LN('25 TSE Stocks'!W454/'25 TSE Stocks'!W453)</f>
        <v>1.1875556471986047E-3</v>
      </c>
      <c r="X454">
        <f>LN('25 TSE Stocks'!X454/'25 TSE Stocks'!X453)</f>
        <v>1.7372823586312338E-2</v>
      </c>
      <c r="Y454">
        <f>LN('25 TSE Stocks'!Y454/'25 TSE Stocks'!Y453)</f>
        <v>-0.18366969611746337</v>
      </c>
      <c r="Z454">
        <f>LN('25 TSE Stocks'!Z454/'25 TSE Stocks'!Z453)</f>
        <v>-1.9245448960163867E-2</v>
      </c>
    </row>
    <row r="455" spans="1:26" x14ac:dyDescent="0.25">
      <c r="A455" s="1">
        <v>44431</v>
      </c>
      <c r="B455">
        <f>LN('25 TSE Stocks'!B455/'25 TSE Stocks'!B454)</f>
        <v>0.13919422054957423</v>
      </c>
      <c r="C455">
        <f>LN('25 TSE Stocks'!C455/'25 TSE Stocks'!C454)</f>
        <v>4.1693920288798522E-2</v>
      </c>
      <c r="D455">
        <f>LN('25 TSE Stocks'!D455/'25 TSE Stocks'!D454)</f>
        <v>4.0259662100399524E-2</v>
      </c>
      <c r="E455">
        <f>LN('25 TSE Stocks'!E455/'25 TSE Stocks'!E454)</f>
        <v>3.671908212112656E-2</v>
      </c>
      <c r="F455">
        <f>LN('25 TSE Stocks'!F455/'25 TSE Stocks'!F454)</f>
        <v>4.0636347092396488E-3</v>
      </c>
      <c r="G455">
        <f>LN('25 TSE Stocks'!G455/'25 TSE Stocks'!G454)</f>
        <v>5.9337133870907388E-2</v>
      </c>
      <c r="H455">
        <f>LN('25 TSE Stocks'!H455/'25 TSE Stocks'!H454)</f>
        <v>1.8484835360301554E-2</v>
      </c>
      <c r="I455">
        <f>LN('25 TSE Stocks'!I455/'25 TSE Stocks'!I454)</f>
        <v>5.6624404081580614E-2</v>
      </c>
      <c r="J455">
        <f>LN('25 TSE Stocks'!J455/'25 TSE Stocks'!J454)</f>
        <v>1.8967939417958515E-2</v>
      </c>
      <c r="K455">
        <f>LN('25 TSE Stocks'!K455/'25 TSE Stocks'!K454)</f>
        <v>2.2184311005692389E-2</v>
      </c>
      <c r="L455">
        <f>LN('25 TSE Stocks'!L455/'25 TSE Stocks'!L454)</f>
        <v>-1.5860674926398012E-3</v>
      </c>
      <c r="M455">
        <f>LN('25 TSE Stocks'!M455/'25 TSE Stocks'!M454)</f>
        <v>3.6145267070473211E-3</v>
      </c>
      <c r="N455">
        <f>LN('25 TSE Stocks'!N455/'25 TSE Stocks'!N454)</f>
        <v>4.2476701680205724E-2</v>
      </c>
      <c r="O455">
        <f>LN('25 TSE Stocks'!O455/'25 TSE Stocks'!O454)</f>
        <v>2.8034618257579491E-3</v>
      </c>
      <c r="P455">
        <f>LN('25 TSE Stocks'!P455/'25 TSE Stocks'!P454)</f>
        <v>3.0459177473156213E-2</v>
      </c>
      <c r="Q455">
        <f>LN('25 TSE Stocks'!Q455/'25 TSE Stocks'!Q454)</f>
        <v>1.0569838027499015E-2</v>
      </c>
      <c r="R455">
        <f>LN('25 TSE Stocks'!R455/'25 TSE Stocks'!R454)</f>
        <v>-2.9167544404549228E-2</v>
      </c>
      <c r="S455">
        <f>LN('25 TSE Stocks'!S455/'25 TSE Stocks'!S454)</f>
        <v>-6.5918780929537332E-2</v>
      </c>
      <c r="T455">
        <f>LN('25 TSE Stocks'!T455/'25 TSE Stocks'!T454)</f>
        <v>1.2422546839773955E-2</v>
      </c>
      <c r="U455">
        <f>LN('25 TSE Stocks'!U455/'25 TSE Stocks'!U454)</f>
        <v>-1.1977995890009993E-2</v>
      </c>
      <c r="V455">
        <f>LN('25 TSE Stocks'!V455/'25 TSE Stocks'!V454)</f>
        <v>3.4328922062122152E-2</v>
      </c>
      <c r="W455">
        <f>LN('25 TSE Stocks'!W455/'25 TSE Stocks'!W454)</f>
        <v>3.2304647223797722E-2</v>
      </c>
      <c r="X455">
        <f>LN('25 TSE Stocks'!X455/'25 TSE Stocks'!X454)</f>
        <v>-4.3149757075814227E-3</v>
      </c>
      <c r="Y455">
        <f>LN('25 TSE Stocks'!Y455/'25 TSE Stocks'!Y454)</f>
        <v>6.6881215100723118E-2</v>
      </c>
      <c r="Z455">
        <f>LN('25 TSE Stocks'!Z455/'25 TSE Stocks'!Z454)</f>
        <v>2.3634716951186751E-2</v>
      </c>
    </row>
    <row r="456" spans="1:26" x14ac:dyDescent="0.25">
      <c r="A456" s="1">
        <v>44438</v>
      </c>
      <c r="B456">
        <f>LN('25 TSE Stocks'!B456/'25 TSE Stocks'!B455)</f>
        <v>0.19166732421265997</v>
      </c>
      <c r="C456">
        <f>LN('25 TSE Stocks'!C456/'25 TSE Stocks'!C455)</f>
        <v>4.0503247876991118E-2</v>
      </c>
      <c r="D456">
        <f>LN('25 TSE Stocks'!D456/'25 TSE Stocks'!D455)</f>
        <v>8.5539251778050399E-2</v>
      </c>
      <c r="E456">
        <f>LN('25 TSE Stocks'!E456/'25 TSE Stocks'!E455)</f>
        <v>3.9986776853382179E-2</v>
      </c>
      <c r="F456">
        <f>LN('25 TSE Stocks'!F456/'25 TSE Stocks'!F455)</f>
        <v>2.7992369409889493E-2</v>
      </c>
      <c r="G456">
        <f>LN('25 TSE Stocks'!G456/'25 TSE Stocks'!G455)</f>
        <v>3.0810100489457471E-2</v>
      </c>
      <c r="H456">
        <f>LN('25 TSE Stocks'!H456/'25 TSE Stocks'!H455)</f>
        <v>3.9502420840972975E-2</v>
      </c>
      <c r="I456">
        <f>LN('25 TSE Stocks'!I456/'25 TSE Stocks'!I455)</f>
        <v>-7.786574333836927E-3</v>
      </c>
      <c r="J456">
        <f>LN('25 TSE Stocks'!J456/'25 TSE Stocks'!J455)</f>
        <v>0.13712616833740554</v>
      </c>
      <c r="K456">
        <f>LN('25 TSE Stocks'!K456/'25 TSE Stocks'!K455)</f>
        <v>3.40555792339425E-2</v>
      </c>
      <c r="L456">
        <f>LN('25 TSE Stocks'!L456/'25 TSE Stocks'!L455)</f>
        <v>1.5748363252796514E-2</v>
      </c>
      <c r="M456">
        <f>LN('25 TSE Stocks'!M456/'25 TSE Stocks'!M455)</f>
        <v>4.6984572879192332E-2</v>
      </c>
      <c r="N456">
        <f>LN('25 TSE Stocks'!N456/'25 TSE Stocks'!N455)</f>
        <v>3.7810943339293197E-2</v>
      </c>
      <c r="O456">
        <f>LN('25 TSE Stocks'!O456/'25 TSE Stocks'!O455)</f>
        <v>5.9240370311130233E-2</v>
      </c>
      <c r="P456">
        <f>LN('25 TSE Stocks'!P456/'25 TSE Stocks'!P455)</f>
        <v>0.10586041088623907</v>
      </c>
      <c r="Q456">
        <f>LN('25 TSE Stocks'!Q456/'25 TSE Stocks'!Q455)</f>
        <v>4.6619399673194593E-3</v>
      </c>
      <c r="R456">
        <f>LN('25 TSE Stocks'!R456/'25 TSE Stocks'!R455)</f>
        <v>4.0922853899195873E-2</v>
      </c>
      <c r="S456">
        <f>LN('25 TSE Stocks'!S456/'25 TSE Stocks'!S455)</f>
        <v>1.280886979404317E-2</v>
      </c>
      <c r="T456">
        <f>LN('25 TSE Stocks'!T456/'25 TSE Stocks'!T455)</f>
        <v>7.2894616542152887E-2</v>
      </c>
      <c r="U456">
        <f>LN('25 TSE Stocks'!U456/'25 TSE Stocks'!U455)</f>
        <v>1.5691833716430608E-2</v>
      </c>
      <c r="V456">
        <f>LN('25 TSE Stocks'!V456/'25 TSE Stocks'!V455)</f>
        <v>4.5768611324980661E-2</v>
      </c>
      <c r="W456">
        <f>LN('25 TSE Stocks'!W456/'25 TSE Stocks'!W455)</f>
        <v>2.9807979737869264E-2</v>
      </c>
      <c r="X456">
        <f>LN('25 TSE Stocks'!X456/'25 TSE Stocks'!X455)</f>
        <v>2.7194440235761765E-2</v>
      </c>
      <c r="Y456">
        <f>LN('25 TSE Stocks'!Y456/'25 TSE Stocks'!Y455)</f>
        <v>8.2527856412300052E-2</v>
      </c>
      <c r="Z456">
        <f>LN('25 TSE Stocks'!Z456/'25 TSE Stocks'!Z455)</f>
        <v>0</v>
      </c>
    </row>
    <row r="457" spans="1:26" x14ac:dyDescent="0.25">
      <c r="A457" s="1">
        <v>44445</v>
      </c>
      <c r="B457">
        <f>LN('25 TSE Stocks'!B457/'25 TSE Stocks'!B456)</f>
        <v>5.7929107696392014E-2</v>
      </c>
      <c r="C457">
        <f>LN('25 TSE Stocks'!C457/'25 TSE Stocks'!C456)</f>
        <v>5.0814862642999573E-2</v>
      </c>
      <c r="D457">
        <f>LN('25 TSE Stocks'!D457/'25 TSE Stocks'!D456)</f>
        <v>4.7472733948522437E-2</v>
      </c>
      <c r="E457">
        <f>LN('25 TSE Stocks'!E457/'25 TSE Stocks'!E456)</f>
        <v>7.293510362184541E-2</v>
      </c>
      <c r="F457">
        <f>LN('25 TSE Stocks'!F457/'25 TSE Stocks'!F456)</f>
        <v>3.8202790144531651E-2</v>
      </c>
      <c r="G457">
        <f>LN('25 TSE Stocks'!G457/'25 TSE Stocks'!G456)</f>
        <v>2.0594234853964524E-2</v>
      </c>
      <c r="H457">
        <f>LN('25 TSE Stocks'!H457/'25 TSE Stocks'!H456)</f>
        <v>1.0508010534814208E-2</v>
      </c>
      <c r="I457">
        <f>LN('25 TSE Stocks'!I457/'25 TSE Stocks'!I456)</f>
        <v>3.2359407698405078E-3</v>
      </c>
      <c r="J457">
        <f>LN('25 TSE Stocks'!J457/'25 TSE Stocks'!J456)</f>
        <v>4.4499266233081841E-2</v>
      </c>
      <c r="K457">
        <f>LN('25 TSE Stocks'!K457/'25 TSE Stocks'!K456)</f>
        <v>2.5345633240639483E-2</v>
      </c>
      <c r="L457">
        <f>LN('25 TSE Stocks'!L457/'25 TSE Stocks'!L456)</f>
        <v>-0.11407881291793537</v>
      </c>
      <c r="M457">
        <f>LN('25 TSE Stocks'!M457/'25 TSE Stocks'!M456)</f>
        <v>7.3534078981048037E-2</v>
      </c>
      <c r="N457">
        <f>LN('25 TSE Stocks'!N457/'25 TSE Stocks'!N456)</f>
        <v>6.5910802498651434E-3</v>
      </c>
      <c r="O457">
        <f>LN('25 TSE Stocks'!O457/'25 TSE Stocks'!O456)</f>
        <v>2.4499559591465297E-2</v>
      </c>
      <c r="P457">
        <f>LN('25 TSE Stocks'!P457/'25 TSE Stocks'!P456)</f>
        <v>9.7080406370467276E-2</v>
      </c>
      <c r="Q457">
        <f>LN('25 TSE Stocks'!Q457/'25 TSE Stocks'!Q456)</f>
        <v>5.2106947513753846E-2</v>
      </c>
      <c r="R457">
        <f>LN('25 TSE Stocks'!R457/'25 TSE Stocks'!R456)</f>
        <v>5.3307361117168856E-2</v>
      </c>
      <c r="S457">
        <f>LN('25 TSE Stocks'!S457/'25 TSE Stocks'!S456)</f>
        <v>5.487602059775832E-2</v>
      </c>
      <c r="T457">
        <f>LN('25 TSE Stocks'!T457/'25 TSE Stocks'!T456)</f>
        <v>4.2599506448857197E-2</v>
      </c>
      <c r="U457">
        <f>LN('25 TSE Stocks'!U457/'25 TSE Stocks'!U456)</f>
        <v>3.1669872701207004E-2</v>
      </c>
      <c r="V457">
        <f>LN('25 TSE Stocks'!V457/'25 TSE Stocks'!V456)</f>
        <v>2.2121798996057932E-2</v>
      </c>
      <c r="W457">
        <f>LN('25 TSE Stocks'!W457/'25 TSE Stocks'!W456)</f>
        <v>1.7686491175703211E-2</v>
      </c>
      <c r="X457">
        <f>LN('25 TSE Stocks'!X457/'25 TSE Stocks'!X456)</f>
        <v>5.2465540602177341E-3</v>
      </c>
      <c r="Y457">
        <f>LN('25 TSE Stocks'!Y457/'25 TSE Stocks'!Y456)</f>
        <v>1.6342244485756309E-2</v>
      </c>
      <c r="Z457">
        <f>LN('25 TSE Stocks'!Z457/'25 TSE Stocks'!Z456)</f>
        <v>7.2727407913526889E-3</v>
      </c>
    </row>
    <row r="458" spans="1:26" x14ac:dyDescent="0.25">
      <c r="A458" s="1">
        <v>44452</v>
      </c>
      <c r="B458">
        <f>LN('25 TSE Stocks'!B458/'25 TSE Stocks'!B457)</f>
        <v>2.0323133292914387E-2</v>
      </c>
      <c r="C458">
        <f>LN('25 TSE Stocks'!C458/'25 TSE Stocks'!C457)</f>
        <v>1.8464848786465336E-2</v>
      </c>
      <c r="D458">
        <f>LN('25 TSE Stocks'!D458/'25 TSE Stocks'!D457)</f>
        <v>4.7057159506150498E-2</v>
      </c>
      <c r="E458">
        <f>LN('25 TSE Stocks'!E458/'25 TSE Stocks'!E457)</f>
        <v>3.0874448275072651E-2</v>
      </c>
      <c r="F458">
        <f>LN('25 TSE Stocks'!F458/'25 TSE Stocks'!F457)</f>
        <v>1.5380088440783916E-2</v>
      </c>
      <c r="G458">
        <f>LN('25 TSE Stocks'!G458/'25 TSE Stocks'!G457)</f>
        <v>6.106406507612485E-3</v>
      </c>
      <c r="H458">
        <f>LN('25 TSE Stocks'!H458/'25 TSE Stocks'!H457)</f>
        <v>0</v>
      </c>
      <c r="I458">
        <f>LN('25 TSE Stocks'!I458/'25 TSE Stocks'!I457)</f>
        <v>4.5506335639965093E-3</v>
      </c>
      <c r="J458">
        <f>LN('25 TSE Stocks'!J458/'25 TSE Stocks'!J457)</f>
        <v>3.8925956861786355E-2</v>
      </c>
      <c r="K458">
        <f>LN('25 TSE Stocks'!K458/'25 TSE Stocks'!K457)</f>
        <v>5.4259613302776811E-3</v>
      </c>
      <c r="L458">
        <f>LN('25 TSE Stocks'!L458/'25 TSE Stocks'!L457)</f>
        <v>2.4222575086144303E-2</v>
      </c>
      <c r="M458">
        <f>LN('25 TSE Stocks'!M458/'25 TSE Stocks'!M457)</f>
        <v>3.7661353314402277E-2</v>
      </c>
      <c r="N458">
        <f>LN('25 TSE Stocks'!N458/'25 TSE Stocks'!N457)</f>
        <v>-2.7378708258047193E-2</v>
      </c>
      <c r="O458">
        <f>LN('25 TSE Stocks'!O458/'25 TSE Stocks'!O457)</f>
        <v>2.7927650955130702E-2</v>
      </c>
      <c r="P458">
        <f>LN('25 TSE Stocks'!P458/'25 TSE Stocks'!P457)</f>
        <v>1.082564696256628E-2</v>
      </c>
      <c r="Q458">
        <f>LN('25 TSE Stocks'!Q458/'25 TSE Stocks'!Q457)</f>
        <v>2.6145304284349871E-2</v>
      </c>
      <c r="R458">
        <f>LN('25 TSE Stocks'!R458/'25 TSE Stocks'!R457)</f>
        <v>1.9278499410718898E-3</v>
      </c>
      <c r="S458">
        <f>LN('25 TSE Stocks'!S458/'25 TSE Stocks'!S457)</f>
        <v>1.5584716455791802E-2</v>
      </c>
      <c r="T458">
        <f>LN('25 TSE Stocks'!T458/'25 TSE Stocks'!T457)</f>
        <v>-2.6940765159912807E-2</v>
      </c>
      <c r="U458">
        <f>LN('25 TSE Stocks'!U458/'25 TSE Stocks'!U457)</f>
        <v>-2.1637346927136668E-2</v>
      </c>
      <c r="V458">
        <f>LN('25 TSE Stocks'!V458/'25 TSE Stocks'!V457)</f>
        <v>2.7920578752033555E-2</v>
      </c>
      <c r="W458">
        <f>LN('25 TSE Stocks'!W458/'25 TSE Stocks'!W457)</f>
        <v>2.1677167218486542E-2</v>
      </c>
      <c r="X458">
        <f>LN('25 TSE Stocks'!X458/'25 TSE Stocks'!X457)</f>
        <v>-2.3293763272741359E-2</v>
      </c>
      <c r="Y458">
        <f>LN('25 TSE Stocks'!Y458/'25 TSE Stocks'!Y457)</f>
        <v>-1.8720329771351235E-3</v>
      </c>
      <c r="Z458">
        <f>LN('25 TSE Stocks'!Z458/'25 TSE Stocks'!Z457)</f>
        <v>-5.8139550568563859E-3</v>
      </c>
    </row>
    <row r="459" spans="1:26" x14ac:dyDescent="0.25">
      <c r="A459" s="1">
        <v>44459</v>
      </c>
      <c r="B459">
        <f>LN('25 TSE Stocks'!B459/'25 TSE Stocks'!B458)</f>
        <v>-1.8554787788374803E-2</v>
      </c>
      <c r="C459">
        <f>LN('25 TSE Stocks'!C459/'25 TSE Stocks'!C458)</f>
        <v>4.8966291342720236E-3</v>
      </c>
      <c r="D459">
        <f>LN('25 TSE Stocks'!D459/'25 TSE Stocks'!D458)</f>
        <v>-2.5473467060252226E-2</v>
      </c>
      <c r="E459">
        <f>LN('25 TSE Stocks'!E459/'25 TSE Stocks'!E458)</f>
        <v>-2.1595482210838134E-2</v>
      </c>
      <c r="F459">
        <f>LN('25 TSE Stocks'!F459/'25 TSE Stocks'!F458)</f>
        <v>3.9993157203081581E-2</v>
      </c>
      <c r="G459">
        <f>LN('25 TSE Stocks'!G459/'25 TSE Stocks'!G458)</f>
        <v>7.9523043553241055E-3</v>
      </c>
      <c r="H459">
        <f>LN('25 TSE Stocks'!H459/'25 TSE Stocks'!H458)</f>
        <v>-1.4035289737996602E-2</v>
      </c>
      <c r="I459">
        <f>LN('25 TSE Stocks'!I459/'25 TSE Stocks'!I458)</f>
        <v>4.3316044106906461E-2</v>
      </c>
      <c r="J459">
        <f>LN('25 TSE Stocks'!J459/'25 TSE Stocks'!J458)</f>
        <v>-3.3486658632434483E-4</v>
      </c>
      <c r="K459">
        <f>LN('25 TSE Stocks'!K459/'25 TSE Stocks'!K458)</f>
        <v>-1.416929350834917E-2</v>
      </c>
      <c r="L459">
        <f>LN('25 TSE Stocks'!L459/'25 TSE Stocks'!L458)</f>
        <v>-1.7241811732650617E-2</v>
      </c>
      <c r="M459">
        <f>LN('25 TSE Stocks'!M459/'25 TSE Stocks'!M458)</f>
        <v>-1.9699913445227174E-2</v>
      </c>
      <c r="N459">
        <f>LN('25 TSE Stocks'!N459/'25 TSE Stocks'!N458)</f>
        <v>-1.1258772262943558E-3</v>
      </c>
      <c r="O459">
        <f>LN('25 TSE Stocks'!O459/'25 TSE Stocks'!O458)</f>
        <v>-1.9722472902587104E-2</v>
      </c>
      <c r="P459">
        <f>LN('25 TSE Stocks'!P459/'25 TSE Stocks'!P458)</f>
        <v>1.602165496739464E-2</v>
      </c>
      <c r="Q459">
        <f>LN('25 TSE Stocks'!Q459/'25 TSE Stocks'!Q458)</f>
        <v>-2.1527658257802281E-3</v>
      </c>
      <c r="R459">
        <f>LN('25 TSE Stocks'!R459/'25 TSE Stocks'!R458)</f>
        <v>1.7318157557650801E-3</v>
      </c>
      <c r="S459">
        <f>LN('25 TSE Stocks'!S459/'25 TSE Stocks'!S458)</f>
        <v>-2.2590043199996707E-2</v>
      </c>
      <c r="T459">
        <f>LN('25 TSE Stocks'!T459/'25 TSE Stocks'!T458)</f>
        <v>-2.7686777280356522E-2</v>
      </c>
      <c r="U459">
        <f>LN('25 TSE Stocks'!U459/'25 TSE Stocks'!U458)</f>
        <v>-8.2547953155491013E-3</v>
      </c>
      <c r="V459">
        <f>LN('25 TSE Stocks'!V459/'25 TSE Stocks'!V458)</f>
        <v>-2.7920578752033614E-2</v>
      </c>
      <c r="W459">
        <f>LN('25 TSE Stocks'!W459/'25 TSE Stocks'!W458)</f>
        <v>-8.9750556055108316E-3</v>
      </c>
      <c r="X459">
        <f>LN('25 TSE Stocks'!X459/'25 TSE Stocks'!X458)</f>
        <v>-7.5269579644539663E-3</v>
      </c>
      <c r="Y459">
        <f>LN('25 TSE Stocks'!Y459/'25 TSE Stocks'!Y458)</f>
        <v>-7.1181383570278867E-2</v>
      </c>
      <c r="Z459">
        <f>LN('25 TSE Stocks'!Z459/'25 TSE Stocks'!Z458)</f>
        <v>-8.7848070162285762E-3</v>
      </c>
    </row>
    <row r="460" spans="1:26" x14ac:dyDescent="0.25">
      <c r="A460" s="1">
        <v>44466</v>
      </c>
      <c r="B460">
        <f>LN('25 TSE Stocks'!B460/'25 TSE Stocks'!B459)</f>
        <v>-0.11166214666062643</v>
      </c>
      <c r="C460">
        <f>LN('25 TSE Stocks'!C460/'25 TSE Stocks'!C459)</f>
        <v>-3.8475128049025205E-2</v>
      </c>
      <c r="D460">
        <f>LN('25 TSE Stocks'!D460/'25 TSE Stocks'!D459)</f>
        <v>-8.8306358144771682E-2</v>
      </c>
      <c r="E460">
        <f>LN('25 TSE Stocks'!E460/'25 TSE Stocks'!E459)</f>
        <v>-7.9482996989919827E-2</v>
      </c>
      <c r="F460">
        <f>LN('25 TSE Stocks'!F460/'25 TSE Stocks'!F459)</f>
        <v>-4.3268968859236034E-2</v>
      </c>
      <c r="G460">
        <f>LN('25 TSE Stocks'!G460/'25 TSE Stocks'!G459)</f>
        <v>-2.658799114116206E-2</v>
      </c>
      <c r="H460">
        <f>LN('25 TSE Stocks'!H460/'25 TSE Stocks'!H459)</f>
        <v>8.4652871804420396E-2</v>
      </c>
      <c r="I460">
        <f>LN('25 TSE Stocks'!I460/'25 TSE Stocks'!I459)</f>
        <v>3.7163135137436874E-2</v>
      </c>
      <c r="J460">
        <f>LN('25 TSE Stocks'!J460/'25 TSE Stocks'!J459)</f>
        <v>-7.5474749625723536E-2</v>
      </c>
      <c r="K460">
        <f>LN('25 TSE Stocks'!K460/'25 TSE Stocks'!K459)</f>
        <v>-4.835116082853759E-2</v>
      </c>
      <c r="L460">
        <f>LN('25 TSE Stocks'!L460/'25 TSE Stocks'!L459)</f>
        <v>-1.9315733234388538E-2</v>
      </c>
      <c r="M460">
        <f>LN('25 TSE Stocks'!M460/'25 TSE Stocks'!M459)</f>
        <v>-5.5711938584008282E-2</v>
      </c>
      <c r="N460">
        <f>LN('25 TSE Stocks'!N460/'25 TSE Stocks'!N459)</f>
        <v>-3.3992313008835193E-2</v>
      </c>
      <c r="O460">
        <f>LN('25 TSE Stocks'!O460/'25 TSE Stocks'!O459)</f>
        <v>-1.3885563505200014E-2</v>
      </c>
      <c r="P460">
        <f>LN('25 TSE Stocks'!P460/'25 TSE Stocks'!P459)</f>
        <v>2.4854185225406177E-2</v>
      </c>
      <c r="Q460">
        <f>LN('25 TSE Stocks'!Q460/'25 TSE Stocks'!Q459)</f>
        <v>-4.6314989962792118E-2</v>
      </c>
      <c r="R460">
        <f>LN('25 TSE Stocks'!R460/'25 TSE Stocks'!R459)</f>
        <v>-4.643755391109762E-2</v>
      </c>
      <c r="S460">
        <f>LN('25 TSE Stocks'!S460/'25 TSE Stocks'!S459)</f>
        <v>-5.4164781420955918E-2</v>
      </c>
      <c r="T460">
        <f>LN('25 TSE Stocks'!T460/'25 TSE Stocks'!T459)</f>
        <v>-4.5552364011466326E-2</v>
      </c>
      <c r="U460">
        <f>LN('25 TSE Stocks'!U460/'25 TSE Stocks'!U459)</f>
        <v>-2.3209788388396508E-2</v>
      </c>
      <c r="V460">
        <f>LN('25 TSE Stocks'!V460/'25 TSE Stocks'!V459)</f>
        <v>-9.017541854709793E-2</v>
      </c>
      <c r="W460">
        <f>LN('25 TSE Stocks'!W460/'25 TSE Stocks'!W459)</f>
        <v>-2.8160620590956562E-2</v>
      </c>
      <c r="X460">
        <f>LN('25 TSE Stocks'!X460/'25 TSE Stocks'!X459)</f>
        <v>-2.7353962236330669E-2</v>
      </c>
      <c r="Y460">
        <f>LN('25 TSE Stocks'!Y460/'25 TSE Stocks'!Y459)</f>
        <v>-7.6639145122082877E-2</v>
      </c>
      <c r="Z460">
        <f>LN('25 TSE Stocks'!Z460/'25 TSE Stocks'!Z459)</f>
        <v>-4.0515665554437162E-2</v>
      </c>
    </row>
    <row r="461" spans="1:26" x14ac:dyDescent="0.25">
      <c r="A461" s="1">
        <v>44473</v>
      </c>
      <c r="B461">
        <f>LN('25 TSE Stocks'!B461/'25 TSE Stocks'!B460)</f>
        <v>-4.7329527279527051E-2</v>
      </c>
      <c r="C461">
        <f>LN('25 TSE Stocks'!C461/'25 TSE Stocks'!C460)</f>
        <v>-2.2598739172258776E-2</v>
      </c>
      <c r="D461">
        <f>LN('25 TSE Stocks'!D461/'25 TSE Stocks'!D460)</f>
        <v>-3.4558554400865846E-2</v>
      </c>
      <c r="E461">
        <f>LN('25 TSE Stocks'!E461/'25 TSE Stocks'!E460)</f>
        <v>-5.8940241285796752E-2</v>
      </c>
      <c r="F461">
        <f>LN('25 TSE Stocks'!F461/'25 TSE Stocks'!F460)</f>
        <v>3.6530935784540447E-2</v>
      </c>
      <c r="G461">
        <f>LN('25 TSE Stocks'!G461/'25 TSE Stocks'!G460)</f>
        <v>-1.1000630631431169E-2</v>
      </c>
      <c r="H461">
        <f>LN('25 TSE Stocks'!H461/'25 TSE Stocks'!H460)</f>
        <v>-1.3072055286124805E-2</v>
      </c>
      <c r="I461">
        <f>LN('25 TSE Stocks'!I461/'25 TSE Stocks'!I460)</f>
        <v>-5.2129649216161769E-2</v>
      </c>
      <c r="J461">
        <f>LN('25 TSE Stocks'!J461/'25 TSE Stocks'!J460)</f>
        <v>-2.1122980701555581E-2</v>
      </c>
      <c r="K461">
        <f>LN('25 TSE Stocks'!K461/'25 TSE Stocks'!K460)</f>
        <v>6.8886313564213405E-3</v>
      </c>
      <c r="L461">
        <f>LN('25 TSE Stocks'!L461/'25 TSE Stocks'!L460)</f>
        <v>2.3955781769678785E-2</v>
      </c>
      <c r="M461">
        <f>LN('25 TSE Stocks'!M461/'25 TSE Stocks'!M460)</f>
        <v>3.1593095542106819E-2</v>
      </c>
      <c r="N461">
        <f>LN('25 TSE Stocks'!N461/'25 TSE Stocks'!N460)</f>
        <v>2.9853054877965728E-2</v>
      </c>
      <c r="O461">
        <f>LN('25 TSE Stocks'!O461/'25 TSE Stocks'!O460)</f>
        <v>-7.7983441998100405E-3</v>
      </c>
      <c r="P461">
        <f>LN('25 TSE Stocks'!P461/'25 TSE Stocks'!P460)</f>
        <v>-1.43139027587926E-2</v>
      </c>
      <c r="Q461">
        <f>LN('25 TSE Stocks'!Q461/'25 TSE Stocks'!Q460)</f>
        <v>2.2423512517049582E-3</v>
      </c>
      <c r="R461">
        <f>LN('25 TSE Stocks'!R461/'25 TSE Stocks'!R460)</f>
        <v>-4.0486371746350801E-2</v>
      </c>
      <c r="S461">
        <f>LN('25 TSE Stocks'!S461/'25 TSE Stocks'!S460)</f>
        <v>0</v>
      </c>
      <c r="T461">
        <f>LN('25 TSE Stocks'!T461/'25 TSE Stocks'!T460)</f>
        <v>1.6039686584842613E-2</v>
      </c>
      <c r="U461">
        <f>LN('25 TSE Stocks'!U461/'25 TSE Stocks'!U460)</f>
        <v>5.1375843521990223E-3</v>
      </c>
      <c r="V461">
        <f>LN('25 TSE Stocks'!V461/'25 TSE Stocks'!V460)</f>
        <v>8.5797769660941065E-3</v>
      </c>
      <c r="W461">
        <f>LN('25 TSE Stocks'!W461/'25 TSE Stocks'!W460)</f>
        <v>3.6054669323500488E-2</v>
      </c>
      <c r="X461">
        <f>LN('25 TSE Stocks'!X461/'25 TSE Stocks'!X460)</f>
        <v>4.9766906668897319E-2</v>
      </c>
      <c r="Y461">
        <f>LN('25 TSE Stocks'!Y461/'25 TSE Stocks'!Y460)</f>
        <v>-1.0921148710098343E-2</v>
      </c>
      <c r="Z461">
        <f>LN('25 TSE Stocks'!Z461/'25 TSE Stocks'!Z460)</f>
        <v>3.1817085083705926E-2</v>
      </c>
    </row>
    <row r="462" spans="1:26" x14ac:dyDescent="0.25">
      <c r="A462" s="1">
        <v>44480</v>
      </c>
      <c r="B462">
        <f>LN('25 TSE Stocks'!B462/'25 TSE Stocks'!B461)</f>
        <v>8.2270938238169986E-2</v>
      </c>
      <c r="C462">
        <f>LN('25 TSE Stocks'!C462/'25 TSE Stocks'!C461)</f>
        <v>1.7857558147042023E-2</v>
      </c>
      <c r="D462">
        <f>LN('25 TSE Stocks'!D462/'25 TSE Stocks'!D461)</f>
        <v>1.9940830980735385E-2</v>
      </c>
      <c r="E462">
        <f>LN('25 TSE Stocks'!E462/'25 TSE Stocks'!E461)</f>
        <v>4.6300323160688529E-2</v>
      </c>
      <c r="F462">
        <f>LN('25 TSE Stocks'!F462/'25 TSE Stocks'!F461)</f>
        <v>9.6337309420830089E-3</v>
      </c>
      <c r="G462">
        <f>LN('25 TSE Stocks'!G462/'25 TSE Stocks'!G461)</f>
        <v>3.600536303724803E-2</v>
      </c>
      <c r="H462">
        <f>LN('25 TSE Stocks'!H462/'25 TSE Stocks'!H461)</f>
        <v>0.19105521911082204</v>
      </c>
      <c r="I462">
        <f>LN('25 TSE Stocks'!I462/'25 TSE Stocks'!I461)</f>
        <v>2.2042624648736433E-3</v>
      </c>
      <c r="J462">
        <f>LN('25 TSE Stocks'!J462/'25 TSE Stocks'!J461)</f>
        <v>4.5207459064229287E-2</v>
      </c>
      <c r="K462">
        <f>LN('25 TSE Stocks'!K462/'25 TSE Stocks'!K461)</f>
        <v>2.2857433834870544E-3</v>
      </c>
      <c r="L462">
        <f>LN('25 TSE Stocks'!L462/'25 TSE Stocks'!L461)</f>
        <v>1.0398735865524967E-2</v>
      </c>
      <c r="M462">
        <f>LN('25 TSE Stocks'!M462/'25 TSE Stocks'!M461)</f>
        <v>4.0517316133276492E-2</v>
      </c>
      <c r="N462">
        <f>LN('25 TSE Stocks'!N462/'25 TSE Stocks'!N461)</f>
        <v>4.3172065818592384E-2</v>
      </c>
      <c r="O462">
        <f>LN('25 TSE Stocks'!O462/'25 TSE Stocks'!O461)</f>
        <v>0</v>
      </c>
      <c r="P462">
        <f>LN('25 TSE Stocks'!P462/'25 TSE Stocks'!P461)</f>
        <v>2.6178758238424634E-3</v>
      </c>
      <c r="Q462">
        <f>LN('25 TSE Stocks'!Q462/'25 TSE Stocks'!Q461)</f>
        <v>0</v>
      </c>
      <c r="R462">
        <f>LN('25 TSE Stocks'!R462/'25 TSE Stocks'!R461)</f>
        <v>9.3936414808086892E-3</v>
      </c>
      <c r="S462">
        <f>LN('25 TSE Stocks'!S462/'25 TSE Stocks'!S461)</f>
        <v>-1.8570947300380277E-3</v>
      </c>
      <c r="T462">
        <f>LN('25 TSE Stocks'!T462/'25 TSE Stocks'!T461)</f>
        <v>-1.272608680592284E-2</v>
      </c>
      <c r="U462">
        <f>LN('25 TSE Stocks'!U462/'25 TSE Stocks'!U461)</f>
        <v>3.6105582495404311E-3</v>
      </c>
      <c r="V462">
        <f>LN('25 TSE Stocks'!V462/'25 TSE Stocks'!V461)</f>
        <v>-1.0703021875135834E-2</v>
      </c>
      <c r="W462">
        <f>LN('25 TSE Stocks'!W462/'25 TSE Stocks'!W461)</f>
        <v>2.2545190111143983E-2</v>
      </c>
      <c r="X462">
        <f>LN('25 TSE Stocks'!X462/'25 TSE Stocks'!X461)</f>
        <v>-6.8838489061718291E-3</v>
      </c>
      <c r="Y462">
        <f>LN('25 TSE Stocks'!Y462/'25 TSE Stocks'!Y461)</f>
        <v>4.6486799611077448E-2</v>
      </c>
      <c r="Z462">
        <f>LN('25 TSE Stocks'!Z462/'25 TSE Stocks'!Z461)</f>
        <v>4.8574632224367281E-2</v>
      </c>
    </row>
    <row r="463" spans="1:26" x14ac:dyDescent="0.25">
      <c r="A463" s="1">
        <v>44487</v>
      </c>
      <c r="B463">
        <f>LN('25 TSE Stocks'!B463/'25 TSE Stocks'!B462)</f>
        <v>-1.5378989605865119E-2</v>
      </c>
      <c r="C463">
        <f>LN('25 TSE Stocks'!C463/'25 TSE Stocks'!C462)</f>
        <v>-7.8452536882365226E-2</v>
      </c>
      <c r="D463">
        <f>LN('25 TSE Stocks'!D463/'25 TSE Stocks'!D462)</f>
        <v>1.858242824926332E-2</v>
      </c>
      <c r="E463">
        <f>LN('25 TSE Stocks'!E463/'25 TSE Stocks'!E462)</f>
        <v>2.8222088402751585E-2</v>
      </c>
      <c r="F463">
        <f>LN('25 TSE Stocks'!F463/'25 TSE Stocks'!F462)</f>
        <v>-6.7183850346523794E-3</v>
      </c>
      <c r="G463">
        <f>LN('25 TSE Stocks'!G463/'25 TSE Stocks'!G462)</f>
        <v>-5.0288181920842886E-3</v>
      </c>
      <c r="H463">
        <f>LN('25 TSE Stocks'!H463/'25 TSE Stocks'!H462)</f>
        <v>2.7136586940822958E-3</v>
      </c>
      <c r="I463">
        <f>LN('25 TSE Stocks'!I463/'25 TSE Stocks'!I462)</f>
        <v>-9.5870940793398186E-3</v>
      </c>
      <c r="J463">
        <f>LN('25 TSE Stocks'!J463/'25 TSE Stocks'!J462)</f>
        <v>-1.0307568358887348E-2</v>
      </c>
      <c r="K463">
        <f>LN('25 TSE Stocks'!K463/'25 TSE Stocks'!K462)</f>
        <v>-1.6110788685197806E-2</v>
      </c>
      <c r="L463">
        <f>LN('25 TSE Stocks'!L463/'25 TSE Stocks'!L462)</f>
        <v>-1.0398735865525012E-2</v>
      </c>
      <c r="M463">
        <f>LN('25 TSE Stocks'!M463/'25 TSE Stocks'!M462)</f>
        <v>-2.8081382155334716E-2</v>
      </c>
      <c r="N463">
        <f>LN('25 TSE Stocks'!N463/'25 TSE Stocks'!N462)</f>
        <v>4.6224562249480877E-2</v>
      </c>
      <c r="O463">
        <f>LN('25 TSE Stocks'!O463/'25 TSE Stocks'!O462)</f>
        <v>-5.5808432884532529E-2</v>
      </c>
      <c r="P463">
        <f>LN('25 TSE Stocks'!P463/'25 TSE Stocks'!P462)</f>
        <v>-4.683136202476567E-2</v>
      </c>
      <c r="Q463">
        <f>LN('25 TSE Stocks'!Q463/'25 TSE Stocks'!Q462)</f>
        <v>-1.5909511484850081E-2</v>
      </c>
      <c r="R463">
        <f>LN('25 TSE Stocks'!R463/'25 TSE Stocks'!R462)</f>
        <v>-1.42291692387553E-2</v>
      </c>
      <c r="S463">
        <f>LN('25 TSE Stocks'!S463/'25 TSE Stocks'!S462)</f>
        <v>-9.3371708019472973E-3</v>
      </c>
      <c r="T463">
        <f>LN('25 TSE Stocks'!T463/'25 TSE Stocks'!T462)</f>
        <v>-1.4968048925917139E-2</v>
      </c>
      <c r="U463">
        <f>LN('25 TSE Stocks'!U463/'25 TSE Stocks'!U462)</f>
        <v>-4.1078466761753404E-2</v>
      </c>
      <c r="V463">
        <f>LN('25 TSE Stocks'!V463/'25 TSE Stocks'!V462)</f>
        <v>-2.2489170149796501E-2</v>
      </c>
      <c r="W463">
        <f>LN('25 TSE Stocks'!W463/'25 TSE Stocks'!W462)</f>
        <v>-2.8349172829981052E-3</v>
      </c>
      <c r="X463">
        <f>LN('25 TSE Stocks'!X463/'25 TSE Stocks'!X462)</f>
        <v>1.2146904873657183E-2</v>
      </c>
      <c r="Y463">
        <f>LN('25 TSE Stocks'!Y463/'25 TSE Stocks'!Y462)</f>
        <v>2.074752317408686E-2</v>
      </c>
      <c r="Z463">
        <f>LN('25 TSE Stocks'!Z463/'25 TSE Stocks'!Z462)</f>
        <v>2.8694085885890767E-3</v>
      </c>
    </row>
    <row r="464" spans="1:26" x14ac:dyDescent="0.25">
      <c r="A464" s="1">
        <v>44494</v>
      </c>
      <c r="B464">
        <f>LN('25 TSE Stocks'!B464/'25 TSE Stocks'!B463)</f>
        <v>-3.0686911614305937E-2</v>
      </c>
      <c r="C464">
        <f>LN('25 TSE Stocks'!C464/'25 TSE Stocks'!C463)</f>
        <v>-4.3765059634969142E-2</v>
      </c>
      <c r="D464">
        <f>LN('25 TSE Stocks'!D464/'25 TSE Stocks'!D463)</f>
        <v>1.2518275270557379E-2</v>
      </c>
      <c r="E464">
        <f>LN('25 TSE Stocks'!E464/'25 TSE Stocks'!E463)</f>
        <v>0.13184689549168815</v>
      </c>
      <c r="F464">
        <f>LN('25 TSE Stocks'!F464/'25 TSE Stocks'!F463)</f>
        <v>-4.7374056226163017E-2</v>
      </c>
      <c r="G464">
        <f>LN('25 TSE Stocks'!G464/'25 TSE Stocks'!G463)</f>
        <v>1.1528911181384978E-2</v>
      </c>
      <c r="H464">
        <f>LN('25 TSE Stocks'!H464/'25 TSE Stocks'!H463)</f>
        <v>-1.6393777398400252E-2</v>
      </c>
      <c r="I464">
        <f>LN('25 TSE Stocks'!I464/'25 TSE Stocks'!I463)</f>
        <v>-1.719025888026501E-2</v>
      </c>
      <c r="J464">
        <f>LN('25 TSE Stocks'!J464/'25 TSE Stocks'!J463)</f>
        <v>5.3447402294454233E-3</v>
      </c>
      <c r="K464">
        <f>LN('25 TSE Stocks'!K464/'25 TSE Stocks'!K463)</f>
        <v>5.5287574773827126E-2</v>
      </c>
      <c r="L464">
        <f>LN('25 TSE Stocks'!L464/'25 TSE Stocks'!L463)</f>
        <v>0</v>
      </c>
      <c r="M464">
        <f>LN('25 TSE Stocks'!M464/'25 TSE Stocks'!M463)</f>
        <v>7.7613393107259405E-3</v>
      </c>
      <c r="N464">
        <f>LN('25 TSE Stocks'!N464/'25 TSE Stocks'!N463)</f>
        <v>8.5837530449568503E-3</v>
      </c>
      <c r="O464">
        <f>LN('25 TSE Stocks'!O464/'25 TSE Stocks'!O463)</f>
        <v>-4.6309785885067435E-2</v>
      </c>
      <c r="P464">
        <f>LN('25 TSE Stocks'!P464/'25 TSE Stocks'!P463)</f>
        <v>-2.918904796907866E-2</v>
      </c>
      <c r="Q464">
        <f>LN('25 TSE Stocks'!Q464/'25 TSE Stocks'!Q463)</f>
        <v>-2.2935587235643055E-3</v>
      </c>
      <c r="R464">
        <f>LN('25 TSE Stocks'!R464/'25 TSE Stocks'!R463)</f>
        <v>7.7675217941986837E-3</v>
      </c>
      <c r="S464">
        <f>LN('25 TSE Stocks'!S464/'25 TSE Stocks'!S463)</f>
        <v>3.3213357070456126E-2</v>
      </c>
      <c r="T464">
        <f>LN('25 TSE Stocks'!T464/'25 TSE Stocks'!T463)</f>
        <v>-2.0821777948314764E-3</v>
      </c>
      <c r="U464">
        <f>LN('25 TSE Stocks'!U464/'25 TSE Stocks'!U463)</f>
        <v>6.2392621073353782E-3</v>
      </c>
      <c r="V464">
        <f>LN('25 TSE Stocks'!V464/'25 TSE Stocks'!V463)</f>
        <v>8.0380989870754028E-3</v>
      </c>
      <c r="W464">
        <f>LN('25 TSE Stocks'!W464/'25 TSE Stocks'!W463)</f>
        <v>-2.842887356191971E-3</v>
      </c>
      <c r="X464">
        <f>LN('25 TSE Stocks'!X464/'25 TSE Stocks'!X463)</f>
        <v>-5.26305596748536E-3</v>
      </c>
      <c r="Y464">
        <f>LN('25 TSE Stocks'!Y464/'25 TSE Stocks'!Y463)</f>
        <v>1.8311830250824553E-2</v>
      </c>
      <c r="Z464">
        <f>LN('25 TSE Stocks'!Z464/'25 TSE Stocks'!Z463)</f>
        <v>0</v>
      </c>
    </row>
    <row r="465" spans="1:26" x14ac:dyDescent="0.25">
      <c r="A465" s="1">
        <v>44501</v>
      </c>
      <c r="B465">
        <f>LN('25 TSE Stocks'!B465/'25 TSE Stocks'!B464)</f>
        <v>0.10603945021302616</v>
      </c>
      <c r="C465">
        <f>LN('25 TSE Stocks'!C465/'25 TSE Stocks'!C464)</f>
        <v>5.9261508502521307E-2</v>
      </c>
      <c r="D465">
        <f>LN('25 TSE Stocks'!D465/'25 TSE Stocks'!D464)</f>
        <v>4.1242865315239755E-2</v>
      </c>
      <c r="E465">
        <f>LN('25 TSE Stocks'!E465/'25 TSE Stocks'!E464)</f>
        <v>4.7627981916125536E-2</v>
      </c>
      <c r="F465">
        <f>LN('25 TSE Stocks'!F465/'25 TSE Stocks'!F464)</f>
        <v>2.2711921720343083E-2</v>
      </c>
      <c r="G465">
        <f>LN('25 TSE Stocks'!G465/'25 TSE Stocks'!G464)</f>
        <v>1.410390850064064E-2</v>
      </c>
      <c r="H465">
        <f>LN('25 TSE Stocks'!H465/'25 TSE Stocks'!H464)</f>
        <v>1.3680118704318005E-2</v>
      </c>
      <c r="I465">
        <f>LN('25 TSE Stocks'!I465/'25 TSE Stocks'!I464)</f>
        <v>4.3697614722119624E-2</v>
      </c>
      <c r="J465">
        <f>LN('25 TSE Stocks'!J465/'25 TSE Stocks'!J464)</f>
        <v>-8.5652796587169407E-3</v>
      </c>
      <c r="K465">
        <f>LN('25 TSE Stocks'!K465/'25 TSE Stocks'!K464)</f>
        <v>5.0304912346652908E-2</v>
      </c>
      <c r="L465">
        <f>LN('25 TSE Stocks'!L465/'25 TSE Stocks'!L464)</f>
        <v>1.898250283390749E-2</v>
      </c>
      <c r="M465">
        <f>LN('25 TSE Stocks'!M465/'25 TSE Stocks'!M464)</f>
        <v>-2.6199991990035833E-2</v>
      </c>
      <c r="N465">
        <f>LN('25 TSE Stocks'!N465/'25 TSE Stocks'!N464)</f>
        <v>3.0305381037745001E-2</v>
      </c>
      <c r="O465">
        <f>LN('25 TSE Stocks'!O465/'25 TSE Stocks'!O464)</f>
        <v>-2.7543524755819802E-2</v>
      </c>
      <c r="P465">
        <f>LN('25 TSE Stocks'!P465/'25 TSE Stocks'!P464)</f>
        <v>2.8168772239938896E-3</v>
      </c>
      <c r="Q465">
        <f>LN('25 TSE Stocks'!Q465/'25 TSE Stocks'!Q464)</f>
        <v>2.1579576449619258E-2</v>
      </c>
      <c r="R465">
        <f>LN('25 TSE Stocks'!R465/'25 TSE Stocks'!R464)</f>
        <v>5.2547198193929529E-2</v>
      </c>
      <c r="S465">
        <f>LN('25 TSE Stocks'!S465/'25 TSE Stocks'!S464)</f>
        <v>6.8387819618262888E-2</v>
      </c>
      <c r="T465">
        <f>LN('25 TSE Stocks'!T465/'25 TSE Stocks'!T464)</f>
        <v>-5.7925088844498138E-2</v>
      </c>
      <c r="U465">
        <f>LN('25 TSE Stocks'!U465/'25 TSE Stocks'!U464)</f>
        <v>-1.5513971914358177E-2</v>
      </c>
      <c r="V465">
        <f>LN('25 TSE Stocks'!V465/'25 TSE Stocks'!V464)</f>
        <v>5.933947680985184E-2</v>
      </c>
      <c r="W465">
        <f>LN('25 TSE Stocks'!W465/'25 TSE Stocks'!W464)</f>
        <v>1.026739527705999E-2</v>
      </c>
      <c r="X465">
        <f>LN('25 TSE Stocks'!X465/'25 TSE Stocks'!X464)</f>
        <v>-1.971824178376938E-2</v>
      </c>
      <c r="Y465">
        <f>LN('25 TSE Stocks'!Y465/'25 TSE Stocks'!Y464)</f>
        <v>-8.4083222514301503E-2</v>
      </c>
      <c r="Z465">
        <f>LN('25 TSE Stocks'!Z465/'25 TSE Stocks'!Z464)</f>
        <v>5.714328590567537E-3</v>
      </c>
    </row>
    <row r="466" spans="1:26" x14ac:dyDescent="0.25">
      <c r="A466" s="1">
        <v>44508</v>
      </c>
      <c r="B466">
        <f>LN('25 TSE Stocks'!B466/'25 TSE Stocks'!B465)</f>
        <v>2.3438608422172137E-2</v>
      </c>
      <c r="C466">
        <f>LN('25 TSE Stocks'!C466/'25 TSE Stocks'!C465)</f>
        <v>-1.2980726229273556E-2</v>
      </c>
      <c r="D466">
        <f>LN('25 TSE Stocks'!D466/'25 TSE Stocks'!D465)</f>
        <v>-0.10037345917793171</v>
      </c>
      <c r="E466">
        <f>LN('25 TSE Stocks'!E466/'25 TSE Stocks'!E465)</f>
        <v>2.2256107130734032E-2</v>
      </c>
      <c r="F466">
        <f>LN('25 TSE Stocks'!F466/'25 TSE Stocks'!F465)</f>
        <v>9.0668523867460001E-3</v>
      </c>
      <c r="G466">
        <f>LN('25 TSE Stocks'!G466/'25 TSE Stocks'!G465)</f>
        <v>2.1150658974041059E-2</v>
      </c>
      <c r="H466">
        <f>LN('25 TSE Stocks'!H466/'25 TSE Stocks'!H465)</f>
        <v>4.2559611056703486E-2</v>
      </c>
      <c r="I466">
        <f>LN('25 TSE Stocks'!I466/'25 TSE Stocks'!I465)</f>
        <v>1.1479946703867943E-2</v>
      </c>
      <c r="J466">
        <f>LN('25 TSE Stocks'!J466/'25 TSE Stocks'!J465)</f>
        <v>-1.4440756850199275E-2</v>
      </c>
      <c r="K466">
        <f>LN('25 TSE Stocks'!K466/'25 TSE Stocks'!K465)</f>
        <v>-2.6442532273190981E-2</v>
      </c>
      <c r="L466">
        <f>LN('25 TSE Stocks'!L466/'25 TSE Stocks'!L465)</f>
        <v>-3.4786124299309433E-2</v>
      </c>
      <c r="M466">
        <f>LN('25 TSE Stocks'!M466/'25 TSE Stocks'!M465)</f>
        <v>-4.2773884751152798E-2</v>
      </c>
      <c r="N466">
        <f>LN('25 TSE Stocks'!N466/'25 TSE Stocks'!N465)</f>
        <v>1.6570030221742969E-3</v>
      </c>
      <c r="O466">
        <f>LN('25 TSE Stocks'!O466/'25 TSE Stocks'!O465)</f>
        <v>-1.4362987242184431E-2</v>
      </c>
      <c r="P466">
        <f>LN('25 TSE Stocks'!P466/'25 TSE Stocks'!P465)</f>
        <v>5.8720005557605467E-2</v>
      </c>
      <c r="Q466">
        <f>LN('25 TSE Stocks'!Q466/'25 TSE Stocks'!Q465)</f>
        <v>5.6021498556634705E-3</v>
      </c>
      <c r="R466">
        <f>LN('25 TSE Stocks'!R466/'25 TSE Stocks'!R465)</f>
        <v>-5.9701209652085561E-3</v>
      </c>
      <c r="S466">
        <f>LN('25 TSE Stocks'!S466/'25 TSE Stocks'!S465)</f>
        <v>1.5139134002457798E-2</v>
      </c>
      <c r="T466">
        <f>LN('25 TSE Stocks'!T466/'25 TSE Stocks'!T465)</f>
        <v>-1.7827742436016619E-2</v>
      </c>
      <c r="U466">
        <f>LN('25 TSE Stocks'!U466/'25 TSE Stocks'!U465)</f>
        <v>-2.8466753050115684E-3</v>
      </c>
      <c r="V466">
        <f>LN('25 TSE Stocks'!V466/'25 TSE Stocks'!V465)</f>
        <v>-5.5020760326088937E-3</v>
      </c>
      <c r="W466">
        <f>LN('25 TSE Stocks'!W466/'25 TSE Stocks'!W465)</f>
        <v>3.0867668170041548E-2</v>
      </c>
      <c r="X466">
        <f>LN('25 TSE Stocks'!X466/'25 TSE Stocks'!X465)</f>
        <v>-2.6726474730538203E-2</v>
      </c>
      <c r="Y466">
        <f>LN('25 TSE Stocks'!Y466/'25 TSE Stocks'!Y465)</f>
        <v>-5.1299805018545025E-3</v>
      </c>
      <c r="Z466">
        <f>LN('25 TSE Stocks'!Z466/'25 TSE Stocks'!Z465)</f>
        <v>-4.0703294514504121E-2</v>
      </c>
    </row>
    <row r="467" spans="1:26" x14ac:dyDescent="0.25">
      <c r="A467" s="1">
        <v>44515</v>
      </c>
      <c r="B467">
        <f>LN('25 TSE Stocks'!B467/'25 TSE Stocks'!B466)</f>
        <v>0.1149319717942686</v>
      </c>
      <c r="C467">
        <f>LN('25 TSE Stocks'!C467/'25 TSE Stocks'!C466)</f>
        <v>8.1973524560776598E-2</v>
      </c>
      <c r="D467">
        <f>LN('25 TSE Stocks'!D467/'25 TSE Stocks'!D466)</f>
        <v>2.3081910691000851E-2</v>
      </c>
      <c r="E467">
        <f>LN('25 TSE Stocks'!E467/'25 TSE Stocks'!E466)</f>
        <v>4.0264270266224464E-2</v>
      </c>
      <c r="F467">
        <f>LN('25 TSE Stocks'!F467/'25 TSE Stocks'!F466)</f>
        <v>-8.4388464498153289E-3</v>
      </c>
      <c r="G467">
        <f>LN('25 TSE Stocks'!G467/'25 TSE Stocks'!G466)</f>
        <v>2.5648534313815315E-2</v>
      </c>
      <c r="H467">
        <f>LN('25 TSE Stocks'!H467/'25 TSE Stocks'!H466)</f>
        <v>1.0362766129457976E-2</v>
      </c>
      <c r="I467">
        <f>LN('25 TSE Stocks'!I467/'25 TSE Stocks'!I466)</f>
        <v>-4.8228524165901204E-2</v>
      </c>
      <c r="J467">
        <f>LN('25 TSE Stocks'!J467/'25 TSE Stocks'!J466)</f>
        <v>6.4424920378123349E-2</v>
      </c>
      <c r="K467">
        <f>LN('25 TSE Stocks'!K467/'25 TSE Stocks'!K466)</f>
        <v>8.5379368428473608E-3</v>
      </c>
      <c r="L467">
        <f>LN('25 TSE Stocks'!L467/'25 TSE Stocks'!L466)</f>
        <v>1.7544356929196911E-2</v>
      </c>
      <c r="M467">
        <f>LN('25 TSE Stocks'!M467/'25 TSE Stocks'!M466)</f>
        <v>-2.6923010047386616E-2</v>
      </c>
      <c r="N467">
        <f>LN('25 TSE Stocks'!N467/'25 TSE Stocks'!N466)</f>
        <v>-1.7031670795840299E-2</v>
      </c>
      <c r="O467">
        <f>LN('25 TSE Stocks'!O467/'25 TSE Stocks'!O466)</f>
        <v>-3.0602122204936237E-2</v>
      </c>
      <c r="P467">
        <f>LN('25 TSE Stocks'!P467/'25 TSE Stocks'!P466)</f>
        <v>2.4886741240130652E-2</v>
      </c>
      <c r="Q467">
        <f>LN('25 TSE Stocks'!Q467/'25 TSE Stocks'!Q466)</f>
        <v>-4.1054773357580711E-2</v>
      </c>
      <c r="R467">
        <f>LN('25 TSE Stocks'!R467/'25 TSE Stocks'!R466)</f>
        <v>-3.845464359871667E-2</v>
      </c>
      <c r="S467">
        <f>LN('25 TSE Stocks'!S467/'25 TSE Stocks'!S466)</f>
        <v>-4.2632269059211456E-2</v>
      </c>
      <c r="T467">
        <f>LN('25 TSE Stocks'!T467/'25 TSE Stocks'!T466)</f>
        <v>-6.2025276221206911E-3</v>
      </c>
      <c r="U467">
        <f>LN('25 TSE Stocks'!U467/'25 TSE Stocks'!U466)</f>
        <v>-1.4035406103483784E-2</v>
      </c>
      <c r="V467">
        <f>LN('25 TSE Stocks'!V467/'25 TSE Stocks'!V466)</f>
        <v>3.4423763557545881E-3</v>
      </c>
      <c r="W467">
        <f>LN('25 TSE Stocks'!W467/'25 TSE Stocks'!W466)</f>
        <v>-5.4750394780837139E-2</v>
      </c>
      <c r="X467">
        <f>LN('25 TSE Stocks'!X467/'25 TSE Stocks'!X466)</f>
        <v>-4.1190553126408291E-2</v>
      </c>
      <c r="Y467">
        <f>LN('25 TSE Stocks'!Y467/'25 TSE Stocks'!Y466)</f>
        <v>-6.920283911384878E-2</v>
      </c>
      <c r="Z467">
        <f>LN('25 TSE Stocks'!Z467/'25 TSE Stocks'!Z466)</f>
        <v>8.8626806047432585E-3</v>
      </c>
    </row>
    <row r="468" spans="1:26" x14ac:dyDescent="0.25">
      <c r="A468" s="1">
        <v>44522</v>
      </c>
      <c r="B468">
        <f>LN('25 TSE Stocks'!B468/'25 TSE Stocks'!B467)</f>
        <v>-9.6844566104524202E-2</v>
      </c>
      <c r="C468">
        <f>LN('25 TSE Stocks'!C468/'25 TSE Stocks'!C467)</f>
        <v>-3.3422680488182692E-2</v>
      </c>
      <c r="D468">
        <f>LN('25 TSE Stocks'!D468/'25 TSE Stocks'!D467)</f>
        <v>-7.3040184314452694E-2</v>
      </c>
      <c r="E468">
        <f>LN('25 TSE Stocks'!E468/'25 TSE Stocks'!E467)</f>
        <v>-4.7628096163124863E-2</v>
      </c>
      <c r="F468">
        <f>LN('25 TSE Stocks'!F468/'25 TSE Stocks'!F467)</f>
        <v>-2.2537087535407715E-2</v>
      </c>
      <c r="G468">
        <f>LN('25 TSE Stocks'!G468/'25 TSE Stocks'!G467)</f>
        <v>-2.7574897611034054E-2</v>
      </c>
      <c r="H468">
        <f>LN('25 TSE Stocks'!H468/'25 TSE Stocks'!H467)</f>
        <v>5.0261813139489298E-2</v>
      </c>
      <c r="I468">
        <f>LN('25 TSE Stocks'!I468/'25 TSE Stocks'!I467)</f>
        <v>-0.12355485431231311</v>
      </c>
      <c r="J468">
        <f>LN('25 TSE Stocks'!J468/'25 TSE Stocks'!J467)</f>
        <v>-1.4769288263684892E-2</v>
      </c>
      <c r="K468">
        <f>LN('25 TSE Stocks'!K468/'25 TSE Stocks'!K467)</f>
        <v>-2.801920406779906E-2</v>
      </c>
      <c r="L468">
        <f>LN('25 TSE Stocks'!L468/'25 TSE Stocks'!L467)</f>
        <v>1.8949629741251306E-2</v>
      </c>
      <c r="M468">
        <f>LN('25 TSE Stocks'!M468/'25 TSE Stocks'!M467)</f>
        <v>-7.9540758019482228E-3</v>
      </c>
      <c r="N468">
        <f>LN('25 TSE Stocks'!N468/'25 TSE Stocks'!N467)</f>
        <v>-5.9677791579917164E-2</v>
      </c>
      <c r="O468">
        <f>LN('25 TSE Stocks'!O468/'25 TSE Stocks'!O467)</f>
        <v>-5.0345100228355394E-2</v>
      </c>
      <c r="P468">
        <f>LN('25 TSE Stocks'!P468/'25 TSE Stocks'!P467)</f>
        <v>-3.9583027285736365E-2</v>
      </c>
      <c r="Q468">
        <f>LN('25 TSE Stocks'!Q468/'25 TSE Stocks'!Q467)</f>
        <v>-1.5249484862975827E-2</v>
      </c>
      <c r="R468">
        <f>LN('25 TSE Stocks'!R468/'25 TSE Stocks'!R467)</f>
        <v>-7.9134692293963728E-3</v>
      </c>
      <c r="S468">
        <f>LN('25 TSE Stocks'!S468/'25 TSE Stocks'!S467)</f>
        <v>3.4781512050681362E-3</v>
      </c>
      <c r="T468">
        <f>LN('25 TSE Stocks'!T468/'25 TSE Stocks'!T467)</f>
        <v>-3.8044914524393507E-2</v>
      </c>
      <c r="U468">
        <f>LN('25 TSE Stocks'!U468/'25 TSE Stocks'!U467)</f>
        <v>-2.9998995079000581E-2</v>
      </c>
      <c r="V468">
        <f>LN('25 TSE Stocks'!V468/'25 TSE Stocks'!V467)</f>
        <v>2.1754762467307939E-2</v>
      </c>
      <c r="W468">
        <f>LN('25 TSE Stocks'!W468/'25 TSE Stocks'!W467)</f>
        <v>-2.4837007116692972E-2</v>
      </c>
      <c r="X468">
        <f>LN('25 TSE Stocks'!X468/'25 TSE Stocks'!X467)</f>
        <v>-1.3337474579816731E-2</v>
      </c>
      <c r="Y468">
        <f>LN('25 TSE Stocks'!Y468/'25 TSE Stocks'!Y467)</f>
        <v>-1.2678479825845803E-2</v>
      </c>
      <c r="Z468">
        <f>LN('25 TSE Stocks'!Z468/'25 TSE Stocks'!Z467)</f>
        <v>-8.8626806047432481E-3</v>
      </c>
    </row>
    <row r="469" spans="1:26" x14ac:dyDescent="0.25">
      <c r="A469" s="1">
        <v>44529</v>
      </c>
      <c r="B469">
        <f>LN('25 TSE Stocks'!B469/'25 TSE Stocks'!B468)</f>
        <v>1.9288842077078573E-2</v>
      </c>
      <c r="C469">
        <f>LN('25 TSE Stocks'!C469/'25 TSE Stocks'!C468)</f>
        <v>-5.4599232514640293E-2</v>
      </c>
      <c r="D469">
        <f>LN('25 TSE Stocks'!D469/'25 TSE Stocks'!D468)</f>
        <v>2.0074718960706693E-2</v>
      </c>
      <c r="E469">
        <f>LN('25 TSE Stocks'!E469/'25 TSE Stocks'!E468)</f>
        <v>-1.2644218448853996E-2</v>
      </c>
      <c r="F469">
        <f>LN('25 TSE Stocks'!F469/'25 TSE Stocks'!F468)</f>
        <v>3.2105979131011396E-4</v>
      </c>
      <c r="G469">
        <f>LN('25 TSE Stocks'!G469/'25 TSE Stocks'!G468)</f>
        <v>2.1668900778496736E-3</v>
      </c>
      <c r="H469">
        <f>LN('25 TSE Stocks'!H469/'25 TSE Stocks'!H468)</f>
        <v>-0.15048093922943873</v>
      </c>
      <c r="I469">
        <f>LN('25 TSE Stocks'!I469/'25 TSE Stocks'!I468)</f>
        <v>-1.6871729625536472E-2</v>
      </c>
      <c r="J469">
        <f>LN('25 TSE Stocks'!J469/'25 TSE Stocks'!J468)</f>
        <v>-2.9853011007374121E-2</v>
      </c>
      <c r="K469">
        <f>LN('25 TSE Stocks'!K469/'25 TSE Stocks'!K468)</f>
        <v>-2.3218190323122712E-2</v>
      </c>
      <c r="L469">
        <f>LN('25 TSE Stocks'!L469/'25 TSE Stocks'!L468)</f>
        <v>-2.7683420186855792E-2</v>
      </c>
      <c r="M469">
        <f>LN('25 TSE Stocks'!M469/'25 TSE Stocks'!M468)</f>
        <v>-9.8084019241511857E-3</v>
      </c>
      <c r="N469">
        <f>LN('25 TSE Stocks'!N469/'25 TSE Stocks'!N468)</f>
        <v>-1.6582969023986361E-2</v>
      </c>
      <c r="O469">
        <f>LN('25 TSE Stocks'!O469/'25 TSE Stocks'!O468)</f>
        <v>-1.6474825436598308E-2</v>
      </c>
      <c r="P469">
        <f>LN('25 TSE Stocks'!P469/'25 TSE Stocks'!P468)</f>
        <v>-2.7286977177992458E-2</v>
      </c>
      <c r="Q469">
        <f>LN('25 TSE Stocks'!Q469/'25 TSE Stocks'!Q468)</f>
        <v>-1.0695371396843243E-2</v>
      </c>
      <c r="R469">
        <f>LN('25 TSE Stocks'!R469/'25 TSE Stocks'!R468)</f>
        <v>-1.1988662837058963E-2</v>
      </c>
      <c r="S469">
        <f>LN('25 TSE Stocks'!S469/'25 TSE Stocks'!S468)</f>
        <v>-3.5339316738665763E-2</v>
      </c>
      <c r="T469">
        <f>LN('25 TSE Stocks'!T469/'25 TSE Stocks'!T468)</f>
        <v>-2.4986350603021765E-2</v>
      </c>
      <c r="U469">
        <f>LN('25 TSE Stocks'!U469/'25 TSE Stocks'!U468)</f>
        <v>-2.1920017957370277E-2</v>
      </c>
      <c r="V469">
        <f>LN('25 TSE Stocks'!V469/'25 TSE Stocks'!V468)</f>
        <v>5.3677695208258977E-2</v>
      </c>
      <c r="W469">
        <f>LN('25 TSE Stocks'!W469/'25 TSE Stocks'!W468)</f>
        <v>3.6981845445798188E-4</v>
      </c>
      <c r="X469">
        <f>LN('25 TSE Stocks'!X469/'25 TSE Stocks'!X468)</f>
        <v>-0.10711330151691145</v>
      </c>
      <c r="Y469">
        <f>LN('25 TSE Stocks'!Y469/'25 TSE Stocks'!Y468)</f>
        <v>-5.6595560062093771E-2</v>
      </c>
      <c r="Z469">
        <f>LN('25 TSE Stocks'!Z469/'25 TSE Stocks'!Z468)</f>
        <v>-2.0990226418703732E-2</v>
      </c>
    </row>
    <row r="470" spans="1:26" x14ac:dyDescent="0.25">
      <c r="A470" s="1">
        <v>44536</v>
      </c>
      <c r="B470">
        <f>LN('25 TSE Stocks'!B470/'25 TSE Stocks'!B469)</f>
        <v>2.1574599698969747E-2</v>
      </c>
      <c r="C470">
        <f>LN('25 TSE Stocks'!C470/'25 TSE Stocks'!C469)</f>
        <v>3.0287362437848289E-3</v>
      </c>
      <c r="D470">
        <f>LN('25 TSE Stocks'!D470/'25 TSE Stocks'!D469)</f>
        <v>2.0897706521815392E-3</v>
      </c>
      <c r="E470">
        <f>LN('25 TSE Stocks'!E470/'25 TSE Stocks'!E469)</f>
        <v>9.1492324875169048E-2</v>
      </c>
      <c r="F470">
        <f>LN('25 TSE Stocks'!F470/'25 TSE Stocks'!F469)</f>
        <v>6.0789760554848648E-3</v>
      </c>
      <c r="G470">
        <f>LN('25 TSE Stocks'!G470/'25 TSE Stocks'!G469)</f>
        <v>-1.3072088686628949E-2</v>
      </c>
      <c r="H470">
        <f>LN('25 TSE Stocks'!H470/'25 TSE Stocks'!H469)</f>
        <v>-6.1693583549758638E-2</v>
      </c>
      <c r="I470">
        <f>LN('25 TSE Stocks'!I470/'25 TSE Stocks'!I469)</f>
        <v>2.4046269790750793E-2</v>
      </c>
      <c r="J470">
        <f>LN('25 TSE Stocks'!J470/'25 TSE Stocks'!J469)</f>
        <v>1.8018548554040236E-2</v>
      </c>
      <c r="K470">
        <f>LN('25 TSE Stocks'!K470/'25 TSE Stocks'!K469)</f>
        <v>2.2124737513616804E-2</v>
      </c>
      <c r="L470">
        <f>LN('25 TSE Stocks'!L470/'25 TSE Stocks'!L469)</f>
        <v>2.9388455174064181E-2</v>
      </c>
      <c r="M470">
        <f>LN('25 TSE Stocks'!M470/'25 TSE Stocks'!M469)</f>
        <v>-4.4903398402220051E-3</v>
      </c>
      <c r="N470">
        <f>LN('25 TSE Stocks'!N470/'25 TSE Stocks'!N469)</f>
        <v>-3.634952487418441E-4</v>
      </c>
      <c r="O470">
        <f>LN('25 TSE Stocks'!O470/'25 TSE Stocks'!O469)</f>
        <v>1.2545503781448314E-2</v>
      </c>
      <c r="P470">
        <f>LN('25 TSE Stocks'!P470/'25 TSE Stocks'!P469)</f>
        <v>-1.8144189096670246E-2</v>
      </c>
      <c r="Q470">
        <f>LN('25 TSE Stocks'!Q470/'25 TSE Stocks'!Q469)</f>
        <v>-3.5905765726089926E-3</v>
      </c>
      <c r="R470">
        <f>LN('25 TSE Stocks'!R470/'25 TSE Stocks'!R469)</f>
        <v>5.0541756142719961E-2</v>
      </c>
      <c r="S470">
        <f>LN('25 TSE Stocks'!S470/'25 TSE Stocks'!S469)</f>
        <v>3.1861165533597573E-2</v>
      </c>
      <c r="T470">
        <f>LN('25 TSE Stocks'!T470/'25 TSE Stocks'!T469)</f>
        <v>1.4354213145102865E-2</v>
      </c>
      <c r="U470">
        <f>LN('25 TSE Stocks'!U470/'25 TSE Stocks'!U469)</f>
        <v>2.0097875309852704E-2</v>
      </c>
      <c r="V470">
        <f>LN('25 TSE Stocks'!V470/'25 TSE Stocks'!V469)</f>
        <v>9.7682992823293152E-2</v>
      </c>
      <c r="W470">
        <f>LN('25 TSE Stocks'!W470/'25 TSE Stocks'!W469)</f>
        <v>2.3384345162204629E-2</v>
      </c>
      <c r="X470">
        <f>LN('25 TSE Stocks'!X470/'25 TSE Stocks'!X469)</f>
        <v>3.0082263189965375E-2</v>
      </c>
      <c r="Y470">
        <f>LN('25 TSE Stocks'!Y470/'25 TSE Stocks'!Y469)</f>
        <v>2.2529143357253416E-2</v>
      </c>
      <c r="Z470">
        <f>LN('25 TSE Stocks'!Z470/'25 TSE Stocks'!Z469)</f>
        <v>2.2472837996695538E-2</v>
      </c>
    </row>
    <row r="471" spans="1:26" x14ac:dyDescent="0.25">
      <c r="A471" s="1">
        <v>44543</v>
      </c>
      <c r="B471">
        <f>LN('25 TSE Stocks'!B471/'25 TSE Stocks'!B470)</f>
        <v>3.6391157352662185E-2</v>
      </c>
      <c r="C471">
        <f>LN('25 TSE Stocks'!C471/'25 TSE Stocks'!C470)</f>
        <v>-3.0189057696465911E-2</v>
      </c>
      <c r="D471">
        <f>LN('25 TSE Stocks'!D471/'25 TSE Stocks'!D470)</f>
        <v>2.6778135930381496E-2</v>
      </c>
      <c r="E471">
        <f>LN('25 TSE Stocks'!E471/'25 TSE Stocks'!E470)</f>
        <v>1.2894680670001716E-2</v>
      </c>
      <c r="F471">
        <f>LN('25 TSE Stocks'!F471/'25 TSE Stocks'!F470)</f>
        <v>1.5980010789226597E-2</v>
      </c>
      <c r="G471">
        <f>LN('25 TSE Stocks'!G471/'25 TSE Stocks'!G470)</f>
        <v>2.4312153972766495E-2</v>
      </c>
      <c r="H471">
        <f>LN('25 TSE Stocks'!H471/'25 TSE Stocks'!H470)</f>
        <v>-1.219524907838768E-2</v>
      </c>
      <c r="I471">
        <f>LN('25 TSE Stocks'!I471/'25 TSE Stocks'!I470)</f>
        <v>-1.5895216510601825E-2</v>
      </c>
      <c r="J471">
        <f>LN('25 TSE Stocks'!J471/'25 TSE Stocks'!J470)</f>
        <v>2.5239008191920313E-2</v>
      </c>
      <c r="K471">
        <f>LN('25 TSE Stocks'!K471/'25 TSE Stocks'!K470)</f>
        <v>4.3669814137707102E-3</v>
      </c>
      <c r="L471">
        <f>LN('25 TSE Stocks'!L471/'25 TSE Stocks'!L470)</f>
        <v>4.4970069410009E-2</v>
      </c>
      <c r="M471">
        <f>LN('25 TSE Stocks'!M471/'25 TSE Stocks'!M470)</f>
        <v>-5.4152205885360906E-3</v>
      </c>
      <c r="N471">
        <f>LN('25 TSE Stocks'!N471/'25 TSE Stocks'!N470)</f>
        <v>-2.5038114473785966E-2</v>
      </c>
      <c r="O471">
        <f>LN('25 TSE Stocks'!O471/'25 TSE Stocks'!O470)</f>
        <v>4.3024336129738897E-2</v>
      </c>
      <c r="P471">
        <f>LN('25 TSE Stocks'!P471/'25 TSE Stocks'!P470)</f>
        <v>-8.6755291898228767E-2</v>
      </c>
      <c r="Q471">
        <f>LN('25 TSE Stocks'!Q471/'25 TSE Stocks'!Q470)</f>
        <v>4.4555973925365137E-2</v>
      </c>
      <c r="R471">
        <f>LN('25 TSE Stocks'!R471/'25 TSE Stocks'!R470)</f>
        <v>2.4638658616466989E-2</v>
      </c>
      <c r="S471">
        <f>LN('25 TSE Stocks'!S471/'25 TSE Stocks'!S470)</f>
        <v>2.0690344741812753E-2</v>
      </c>
      <c r="T471">
        <f>LN('25 TSE Stocks'!T471/'25 TSE Stocks'!T470)</f>
        <v>1.5906074885915653E-2</v>
      </c>
      <c r="U471">
        <f>LN('25 TSE Stocks'!U471/'25 TSE Stocks'!U470)</f>
        <v>8.2862721471965511E-4</v>
      </c>
      <c r="V471">
        <f>LN('25 TSE Stocks'!V471/'25 TSE Stocks'!V470)</f>
        <v>-2.9327668559802997E-2</v>
      </c>
      <c r="W471">
        <f>LN('25 TSE Stocks'!W471/'25 TSE Stocks'!W470)</f>
        <v>1.0418542615707217E-2</v>
      </c>
      <c r="X471">
        <f>LN('25 TSE Stocks'!X471/'25 TSE Stocks'!X470)</f>
        <v>1.1908691311742018E-2</v>
      </c>
      <c r="Y471">
        <f>LN('25 TSE Stocks'!Y471/'25 TSE Stocks'!Y470)</f>
        <v>2.6060045378905359E-2</v>
      </c>
      <c r="Z471">
        <f>LN('25 TSE Stocks'!Z471/'25 TSE Stocks'!Z470)</f>
        <v>-1.1922701788895864E-2</v>
      </c>
    </row>
    <row r="472" spans="1:26" x14ac:dyDescent="0.25">
      <c r="A472" s="1">
        <v>44550</v>
      </c>
      <c r="B472">
        <f>LN('25 TSE Stocks'!B472/'25 TSE Stocks'!B471)</f>
        <v>8.8499359489226673E-2</v>
      </c>
      <c r="C472">
        <f>LN('25 TSE Stocks'!C472/'25 TSE Stocks'!C471)</f>
        <v>5.6980427276280311E-3</v>
      </c>
      <c r="D472">
        <f>LN('25 TSE Stocks'!D472/'25 TSE Stocks'!D471)</f>
        <v>-2.4692620142100417E-2</v>
      </c>
      <c r="E472">
        <f>LN('25 TSE Stocks'!E472/'25 TSE Stocks'!E471)</f>
        <v>0.10912955509760007</v>
      </c>
      <c r="F472">
        <f>LN('25 TSE Stocks'!F472/'25 TSE Stocks'!F471)</f>
        <v>-2.0295570017396909E-2</v>
      </c>
      <c r="G472">
        <f>LN('25 TSE Stocks'!G472/'25 TSE Stocks'!G471)</f>
        <v>-2.8577391329371871E-3</v>
      </c>
      <c r="H472">
        <f>LN('25 TSE Stocks'!H472/'25 TSE Stocks'!H471)</f>
        <v>-1.5456275358607632E-2</v>
      </c>
      <c r="I472">
        <f>LN('25 TSE Stocks'!I472/'25 TSE Stocks'!I471)</f>
        <v>1.7995616358616788E-2</v>
      </c>
      <c r="J472">
        <f>LN('25 TSE Stocks'!J472/'25 TSE Stocks'!J471)</f>
        <v>5.2862550275876038E-2</v>
      </c>
      <c r="K472">
        <f>LN('25 TSE Stocks'!K472/'25 TSE Stocks'!K471)</f>
        <v>-1.6474983998423502E-2</v>
      </c>
      <c r="L472">
        <f>LN('25 TSE Stocks'!L472/'25 TSE Stocks'!L471)</f>
        <v>-2.1399889714046137E-2</v>
      </c>
      <c r="M472">
        <f>LN('25 TSE Stocks'!M472/'25 TSE Stocks'!M471)</f>
        <v>-9.395346694854206E-3</v>
      </c>
      <c r="N472">
        <f>LN('25 TSE Stocks'!N472/'25 TSE Stocks'!N471)</f>
        <v>1.1860731274571304E-2</v>
      </c>
      <c r="O472">
        <f>LN('25 TSE Stocks'!O472/'25 TSE Stocks'!O471)</f>
        <v>-2.6753161717668523E-2</v>
      </c>
      <c r="P472">
        <f>LN('25 TSE Stocks'!P472/'25 TSE Stocks'!P471)</f>
        <v>4.7985328855696181E-2</v>
      </c>
      <c r="Q472">
        <f>LN('25 TSE Stocks'!Q472/'25 TSE Stocks'!Q471)</f>
        <v>-3.6197850074172908E-2</v>
      </c>
      <c r="R472">
        <f>LN('25 TSE Stocks'!R472/'25 TSE Stocks'!R471)</f>
        <v>-2.846807724983352E-2</v>
      </c>
      <c r="S472">
        <f>LN('25 TSE Stocks'!S472/'25 TSE Stocks'!S471)</f>
        <v>-4.5382975394677304E-2</v>
      </c>
      <c r="T472">
        <f>LN('25 TSE Stocks'!T472/'25 TSE Stocks'!T471)</f>
        <v>-3.5128405084563258E-3</v>
      </c>
      <c r="U472">
        <f>LN('25 TSE Stocks'!U472/'25 TSE Stocks'!U471)</f>
        <v>1.1366600394760571E-2</v>
      </c>
      <c r="V472">
        <f>LN('25 TSE Stocks'!V472/'25 TSE Stocks'!V471)</f>
        <v>-5.9701471434484435E-3</v>
      </c>
      <c r="W472">
        <f>LN('25 TSE Stocks'!W472/'25 TSE Stocks'!W471)</f>
        <v>2.3314421078594997E-2</v>
      </c>
      <c r="X472">
        <f>LN('25 TSE Stocks'!X472/'25 TSE Stocks'!X471)</f>
        <v>-3.4868788039767992E-2</v>
      </c>
      <c r="Y472">
        <f>LN('25 TSE Stocks'!Y472/'25 TSE Stocks'!Y471)</f>
        <v>-1.7843046013474143E-2</v>
      </c>
      <c r="Z472">
        <f>LN('25 TSE Stocks'!Z472/'25 TSE Stocks'!Z471)</f>
        <v>-2.2745467222006953E-2</v>
      </c>
    </row>
    <row r="473" spans="1:26" x14ac:dyDescent="0.25">
      <c r="A473" s="1">
        <v>44557</v>
      </c>
      <c r="B473">
        <f>LN('25 TSE Stocks'!B473/'25 TSE Stocks'!B472)</f>
        <v>3.020511627182652E-2</v>
      </c>
      <c r="C473">
        <f>LN('25 TSE Stocks'!C473/'25 TSE Stocks'!C472)</f>
        <v>-1.1428674822104136E-2</v>
      </c>
      <c r="D473">
        <f>LN('25 TSE Stocks'!D473/'25 TSE Stocks'!D472)</f>
        <v>-2.1053398260308987E-2</v>
      </c>
      <c r="E473">
        <f>LN('25 TSE Stocks'!E473/'25 TSE Stocks'!E472)</f>
        <v>-1.4616650237044865E-2</v>
      </c>
      <c r="F473">
        <f>LN('25 TSE Stocks'!F473/'25 TSE Stocks'!F472)</f>
        <v>9.6076232477843081E-4</v>
      </c>
      <c r="G473">
        <f>LN('25 TSE Stocks'!G473/'25 TSE Stocks'!G472)</f>
        <v>4.2835823078629983E-3</v>
      </c>
      <c r="H473">
        <f>LN('25 TSE Stocks'!H473/'25 TSE Stocks'!H472)</f>
        <v>0</v>
      </c>
      <c r="I473">
        <f>LN('25 TSE Stocks'!I473/'25 TSE Stocks'!I472)</f>
        <v>8.9817836189751716E-3</v>
      </c>
      <c r="J473">
        <f>LN('25 TSE Stocks'!J473/'25 TSE Stocks'!J472)</f>
        <v>7.0991047234065111E-3</v>
      </c>
      <c r="K473">
        <f>LN('25 TSE Stocks'!K473/'25 TSE Stocks'!K472)</f>
        <v>1.1067654471946286E-3</v>
      </c>
      <c r="L473">
        <f>LN('25 TSE Stocks'!L473/'25 TSE Stocks'!L472)</f>
        <v>-1.6652838363611828E-3</v>
      </c>
      <c r="M473">
        <f>LN('25 TSE Stocks'!M473/'25 TSE Stocks'!M472)</f>
        <v>7.281516758296947E-3</v>
      </c>
      <c r="N473">
        <f>LN('25 TSE Stocks'!N473/'25 TSE Stocks'!N472)</f>
        <v>5.5116861573546424E-3</v>
      </c>
      <c r="O473">
        <f>LN('25 TSE Stocks'!O473/'25 TSE Stocks'!O472)</f>
        <v>-1.3649939469988005E-2</v>
      </c>
      <c r="P473">
        <f>LN('25 TSE Stocks'!P473/'25 TSE Stocks'!P472)</f>
        <v>-1.1782278512669445E-2</v>
      </c>
      <c r="Q473">
        <f>LN('25 TSE Stocks'!Q473/'25 TSE Stocks'!Q472)</f>
        <v>-2.3809325143729155E-3</v>
      </c>
      <c r="R473">
        <f>LN('25 TSE Stocks'!R473/'25 TSE Stocks'!R472)</f>
        <v>2.0784136168092007E-2</v>
      </c>
      <c r="S473">
        <f>LN('25 TSE Stocks'!S473/'25 TSE Stocks'!S472)</f>
        <v>-2.7150995853141988E-2</v>
      </c>
      <c r="T473">
        <f>LN('25 TSE Stocks'!T473/'25 TSE Stocks'!T472)</f>
        <v>5.863953229457812E-4</v>
      </c>
      <c r="U473">
        <f>LN('25 TSE Stocks'!U473/'25 TSE Stocks'!U472)</f>
        <v>-1.4187046869134887E-2</v>
      </c>
      <c r="V473">
        <f>LN('25 TSE Stocks'!V473/'25 TSE Stocks'!V472)</f>
        <v>3.3562234359874474E-2</v>
      </c>
      <c r="W473">
        <f>LN('25 TSE Stocks'!W473/'25 TSE Stocks'!W472)</f>
        <v>1.0074864742453997E-2</v>
      </c>
      <c r="X473">
        <f>LN('25 TSE Stocks'!X473/'25 TSE Stocks'!X472)</f>
        <v>-8.4225285649964926E-3</v>
      </c>
      <c r="Y473">
        <f>LN('25 TSE Stocks'!Y473/'25 TSE Stocks'!Y472)</f>
        <v>-1.1522925472925011E-2</v>
      </c>
      <c r="Z473">
        <f>LN('25 TSE Stocks'!Z473/'25 TSE Stocks'!Z472)</f>
        <v>1.5326000457068403E-3</v>
      </c>
    </row>
    <row r="474" spans="1:26" x14ac:dyDescent="0.25">
      <c r="A474" s="1">
        <v>44564</v>
      </c>
      <c r="B474">
        <f>LN('25 TSE Stocks'!B474/'25 TSE Stocks'!B473)</f>
        <v>-9.0107411325115114E-2</v>
      </c>
      <c r="C474">
        <f>LN('25 TSE Stocks'!C474/'25 TSE Stocks'!C473)</f>
        <v>-5.4764097693019688E-2</v>
      </c>
      <c r="D474">
        <f>LN('25 TSE Stocks'!D474/'25 TSE Stocks'!D473)</f>
        <v>1.0582155879741314E-2</v>
      </c>
      <c r="E474">
        <f>LN('25 TSE Stocks'!E474/'25 TSE Stocks'!E473)</f>
        <v>-1.0484168701135254E-2</v>
      </c>
      <c r="F474">
        <f>LN('25 TSE Stocks'!F474/'25 TSE Stocks'!F473)</f>
        <v>9.2994312220541983E-2</v>
      </c>
      <c r="G474">
        <f>LN('25 TSE Stocks'!G474/'25 TSE Stocks'!G473)</f>
        <v>9.1611829073493328E-2</v>
      </c>
      <c r="H474">
        <f>LN('25 TSE Stocks'!H474/'25 TSE Stocks'!H473)</f>
        <v>4.2689418566348468E-2</v>
      </c>
      <c r="I474">
        <f>LN('25 TSE Stocks'!I474/'25 TSE Stocks'!I473)</f>
        <v>-1.3608500600101242E-2</v>
      </c>
      <c r="J474">
        <f>LN('25 TSE Stocks'!J474/'25 TSE Stocks'!J473)</f>
        <v>-0.20167155402138734</v>
      </c>
      <c r="K474">
        <f>LN('25 TSE Stocks'!K474/'25 TSE Stocks'!K473)</f>
        <v>-7.2572676683521136E-3</v>
      </c>
      <c r="L474">
        <f>LN('25 TSE Stocks'!L474/'25 TSE Stocks'!L473)</f>
        <v>-2.020276306905593E-2</v>
      </c>
      <c r="M474">
        <f>LN('25 TSE Stocks'!M474/'25 TSE Stocks'!M473)</f>
        <v>1.6787061471828787E-2</v>
      </c>
      <c r="N474">
        <f>LN('25 TSE Stocks'!N474/'25 TSE Stocks'!N473)</f>
        <v>4.7585452620451718E-2</v>
      </c>
      <c r="O474">
        <f>LN('25 TSE Stocks'!O474/'25 TSE Stocks'!O473)</f>
        <v>3.8694915957450102E-2</v>
      </c>
      <c r="P474">
        <f>LN('25 TSE Stocks'!P474/'25 TSE Stocks'!P473)</f>
        <v>-8.0545410904596576E-2</v>
      </c>
      <c r="Q474">
        <f>LN('25 TSE Stocks'!Q474/'25 TSE Stocks'!Q473)</f>
        <v>8.3087566326331356E-3</v>
      </c>
      <c r="R474">
        <f>LN('25 TSE Stocks'!R474/'25 TSE Stocks'!R473)</f>
        <v>1.199265671376422E-2</v>
      </c>
      <c r="S474">
        <f>LN('25 TSE Stocks'!S474/'25 TSE Stocks'!S473)</f>
        <v>-1.6651521927505242E-2</v>
      </c>
      <c r="T474">
        <f>LN('25 TSE Stocks'!T474/'25 TSE Stocks'!T473)</f>
        <v>3.3432493667262676E-2</v>
      </c>
      <c r="U474">
        <f>LN('25 TSE Stocks'!U474/'25 TSE Stocks'!U473)</f>
        <v>2.4060054085670505E-3</v>
      </c>
      <c r="V474">
        <f>LN('25 TSE Stocks'!V474/'25 TSE Stocks'!V473)</f>
        <v>-2.3188781443150208E-3</v>
      </c>
      <c r="W474">
        <f>LN('25 TSE Stocks'!W474/'25 TSE Stocks'!W473)</f>
        <v>-9.7257911206974565E-3</v>
      </c>
      <c r="X474">
        <f>LN('25 TSE Stocks'!X474/'25 TSE Stocks'!X473)</f>
        <v>8.2839936477743497E-3</v>
      </c>
      <c r="Y474">
        <f>LN('25 TSE Stocks'!Y474/'25 TSE Stocks'!Y473)</f>
        <v>5.125612058912505E-2</v>
      </c>
      <c r="Z474">
        <f>LN('25 TSE Stocks'!Z474/'25 TSE Stocks'!Z473)</f>
        <v>-1.2326871342504018E-2</v>
      </c>
    </row>
    <row r="475" spans="1:26" x14ac:dyDescent="0.25">
      <c r="A475" s="1">
        <v>44571</v>
      </c>
      <c r="B475">
        <f>LN('25 TSE Stocks'!B475/'25 TSE Stocks'!B474)</f>
        <v>-7.1390052121677969E-2</v>
      </c>
      <c r="C475">
        <f>LN('25 TSE Stocks'!C475/'25 TSE Stocks'!C474)</f>
        <v>-7.2002612636963038E-3</v>
      </c>
      <c r="D475">
        <f>LN('25 TSE Stocks'!D475/'25 TSE Stocks'!D474)</f>
        <v>-0.10302419442395674</v>
      </c>
      <c r="E475">
        <f>LN('25 TSE Stocks'!E475/'25 TSE Stocks'!E474)</f>
        <v>1.1710426590447231E-2</v>
      </c>
      <c r="F475">
        <f>LN('25 TSE Stocks'!F475/'25 TSE Stocks'!F474)</f>
        <v>3.1575595018688563E-2</v>
      </c>
      <c r="G475">
        <f>LN('25 TSE Stocks'!G475/'25 TSE Stocks'!G474)</f>
        <v>3.5128582772656597E-2</v>
      </c>
      <c r="H475">
        <f>LN('25 TSE Stocks'!H475/'25 TSE Stocks'!H474)</f>
        <v>-1.2012132592748227E-2</v>
      </c>
      <c r="I475">
        <f>LN('25 TSE Stocks'!I475/'25 TSE Stocks'!I474)</f>
        <v>5.0462680676242192E-3</v>
      </c>
      <c r="J475">
        <f>LN('25 TSE Stocks'!J475/'25 TSE Stocks'!J474)</f>
        <v>-0.10352641113250004</v>
      </c>
      <c r="K475">
        <f>LN('25 TSE Stocks'!K475/'25 TSE Stocks'!K474)</f>
        <v>-5.2885918299825425E-2</v>
      </c>
      <c r="L475">
        <f>LN('25 TSE Stocks'!L475/'25 TSE Stocks'!L474)</f>
        <v>-6.8258991760341689E-3</v>
      </c>
      <c r="M475">
        <f>LN('25 TSE Stocks'!M475/'25 TSE Stocks'!M474)</f>
        <v>2.6717602599447767E-3</v>
      </c>
      <c r="N475">
        <f>LN('25 TSE Stocks'!N475/'25 TSE Stocks'!N474)</f>
        <v>6.852683948374412E-2</v>
      </c>
      <c r="O475">
        <f>LN('25 TSE Stocks'!O475/'25 TSE Stocks'!O474)</f>
        <v>-3.9067454703552128E-2</v>
      </c>
      <c r="P475">
        <f>LN('25 TSE Stocks'!P475/'25 TSE Stocks'!P474)</f>
        <v>-1.2987316244671678E-2</v>
      </c>
      <c r="Q475">
        <f>LN('25 TSE Stocks'!Q475/'25 TSE Stocks'!Q474)</f>
        <v>-3.8559008969575419E-2</v>
      </c>
      <c r="R475">
        <f>LN('25 TSE Stocks'!R475/'25 TSE Stocks'!R474)</f>
        <v>8.5620354213529742E-3</v>
      </c>
      <c r="S475">
        <f>LN('25 TSE Stocks'!S475/'25 TSE Stocks'!S474)</f>
        <v>-7.7558210812049042E-2</v>
      </c>
      <c r="T475">
        <f>LN('25 TSE Stocks'!T475/'25 TSE Stocks'!T474)</f>
        <v>2.7398913826328846E-2</v>
      </c>
      <c r="U475">
        <f>LN('25 TSE Stocks'!U475/'25 TSE Stocks'!U474)</f>
        <v>-4.4230793326442891E-2</v>
      </c>
      <c r="V475">
        <f>LN('25 TSE Stocks'!V475/'25 TSE Stocks'!V474)</f>
        <v>4.6323178597221844E-3</v>
      </c>
      <c r="W475">
        <f>LN('25 TSE Stocks'!W475/'25 TSE Stocks'!W474)</f>
        <v>-6.3024903693657732E-3</v>
      </c>
      <c r="X475">
        <f>LN('25 TSE Stocks'!X475/'25 TSE Stocks'!X474)</f>
        <v>-3.3722223252084682E-2</v>
      </c>
      <c r="Y475">
        <f>LN('25 TSE Stocks'!Y475/'25 TSE Stocks'!Y474)</f>
        <v>8.7199292727548356E-3</v>
      </c>
      <c r="Z475">
        <f>LN('25 TSE Stocks'!Z475/'25 TSE Stocks'!Z474)</f>
        <v>-1.0911956291326472E-2</v>
      </c>
    </row>
    <row r="476" spans="1:26" x14ac:dyDescent="0.25">
      <c r="A476" s="1">
        <v>44578</v>
      </c>
      <c r="B476">
        <f>LN('25 TSE Stocks'!B476/'25 TSE Stocks'!B475)</f>
        <v>-0.11391546254770468</v>
      </c>
      <c r="C476">
        <f>LN('25 TSE Stocks'!C476/'25 TSE Stocks'!C475)</f>
        <v>-1.3994060363241885E-2</v>
      </c>
      <c r="D476">
        <f>LN('25 TSE Stocks'!D476/'25 TSE Stocks'!D475)</f>
        <v>-3.8054586960487025E-2</v>
      </c>
      <c r="E476">
        <f>LN('25 TSE Stocks'!E476/'25 TSE Stocks'!E475)</f>
        <v>-8.5008066631871826E-2</v>
      </c>
      <c r="F476">
        <f>LN('25 TSE Stocks'!F476/'25 TSE Stocks'!F475)</f>
        <v>-4.7893417014139218E-2</v>
      </c>
      <c r="G476">
        <f>LN('25 TSE Stocks'!G476/'25 TSE Stocks'!G475)</f>
        <v>-4.5146109931301269E-2</v>
      </c>
      <c r="H476">
        <f>LN('25 TSE Stocks'!H476/'25 TSE Stocks'!H475)</f>
        <v>-6.5546091288417624E-2</v>
      </c>
      <c r="I476">
        <f>LN('25 TSE Stocks'!I476/'25 TSE Stocks'!I475)</f>
        <v>2.6491615446976285E-2</v>
      </c>
      <c r="J476">
        <f>LN('25 TSE Stocks'!J476/'25 TSE Stocks'!J475)</f>
        <v>-2.0273854354665506E-2</v>
      </c>
      <c r="K476">
        <f>LN('25 TSE Stocks'!K476/'25 TSE Stocks'!K475)</f>
        <v>2.5642451355194731E-2</v>
      </c>
      <c r="L476">
        <f>LN('25 TSE Stocks'!L476/'25 TSE Stocks'!L475)</f>
        <v>1.3605605053580635E-2</v>
      </c>
      <c r="M476">
        <f>LN('25 TSE Stocks'!M476/'25 TSE Stocks'!M475)</f>
        <v>-1.5536632478334866E-2</v>
      </c>
      <c r="N476">
        <f>LN('25 TSE Stocks'!N476/'25 TSE Stocks'!N475)</f>
        <v>-7.2728567057089924E-2</v>
      </c>
      <c r="O476">
        <f>LN('25 TSE Stocks'!O476/'25 TSE Stocks'!O475)</f>
        <v>1.7116978974070239E-2</v>
      </c>
      <c r="P476">
        <f>LN('25 TSE Stocks'!P476/'25 TSE Stocks'!P475)</f>
        <v>6.5147116147406788E-3</v>
      </c>
      <c r="Q476">
        <f>LN('25 TSE Stocks'!Q476/'25 TSE Stocks'!Q475)</f>
        <v>-2.4876930640829065E-2</v>
      </c>
      <c r="R476">
        <f>LN('25 TSE Stocks'!R476/'25 TSE Stocks'!R475)</f>
        <v>1.5191077773819232E-2</v>
      </c>
      <c r="S476">
        <f>LN('25 TSE Stocks'!S476/'25 TSE Stocks'!S475)</f>
        <v>-1.2170664085996647E-2</v>
      </c>
      <c r="T476">
        <f>LN('25 TSE Stocks'!T476/'25 TSE Stocks'!T475)</f>
        <v>-3.0237382487990502E-2</v>
      </c>
      <c r="U476">
        <f>LN('25 TSE Stocks'!U476/'25 TSE Stocks'!U475)</f>
        <v>2.5611301312296227E-2</v>
      </c>
      <c r="V476">
        <f>LN('25 TSE Stocks'!V476/'25 TSE Stocks'!V475)</f>
        <v>-3.5277060517297926E-2</v>
      </c>
      <c r="W476">
        <f>LN('25 TSE Stocks'!W476/'25 TSE Stocks'!W475)</f>
        <v>-1.7718438626530709E-2</v>
      </c>
      <c r="X476">
        <f>LN('25 TSE Stocks'!X476/'25 TSE Stocks'!X475)</f>
        <v>2.9160398921231713E-2</v>
      </c>
      <c r="Y476">
        <f>LN('25 TSE Stocks'!Y476/'25 TSE Stocks'!Y475)</f>
        <v>-5.3497327006234378E-2</v>
      </c>
      <c r="Z476">
        <f>LN('25 TSE Stocks'!Z476/'25 TSE Stocks'!Z475)</f>
        <v>-6.1408651332919423E-2</v>
      </c>
    </row>
    <row r="477" spans="1:26" x14ac:dyDescent="0.25">
      <c r="A477" s="1">
        <v>44585</v>
      </c>
      <c r="B477">
        <f>LN('25 TSE Stocks'!B477/'25 TSE Stocks'!B476)</f>
        <v>-0.11340341095383252</v>
      </c>
      <c r="C477">
        <f>LN('25 TSE Stocks'!C477/'25 TSE Stocks'!C476)</f>
        <v>-0.23676467937568121</v>
      </c>
      <c r="D477">
        <f>LN('25 TSE Stocks'!D477/'25 TSE Stocks'!D476)</f>
        <v>-5.7372228513800146E-2</v>
      </c>
      <c r="E477">
        <f>LN('25 TSE Stocks'!E477/'25 TSE Stocks'!E476)</f>
        <v>-7.3652456783177547E-3</v>
      </c>
      <c r="F477">
        <f>LN('25 TSE Stocks'!F477/'25 TSE Stocks'!F476)</f>
        <v>3.7668864195619114E-2</v>
      </c>
      <c r="G477">
        <f>LN('25 TSE Stocks'!G477/'25 TSE Stocks'!G476)</f>
        <v>-2.1011537784109489E-2</v>
      </c>
      <c r="H477">
        <f>LN('25 TSE Stocks'!H477/'25 TSE Stocks'!H476)</f>
        <v>3.4868805314817543E-2</v>
      </c>
      <c r="I477">
        <f>LN('25 TSE Stocks'!I477/'25 TSE Stocks'!I476)</f>
        <v>-3.2170461290043674E-2</v>
      </c>
      <c r="J477">
        <f>LN('25 TSE Stocks'!J477/'25 TSE Stocks'!J476)</f>
        <v>-5.8678670474714971E-2</v>
      </c>
      <c r="K477">
        <f>LN('25 TSE Stocks'!K477/'25 TSE Stocks'!K476)</f>
        <v>1.1441730171707602E-2</v>
      </c>
      <c r="L477">
        <f>LN('25 TSE Stocks'!L477/'25 TSE Stocks'!L476)</f>
        <v>-5.0804654205986455E-3</v>
      </c>
      <c r="M477">
        <f>LN('25 TSE Stocks'!M477/'25 TSE Stocks'!M476)</f>
        <v>-6.0244882015948688E-4</v>
      </c>
      <c r="N477">
        <f>LN('25 TSE Stocks'!N477/'25 TSE Stocks'!N476)</f>
        <v>5.5983593038806947E-3</v>
      </c>
      <c r="O477">
        <f>LN('25 TSE Stocks'!O477/'25 TSE Stocks'!O476)</f>
        <v>6.6291240197809367E-2</v>
      </c>
      <c r="P477">
        <f>LN('25 TSE Stocks'!P477/'25 TSE Stocks'!P476)</f>
        <v>-1.6246577809423252E-3</v>
      </c>
      <c r="Q477">
        <f>LN('25 TSE Stocks'!Q477/'25 TSE Stocks'!Q476)</f>
        <v>2.7330897751911307E-2</v>
      </c>
      <c r="R477">
        <f>LN('25 TSE Stocks'!R477/'25 TSE Stocks'!R476)</f>
        <v>3.5617801341337491E-2</v>
      </c>
      <c r="S477">
        <f>LN('25 TSE Stocks'!S477/'25 TSE Stocks'!S476)</f>
        <v>1.6194683045691171E-2</v>
      </c>
      <c r="T477">
        <f>LN('25 TSE Stocks'!T477/'25 TSE Stocks'!T476)</f>
        <v>2.8581353196136104E-2</v>
      </c>
      <c r="U477">
        <f>LN('25 TSE Stocks'!U477/'25 TSE Stocks'!U476)</f>
        <v>-7.5458779252443285E-3</v>
      </c>
      <c r="V477">
        <f>LN('25 TSE Stocks'!V477/'25 TSE Stocks'!V476)</f>
        <v>2.0142915734082726E-2</v>
      </c>
      <c r="W477">
        <f>LN('25 TSE Stocks'!W477/'25 TSE Stocks'!W476)</f>
        <v>-3.222940124984394E-3</v>
      </c>
      <c r="X477">
        <f>LN('25 TSE Stocks'!X477/'25 TSE Stocks'!X476)</f>
        <v>-7.210728169504816E-3</v>
      </c>
      <c r="Y477">
        <f>LN('25 TSE Stocks'!Y477/'25 TSE Stocks'!Y476)</f>
        <v>-5.0084514326721999E-3</v>
      </c>
      <c r="Z477">
        <f>LN('25 TSE Stocks'!Z477/'25 TSE Stocks'!Z476)</f>
        <v>5.1959664811173437E-2</v>
      </c>
    </row>
    <row r="478" spans="1:26" x14ac:dyDescent="0.25">
      <c r="A478" s="1">
        <v>44592</v>
      </c>
      <c r="B478">
        <f>LN('25 TSE Stocks'!B478/'25 TSE Stocks'!B477)</f>
        <v>-3.4478820608084881E-2</v>
      </c>
      <c r="C478">
        <f>LN('25 TSE Stocks'!C478/'25 TSE Stocks'!C477)</f>
        <v>5.0149816112615778E-2</v>
      </c>
      <c r="D478">
        <f>LN('25 TSE Stocks'!D478/'25 TSE Stocks'!D477)</f>
        <v>-1.0322718395419822E-2</v>
      </c>
      <c r="E478">
        <f>LN('25 TSE Stocks'!E478/'25 TSE Stocks'!E477)</f>
        <v>-6.6691416121906877E-2</v>
      </c>
      <c r="F478">
        <f>LN('25 TSE Stocks'!F478/'25 TSE Stocks'!F477)</f>
        <v>3.5199572817568525E-2</v>
      </c>
      <c r="G478">
        <f>LN('25 TSE Stocks'!G478/'25 TSE Stocks'!G477)</f>
        <v>1.7942733743729348E-2</v>
      </c>
      <c r="H478">
        <f>LN('25 TSE Stocks'!H478/'25 TSE Stocks'!H477)</f>
        <v>0</v>
      </c>
      <c r="I478">
        <f>LN('25 TSE Stocks'!I478/'25 TSE Stocks'!I477)</f>
        <v>9.375579026078075E-2</v>
      </c>
      <c r="J478">
        <f>LN('25 TSE Stocks'!J478/'25 TSE Stocks'!J477)</f>
        <v>2.9769626468107296E-2</v>
      </c>
      <c r="K478">
        <f>LN('25 TSE Stocks'!K478/'25 TSE Stocks'!K477)</f>
        <v>0</v>
      </c>
      <c r="L478">
        <f>LN('25 TSE Stocks'!L478/'25 TSE Stocks'!L477)</f>
        <v>-2.0583888942449037E-2</v>
      </c>
      <c r="M478">
        <f>LN('25 TSE Stocks'!M478/'25 TSE Stocks'!M477)</f>
        <v>1.7028084009984682E-2</v>
      </c>
      <c r="N478">
        <f>LN('25 TSE Stocks'!N478/'25 TSE Stocks'!N477)</f>
        <v>-1.0522731956189642E-2</v>
      </c>
      <c r="O478">
        <f>LN('25 TSE Stocks'!O478/'25 TSE Stocks'!O477)</f>
        <v>2.440472587713554E-3</v>
      </c>
      <c r="P478">
        <f>LN('25 TSE Stocks'!P478/'25 TSE Stocks'!P477)</f>
        <v>4.6076622446684895E-2</v>
      </c>
      <c r="Q478">
        <f>LN('25 TSE Stocks'!Q478/'25 TSE Stocks'!Q477)</f>
        <v>6.6375067814405983E-2</v>
      </c>
      <c r="R478">
        <f>LN('25 TSE Stocks'!R478/'25 TSE Stocks'!R477)</f>
        <v>6.3502022682826009E-2</v>
      </c>
      <c r="S478">
        <f>LN('25 TSE Stocks'!S478/'25 TSE Stocks'!S477)</f>
        <v>-3.0583431121451059E-2</v>
      </c>
      <c r="T478">
        <f>LN('25 TSE Stocks'!T478/'25 TSE Stocks'!T477)</f>
        <v>3.1005953758884486E-2</v>
      </c>
      <c r="U478">
        <f>LN('25 TSE Stocks'!U478/'25 TSE Stocks'!U477)</f>
        <v>-7.9325602990393276E-2</v>
      </c>
      <c r="V478">
        <f>LN('25 TSE Stocks'!V478/'25 TSE Stocks'!V477)</f>
        <v>0.24116207801152825</v>
      </c>
      <c r="W478">
        <f>LN('25 TSE Stocks'!W478/'25 TSE Stocks'!W477)</f>
        <v>-2.5428113238577254E-2</v>
      </c>
      <c r="X478">
        <f>LN('25 TSE Stocks'!X478/'25 TSE Stocks'!X477)</f>
        <v>7.8637750395280596E-3</v>
      </c>
      <c r="Y478">
        <f>LN('25 TSE Stocks'!Y478/'25 TSE Stocks'!Y477)</f>
        <v>-8.371509183347206E-4</v>
      </c>
      <c r="Z478">
        <f>LN('25 TSE Stocks'!Z478/'25 TSE Stocks'!Z477)</f>
        <v>-2.7267071083251718E-2</v>
      </c>
    </row>
    <row r="479" spans="1:26" x14ac:dyDescent="0.25">
      <c r="A479" s="1">
        <v>44599</v>
      </c>
      <c r="B479">
        <f>LN('25 TSE Stocks'!B479/'25 TSE Stocks'!B478)</f>
        <v>-1.0448530294464523E-2</v>
      </c>
      <c r="C479">
        <f>LN('25 TSE Stocks'!C479/'25 TSE Stocks'!C478)</f>
        <v>4.3210412936265041E-2</v>
      </c>
      <c r="D479">
        <f>LN('25 TSE Stocks'!D479/'25 TSE Stocks'!D478)</f>
        <v>0.14577770273400684</v>
      </c>
      <c r="E479">
        <f>LN('25 TSE Stocks'!E479/'25 TSE Stocks'!E478)</f>
        <v>3.7367826092739392E-2</v>
      </c>
      <c r="F479">
        <f>LN('25 TSE Stocks'!F479/'25 TSE Stocks'!F478)</f>
        <v>2.7722871781907445E-2</v>
      </c>
      <c r="G479">
        <f>LN('25 TSE Stocks'!G479/'25 TSE Stocks'!G478)</f>
        <v>-1.0371954339020478E-2</v>
      </c>
      <c r="H479">
        <f>LN('25 TSE Stocks'!H479/'25 TSE Stocks'!H478)</f>
        <v>1.8519105932660224E-2</v>
      </c>
      <c r="I479">
        <f>LN('25 TSE Stocks'!I479/'25 TSE Stocks'!I478)</f>
        <v>1.5247103072551079E-2</v>
      </c>
      <c r="J479">
        <f>LN('25 TSE Stocks'!J479/'25 TSE Stocks'!J478)</f>
        <v>-7.3597580678516038E-3</v>
      </c>
      <c r="K479">
        <f>LN('25 TSE Stocks'!K479/'25 TSE Stocks'!K478)</f>
        <v>9.4378863022753598E-2</v>
      </c>
      <c r="L479">
        <f>LN('25 TSE Stocks'!L479/'25 TSE Stocks'!L478)</f>
        <v>2.9036964664255906E-2</v>
      </c>
      <c r="M479">
        <f>LN('25 TSE Stocks'!M479/'25 TSE Stocks'!M478)</f>
        <v>1.3241363856792143E-2</v>
      </c>
      <c r="N479">
        <f>LN('25 TSE Stocks'!N479/'25 TSE Stocks'!N478)</f>
        <v>-1.994362821102038E-2</v>
      </c>
      <c r="O479">
        <f>LN('25 TSE Stocks'!O479/'25 TSE Stocks'!O478)</f>
        <v>-1.2194921149651526E-3</v>
      </c>
      <c r="P479">
        <f>LN('25 TSE Stocks'!P479/'25 TSE Stocks'!P478)</f>
        <v>-1.5542546423761685E-3</v>
      </c>
      <c r="Q479">
        <f>LN('25 TSE Stocks'!Q479/'25 TSE Stocks'!Q478)</f>
        <v>2.4916354761891281E-2</v>
      </c>
      <c r="R479">
        <f>LN('25 TSE Stocks'!R479/'25 TSE Stocks'!R478)</f>
        <v>-1.6555259832315074E-2</v>
      </c>
      <c r="S479">
        <f>LN('25 TSE Stocks'!S479/'25 TSE Stocks'!S478)</f>
        <v>2.0492490432857297E-2</v>
      </c>
      <c r="T479">
        <f>LN('25 TSE Stocks'!T479/'25 TSE Stocks'!T478)</f>
        <v>8.0022518241310587E-3</v>
      </c>
      <c r="U479">
        <f>LN('25 TSE Stocks'!U479/'25 TSE Stocks'!U478)</f>
        <v>-2.3188993037198839E-2</v>
      </c>
      <c r="V479">
        <f>LN('25 TSE Stocks'!V479/'25 TSE Stocks'!V478)</f>
        <v>-2.768879643521834E-3</v>
      </c>
      <c r="W479">
        <f>LN('25 TSE Stocks'!W479/'25 TSE Stocks'!W478)</f>
        <v>2.5786791015994213E-2</v>
      </c>
      <c r="X479">
        <f>LN('25 TSE Stocks'!X479/'25 TSE Stocks'!X478)</f>
        <v>-4.5797313546973402E-3</v>
      </c>
      <c r="Y479">
        <f>LN('25 TSE Stocks'!Y479/'25 TSE Stocks'!Y478)</f>
        <v>4.6634155616050436E-2</v>
      </c>
      <c r="Z479">
        <f>LN('25 TSE Stocks'!Z479/'25 TSE Stocks'!Z478)</f>
        <v>2.0917918227825051E-2</v>
      </c>
    </row>
    <row r="480" spans="1:26" x14ac:dyDescent="0.25">
      <c r="A480" s="1">
        <v>44606</v>
      </c>
      <c r="B480">
        <f>LN('25 TSE Stocks'!B480/'25 TSE Stocks'!B479)</f>
        <v>-6.2993417971951182E-2</v>
      </c>
      <c r="C480">
        <f>LN('25 TSE Stocks'!C480/'25 TSE Stocks'!C479)</f>
        <v>-1.5077315132188433E-2</v>
      </c>
      <c r="D480">
        <f>LN('25 TSE Stocks'!D480/'25 TSE Stocks'!D479)</f>
        <v>-4.2364628989974222E-2</v>
      </c>
      <c r="E480">
        <f>LN('25 TSE Stocks'!E480/'25 TSE Stocks'!E479)</f>
        <v>-7.6416099937148384E-3</v>
      </c>
      <c r="F480">
        <f>LN('25 TSE Stocks'!F480/'25 TSE Stocks'!F479)</f>
        <v>-2.6896387877847674E-2</v>
      </c>
      <c r="G480">
        <f>LN('25 TSE Stocks'!G480/'25 TSE Stocks'!G479)</f>
        <v>-3.1548421972259842E-2</v>
      </c>
      <c r="H480">
        <f>LN('25 TSE Stocks'!H480/'25 TSE Stocks'!H479)</f>
        <v>2.4170312633688268E-2</v>
      </c>
      <c r="I480">
        <f>LN('25 TSE Stocks'!I480/'25 TSE Stocks'!I479)</f>
        <v>-5.1199505036947108E-3</v>
      </c>
      <c r="J480">
        <f>LN('25 TSE Stocks'!J480/'25 TSE Stocks'!J479)</f>
        <v>-0.22835082450153629</v>
      </c>
      <c r="K480">
        <f>LN('25 TSE Stocks'!K480/'25 TSE Stocks'!K479)</f>
        <v>1.0298918484266423E-2</v>
      </c>
      <c r="L480">
        <f>LN('25 TSE Stocks'!L480/'25 TSE Stocks'!L479)</f>
        <v>2.9853046597315386E-2</v>
      </c>
      <c r="M480">
        <f>LN('25 TSE Stocks'!M480/'25 TSE Stocks'!M479)</f>
        <v>-1.62078105009258E-2</v>
      </c>
      <c r="N480">
        <f>LN('25 TSE Stocks'!N480/'25 TSE Stocks'!N479)</f>
        <v>-6.3100773291432766E-2</v>
      </c>
      <c r="O480">
        <f>LN('25 TSE Stocks'!O480/'25 TSE Stocks'!O479)</f>
        <v>-5.2610797417134862E-2</v>
      </c>
      <c r="P480">
        <f>LN('25 TSE Stocks'!P480/'25 TSE Stocks'!P479)</f>
        <v>3.5145094612888415E-2</v>
      </c>
      <c r="Q480">
        <f>LN('25 TSE Stocks'!Q480/'25 TSE Stocks'!Q479)</f>
        <v>2.2124819193873043E-2</v>
      </c>
      <c r="R480">
        <f>LN('25 TSE Stocks'!R480/'25 TSE Stocks'!R479)</f>
        <v>1.2291911048701223E-3</v>
      </c>
      <c r="S480">
        <f>LN('25 TSE Stocks'!S480/'25 TSE Stocks'!S479)</f>
        <v>-1.019370027748436E-2</v>
      </c>
      <c r="T480">
        <f>LN('25 TSE Stocks'!T480/'25 TSE Stocks'!T479)</f>
        <v>-1.0146950873805335E-2</v>
      </c>
      <c r="U480">
        <f>LN('25 TSE Stocks'!U480/'25 TSE Stocks'!U479)</f>
        <v>1.795717717677817E-2</v>
      </c>
      <c r="V480">
        <f>LN('25 TSE Stocks'!V480/'25 TSE Stocks'!V479)</f>
        <v>-3.6230691587740046E-2</v>
      </c>
      <c r="W480">
        <f>LN('25 TSE Stocks'!W480/'25 TSE Stocks'!W479)</f>
        <v>5.4086086028032082E-2</v>
      </c>
      <c r="X480">
        <f>LN('25 TSE Stocks'!X480/'25 TSE Stocks'!X479)</f>
        <v>-1.0547144327307674E-2</v>
      </c>
      <c r="Y480">
        <f>LN('25 TSE Stocks'!Y480/'25 TSE Stocks'!Y479)</f>
        <v>-5.1671937262623639E-2</v>
      </c>
      <c r="Z480">
        <f>LN('25 TSE Stocks'!Z480/'25 TSE Stocks'!Z479)</f>
        <v>-2.9081186459605616E-2</v>
      </c>
    </row>
    <row r="481" spans="1:26" x14ac:dyDescent="0.25">
      <c r="A481" s="1">
        <v>44613</v>
      </c>
      <c r="B481">
        <f>LN('25 TSE Stocks'!B481/'25 TSE Stocks'!B480)</f>
        <v>-2.7165876348929505E-2</v>
      </c>
      <c r="C481">
        <f>LN('25 TSE Stocks'!C481/'25 TSE Stocks'!C480)</f>
        <v>-2.6775341997763959E-2</v>
      </c>
      <c r="D481">
        <f>LN('25 TSE Stocks'!D481/'25 TSE Stocks'!D480)</f>
        <v>-3.4506614318557352E-2</v>
      </c>
      <c r="E481">
        <f>LN('25 TSE Stocks'!E481/'25 TSE Stocks'!E480)</f>
        <v>4.4330445701200191E-2</v>
      </c>
      <c r="F481">
        <f>LN('25 TSE Stocks'!F481/'25 TSE Stocks'!F480)</f>
        <v>-2.6366851354932806E-2</v>
      </c>
      <c r="G481">
        <f>LN('25 TSE Stocks'!G481/'25 TSE Stocks'!G480)</f>
        <v>-3.7317728155061659E-2</v>
      </c>
      <c r="H481">
        <f>LN('25 TSE Stocks'!H481/'25 TSE Stocks'!H480)</f>
        <v>-9.054539346696959E-2</v>
      </c>
      <c r="I481">
        <f>LN('25 TSE Stocks'!I481/'25 TSE Stocks'!I480)</f>
        <v>-5.5504671312740124E-2</v>
      </c>
      <c r="J481">
        <f>LN('25 TSE Stocks'!J481/'25 TSE Stocks'!J480)</f>
        <v>2.3506138302373903E-2</v>
      </c>
      <c r="K481">
        <f>LN('25 TSE Stocks'!K481/'25 TSE Stocks'!K480)</f>
        <v>-8.2305704093999926E-3</v>
      </c>
      <c r="L481">
        <f>LN('25 TSE Stocks'!L481/'25 TSE Stocks'!L480)</f>
        <v>-4.9140283122150593E-3</v>
      </c>
      <c r="M481">
        <f>LN('25 TSE Stocks'!M481/'25 TSE Stocks'!M480)</f>
        <v>-4.3102283106689274E-2</v>
      </c>
      <c r="N481">
        <f>LN('25 TSE Stocks'!N481/'25 TSE Stocks'!N480)</f>
        <v>-4.3459534871867211E-2</v>
      </c>
      <c r="O481">
        <f>LN('25 TSE Stocks'!O481/'25 TSE Stocks'!O480)</f>
        <v>-2.4740831452658395E-2</v>
      </c>
      <c r="P481">
        <f>LN('25 TSE Stocks'!P481/'25 TSE Stocks'!P480)</f>
        <v>-2.1245177599272847E-2</v>
      </c>
      <c r="Q481">
        <f>LN('25 TSE Stocks'!Q481/'25 TSE Stocks'!Q480)</f>
        <v>-1.7660565688858976E-2</v>
      </c>
      <c r="R481">
        <f>LN('25 TSE Stocks'!R481/'25 TSE Stocks'!R480)</f>
        <v>-3.4640207620114265E-2</v>
      </c>
      <c r="S481">
        <f>LN('25 TSE Stocks'!S481/'25 TSE Stocks'!S480)</f>
        <v>-2.4897600735700784E-2</v>
      </c>
      <c r="T481">
        <f>LN('25 TSE Stocks'!T481/'25 TSE Stocks'!T480)</f>
        <v>-5.517117400590902E-2</v>
      </c>
      <c r="U481">
        <f>LN('25 TSE Stocks'!U481/'25 TSE Stocks'!U480)</f>
        <v>-1.0924926823867793E-2</v>
      </c>
      <c r="V481">
        <f>LN('25 TSE Stocks'!V481/'25 TSE Stocks'!V480)</f>
        <v>-4.960501582083892E-2</v>
      </c>
      <c r="W481">
        <f>LN('25 TSE Stocks'!W481/'25 TSE Stocks'!W480)</f>
        <v>-9.5565003282868533E-3</v>
      </c>
      <c r="X481">
        <f>LN('25 TSE Stocks'!X481/'25 TSE Stocks'!X480)</f>
        <v>-2.482520301889635E-2</v>
      </c>
      <c r="Y481">
        <f>LN('25 TSE Stocks'!Y481/'25 TSE Stocks'!Y480)</f>
        <v>-0.10367833834779291</v>
      </c>
      <c r="Z481">
        <f>LN('25 TSE Stocks'!Z481/'25 TSE Stocks'!Z480)</f>
        <v>-1.6407244313626254E-3</v>
      </c>
    </row>
    <row r="482" spans="1:26" x14ac:dyDescent="0.25">
      <c r="A482" s="1">
        <v>44620</v>
      </c>
      <c r="B482">
        <f>LN('25 TSE Stocks'!B482/'25 TSE Stocks'!B481)</f>
        <v>-7.558272332088814E-2</v>
      </c>
      <c r="C482">
        <f>LN('25 TSE Stocks'!C482/'25 TSE Stocks'!C481)</f>
        <v>-6.9526064718339595E-2</v>
      </c>
      <c r="D482">
        <f>LN('25 TSE Stocks'!D482/'25 TSE Stocks'!D481)</f>
        <v>-2.0795888397661604E-2</v>
      </c>
      <c r="E482">
        <f>LN('25 TSE Stocks'!E482/'25 TSE Stocks'!E481)</f>
        <v>-5.4845787051187242E-2</v>
      </c>
      <c r="F482">
        <f>LN('25 TSE Stocks'!F482/'25 TSE Stocks'!F481)</f>
        <v>-1.667780793981789E-2</v>
      </c>
      <c r="G482">
        <f>LN('25 TSE Stocks'!G482/'25 TSE Stocks'!G481)</f>
        <v>-6.3778413342510845E-2</v>
      </c>
      <c r="H482">
        <f>LN('25 TSE Stocks'!H482/'25 TSE Stocks'!H481)</f>
        <v>-9.2373401241916259E-2</v>
      </c>
      <c r="I482">
        <f>LN('25 TSE Stocks'!I482/'25 TSE Stocks'!I481)</f>
        <v>-4.4588793297904966E-2</v>
      </c>
      <c r="J482">
        <f>LN('25 TSE Stocks'!J482/'25 TSE Stocks'!J481)</f>
        <v>3.9586404679138763E-3</v>
      </c>
      <c r="K482">
        <f>LN('25 TSE Stocks'!K482/'25 TSE Stocks'!K481)</f>
        <v>1.2320439148576305E-2</v>
      </c>
      <c r="L482">
        <f>LN('25 TSE Stocks'!L482/'25 TSE Stocks'!L481)</f>
        <v>5.5880454721728347E-2</v>
      </c>
      <c r="M482">
        <f>LN('25 TSE Stocks'!M482/'25 TSE Stocks'!M481)</f>
        <v>-2.5126980608750918E-2</v>
      </c>
      <c r="N482">
        <f>LN('25 TSE Stocks'!N482/'25 TSE Stocks'!N481)</f>
        <v>3.5767181135726571E-2</v>
      </c>
      <c r="O482">
        <f>LN('25 TSE Stocks'!O482/'25 TSE Stocks'!O481)</f>
        <v>-2.2667584716293966E-2</v>
      </c>
      <c r="P482">
        <f>LN('25 TSE Stocks'!P482/'25 TSE Stocks'!P481)</f>
        <v>-0.10843271963871355</v>
      </c>
      <c r="Q482">
        <f>LN('25 TSE Stocks'!Q482/'25 TSE Stocks'!Q481)</f>
        <v>1.3274523575541408E-2</v>
      </c>
      <c r="R482">
        <f>LN('25 TSE Stocks'!R482/'25 TSE Stocks'!R481)</f>
        <v>3.1850370642831981E-3</v>
      </c>
      <c r="S482">
        <f>LN('25 TSE Stocks'!S482/'25 TSE Stocks'!S481)</f>
        <v>-1.1107214549786157E-2</v>
      </c>
      <c r="T482">
        <f>LN('25 TSE Stocks'!T482/'25 TSE Stocks'!T481)</f>
        <v>1.1280344428937956E-2</v>
      </c>
      <c r="U482">
        <f>LN('25 TSE Stocks'!U482/'25 TSE Stocks'!U481)</f>
        <v>-3.743434800113702E-2</v>
      </c>
      <c r="V482">
        <f>LN('25 TSE Stocks'!V482/'25 TSE Stocks'!V481)</f>
        <v>2.0434290431060285E-2</v>
      </c>
      <c r="W482">
        <f>LN('25 TSE Stocks'!W482/'25 TSE Stocks'!W481)</f>
        <v>1.2947389756775129E-2</v>
      </c>
      <c r="X482">
        <f>LN('25 TSE Stocks'!X482/'25 TSE Stocks'!X481)</f>
        <v>-4.4451747138595038E-2</v>
      </c>
      <c r="Y482">
        <f>LN('25 TSE Stocks'!Y482/'25 TSE Stocks'!Y481)</f>
        <v>3.6667551202507941E-2</v>
      </c>
      <c r="Z482">
        <f>LN('25 TSE Stocks'!Z482/'25 TSE Stocks'!Z481)</f>
        <v>8.1767262065718001E-3</v>
      </c>
    </row>
    <row r="483" spans="1:26" x14ac:dyDescent="0.25">
      <c r="A483" s="1">
        <v>44627</v>
      </c>
      <c r="B483">
        <f>LN('25 TSE Stocks'!B483/'25 TSE Stocks'!B482)</f>
        <v>-0.14720165771751331</v>
      </c>
      <c r="C483">
        <f>LN('25 TSE Stocks'!C483/'25 TSE Stocks'!C482)</f>
        <v>7.9681990055029024E-3</v>
      </c>
      <c r="D483">
        <f>LN('25 TSE Stocks'!D483/'25 TSE Stocks'!D482)</f>
        <v>-3.3944204213469831E-2</v>
      </c>
      <c r="E483">
        <f>LN('25 TSE Stocks'!E483/'25 TSE Stocks'!E482)</f>
        <v>-1.2052625643890605E-2</v>
      </c>
      <c r="F483">
        <f>LN('25 TSE Stocks'!F483/'25 TSE Stocks'!F482)</f>
        <v>1.171786728925635E-2</v>
      </c>
      <c r="G483">
        <f>LN('25 TSE Stocks'!G483/'25 TSE Stocks'!G482)</f>
        <v>-5.9216680903449871E-2</v>
      </c>
      <c r="H483">
        <f>LN('25 TSE Stocks'!H483/'25 TSE Stocks'!H482)</f>
        <v>-5.5262627397555532E-2</v>
      </c>
      <c r="I483">
        <f>LN('25 TSE Stocks'!I483/'25 TSE Stocks'!I482)</f>
        <v>-1.9949727839666268E-2</v>
      </c>
      <c r="J483">
        <f>LN('25 TSE Stocks'!J483/'25 TSE Stocks'!J482)</f>
        <v>-7.6202813119219101E-2</v>
      </c>
      <c r="K483">
        <f>LN('25 TSE Stocks'!K483/'25 TSE Stocks'!K482)</f>
        <v>-5.115132773798106E-3</v>
      </c>
      <c r="L483">
        <f>LN('25 TSE Stocks'!L483/'25 TSE Stocks'!L482)</f>
        <v>-2.6752102355215811E-2</v>
      </c>
      <c r="M483">
        <f>LN('25 TSE Stocks'!M483/'25 TSE Stocks'!M482)</f>
        <v>-2.2190938295872941E-2</v>
      </c>
      <c r="N483">
        <f>LN('25 TSE Stocks'!N483/'25 TSE Stocks'!N482)</f>
        <v>-2.044567826940857E-2</v>
      </c>
      <c r="O483">
        <f>LN('25 TSE Stocks'!O483/'25 TSE Stocks'!O482)</f>
        <v>-1.1529474709132419E-2</v>
      </c>
      <c r="P483">
        <f>LN('25 TSE Stocks'!P483/'25 TSE Stocks'!P482)</f>
        <v>-0.14903560313507652</v>
      </c>
      <c r="Q483">
        <f>LN('25 TSE Stocks'!Q483/'25 TSE Stocks'!Q482)</f>
        <v>-7.4108056337712336E-2</v>
      </c>
      <c r="R483">
        <f>LN('25 TSE Stocks'!R483/'25 TSE Stocks'!R482)</f>
        <v>-1.8447291912072533E-2</v>
      </c>
      <c r="S483">
        <f>LN('25 TSE Stocks'!S483/'25 TSE Stocks'!S482)</f>
        <v>2.6611305646003031E-2</v>
      </c>
      <c r="T483">
        <f>LN('25 TSE Stocks'!T483/'25 TSE Stocks'!T482)</f>
        <v>-3.5391729992660464E-2</v>
      </c>
      <c r="U483">
        <f>LN('25 TSE Stocks'!U483/'25 TSE Stocks'!U482)</f>
        <v>-7.1298723833532071E-2</v>
      </c>
      <c r="V483">
        <f>LN('25 TSE Stocks'!V483/'25 TSE Stocks'!V482)</f>
        <v>-8.0083840227649E-2</v>
      </c>
      <c r="W483">
        <f>LN('25 TSE Stocks'!W483/'25 TSE Stocks'!W482)</f>
        <v>-1.3976645396972654E-2</v>
      </c>
      <c r="X483">
        <f>LN('25 TSE Stocks'!X483/'25 TSE Stocks'!X482)</f>
        <v>2.128359004381822E-3</v>
      </c>
      <c r="Y483">
        <f>LN('25 TSE Stocks'!Y483/'25 TSE Stocks'!Y482)</f>
        <v>-9.2344201549313457E-2</v>
      </c>
      <c r="Z483">
        <f>LN('25 TSE Stocks'!Z483/'25 TSE Stocks'!Z482)</f>
        <v>-2.3065327271350435E-2</v>
      </c>
    </row>
    <row r="484" spans="1:26" x14ac:dyDescent="0.25">
      <c r="A484" s="1">
        <v>44634</v>
      </c>
      <c r="B484">
        <f>LN('25 TSE Stocks'!B484/'25 TSE Stocks'!B483)</f>
        <v>0.13681741032900796</v>
      </c>
      <c r="C484">
        <f>LN('25 TSE Stocks'!C484/'25 TSE Stocks'!C483)</f>
        <v>7.6373006539242186E-2</v>
      </c>
      <c r="D484">
        <f>LN('25 TSE Stocks'!D484/'25 TSE Stocks'!D483)</f>
        <v>6.557697320686294E-2</v>
      </c>
      <c r="E484">
        <f>LN('25 TSE Stocks'!E484/'25 TSE Stocks'!E483)</f>
        <v>8.9978998931644724E-2</v>
      </c>
      <c r="F484">
        <f>LN('25 TSE Stocks'!F484/'25 TSE Stocks'!F483)</f>
        <v>7.8128340423938208E-2</v>
      </c>
      <c r="G484">
        <f>LN('25 TSE Stocks'!G484/'25 TSE Stocks'!G483)</f>
        <v>8.2252302399729874E-2</v>
      </c>
      <c r="H484">
        <f>LN('25 TSE Stocks'!H484/'25 TSE Stocks'!H483)</f>
        <v>7.6540093315356619E-2</v>
      </c>
      <c r="I484">
        <f>LN('25 TSE Stocks'!I484/'25 TSE Stocks'!I483)</f>
        <v>7.2146165436794432E-2</v>
      </c>
      <c r="J484">
        <f>LN('25 TSE Stocks'!J484/'25 TSE Stocks'!J483)</f>
        <v>5.7286889641165892E-2</v>
      </c>
      <c r="K484">
        <f>LN('25 TSE Stocks'!K484/'25 TSE Stocks'!K483)</f>
        <v>2.6317412623156167E-2</v>
      </c>
      <c r="L484">
        <f>LN('25 TSE Stocks'!L484/'25 TSE Stocks'!L483)</f>
        <v>4.0630543873627654E-2</v>
      </c>
      <c r="M484">
        <f>LN('25 TSE Stocks'!M484/'25 TSE Stocks'!M483)</f>
        <v>4.7317918904623779E-2</v>
      </c>
      <c r="N484">
        <f>LN('25 TSE Stocks'!N484/'25 TSE Stocks'!N483)</f>
        <v>4.5912287753655766E-2</v>
      </c>
      <c r="O484">
        <f>LN('25 TSE Stocks'!O484/'25 TSE Stocks'!O483)</f>
        <v>3.1556838343023794E-2</v>
      </c>
      <c r="P484">
        <f>LN('25 TSE Stocks'!P484/'25 TSE Stocks'!P483)</f>
        <v>0.1230600769896087</v>
      </c>
      <c r="Q484">
        <f>LN('25 TSE Stocks'!Q484/'25 TSE Stocks'!Q483)</f>
        <v>4.1721091997060381E-2</v>
      </c>
      <c r="R484">
        <f>LN('25 TSE Stocks'!R484/'25 TSE Stocks'!R483)</f>
        <v>2.7726152817727327E-2</v>
      </c>
      <c r="S484">
        <f>LN('25 TSE Stocks'!S484/'25 TSE Stocks'!S483)</f>
        <v>2.4897736981397578E-2</v>
      </c>
      <c r="T484">
        <f>LN('25 TSE Stocks'!T484/'25 TSE Stocks'!T483)</f>
        <v>5.5381333136820615E-2</v>
      </c>
      <c r="U484">
        <f>LN('25 TSE Stocks'!U484/'25 TSE Stocks'!U483)</f>
        <v>4.0146000089582384E-2</v>
      </c>
      <c r="V484">
        <f>LN('25 TSE Stocks'!V484/'25 TSE Stocks'!V483)</f>
        <v>8.7946287419805022E-2</v>
      </c>
      <c r="W484">
        <f>LN('25 TSE Stocks'!W484/'25 TSE Stocks'!W483)</f>
        <v>1.8704843017963057E-2</v>
      </c>
      <c r="X484">
        <f>LN('25 TSE Stocks'!X484/'25 TSE Stocks'!X483)</f>
        <v>1.1275661734306591E-2</v>
      </c>
      <c r="Y484">
        <f>LN('25 TSE Stocks'!Y484/'25 TSE Stocks'!Y483)</f>
        <v>8.330264699175477E-2</v>
      </c>
      <c r="Z484">
        <f>LN('25 TSE Stocks'!Z484/'25 TSE Stocks'!Z483)</f>
        <v>4.4016852114171563E-2</v>
      </c>
    </row>
    <row r="485" spans="1:26" x14ac:dyDescent="0.25">
      <c r="A485" s="1">
        <v>44641</v>
      </c>
      <c r="B485">
        <f>LN('25 TSE Stocks'!B485/'25 TSE Stocks'!B484)</f>
        <v>6.9549366410043001E-2</v>
      </c>
      <c r="C485">
        <f>LN('25 TSE Stocks'!C485/'25 TSE Stocks'!C484)</f>
        <v>3.4168853934575714E-2</v>
      </c>
      <c r="D485">
        <f>LN('25 TSE Stocks'!D485/'25 TSE Stocks'!D484)</f>
        <v>5.2490188075836448E-2</v>
      </c>
      <c r="E485">
        <f>LN('25 TSE Stocks'!E485/'25 TSE Stocks'!E484)</f>
        <v>6.7426986742758308E-2</v>
      </c>
      <c r="F485">
        <f>LN('25 TSE Stocks'!F485/'25 TSE Stocks'!F484)</f>
        <v>4.3828987282164597E-2</v>
      </c>
      <c r="G485">
        <f>LN('25 TSE Stocks'!G485/'25 TSE Stocks'!G484)</f>
        <v>8.0347260447502747E-2</v>
      </c>
      <c r="H485">
        <f>LN('25 TSE Stocks'!H485/'25 TSE Stocks'!H484)</f>
        <v>0.1189519102247365</v>
      </c>
      <c r="I485">
        <f>LN('25 TSE Stocks'!I485/'25 TSE Stocks'!I484)</f>
        <v>-5.985037585141018E-4</v>
      </c>
      <c r="J485">
        <f>LN('25 TSE Stocks'!J485/'25 TSE Stocks'!J484)</f>
        <v>3.9804699457737423E-2</v>
      </c>
      <c r="K485">
        <f>LN('25 TSE Stocks'!K485/'25 TSE Stocks'!K484)</f>
        <v>3.7259266878318355E-2</v>
      </c>
      <c r="L485">
        <f>LN('25 TSE Stocks'!L485/'25 TSE Stocks'!L484)</f>
        <v>1.3688388785953545E-2</v>
      </c>
      <c r="M485">
        <f>LN('25 TSE Stocks'!M485/'25 TSE Stocks'!M484)</f>
        <v>3.3849874847529153E-2</v>
      </c>
      <c r="N485">
        <f>LN('25 TSE Stocks'!N485/'25 TSE Stocks'!N484)</f>
        <v>4.2462615423790482E-3</v>
      </c>
      <c r="O485">
        <f>LN('25 TSE Stocks'!O485/'25 TSE Stocks'!O484)</f>
        <v>-8.6293864481581679E-3</v>
      </c>
      <c r="P485">
        <f>LN('25 TSE Stocks'!P485/'25 TSE Stocks'!P484)</f>
        <v>-3.5149259398326482E-3</v>
      </c>
      <c r="Q485">
        <f>LN('25 TSE Stocks'!Q485/'25 TSE Stocks'!Q484)</f>
        <v>-5.6915411936109186E-3</v>
      </c>
      <c r="R485">
        <f>LN('25 TSE Stocks'!R485/'25 TSE Stocks'!R484)</f>
        <v>-1.2574326889248578E-2</v>
      </c>
      <c r="S485">
        <f>LN('25 TSE Stocks'!S485/'25 TSE Stocks'!S484)</f>
        <v>-1.0298793070854744E-2</v>
      </c>
      <c r="T485">
        <f>LN('25 TSE Stocks'!T485/'25 TSE Stocks'!T484)</f>
        <v>4.5670088905178791E-2</v>
      </c>
      <c r="U485">
        <f>LN('25 TSE Stocks'!U485/'25 TSE Stocks'!U484)</f>
        <v>2.1670213484975869E-2</v>
      </c>
      <c r="V485">
        <f>LN('25 TSE Stocks'!V485/'25 TSE Stocks'!V484)</f>
        <v>2.2266056197694735E-2</v>
      </c>
      <c r="W485">
        <f>LN('25 TSE Stocks'!W485/'25 TSE Stocks'!W484)</f>
        <v>7.7195275980278958E-3</v>
      </c>
      <c r="X485">
        <f>LN('25 TSE Stocks'!X485/'25 TSE Stocks'!X484)</f>
        <v>-2.4114569023306127E-2</v>
      </c>
      <c r="Y485">
        <f>LN('25 TSE Stocks'!Y485/'25 TSE Stocks'!Y484)</f>
        <v>5.1338619088982636E-2</v>
      </c>
      <c r="Z485">
        <f>LN('25 TSE Stocks'!Z485/'25 TSE Stocks'!Z484)</f>
        <v>6.3593522344118601E-3</v>
      </c>
    </row>
    <row r="486" spans="1:26" x14ac:dyDescent="0.25">
      <c r="A486" s="1">
        <v>44648</v>
      </c>
      <c r="B486">
        <f>LN('25 TSE Stocks'!B486/'25 TSE Stocks'!B485)</f>
        <v>4.614419910746145E-3</v>
      </c>
      <c r="C486">
        <f>LN('25 TSE Stocks'!C486/'25 TSE Stocks'!C485)</f>
        <v>-7.7821191693731515E-3</v>
      </c>
      <c r="D486">
        <f>LN('25 TSE Stocks'!D486/'25 TSE Stocks'!D485)</f>
        <v>-1.4882883977788043E-2</v>
      </c>
      <c r="E486">
        <f>LN('25 TSE Stocks'!E486/'25 TSE Stocks'!E485)</f>
        <v>-2.8432017939627047E-2</v>
      </c>
      <c r="F486">
        <f>LN('25 TSE Stocks'!F486/'25 TSE Stocks'!F485)</f>
        <v>-3.1294488412585461E-2</v>
      </c>
      <c r="G486">
        <f>LN('25 TSE Stocks'!G486/'25 TSE Stocks'!G485)</f>
        <v>7.2827419800132829E-3</v>
      </c>
      <c r="H486">
        <f>LN('25 TSE Stocks'!H486/'25 TSE Stocks'!H485)</f>
        <v>0</v>
      </c>
      <c r="I486">
        <f>LN('25 TSE Stocks'!I486/'25 TSE Stocks'!I485)</f>
        <v>2.5417583489486112E-2</v>
      </c>
      <c r="J486">
        <f>LN('25 TSE Stocks'!J486/'25 TSE Stocks'!J485)</f>
        <v>-9.4407915150708701E-3</v>
      </c>
      <c r="K486">
        <f>LN('25 TSE Stocks'!K486/'25 TSE Stocks'!K485)</f>
        <v>-6.2551415466852667E-2</v>
      </c>
      <c r="L486">
        <f>LN('25 TSE Stocks'!L486/'25 TSE Stocks'!L485)</f>
        <v>3.0166020032242882E-3</v>
      </c>
      <c r="M486">
        <f>LN('25 TSE Stocks'!M486/'25 TSE Stocks'!M485)</f>
        <v>-3.5712613591568354E-2</v>
      </c>
      <c r="N486">
        <f>LN('25 TSE Stocks'!N486/'25 TSE Stocks'!N485)</f>
        <v>-3.8594740899125764E-3</v>
      </c>
      <c r="O486">
        <f>LN('25 TSE Stocks'!O486/'25 TSE Stocks'!O485)</f>
        <v>9.9503686695668926E-3</v>
      </c>
      <c r="P486">
        <f>LN('25 TSE Stocks'!P486/'25 TSE Stocks'!P485)</f>
        <v>2.4349044800325931E-2</v>
      </c>
      <c r="Q486">
        <f>LN('25 TSE Stocks'!Q486/'25 TSE Stocks'!Q485)</f>
        <v>-1.7271605521754645E-2</v>
      </c>
      <c r="R486">
        <f>LN('25 TSE Stocks'!R486/'25 TSE Stocks'!R485)</f>
        <v>5.9966480721792059E-2</v>
      </c>
      <c r="S486">
        <f>LN('25 TSE Stocks'!S486/'25 TSE Stocks'!S485)</f>
        <v>-4.3370130360319413E-2</v>
      </c>
      <c r="T486">
        <f>LN('25 TSE Stocks'!T486/'25 TSE Stocks'!T485)</f>
        <v>-4.6219973882372721E-2</v>
      </c>
      <c r="U486">
        <f>LN('25 TSE Stocks'!U486/'25 TSE Stocks'!U485)</f>
        <v>-1.7621624353048791E-2</v>
      </c>
      <c r="V486">
        <f>LN('25 TSE Stocks'!V486/'25 TSE Stocks'!V485)</f>
        <v>-6.4761845194158119E-2</v>
      </c>
      <c r="W486">
        <f>LN('25 TSE Stocks'!W486/'25 TSE Stocks'!W485)</f>
        <v>-4.6536007602983716E-2</v>
      </c>
      <c r="X486">
        <f>LN('25 TSE Stocks'!X486/'25 TSE Stocks'!X485)</f>
        <v>-3.2096059066273275E-2</v>
      </c>
      <c r="Y486">
        <f>LN('25 TSE Stocks'!Y486/'25 TSE Stocks'!Y485)</f>
        <v>-1.916434076689524E-2</v>
      </c>
      <c r="Z486">
        <f>LN('25 TSE Stocks'!Z486/'25 TSE Stocks'!Z485)</f>
        <v>1.2598651349548426E-2</v>
      </c>
    </row>
    <row r="487" spans="1:26" x14ac:dyDescent="0.25">
      <c r="A487" s="1">
        <v>44655</v>
      </c>
      <c r="B487">
        <f>LN('25 TSE Stocks'!B487/'25 TSE Stocks'!B486)</f>
        <v>-0.10033848630588858</v>
      </c>
      <c r="C487">
        <f>LN('25 TSE Stocks'!C487/'25 TSE Stocks'!C486)</f>
        <v>-2.3716541005306437E-2</v>
      </c>
      <c r="D487">
        <f>LN('25 TSE Stocks'!D487/'25 TSE Stocks'!D486)</f>
        <v>-3.9132838392930566E-2</v>
      </c>
      <c r="E487">
        <f>LN('25 TSE Stocks'!E487/'25 TSE Stocks'!E486)</f>
        <v>-0.11754395209041915</v>
      </c>
      <c r="F487">
        <f>LN('25 TSE Stocks'!F487/'25 TSE Stocks'!F486)</f>
        <v>-2.1044781942119999E-2</v>
      </c>
      <c r="G487">
        <f>LN('25 TSE Stocks'!G487/'25 TSE Stocks'!G486)</f>
        <v>-3.8474150579717675E-2</v>
      </c>
      <c r="H487">
        <f>LN('25 TSE Stocks'!H487/'25 TSE Stocks'!H486)</f>
        <v>-5.4413362220280086E-2</v>
      </c>
      <c r="I487">
        <f>LN('25 TSE Stocks'!I487/'25 TSE Stocks'!I486)</f>
        <v>-5.1907859602017978E-2</v>
      </c>
      <c r="J487">
        <f>LN('25 TSE Stocks'!J487/'25 TSE Stocks'!J486)</f>
        <v>2.0981265319725349E-2</v>
      </c>
      <c r="K487">
        <f>LN('25 TSE Stocks'!K487/'25 TSE Stocks'!K486)</f>
        <v>-1.4448184030066709E-2</v>
      </c>
      <c r="L487">
        <f>LN('25 TSE Stocks'!L487/'25 TSE Stocks'!L486)</f>
        <v>5.347596775585617E-3</v>
      </c>
      <c r="M487">
        <f>LN('25 TSE Stocks'!M487/'25 TSE Stocks'!M486)</f>
        <v>-4.507158535696032E-2</v>
      </c>
      <c r="N487">
        <f>LN('25 TSE Stocks'!N487/'25 TSE Stocks'!N486)</f>
        <v>-1.3626880865746068E-2</v>
      </c>
      <c r="O487">
        <f>LN('25 TSE Stocks'!O487/'25 TSE Stocks'!O486)</f>
        <v>2.4773090823660849E-2</v>
      </c>
      <c r="P487">
        <f>LN('25 TSE Stocks'!P487/'25 TSE Stocks'!P486)</f>
        <v>-8.6281086982468204E-3</v>
      </c>
      <c r="Q487">
        <f>LN('25 TSE Stocks'!Q487/'25 TSE Stocks'!Q486)</f>
        <v>4.2182154103634795E-2</v>
      </c>
      <c r="R487">
        <f>LN('25 TSE Stocks'!R487/'25 TSE Stocks'!R486)</f>
        <v>-3.1581599752699772E-2</v>
      </c>
      <c r="S487">
        <f>LN('25 TSE Stocks'!S487/'25 TSE Stocks'!S486)</f>
        <v>-2.5179105169195505E-2</v>
      </c>
      <c r="T487">
        <f>LN('25 TSE Stocks'!T487/'25 TSE Stocks'!T486)</f>
        <v>-3.495973655055868E-2</v>
      </c>
      <c r="U487">
        <f>LN('25 TSE Stocks'!U487/'25 TSE Stocks'!U486)</f>
        <v>-6.8922927057906988E-3</v>
      </c>
      <c r="V487">
        <f>LN('25 TSE Stocks'!V487/'25 TSE Stocks'!V486)</f>
        <v>-7.2024365617864398E-3</v>
      </c>
      <c r="W487">
        <f>LN('25 TSE Stocks'!W487/'25 TSE Stocks'!W486)</f>
        <v>-3.4376583547627466E-2</v>
      </c>
      <c r="X487">
        <f>LN('25 TSE Stocks'!X487/'25 TSE Stocks'!X486)</f>
        <v>-2.3248214033682175E-2</v>
      </c>
      <c r="Y487">
        <f>LN('25 TSE Stocks'!Y487/'25 TSE Stocks'!Y486)</f>
        <v>-5.3285747825622919E-2</v>
      </c>
      <c r="Z487">
        <f>LN('25 TSE Stocks'!Z487/'25 TSE Stocks'!Z486)</f>
        <v>-3.2090336300213629E-2</v>
      </c>
    </row>
    <row r="488" spans="1:26" x14ac:dyDescent="0.25">
      <c r="A488" s="1">
        <v>44662</v>
      </c>
      <c r="B488">
        <f>LN('25 TSE Stocks'!B488/'25 TSE Stocks'!B487)</f>
        <v>-2.4404779578731401E-2</v>
      </c>
      <c r="C488">
        <f>LN('25 TSE Stocks'!C488/'25 TSE Stocks'!C487)</f>
        <v>-2.3609847834327576E-2</v>
      </c>
      <c r="D488">
        <f>LN('25 TSE Stocks'!D488/'25 TSE Stocks'!D487)</f>
        <v>-4.5490369219556896E-2</v>
      </c>
      <c r="E488">
        <f>LN('25 TSE Stocks'!E488/'25 TSE Stocks'!E487)</f>
        <v>1.8207780409575016E-2</v>
      </c>
      <c r="F488">
        <f>LN('25 TSE Stocks'!F488/'25 TSE Stocks'!F487)</f>
        <v>1.5003618708411947E-2</v>
      </c>
      <c r="G488">
        <f>LN('25 TSE Stocks'!G488/'25 TSE Stocks'!G487)</f>
        <v>3.031596807200141E-2</v>
      </c>
      <c r="H488">
        <f>LN('25 TSE Stocks'!H488/'25 TSE Stocks'!H487)</f>
        <v>1.3072055286124738E-2</v>
      </c>
      <c r="I488">
        <f>LN('25 TSE Stocks'!I488/'25 TSE Stocks'!I487)</f>
        <v>1.7268077632080003E-2</v>
      </c>
      <c r="J488">
        <f>LN('25 TSE Stocks'!J488/'25 TSE Stocks'!J487)</f>
        <v>-4.9954201983249298E-2</v>
      </c>
      <c r="K488">
        <f>LN('25 TSE Stocks'!K488/'25 TSE Stocks'!K487)</f>
        <v>-3.0609400212869654E-2</v>
      </c>
      <c r="L488">
        <f>LN('25 TSE Stocks'!L488/'25 TSE Stocks'!L487)</f>
        <v>-1.2121323386164279E-2</v>
      </c>
      <c r="M488">
        <f>LN('25 TSE Stocks'!M488/'25 TSE Stocks'!M487)</f>
        <v>-7.8560236277459509E-3</v>
      </c>
      <c r="N488">
        <f>LN('25 TSE Stocks'!N488/'25 TSE Stocks'!N487)</f>
        <v>-0.13134969990764056</v>
      </c>
      <c r="O488">
        <f>LN('25 TSE Stocks'!O488/'25 TSE Stocks'!O487)</f>
        <v>-4.2083814476807216E-2</v>
      </c>
      <c r="P488">
        <f>LN('25 TSE Stocks'!P488/'25 TSE Stocks'!P487)</f>
        <v>-3.5277056430312682E-2</v>
      </c>
      <c r="Q488">
        <f>LN('25 TSE Stocks'!Q488/'25 TSE Stocks'!Q487)</f>
        <v>2.2395959854642914E-3</v>
      </c>
      <c r="R488">
        <f>LN('25 TSE Stocks'!R488/'25 TSE Stocks'!R487)</f>
        <v>-6.6171781463334805E-3</v>
      </c>
      <c r="S488">
        <f>LN('25 TSE Stocks'!S488/'25 TSE Stocks'!S487)</f>
        <v>6.2318639460793177E-2</v>
      </c>
      <c r="T488">
        <f>LN('25 TSE Stocks'!T488/'25 TSE Stocks'!T487)</f>
        <v>9.8981989620915735E-3</v>
      </c>
      <c r="U488">
        <f>LN('25 TSE Stocks'!U488/'25 TSE Stocks'!U487)</f>
        <v>1.1729021332655343E-2</v>
      </c>
      <c r="V488">
        <f>LN('25 TSE Stocks'!V488/'25 TSE Stocks'!V487)</f>
        <v>-4.1950777553513363E-3</v>
      </c>
      <c r="W488">
        <f>LN('25 TSE Stocks'!W488/'25 TSE Stocks'!W487)</f>
        <v>-1.6999669142781892E-2</v>
      </c>
      <c r="X488">
        <f>LN('25 TSE Stocks'!X488/'25 TSE Stocks'!X487)</f>
        <v>-2.691437703698692E-2</v>
      </c>
      <c r="Y488">
        <f>LN('25 TSE Stocks'!Y488/'25 TSE Stocks'!Y487)</f>
        <v>-6.5145271414137418E-3</v>
      </c>
      <c r="Z488">
        <f>LN('25 TSE Stocks'!Z488/'25 TSE Stocks'!Z487)</f>
        <v>1.9544629936740148E-2</v>
      </c>
    </row>
    <row r="489" spans="1:26" x14ac:dyDescent="0.25">
      <c r="A489" s="1">
        <v>44669</v>
      </c>
      <c r="B489">
        <f>LN('25 TSE Stocks'!B489/'25 TSE Stocks'!B488)</f>
        <v>3.2886104443644684E-3</v>
      </c>
      <c r="C489">
        <f>LN('25 TSE Stocks'!C489/'25 TSE Stocks'!C488)</f>
        <v>-4.3955437893678687E-2</v>
      </c>
      <c r="D489">
        <f>LN('25 TSE Stocks'!D489/'25 TSE Stocks'!D488)</f>
        <v>3.9462637187055692E-2</v>
      </c>
      <c r="E489">
        <f>LN('25 TSE Stocks'!E489/'25 TSE Stocks'!E488)</f>
        <v>5.9930405102041291E-2</v>
      </c>
      <c r="F489">
        <f>LN('25 TSE Stocks'!F489/'25 TSE Stocks'!F488)</f>
        <v>1.6875870948672666E-2</v>
      </c>
      <c r="G489">
        <f>LN('25 TSE Stocks'!G489/'25 TSE Stocks'!G488)</f>
        <v>2.2884388243601252E-2</v>
      </c>
      <c r="H489">
        <f>LN('25 TSE Stocks'!H489/'25 TSE Stocks'!H488)</f>
        <v>3.5091299220025352E-2</v>
      </c>
      <c r="I489">
        <f>LN('25 TSE Stocks'!I489/'25 TSE Stocks'!I488)</f>
        <v>5.0226122662913042E-3</v>
      </c>
      <c r="J489">
        <f>LN('25 TSE Stocks'!J489/'25 TSE Stocks'!J488)</f>
        <v>1.2610565278865305E-2</v>
      </c>
      <c r="K489">
        <f>LN('25 TSE Stocks'!K489/'25 TSE Stocks'!K488)</f>
        <v>1.1721081346355348E-2</v>
      </c>
      <c r="L489">
        <f>LN('25 TSE Stocks'!L489/'25 TSE Stocks'!L488)</f>
        <v>1.5128835303011902E-2</v>
      </c>
      <c r="M489">
        <f>LN('25 TSE Stocks'!M489/'25 TSE Stocks'!M488)</f>
        <v>1.8880826231645425E-2</v>
      </c>
      <c r="N489">
        <f>LN('25 TSE Stocks'!N489/'25 TSE Stocks'!N488)</f>
        <v>4.0303329087885142E-2</v>
      </c>
      <c r="O489">
        <f>LN('25 TSE Stocks'!O489/'25 TSE Stocks'!O488)</f>
        <v>5.0419846442857789E-2</v>
      </c>
      <c r="P489">
        <f>LN('25 TSE Stocks'!P489/'25 TSE Stocks'!P488)</f>
        <v>-6.6815301283976281E-2</v>
      </c>
      <c r="Q489">
        <f>LN('25 TSE Stocks'!Q489/'25 TSE Stocks'!Q488)</f>
        <v>-4.4842189079732859E-3</v>
      </c>
      <c r="R489">
        <f>LN('25 TSE Stocks'!R489/'25 TSE Stocks'!R488)</f>
        <v>2.2708015555279626E-2</v>
      </c>
      <c r="S489">
        <f>LN('25 TSE Stocks'!S489/'25 TSE Stocks'!S488)</f>
        <v>-3.7139534291597713E-2</v>
      </c>
      <c r="T489">
        <f>LN('25 TSE Stocks'!T489/'25 TSE Stocks'!T488)</f>
        <v>2.9682544653230211E-2</v>
      </c>
      <c r="U489">
        <f>LN('25 TSE Stocks'!U489/'25 TSE Stocks'!U488)</f>
        <v>4.5011128595206784E-2</v>
      </c>
      <c r="V489">
        <f>LN('25 TSE Stocks'!V489/'25 TSE Stocks'!V488)</f>
        <v>-1.5890199912975682E-2</v>
      </c>
      <c r="W489">
        <f>LN('25 TSE Stocks'!W489/'25 TSE Stocks'!W488)</f>
        <v>1.4897457755339613E-3</v>
      </c>
      <c r="X489">
        <f>LN('25 TSE Stocks'!X489/'25 TSE Stocks'!X488)</f>
        <v>2.3113573765226533E-2</v>
      </c>
      <c r="Y489">
        <f>LN('25 TSE Stocks'!Y489/'25 TSE Stocks'!Y488)</f>
        <v>-9.3810079427873519E-3</v>
      </c>
      <c r="Z489">
        <f>LN('25 TSE Stocks'!Z489/'25 TSE Stocks'!Z488)</f>
        <v>1.122706443670978E-2</v>
      </c>
    </row>
    <row r="490" spans="1:26" x14ac:dyDescent="0.25">
      <c r="A490" s="1">
        <v>44676</v>
      </c>
      <c r="B490">
        <f>LN('25 TSE Stocks'!B490/'25 TSE Stocks'!B489)</f>
        <v>-3.1122193290667136E-2</v>
      </c>
      <c r="C490">
        <f>LN('25 TSE Stocks'!C490/'25 TSE Stocks'!C489)</f>
        <v>-1.1477914571132175E-2</v>
      </c>
      <c r="D490">
        <f>LN('25 TSE Stocks'!D490/'25 TSE Stocks'!D489)</f>
        <v>-2.6962440842121717E-2</v>
      </c>
      <c r="E490">
        <f>LN('25 TSE Stocks'!E490/'25 TSE Stocks'!E489)</f>
        <v>6.5336374609856196E-4</v>
      </c>
      <c r="F490">
        <f>LN('25 TSE Stocks'!F490/'25 TSE Stocks'!F489)</f>
        <v>-1.3955027263661395E-2</v>
      </c>
      <c r="G490">
        <f>LN('25 TSE Stocks'!G490/'25 TSE Stocks'!G489)</f>
        <v>1.1472437570578602E-2</v>
      </c>
      <c r="H490">
        <f>LN('25 TSE Stocks'!H490/'25 TSE Stocks'!H489)</f>
        <v>2.4769113646789985E-2</v>
      </c>
      <c r="I490">
        <f>LN('25 TSE Stocks'!I490/'25 TSE Stocks'!I489)</f>
        <v>-1.6773152655661004E-2</v>
      </c>
      <c r="J490">
        <f>LN('25 TSE Stocks'!J490/'25 TSE Stocks'!J489)</f>
        <v>-1.9324230864650342E-2</v>
      </c>
      <c r="K490">
        <f>LN('25 TSE Stocks'!K490/'25 TSE Stocks'!K489)</f>
        <v>-6.0028870508496673E-2</v>
      </c>
      <c r="L490">
        <f>LN('25 TSE Stocks'!L490/'25 TSE Stocks'!L489)</f>
        <v>8.9686428681190825E-3</v>
      </c>
      <c r="M490">
        <f>LN('25 TSE Stocks'!M490/'25 TSE Stocks'!M489)</f>
        <v>1.3453113158601586E-2</v>
      </c>
      <c r="N490">
        <f>LN('25 TSE Stocks'!N490/'25 TSE Stocks'!N489)</f>
        <v>2.2081578376364007E-2</v>
      </c>
      <c r="O490">
        <f>LN('25 TSE Stocks'!O490/'25 TSE Stocks'!O489)</f>
        <v>2.5222061280052797E-2</v>
      </c>
      <c r="P490">
        <f>LN('25 TSE Stocks'!P490/'25 TSE Stocks'!P489)</f>
        <v>3.5819176652491062E-2</v>
      </c>
      <c r="Q490">
        <f>LN('25 TSE Stocks'!Q490/'25 TSE Stocks'!Q489)</f>
        <v>1.6713462461746122E-2</v>
      </c>
      <c r="R490">
        <f>LN('25 TSE Stocks'!R490/'25 TSE Stocks'!R489)</f>
        <v>2.9775189273866286E-3</v>
      </c>
      <c r="S490">
        <f>LN('25 TSE Stocks'!S490/'25 TSE Stocks'!S489)</f>
        <v>3.0869874596459061E-2</v>
      </c>
      <c r="T490">
        <f>LN('25 TSE Stocks'!T490/'25 TSE Stocks'!T489)</f>
        <v>8.9586649130111041E-3</v>
      </c>
      <c r="U490">
        <f>LN('25 TSE Stocks'!U490/'25 TSE Stocks'!U489)</f>
        <v>5.3670048336030268E-3</v>
      </c>
      <c r="V490">
        <f>LN('25 TSE Stocks'!V490/'25 TSE Stocks'!V489)</f>
        <v>8.5061664517686719E-3</v>
      </c>
      <c r="W490">
        <f>LN('25 TSE Stocks'!W490/'25 TSE Stocks'!W489)</f>
        <v>1.1838831435983448E-2</v>
      </c>
      <c r="X490">
        <f>LN('25 TSE Stocks'!X490/'25 TSE Stocks'!X489)</f>
        <v>1.9608393087590249E-2</v>
      </c>
      <c r="Y490">
        <f>LN('25 TSE Stocks'!Y490/'25 TSE Stocks'!Y489)</f>
        <v>1.4038685714154262E-2</v>
      </c>
      <c r="Z490">
        <f>LN('25 TSE Stocks'!Z490/'25 TSE Stocks'!Z489)</f>
        <v>3.1846870026099919E-3</v>
      </c>
    </row>
    <row r="491" spans="1:26" x14ac:dyDescent="0.25">
      <c r="A491" s="1">
        <v>44683</v>
      </c>
      <c r="B491">
        <f>LN('25 TSE Stocks'!B491/'25 TSE Stocks'!B490)</f>
        <v>-1.9955131508555688E-2</v>
      </c>
      <c r="C491">
        <f>LN('25 TSE Stocks'!C491/'25 TSE Stocks'!C490)</f>
        <v>3.7526516782072264E-2</v>
      </c>
      <c r="D491">
        <f>LN('25 TSE Stocks'!D491/'25 TSE Stocks'!D490)</f>
        <v>1.2414745757322024E-3</v>
      </c>
      <c r="E491">
        <f>LN('25 TSE Stocks'!E491/'25 TSE Stocks'!E490)</f>
        <v>4.2205756577297644E-2</v>
      </c>
      <c r="F491">
        <f>LN('25 TSE Stocks'!F491/'25 TSE Stocks'!F490)</f>
        <v>3.286253830231943E-2</v>
      </c>
      <c r="G491">
        <f>LN('25 TSE Stocks'!G491/'25 TSE Stocks'!G490)</f>
        <v>1.7954583992512863E-2</v>
      </c>
      <c r="H491">
        <f>LN('25 TSE Stocks'!H491/'25 TSE Stocks'!H490)</f>
        <v>5.3584229911795921E-2</v>
      </c>
      <c r="I491">
        <f>LN('25 TSE Stocks'!I491/'25 TSE Stocks'!I490)</f>
        <v>5.2403336306318146E-2</v>
      </c>
      <c r="J491">
        <f>LN('25 TSE Stocks'!J491/'25 TSE Stocks'!J490)</f>
        <v>-6.6259024974121283E-2</v>
      </c>
      <c r="K491">
        <f>LN('25 TSE Stocks'!K491/'25 TSE Stocks'!K490)</f>
        <v>1.1185757450720127E-2</v>
      </c>
      <c r="L491">
        <f>LN('25 TSE Stocks'!L491/'25 TSE Stocks'!L490)</f>
        <v>4.454336897989835E-3</v>
      </c>
      <c r="M491">
        <f>LN('25 TSE Stocks'!M491/'25 TSE Stocks'!M490)</f>
        <v>-3.5059804067656113E-3</v>
      </c>
      <c r="N491">
        <f>LN('25 TSE Stocks'!N491/'25 TSE Stocks'!N490)</f>
        <v>5.3956625304959017E-2</v>
      </c>
      <c r="O491">
        <f>LN('25 TSE Stocks'!O491/'25 TSE Stocks'!O490)</f>
        <v>3.7279001330130464E-2</v>
      </c>
      <c r="P491">
        <f>LN('25 TSE Stocks'!P491/'25 TSE Stocks'!P490)</f>
        <v>-2.0580645428582071E-2</v>
      </c>
      <c r="Q491">
        <f>LN('25 TSE Stocks'!Q491/'25 TSE Stocks'!Q490)</f>
        <v>7.7049946391460769E-3</v>
      </c>
      <c r="R491">
        <f>LN('25 TSE Stocks'!R491/'25 TSE Stocks'!R490)</f>
        <v>4.6972972084929183E-2</v>
      </c>
      <c r="S491">
        <f>LN('25 TSE Stocks'!S491/'25 TSE Stocks'!S490)</f>
        <v>1.3534889497328258E-2</v>
      </c>
      <c r="T491">
        <f>LN('25 TSE Stocks'!T491/'25 TSE Stocks'!T490)</f>
        <v>3.3975866564021219E-2</v>
      </c>
      <c r="U491">
        <f>LN('25 TSE Stocks'!U491/'25 TSE Stocks'!U490)</f>
        <v>-2.871518351819004E-3</v>
      </c>
      <c r="V491">
        <f>LN('25 TSE Stocks'!V491/'25 TSE Stocks'!V490)</f>
        <v>2.0435691748881393E-2</v>
      </c>
      <c r="W491">
        <f>LN('25 TSE Stocks'!W491/'25 TSE Stocks'!W490)</f>
        <v>2.2905944177394749E-2</v>
      </c>
      <c r="X491">
        <f>LN('25 TSE Stocks'!X491/'25 TSE Stocks'!X490)</f>
        <v>1.4089992872005894E-2</v>
      </c>
      <c r="Y491">
        <f>LN('25 TSE Stocks'!Y491/'25 TSE Stocks'!Y490)</f>
        <v>2.6594825774821005E-2</v>
      </c>
      <c r="Z491">
        <f>LN('25 TSE Stocks'!Z491/'25 TSE Stocks'!Z490)</f>
        <v>1.1067308756141862E-2</v>
      </c>
    </row>
    <row r="492" spans="1:26" x14ac:dyDescent="0.25">
      <c r="A492" s="1">
        <v>44690</v>
      </c>
      <c r="B492">
        <f>LN('25 TSE Stocks'!B492/'25 TSE Stocks'!B491)</f>
        <v>-2.0655316378014751E-2</v>
      </c>
      <c r="C492">
        <f>LN('25 TSE Stocks'!C492/'25 TSE Stocks'!C491)</f>
        <v>-3.5364337113065102E-2</v>
      </c>
      <c r="D492">
        <f>LN('25 TSE Stocks'!D492/'25 TSE Stocks'!D491)</f>
        <v>-9.3574719080368726E-2</v>
      </c>
      <c r="E492">
        <f>LN('25 TSE Stocks'!E492/'25 TSE Stocks'!E491)</f>
        <v>-2.9871889260186947E-2</v>
      </c>
      <c r="F492">
        <f>LN('25 TSE Stocks'!F492/'25 TSE Stocks'!F491)</f>
        <v>-6.4512886365766881E-2</v>
      </c>
      <c r="G492">
        <f>LN('25 TSE Stocks'!G492/'25 TSE Stocks'!G491)</f>
        <v>-0.10214370285315241</v>
      </c>
      <c r="H492">
        <f>LN('25 TSE Stocks'!H492/'25 TSE Stocks'!H491)</f>
        <v>4.2559573335704509E-2</v>
      </c>
      <c r="I492">
        <f>LN('25 TSE Stocks'!I492/'25 TSE Stocks'!I491)</f>
        <v>-4.8944885091877381E-2</v>
      </c>
      <c r="J492">
        <f>LN('25 TSE Stocks'!J492/'25 TSE Stocks'!J491)</f>
        <v>6.0434880841219077E-2</v>
      </c>
      <c r="K492">
        <f>LN('25 TSE Stocks'!K492/'25 TSE Stocks'!K491)</f>
        <v>-4.4594104373977296E-3</v>
      </c>
      <c r="L492">
        <f>LN('25 TSE Stocks'!L492/'25 TSE Stocks'!L491)</f>
        <v>-3.6203013932762512E-2</v>
      </c>
      <c r="M492">
        <f>LN('25 TSE Stocks'!M492/'25 TSE Stocks'!M491)</f>
        <v>-1.6742214751895027E-2</v>
      </c>
      <c r="N492">
        <f>LN('25 TSE Stocks'!N492/'25 TSE Stocks'!N491)</f>
        <v>-5.2278109027298278E-2</v>
      </c>
      <c r="O492">
        <f>LN('25 TSE Stocks'!O492/'25 TSE Stocks'!O491)</f>
        <v>5.3843444594427583E-3</v>
      </c>
      <c r="P492">
        <f>LN('25 TSE Stocks'!P492/'25 TSE Stocks'!P491)</f>
        <v>-1.7159716608901913E-2</v>
      </c>
      <c r="Q492">
        <f>LN('25 TSE Stocks'!Q492/'25 TSE Stocks'!Q491)</f>
        <v>-4.2559614447767263E-2</v>
      </c>
      <c r="R492">
        <f>LN('25 TSE Stocks'!R492/'25 TSE Stocks'!R491)</f>
        <v>-5.2760952735630022E-2</v>
      </c>
      <c r="S492">
        <f>LN('25 TSE Stocks'!S492/'25 TSE Stocks'!S491)</f>
        <v>-1.0395039353616948E-2</v>
      </c>
      <c r="T492">
        <f>LN('25 TSE Stocks'!T492/'25 TSE Stocks'!T491)</f>
        <v>1.1783754267496576E-2</v>
      </c>
      <c r="U492">
        <f>LN('25 TSE Stocks'!U492/'25 TSE Stocks'!U491)</f>
        <v>-3.1748795807333495E-2</v>
      </c>
      <c r="V492">
        <f>LN('25 TSE Stocks'!V492/'25 TSE Stocks'!V491)</f>
        <v>-8.8565805323230912E-3</v>
      </c>
      <c r="W492">
        <f>LN('25 TSE Stocks'!W492/'25 TSE Stocks'!W491)</f>
        <v>1.0725837194367979E-2</v>
      </c>
      <c r="X492">
        <f>LN('25 TSE Stocks'!X492/'25 TSE Stocks'!X491)</f>
        <v>4.0409524952837006E-2</v>
      </c>
      <c r="Y492">
        <f>LN('25 TSE Stocks'!Y492/'25 TSE Stocks'!Y491)</f>
        <v>-8.5942497292547965E-2</v>
      </c>
      <c r="Z492">
        <f>LN('25 TSE Stocks'!Z492/'25 TSE Stocks'!Z491)</f>
        <v>0</v>
      </c>
    </row>
    <row r="493" spans="1:26" x14ac:dyDescent="0.25">
      <c r="A493" s="1">
        <v>44697</v>
      </c>
      <c r="B493">
        <f>LN('25 TSE Stocks'!B493/'25 TSE Stocks'!B492)</f>
        <v>5.573666975525645E-2</v>
      </c>
      <c r="C493">
        <f>LN('25 TSE Stocks'!C493/'25 TSE Stocks'!C492)</f>
        <v>-1.5234268851467468E-2</v>
      </c>
      <c r="D493">
        <f>LN('25 TSE Stocks'!D493/'25 TSE Stocks'!D492)</f>
        <v>0.13370162869994706</v>
      </c>
      <c r="E493">
        <f>LN('25 TSE Stocks'!E493/'25 TSE Stocks'!E492)</f>
        <v>-5.8449639374315701E-2</v>
      </c>
      <c r="F493">
        <f>LN('25 TSE Stocks'!F493/'25 TSE Stocks'!F492)</f>
        <v>-6.865340239726723E-3</v>
      </c>
      <c r="G493">
        <f>LN('25 TSE Stocks'!G493/'25 TSE Stocks'!G492)</f>
        <v>-3.4121226948114441E-3</v>
      </c>
      <c r="H493">
        <f>LN('25 TSE Stocks'!H493/'25 TSE Stocks'!H492)</f>
        <v>5.4067198914427211E-2</v>
      </c>
      <c r="I493">
        <f>LN('25 TSE Stocks'!I493/'25 TSE Stocks'!I492)</f>
        <v>1.7913329959159216E-2</v>
      </c>
      <c r="J493">
        <f>LN('25 TSE Stocks'!J493/'25 TSE Stocks'!J492)</f>
        <v>-7.2545637259092854E-2</v>
      </c>
      <c r="K493">
        <f>LN('25 TSE Stocks'!K493/'25 TSE Stocks'!K492)</f>
        <v>3.1888508567804882E-2</v>
      </c>
      <c r="L493">
        <f>LN('25 TSE Stocks'!L493/'25 TSE Stocks'!L492)</f>
        <v>6.9709468426241886E-2</v>
      </c>
      <c r="M493">
        <f>LN('25 TSE Stocks'!M493/'25 TSE Stocks'!M492)</f>
        <v>4.0094445381413685E-2</v>
      </c>
      <c r="N493">
        <f>LN('25 TSE Stocks'!N493/'25 TSE Stocks'!N492)</f>
        <v>-1.8193819929857812E-2</v>
      </c>
      <c r="O493">
        <f>LN('25 TSE Stocks'!O493/'25 TSE Stocks'!O492)</f>
        <v>-6.85241302327778E-2</v>
      </c>
      <c r="P493">
        <f>LN('25 TSE Stocks'!P493/'25 TSE Stocks'!P492)</f>
        <v>-1.550418650851281E-2</v>
      </c>
      <c r="Q493">
        <f>LN('25 TSE Stocks'!Q493/'25 TSE Stocks'!Q492)</f>
        <v>-1.9642390173147596E-2</v>
      </c>
      <c r="R493">
        <f>LN('25 TSE Stocks'!R493/'25 TSE Stocks'!R492)</f>
        <v>-6.9747032627884648E-2</v>
      </c>
      <c r="S493">
        <f>LN('25 TSE Stocks'!S493/'25 TSE Stocks'!S492)</f>
        <v>-6.4747566466975895E-2</v>
      </c>
      <c r="T493">
        <f>LN('25 TSE Stocks'!T493/'25 TSE Stocks'!T492)</f>
        <v>4.4775844588230369E-2</v>
      </c>
      <c r="U493">
        <f>LN('25 TSE Stocks'!U493/'25 TSE Stocks'!U492)</f>
        <v>-1.6361132485423407E-2</v>
      </c>
      <c r="V493">
        <f>LN('25 TSE Stocks'!V493/'25 TSE Stocks'!V492)</f>
        <v>4.6985050283210022E-3</v>
      </c>
      <c r="W493">
        <f>LN('25 TSE Stocks'!W493/'25 TSE Stocks'!W492)</f>
        <v>3.3569573913196885E-2</v>
      </c>
      <c r="X493">
        <f>LN('25 TSE Stocks'!X493/'25 TSE Stocks'!X492)</f>
        <v>-5.375295858849144E-2</v>
      </c>
      <c r="Y493">
        <f>LN('25 TSE Stocks'!Y493/'25 TSE Stocks'!Y492)</f>
        <v>3.936982557729958E-3</v>
      </c>
      <c r="Z493">
        <f>LN('25 TSE Stocks'!Z493/'25 TSE Stocks'!Z492)</f>
        <v>6.2696578153927287E-3</v>
      </c>
    </row>
    <row r="494" spans="1:26" x14ac:dyDescent="0.25">
      <c r="A494" s="1">
        <v>44704</v>
      </c>
      <c r="B494">
        <f>LN('25 TSE Stocks'!B494/'25 TSE Stocks'!B493)</f>
        <v>-1.8802280906227396E-2</v>
      </c>
      <c r="C494">
        <f>LN('25 TSE Stocks'!C494/'25 TSE Stocks'!C493)</f>
        <v>-2.8170874790676974E-2</v>
      </c>
      <c r="D494">
        <f>LN('25 TSE Stocks'!D494/'25 TSE Stocks'!D493)</f>
        <v>-4.2611401820347151E-2</v>
      </c>
      <c r="E494">
        <f>LN('25 TSE Stocks'!E494/'25 TSE Stocks'!E493)</f>
        <v>-8.2417875102378212E-3</v>
      </c>
      <c r="F494">
        <f>LN('25 TSE Stocks'!F494/'25 TSE Stocks'!F493)</f>
        <v>1.7752694521619952E-2</v>
      </c>
      <c r="G494">
        <f>LN('25 TSE Stocks'!G494/'25 TSE Stocks'!G493)</f>
        <v>1.7425429226363778E-2</v>
      </c>
      <c r="H494">
        <f>LN('25 TSE Stocks'!H494/'25 TSE Stocks'!H493)</f>
        <v>2.5975515319792954E-2</v>
      </c>
      <c r="I494">
        <f>LN('25 TSE Stocks'!I494/'25 TSE Stocks'!I493)</f>
        <v>3.8929120981232308E-2</v>
      </c>
      <c r="J494">
        <f>LN('25 TSE Stocks'!J494/'25 TSE Stocks'!J493)</f>
        <v>-3.2036411583045064E-2</v>
      </c>
      <c r="K494">
        <f>LN('25 TSE Stocks'!K494/'25 TSE Stocks'!K493)</f>
        <v>-4.879020172358127E-2</v>
      </c>
      <c r="L494">
        <f>LN('25 TSE Stocks'!L494/'25 TSE Stocks'!L493)</f>
        <v>-1.4430292317091338E-2</v>
      </c>
      <c r="M494">
        <f>LN('25 TSE Stocks'!M494/'25 TSE Stocks'!M493)</f>
        <v>-8.4573526575371406E-3</v>
      </c>
      <c r="N494">
        <f>LN('25 TSE Stocks'!N494/'25 TSE Stocks'!N493)</f>
        <v>-2.9025249278270875E-2</v>
      </c>
      <c r="O494">
        <f>LN('25 TSE Stocks'!O494/'25 TSE Stocks'!O493)</f>
        <v>-3.6438674107217787E-2</v>
      </c>
      <c r="P494">
        <f>LN('25 TSE Stocks'!P494/'25 TSE Stocks'!P493)</f>
        <v>1.1650563258176112E-2</v>
      </c>
      <c r="Q494">
        <f>LN('25 TSE Stocks'!Q494/'25 TSE Stocks'!Q493)</f>
        <v>-2.2419816614984957E-2</v>
      </c>
      <c r="R494">
        <f>LN('25 TSE Stocks'!R494/'25 TSE Stocks'!R493)</f>
        <v>-7.5728062264594108E-3</v>
      </c>
      <c r="S494">
        <f>LN('25 TSE Stocks'!S494/'25 TSE Stocks'!S493)</f>
        <v>8.878959017069572E-3</v>
      </c>
      <c r="T494">
        <f>LN('25 TSE Stocks'!T494/'25 TSE Stocks'!T493)</f>
        <v>-5.1722223475879237E-2</v>
      </c>
      <c r="U494">
        <f>LN('25 TSE Stocks'!U494/'25 TSE Stocks'!U493)</f>
        <v>3.206929211023625E-2</v>
      </c>
      <c r="V494">
        <f>LN('25 TSE Stocks'!V494/'25 TSE Stocks'!V493)</f>
        <v>2.1639145921722513E-2</v>
      </c>
      <c r="W494">
        <f>LN('25 TSE Stocks'!W494/'25 TSE Stocks'!W493)</f>
        <v>7.5369296302917931E-3</v>
      </c>
      <c r="X494">
        <f>LN('25 TSE Stocks'!X494/'25 TSE Stocks'!X493)</f>
        <v>4.1657464254656246E-2</v>
      </c>
      <c r="Y494">
        <f>LN('25 TSE Stocks'!Y494/'25 TSE Stocks'!Y493)</f>
        <v>2.4261301466304491E-2</v>
      </c>
      <c r="Z494">
        <f>LN('25 TSE Stocks'!Z494/'25 TSE Stocks'!Z493)</f>
        <v>3.1200988042580508E-3</v>
      </c>
    </row>
    <row r="495" spans="1:26" x14ac:dyDescent="0.25">
      <c r="A495" s="1">
        <v>44711</v>
      </c>
      <c r="B495">
        <f>LN('25 TSE Stocks'!B495/'25 TSE Stocks'!B494)</f>
        <v>2.9861326961490197E-2</v>
      </c>
      <c r="C495">
        <f>LN('25 TSE Stocks'!C495/'25 TSE Stocks'!C494)</f>
        <v>3.6904530294139669E-2</v>
      </c>
      <c r="D495">
        <f>LN('25 TSE Stocks'!D495/'25 TSE Stocks'!D494)</f>
        <v>1.7263077013860876E-2</v>
      </c>
      <c r="E495">
        <f>LN('25 TSE Stocks'!E495/'25 TSE Stocks'!E494)</f>
        <v>0.10467059343976719</v>
      </c>
      <c r="F495">
        <f>LN('25 TSE Stocks'!F495/'25 TSE Stocks'!F494)</f>
        <v>1.2175125251989501E-3</v>
      </c>
      <c r="G495">
        <f>LN('25 TSE Stocks'!G495/'25 TSE Stocks'!G494)</f>
        <v>3.8131147355980617E-2</v>
      </c>
      <c r="H495">
        <f>LN('25 TSE Stocks'!H495/'25 TSE Stocks'!H494)</f>
        <v>2.5317835707494869E-2</v>
      </c>
      <c r="I495">
        <f>LN('25 TSE Stocks'!I495/'25 TSE Stocks'!I494)</f>
        <v>-3.3756009564137657E-2</v>
      </c>
      <c r="J495">
        <f>LN('25 TSE Stocks'!J495/'25 TSE Stocks'!J494)</f>
        <v>9.141149831906796E-2</v>
      </c>
      <c r="K495">
        <f>LN('25 TSE Stocks'!K495/'25 TSE Stocks'!K494)</f>
        <v>-1.9507200541402783E-2</v>
      </c>
      <c r="L495">
        <f>LN('25 TSE Stocks'!L495/'25 TSE Stocks'!L494)</f>
        <v>3.9891348974537111E-2</v>
      </c>
      <c r="M495">
        <f>LN('25 TSE Stocks'!M495/'25 TSE Stocks'!M494)</f>
        <v>-6.6278045397587674E-3</v>
      </c>
      <c r="N495">
        <f>LN('25 TSE Stocks'!N495/'25 TSE Stocks'!N494)</f>
        <v>4.0065702011344601E-2</v>
      </c>
      <c r="O495">
        <f>LN('25 TSE Stocks'!O495/'25 TSE Stocks'!O494)</f>
        <v>1.1857891341247175E-2</v>
      </c>
      <c r="P495">
        <f>LN('25 TSE Stocks'!P495/'25 TSE Stocks'!P494)</f>
        <v>9.2146230247539596E-2</v>
      </c>
      <c r="Q495">
        <f>LN('25 TSE Stocks'!Q495/'25 TSE Stocks'!Q494)</f>
        <v>1.6568431341511633E-2</v>
      </c>
      <c r="R495">
        <f>LN('25 TSE Stocks'!R495/'25 TSE Stocks'!R494)</f>
        <v>3.5104356783125935E-2</v>
      </c>
      <c r="S495">
        <f>LN('25 TSE Stocks'!S495/'25 TSE Stocks'!S494)</f>
        <v>-1.2229070770898664E-2</v>
      </c>
      <c r="T495">
        <f>LN('25 TSE Stocks'!T495/'25 TSE Stocks'!T494)</f>
        <v>-1.949164644340038E-2</v>
      </c>
      <c r="U495">
        <f>LN('25 TSE Stocks'!U495/'25 TSE Stocks'!U494)</f>
        <v>2.8993121918835549E-2</v>
      </c>
      <c r="V495">
        <f>LN('25 TSE Stocks'!V495/'25 TSE Stocks'!V494)</f>
        <v>0.12128810310342956</v>
      </c>
      <c r="W495">
        <f>LN('25 TSE Stocks'!W495/'25 TSE Stocks'!W494)</f>
        <v>5.4459351904833728E-3</v>
      </c>
      <c r="X495">
        <f>LN('25 TSE Stocks'!X495/'25 TSE Stocks'!X494)</f>
        <v>4.8892381528527554E-2</v>
      </c>
      <c r="Y495">
        <f>LN('25 TSE Stocks'!Y495/'25 TSE Stocks'!Y494)</f>
        <v>0.1123351703013301</v>
      </c>
      <c r="Z495">
        <f>LN('25 TSE Stocks'!Z495/'25 TSE Stocks'!Z494)</f>
        <v>1.5565076375109754E-3</v>
      </c>
    </row>
    <row r="496" spans="1:26" x14ac:dyDescent="0.25">
      <c r="A496" s="1">
        <v>44718</v>
      </c>
      <c r="B496">
        <f>LN('25 TSE Stocks'!B496/'25 TSE Stocks'!B495)</f>
        <v>-4.5852549342709159E-2</v>
      </c>
      <c r="C496">
        <f>LN('25 TSE Stocks'!C496/'25 TSE Stocks'!C495)</f>
        <v>1.7953791007006812E-2</v>
      </c>
      <c r="D496">
        <f>LN('25 TSE Stocks'!D496/'25 TSE Stocks'!D495)</f>
        <v>1.2150790397652909E-2</v>
      </c>
      <c r="E496">
        <f>LN('25 TSE Stocks'!E496/'25 TSE Stocks'!E495)</f>
        <v>-8.9612127666909042E-2</v>
      </c>
      <c r="F496">
        <f>LN('25 TSE Stocks'!F496/'25 TSE Stocks'!F495)</f>
        <v>7.1395222170002682E-3</v>
      </c>
      <c r="G496">
        <f>LN('25 TSE Stocks'!G496/'25 TSE Stocks'!G495)</f>
        <v>1.7626667516258097E-2</v>
      </c>
      <c r="H496">
        <f>LN('25 TSE Stocks'!H496/'25 TSE Stocks'!H495)</f>
        <v>0.12442758224671867</v>
      </c>
      <c r="I496">
        <f>LN('25 TSE Stocks'!I496/'25 TSE Stocks'!I495)</f>
        <v>7.5128862667962941E-3</v>
      </c>
      <c r="J496">
        <f>LN('25 TSE Stocks'!J496/'25 TSE Stocks'!J495)</f>
        <v>1.183038587002379E-3</v>
      </c>
      <c r="K496">
        <f>LN('25 TSE Stocks'!K496/'25 TSE Stocks'!K495)</f>
        <v>-3.4181218418300872E-2</v>
      </c>
      <c r="L496">
        <f>LN('25 TSE Stocks'!L496/'25 TSE Stocks'!L495)</f>
        <v>3.5669103009155601E-2</v>
      </c>
      <c r="M496">
        <f>LN('25 TSE Stocks'!M496/'25 TSE Stocks'!M495)</f>
        <v>-6.6719440493728417E-3</v>
      </c>
      <c r="N496">
        <f>LN('25 TSE Stocks'!N496/'25 TSE Stocks'!N495)</f>
        <v>4.9433406683203951E-2</v>
      </c>
      <c r="O496">
        <f>LN('25 TSE Stocks'!O496/'25 TSE Stocks'!O495)</f>
        <v>-2.9237962715889149E-2</v>
      </c>
      <c r="P496">
        <f>LN('25 TSE Stocks'!P496/'25 TSE Stocks'!P495)</f>
        <v>5.6473538718220161E-2</v>
      </c>
      <c r="Q496">
        <f>LN('25 TSE Stocks'!Q496/'25 TSE Stocks'!Q495)</f>
        <v>-2.3754059247496025E-2</v>
      </c>
      <c r="R496">
        <f>LN('25 TSE Stocks'!R496/'25 TSE Stocks'!R495)</f>
        <v>1.7281012216461469E-2</v>
      </c>
      <c r="S496">
        <f>LN('25 TSE Stocks'!S496/'25 TSE Stocks'!S495)</f>
        <v>-4.1101749106340429E-2</v>
      </c>
      <c r="T496">
        <f>LN('25 TSE Stocks'!T496/'25 TSE Stocks'!T495)</f>
        <v>-1.876429495689403E-2</v>
      </c>
      <c r="U496">
        <f>LN('25 TSE Stocks'!U496/'25 TSE Stocks'!U495)</f>
        <v>-3.6022752986930753E-3</v>
      </c>
      <c r="V496">
        <f>LN('25 TSE Stocks'!V496/'25 TSE Stocks'!V495)</f>
        <v>6.7491965871073921E-3</v>
      </c>
      <c r="W496">
        <f>LN('25 TSE Stocks'!W496/'25 TSE Stocks'!W495)</f>
        <v>-3.5236904766534669E-2</v>
      </c>
      <c r="X496">
        <f>LN('25 TSE Stocks'!X496/'25 TSE Stocks'!X495)</f>
        <v>-3.8212248924517703E-2</v>
      </c>
      <c r="Y496">
        <f>LN('25 TSE Stocks'!Y496/'25 TSE Stocks'!Y495)</f>
        <v>3.535713307203036E-2</v>
      </c>
      <c r="Z496">
        <f>LN('25 TSE Stocks'!Z496/'25 TSE Stocks'!Z495)</f>
        <v>6.2015132782744778E-3</v>
      </c>
    </row>
    <row r="497" spans="1:26" x14ac:dyDescent="0.25">
      <c r="A497" s="1">
        <v>44725</v>
      </c>
      <c r="B497">
        <f>LN('25 TSE Stocks'!B497/'25 TSE Stocks'!B496)</f>
        <v>-0.11293727009401805</v>
      </c>
      <c r="C497">
        <f>LN('25 TSE Stocks'!C497/'25 TSE Stocks'!C496)</f>
        <v>-0.11929656726631796</v>
      </c>
      <c r="D497">
        <f>LN('25 TSE Stocks'!D497/'25 TSE Stocks'!D496)</f>
        <v>-0.11778305062365704</v>
      </c>
      <c r="E497">
        <f>LN('25 TSE Stocks'!E497/'25 TSE Stocks'!E496)</f>
        <v>-1.9204938496995647E-2</v>
      </c>
      <c r="F497">
        <f>LN('25 TSE Stocks'!F497/'25 TSE Stocks'!F496)</f>
        <v>-1.8833972242602148E-2</v>
      </c>
      <c r="G497">
        <f>LN('25 TSE Stocks'!G497/'25 TSE Stocks'!G496)</f>
        <v>-6.5885712086959133E-2</v>
      </c>
      <c r="H497">
        <f>LN('25 TSE Stocks'!H497/'25 TSE Stocks'!H496)</f>
        <v>-3.8249910009381625E-2</v>
      </c>
      <c r="I497">
        <f>LN('25 TSE Stocks'!I497/'25 TSE Stocks'!I496)</f>
        <v>-5.1946607902748292E-2</v>
      </c>
      <c r="J497">
        <f>LN('25 TSE Stocks'!J497/'25 TSE Stocks'!J496)</f>
        <v>-9.8448215600045019E-2</v>
      </c>
      <c r="K497">
        <f>LN('25 TSE Stocks'!K497/'25 TSE Stocks'!K496)</f>
        <v>-4.5378857870047334E-2</v>
      </c>
      <c r="L497">
        <f>LN('25 TSE Stocks'!L497/'25 TSE Stocks'!L496)</f>
        <v>1.8692141592330756E-2</v>
      </c>
      <c r="M497">
        <f>LN('25 TSE Stocks'!M497/'25 TSE Stocks'!M496)</f>
        <v>-2.9437651399162486E-2</v>
      </c>
      <c r="N497">
        <f>LN('25 TSE Stocks'!N497/'25 TSE Stocks'!N496)</f>
        <v>-5.8341232360838331E-2</v>
      </c>
      <c r="O497">
        <f>LN('25 TSE Stocks'!O497/'25 TSE Stocks'!O496)</f>
        <v>6.3990465522496515E-2</v>
      </c>
      <c r="P497">
        <f>LN('25 TSE Stocks'!P497/'25 TSE Stocks'!P496)</f>
        <v>-4.5965545087277578E-2</v>
      </c>
      <c r="Q497">
        <f>LN('25 TSE Stocks'!Q497/'25 TSE Stocks'!Q496)</f>
        <v>5.495246338462971E-2</v>
      </c>
      <c r="R497">
        <f>LN('25 TSE Stocks'!R497/'25 TSE Stocks'!R496)</f>
        <v>-6.7319662345180942E-2</v>
      </c>
      <c r="S497">
        <f>LN('25 TSE Stocks'!S497/'25 TSE Stocks'!S496)</f>
        <v>4.6511663229739002E-3</v>
      </c>
      <c r="T497">
        <f>LN('25 TSE Stocks'!T497/'25 TSE Stocks'!T496)</f>
        <v>-1.7421170488508358E-2</v>
      </c>
      <c r="U497">
        <f>LN('25 TSE Stocks'!U497/'25 TSE Stocks'!U496)</f>
        <v>-2.0338475511620786E-2</v>
      </c>
      <c r="V497">
        <f>LN('25 TSE Stocks'!V497/'25 TSE Stocks'!V496)</f>
        <v>-8.3186696174739602E-2</v>
      </c>
      <c r="W497">
        <f>LN('25 TSE Stocks'!W497/'25 TSE Stocks'!W496)</f>
        <v>3.8963733426928902E-2</v>
      </c>
      <c r="X497">
        <f>LN('25 TSE Stocks'!X497/'25 TSE Stocks'!X496)</f>
        <v>1.8246134995647634E-2</v>
      </c>
      <c r="Y497">
        <f>LN('25 TSE Stocks'!Y497/'25 TSE Stocks'!Y496)</f>
        <v>-0.11190694819276367</v>
      </c>
      <c r="Z497">
        <f>LN('25 TSE Stocks'!Z497/'25 TSE Stocks'!Z496)</f>
        <v>-6.8772091399603191E-2</v>
      </c>
    </row>
    <row r="498" spans="1:26" x14ac:dyDescent="0.25">
      <c r="A498" s="1">
        <v>44732</v>
      </c>
      <c r="B498">
        <f>LN('25 TSE Stocks'!B498/'25 TSE Stocks'!B497)</f>
        <v>4.2586577506695873E-2</v>
      </c>
      <c r="C498">
        <f>LN('25 TSE Stocks'!C498/'25 TSE Stocks'!C497)</f>
        <v>6.9687579480778264E-2</v>
      </c>
      <c r="D498">
        <f>LN('25 TSE Stocks'!D498/'25 TSE Stocks'!D497)</f>
        <v>2.0175554330281641E-2</v>
      </c>
      <c r="E498">
        <f>LN('25 TSE Stocks'!E498/'25 TSE Stocks'!E497)</f>
        <v>3.2029943072285245E-2</v>
      </c>
      <c r="F498">
        <f>LN('25 TSE Stocks'!F498/'25 TSE Stocks'!F497)</f>
        <v>7.2232889855169992E-3</v>
      </c>
      <c r="G498">
        <f>LN('25 TSE Stocks'!G498/'25 TSE Stocks'!G497)</f>
        <v>2.3237368070804256E-2</v>
      </c>
      <c r="H498">
        <f>LN('25 TSE Stocks'!H498/'25 TSE Stocks'!H497)</f>
        <v>2.2676733451493847E-2</v>
      </c>
      <c r="I498">
        <f>LN('25 TSE Stocks'!I498/'25 TSE Stocks'!I497)</f>
        <v>4.0656005641128964E-2</v>
      </c>
      <c r="J498">
        <f>LN('25 TSE Stocks'!J498/'25 TSE Stocks'!J497)</f>
        <v>5.8896425274152606E-2</v>
      </c>
      <c r="K498">
        <f>LN('25 TSE Stocks'!K498/'25 TSE Stocks'!K497)</f>
        <v>4.6577116515995221E-2</v>
      </c>
      <c r="L498">
        <f>LN('25 TSE Stocks'!L498/'25 TSE Stocks'!L497)</f>
        <v>6.5919615992585901E-3</v>
      </c>
      <c r="M498">
        <f>LN('25 TSE Stocks'!M498/'25 TSE Stocks'!M497)</f>
        <v>2.688415663183381E-2</v>
      </c>
      <c r="N498">
        <f>LN('25 TSE Stocks'!N498/'25 TSE Stocks'!N497)</f>
        <v>-4.1319167943747487E-2</v>
      </c>
      <c r="O498">
        <f>LN('25 TSE Stocks'!O498/'25 TSE Stocks'!O497)</f>
        <v>5.4766095270473325E-2</v>
      </c>
      <c r="P498">
        <f>LN('25 TSE Stocks'!P498/'25 TSE Stocks'!P497)</f>
        <v>4.2632224637279496E-2</v>
      </c>
      <c r="Q498">
        <f>LN('25 TSE Stocks'!Q498/'25 TSE Stocks'!Q497)</f>
        <v>3.2459466071873576E-2</v>
      </c>
      <c r="R498">
        <f>LN('25 TSE Stocks'!R498/'25 TSE Stocks'!R497)</f>
        <v>2.664790228345857E-2</v>
      </c>
      <c r="S498">
        <f>LN('25 TSE Stocks'!S498/'25 TSE Stocks'!S497)</f>
        <v>4.4250085007677027E-2</v>
      </c>
      <c r="T498">
        <f>LN('25 TSE Stocks'!T498/'25 TSE Stocks'!T497)</f>
        <v>-4.0491266305927469E-2</v>
      </c>
      <c r="U498">
        <f>LN('25 TSE Stocks'!U498/'25 TSE Stocks'!U497)</f>
        <v>9.2681211462659063E-2</v>
      </c>
      <c r="V498">
        <f>LN('25 TSE Stocks'!V498/'25 TSE Stocks'!V497)</f>
        <v>-2.9675708932470242E-2</v>
      </c>
      <c r="W498">
        <f>LN('25 TSE Stocks'!W498/'25 TSE Stocks'!W497)</f>
        <v>-1.8086145131253836E-2</v>
      </c>
      <c r="X498">
        <f>LN('25 TSE Stocks'!X498/'25 TSE Stocks'!X497)</f>
        <v>5.0179936170441024E-2</v>
      </c>
      <c r="Y498">
        <f>LN('25 TSE Stocks'!Y498/'25 TSE Stocks'!Y497)</f>
        <v>-3.0049155256746167E-2</v>
      </c>
      <c r="Z498">
        <f>LN('25 TSE Stocks'!Z498/'25 TSE Stocks'!Z497)</f>
        <v>1.6542449464289552E-3</v>
      </c>
    </row>
    <row r="499" spans="1:26" x14ac:dyDescent="0.25">
      <c r="A499" s="1">
        <v>44739</v>
      </c>
      <c r="B499">
        <f>LN('25 TSE Stocks'!B499/'25 TSE Stocks'!B498)</f>
        <v>-4.1942219479624405E-2</v>
      </c>
      <c r="C499">
        <f>LN('25 TSE Stocks'!C499/'25 TSE Stocks'!C498)</f>
        <v>-9.7708516963757163E-3</v>
      </c>
      <c r="D499">
        <f>LN('25 TSE Stocks'!D499/'25 TSE Stocks'!D498)</f>
        <v>2.4984858892916472E-2</v>
      </c>
      <c r="E499">
        <f>LN('25 TSE Stocks'!E499/'25 TSE Stocks'!E498)</f>
        <v>-1.4865140628210297E-2</v>
      </c>
      <c r="F499">
        <f>LN('25 TSE Stocks'!F499/'25 TSE Stocks'!F498)</f>
        <v>-1.1472435394992191E-2</v>
      </c>
      <c r="G499">
        <f>LN('25 TSE Stocks'!G499/'25 TSE Stocks'!G498)</f>
        <v>-2.1300401099164267E-2</v>
      </c>
      <c r="H499">
        <f>LN('25 TSE Stocks'!H499/'25 TSE Stocks'!H498)</f>
        <v>-2.9581270684011403E-2</v>
      </c>
      <c r="I499">
        <f>LN('25 TSE Stocks'!I499/'25 TSE Stocks'!I498)</f>
        <v>-2.9309829253827302E-2</v>
      </c>
      <c r="J499">
        <f>LN('25 TSE Stocks'!J499/'25 TSE Stocks'!J498)</f>
        <v>5.3974500283282415E-3</v>
      </c>
      <c r="K499">
        <f>LN('25 TSE Stocks'!K499/'25 TSE Stocks'!K498)</f>
        <v>4.7789637093662348E-3</v>
      </c>
      <c r="L499">
        <f>LN('25 TSE Stocks'!L499/'25 TSE Stocks'!L498)</f>
        <v>2.9775636058159957E-2</v>
      </c>
      <c r="M499">
        <f>LN('25 TSE Stocks'!M499/'25 TSE Stocks'!M498)</f>
        <v>2.5534947673286749E-3</v>
      </c>
      <c r="N499">
        <f>LN('25 TSE Stocks'!N499/'25 TSE Stocks'!N498)</f>
        <v>1.4984771181359243E-2</v>
      </c>
      <c r="O499">
        <f>LN('25 TSE Stocks'!O499/'25 TSE Stocks'!O498)</f>
        <v>4.1828230017406706E-3</v>
      </c>
      <c r="P499">
        <f>LN('25 TSE Stocks'!P499/'25 TSE Stocks'!P498)</f>
        <v>-3.3959151491563561E-2</v>
      </c>
      <c r="Q499">
        <f>LN('25 TSE Stocks'!Q499/'25 TSE Stocks'!Q498)</f>
        <v>3.4635415964705187E-2</v>
      </c>
      <c r="R499">
        <f>LN('25 TSE Stocks'!R499/'25 TSE Stocks'!R498)</f>
        <v>-1.3615899764762643E-2</v>
      </c>
      <c r="S499">
        <f>LN('25 TSE Stocks'!S499/'25 TSE Stocks'!S498)</f>
        <v>-1.6788316923175003E-2</v>
      </c>
      <c r="T499">
        <f>LN('25 TSE Stocks'!T499/'25 TSE Stocks'!T498)</f>
        <v>-2.3640965446433074E-3</v>
      </c>
      <c r="U499">
        <f>LN('25 TSE Stocks'!U499/'25 TSE Stocks'!U498)</f>
        <v>-4.5544543010886993E-2</v>
      </c>
      <c r="V499">
        <f>LN('25 TSE Stocks'!V499/'25 TSE Stocks'!V498)</f>
        <v>-1.1105648896118845E-2</v>
      </c>
      <c r="W499">
        <f>LN('25 TSE Stocks'!W499/'25 TSE Stocks'!W498)</f>
        <v>-1.0384354051108644E-2</v>
      </c>
      <c r="X499">
        <f>LN('25 TSE Stocks'!X499/'25 TSE Stocks'!X498)</f>
        <v>-8.6351080657147174E-3</v>
      </c>
      <c r="Y499">
        <f>LN('25 TSE Stocks'!Y499/'25 TSE Stocks'!Y498)</f>
        <v>-3.4921140548330773E-2</v>
      </c>
      <c r="Z499">
        <f>LN('25 TSE Stocks'!Z499/'25 TSE Stocks'!Z498)</f>
        <v>3.2523107306969098E-2</v>
      </c>
    </row>
    <row r="500" spans="1:26" x14ac:dyDescent="0.25">
      <c r="A500" s="1">
        <v>44746</v>
      </c>
      <c r="B500">
        <f>LN('25 TSE Stocks'!B500/'25 TSE Stocks'!B499)</f>
        <v>0.1224434488824642</v>
      </c>
      <c r="C500">
        <f>LN('25 TSE Stocks'!C500/'25 TSE Stocks'!C499)</f>
        <v>2.6091659281156393E-2</v>
      </c>
      <c r="D500">
        <f>LN('25 TSE Stocks'!D500/'25 TSE Stocks'!D499)</f>
        <v>6.0471847002805973E-2</v>
      </c>
      <c r="E500">
        <f>LN('25 TSE Stocks'!E500/'25 TSE Stocks'!E499)</f>
        <v>2.9512540965959708E-2</v>
      </c>
      <c r="F500">
        <f>LN('25 TSE Stocks'!F500/'25 TSE Stocks'!F499)</f>
        <v>-4.6812943157857039E-3</v>
      </c>
      <c r="G500">
        <f>LN('25 TSE Stocks'!G500/'25 TSE Stocks'!G499)</f>
        <v>2.1063524653092795E-2</v>
      </c>
      <c r="H500">
        <f>LN('25 TSE Stocks'!H500/'25 TSE Stocks'!H499)</f>
        <v>-3.0482992694672983E-2</v>
      </c>
      <c r="I500">
        <f>LN('25 TSE Stocks'!I500/'25 TSE Stocks'!I499)</f>
        <v>-6.1728591070809675E-3</v>
      </c>
      <c r="J500">
        <f>LN('25 TSE Stocks'!J500/'25 TSE Stocks'!J499)</f>
        <v>7.8215438532113088E-2</v>
      </c>
      <c r="K500">
        <f>LN('25 TSE Stocks'!K500/'25 TSE Stocks'!K499)</f>
        <v>5.5637762887815627E-2</v>
      </c>
      <c r="L500">
        <f>LN('25 TSE Stocks'!L500/'25 TSE Stocks'!L499)</f>
        <v>2.1451985779295368E-2</v>
      </c>
      <c r="M500">
        <f>LN('25 TSE Stocks'!M500/'25 TSE Stocks'!M499)</f>
        <v>2.2692459877239814E-2</v>
      </c>
      <c r="N500">
        <f>LN('25 TSE Stocks'!N500/'25 TSE Stocks'!N499)</f>
        <v>2.803720835113914E-2</v>
      </c>
      <c r="O500">
        <f>LN('25 TSE Stocks'!O500/'25 TSE Stocks'!O499)</f>
        <v>2.4154333993978136E-2</v>
      </c>
      <c r="P500">
        <f>LN('25 TSE Stocks'!P500/'25 TSE Stocks'!P499)</f>
        <v>-6.746351874229975E-2</v>
      </c>
      <c r="Q500">
        <f>LN('25 TSE Stocks'!Q500/'25 TSE Stocks'!Q499)</f>
        <v>3.3475955616539328E-2</v>
      </c>
      <c r="R500">
        <f>LN('25 TSE Stocks'!R500/'25 TSE Stocks'!R499)</f>
        <v>1.3803745346559586E-2</v>
      </c>
      <c r="S500">
        <f>LN('25 TSE Stocks'!S500/'25 TSE Stocks'!S499)</f>
        <v>1.9005553829152443E-2</v>
      </c>
      <c r="T500">
        <f>LN('25 TSE Stocks'!T500/'25 TSE Stocks'!T499)</f>
        <v>1.2933681985660113E-2</v>
      </c>
      <c r="U500">
        <f>LN('25 TSE Stocks'!U500/'25 TSE Stocks'!U499)</f>
        <v>6.7407595533108072E-2</v>
      </c>
      <c r="V500">
        <f>LN('25 TSE Stocks'!V500/'25 TSE Stocks'!V499)</f>
        <v>-1.6377030560846127E-2</v>
      </c>
      <c r="W500">
        <f>LN('25 TSE Stocks'!W500/'25 TSE Stocks'!W499)</f>
        <v>-1.9322439715015828E-2</v>
      </c>
      <c r="X500">
        <f>LN('25 TSE Stocks'!X500/'25 TSE Stocks'!X499)</f>
        <v>1.9293253083970129E-2</v>
      </c>
      <c r="Y500">
        <f>LN('25 TSE Stocks'!Y500/'25 TSE Stocks'!Y499)</f>
        <v>3.3485177435102688E-2</v>
      </c>
      <c r="Z500">
        <f>LN('25 TSE Stocks'!Z500/'25 TSE Stocks'!Z499)</f>
        <v>-1.6011624647747137E-3</v>
      </c>
    </row>
    <row r="501" spans="1:26" x14ac:dyDescent="0.25">
      <c r="A501" s="1">
        <v>44753</v>
      </c>
      <c r="B501">
        <f>LN('25 TSE Stocks'!B501/'25 TSE Stocks'!B500)</f>
        <v>-1.905923980827192E-2</v>
      </c>
      <c r="C501">
        <f>LN('25 TSE Stocks'!C501/'25 TSE Stocks'!C500)</f>
        <v>-7.3605142192855204E-4</v>
      </c>
      <c r="D501">
        <f>LN('25 TSE Stocks'!D501/'25 TSE Stocks'!D500)</f>
        <v>-1.2300250018949663E-2</v>
      </c>
      <c r="E501">
        <f>LN('25 TSE Stocks'!E501/'25 TSE Stocks'!E500)</f>
        <v>-1.1968235144643131E-2</v>
      </c>
      <c r="F501">
        <f>LN('25 TSE Stocks'!F501/'25 TSE Stocks'!F500)</f>
        <v>-3.3397326575460053E-2</v>
      </c>
      <c r="G501">
        <f>LN('25 TSE Stocks'!G501/'25 TSE Stocks'!G500)</f>
        <v>2.4334376915357576E-2</v>
      </c>
      <c r="H501">
        <f>LN('25 TSE Stocks'!H501/'25 TSE Stocks'!H500)</f>
        <v>3.9678512399623944E-2</v>
      </c>
      <c r="I501">
        <f>LN('25 TSE Stocks'!I501/'25 TSE Stocks'!I500)</f>
        <v>-5.7959176946458012E-3</v>
      </c>
      <c r="J501">
        <f>LN('25 TSE Stocks'!J501/'25 TSE Stocks'!J500)</f>
        <v>3.4798624514970969E-2</v>
      </c>
      <c r="K501">
        <f>LN('25 TSE Stocks'!K501/'25 TSE Stocks'!K500)</f>
        <v>1.4615163353675803E-2</v>
      </c>
      <c r="L501">
        <f>LN('25 TSE Stocks'!L501/'25 TSE Stocks'!L500)</f>
        <v>4.9812536810684115E-3</v>
      </c>
      <c r="M501">
        <f>LN('25 TSE Stocks'!M501/'25 TSE Stocks'!M500)</f>
        <v>-8.7637731734888508E-3</v>
      </c>
      <c r="N501">
        <f>LN('25 TSE Stocks'!N501/'25 TSE Stocks'!N500)</f>
        <v>2.3540456732764305E-2</v>
      </c>
      <c r="O501">
        <f>LN('25 TSE Stocks'!O501/'25 TSE Stocks'!O500)</f>
        <v>-1.8209040090424511E-2</v>
      </c>
      <c r="P501">
        <f>LN('25 TSE Stocks'!P501/'25 TSE Stocks'!P500)</f>
        <v>1.1090695585384981E-2</v>
      </c>
      <c r="Q501">
        <f>LN('25 TSE Stocks'!Q501/'25 TSE Stocks'!Q500)</f>
        <v>8.1967987572069585E-3</v>
      </c>
      <c r="R501">
        <f>LN('25 TSE Stocks'!R501/'25 TSE Stocks'!R500)</f>
        <v>2.2101359093140052E-2</v>
      </c>
      <c r="S501">
        <f>LN('25 TSE Stocks'!S501/'25 TSE Stocks'!S500)</f>
        <v>4.1220598210694015E-2</v>
      </c>
      <c r="T501">
        <f>LN('25 TSE Stocks'!T501/'25 TSE Stocks'!T500)</f>
        <v>-9.3897057657161883E-3</v>
      </c>
      <c r="U501">
        <f>LN('25 TSE Stocks'!U501/'25 TSE Stocks'!U500)</f>
        <v>3.8468507397339743E-3</v>
      </c>
      <c r="V501">
        <f>LN('25 TSE Stocks'!V501/'25 TSE Stocks'!V500)</f>
        <v>2.3458465918311296E-2</v>
      </c>
      <c r="W501">
        <f>LN('25 TSE Stocks'!W501/'25 TSE Stocks'!W500)</f>
        <v>-7.1201206254250578E-3</v>
      </c>
      <c r="X501">
        <f>LN('25 TSE Stocks'!X501/'25 TSE Stocks'!X500)</f>
        <v>2.5400183572425121E-2</v>
      </c>
      <c r="Y501">
        <f>LN('25 TSE Stocks'!Y501/'25 TSE Stocks'!Y500)</f>
        <v>-2.9471637606170258E-2</v>
      </c>
      <c r="Z501">
        <f>LN('25 TSE Stocks'!Z501/'25 TSE Stocks'!Z500)</f>
        <v>-3.2103508059568762E-3</v>
      </c>
    </row>
    <row r="502" spans="1:26" x14ac:dyDescent="0.25">
      <c r="A502" s="1">
        <v>44760</v>
      </c>
      <c r="B502">
        <f>LN('25 TSE Stocks'!B502/'25 TSE Stocks'!B501)</f>
        <v>7.4690923463396244E-2</v>
      </c>
      <c r="C502">
        <f>LN('25 TSE Stocks'!C502/'25 TSE Stocks'!C501)</f>
        <v>2.1130061349615606E-2</v>
      </c>
      <c r="D502">
        <f>LN('25 TSE Stocks'!D502/'25 TSE Stocks'!D501)</f>
        <v>6.5852543354927268E-2</v>
      </c>
      <c r="E502">
        <f>LN('25 TSE Stocks'!E502/'25 TSE Stocks'!E501)</f>
        <v>0.10589540977623198</v>
      </c>
      <c r="F502">
        <f>LN('25 TSE Stocks'!F502/'25 TSE Stocks'!F501)</f>
        <v>4.3011479052360975E-2</v>
      </c>
      <c r="G502">
        <f>LN('25 TSE Stocks'!G502/'25 TSE Stocks'!G501)</f>
        <v>1.8096935733171254E-2</v>
      </c>
      <c r="H502">
        <f>LN('25 TSE Stocks'!H502/'25 TSE Stocks'!H501)</f>
        <v>2.2625354640637536E-2</v>
      </c>
      <c r="I502">
        <f>LN('25 TSE Stocks'!I502/'25 TSE Stocks'!I501)</f>
        <v>2.2809755872013906E-3</v>
      </c>
      <c r="J502">
        <f>LN('25 TSE Stocks'!J502/'25 TSE Stocks'!J501)</f>
        <v>4.392899699581921E-2</v>
      </c>
      <c r="K502">
        <f>LN('25 TSE Stocks'!K502/'25 TSE Stocks'!K501)</f>
        <v>1.2202047040322737E-2</v>
      </c>
      <c r="L502">
        <f>LN('25 TSE Stocks'!L502/'25 TSE Stocks'!L501)</f>
        <v>-1.8809337287976246E-2</v>
      </c>
      <c r="M502">
        <f>LN('25 TSE Stocks'!M502/'25 TSE Stocks'!M501)</f>
        <v>2.6982527916343649E-2</v>
      </c>
      <c r="N502">
        <f>LN('25 TSE Stocks'!N502/'25 TSE Stocks'!N501)</f>
        <v>4.1503080851668206E-2</v>
      </c>
      <c r="O502">
        <f>LN('25 TSE Stocks'!O502/'25 TSE Stocks'!O501)</f>
        <v>-3.3145548242787495E-2</v>
      </c>
      <c r="P502">
        <f>LN('25 TSE Stocks'!P502/'25 TSE Stocks'!P501)</f>
        <v>1.6408768188894206E-2</v>
      </c>
      <c r="Q502">
        <f>LN('25 TSE Stocks'!Q502/'25 TSE Stocks'!Q501)</f>
        <v>-2.5841202153688927E-2</v>
      </c>
      <c r="R502">
        <f>LN('25 TSE Stocks'!R502/'25 TSE Stocks'!R501)</f>
        <v>-1.6109973205195752E-2</v>
      </c>
      <c r="S502">
        <f>LN('25 TSE Stocks'!S502/'25 TSE Stocks'!S501)</f>
        <v>8.4657575530110198E-3</v>
      </c>
      <c r="T502">
        <f>LN('25 TSE Stocks'!T502/'25 TSE Stocks'!T501)</f>
        <v>3.4196332324098674E-2</v>
      </c>
      <c r="U502">
        <f>LN('25 TSE Stocks'!U502/'25 TSE Stocks'!U501)</f>
        <v>1.9528782888611027E-2</v>
      </c>
      <c r="V502">
        <f>LN('25 TSE Stocks'!V502/'25 TSE Stocks'!V501)</f>
        <v>5.4915704305121993E-2</v>
      </c>
      <c r="W502">
        <f>LN('25 TSE Stocks'!W502/'25 TSE Stocks'!W501)</f>
        <v>5.1525507981886973E-2</v>
      </c>
      <c r="X502">
        <f>LN('25 TSE Stocks'!X502/'25 TSE Stocks'!X501)</f>
        <v>6.4287018638865237E-4</v>
      </c>
      <c r="Y502">
        <f>LN('25 TSE Stocks'!Y502/'25 TSE Stocks'!Y501)</f>
        <v>5.1492633108888637E-2</v>
      </c>
      <c r="Z502">
        <f>LN('25 TSE Stocks'!Z502/'25 TSE Stocks'!Z501)</f>
        <v>2.3829655049249537E-2</v>
      </c>
    </row>
    <row r="503" spans="1:26" x14ac:dyDescent="0.25">
      <c r="A503" s="1">
        <v>44767</v>
      </c>
      <c r="B503">
        <f>LN('25 TSE Stocks'!B503/'25 TSE Stocks'!B502)</f>
        <v>4.5227884227931767E-2</v>
      </c>
      <c r="C503">
        <f>LN('25 TSE Stocks'!C503/'25 TSE Stocks'!C502)</f>
        <v>-4.8754118794154123E-2</v>
      </c>
      <c r="D503">
        <f>LN('25 TSE Stocks'!D503/'25 TSE Stocks'!D502)</f>
        <v>-2.2262135072263975E-2</v>
      </c>
      <c r="E503">
        <f>LN('25 TSE Stocks'!E503/'25 TSE Stocks'!E502)</f>
        <v>2.2018202956424149E-2</v>
      </c>
      <c r="F503">
        <f>LN('25 TSE Stocks'!F503/'25 TSE Stocks'!F502)</f>
        <v>1.8687047011226275E-2</v>
      </c>
      <c r="G503">
        <f>LN('25 TSE Stocks'!G503/'25 TSE Stocks'!G502)</f>
        <v>-3.0190076307930885E-2</v>
      </c>
      <c r="H503">
        <f>LN('25 TSE Stocks'!H503/'25 TSE Stocks'!H502)</f>
        <v>2.8667939677576637E-2</v>
      </c>
      <c r="I503">
        <f>LN('25 TSE Stocks'!I503/'25 TSE Stocks'!I502)</f>
        <v>2.4146865863939337E-2</v>
      </c>
      <c r="J503">
        <f>LN('25 TSE Stocks'!J503/'25 TSE Stocks'!J502)</f>
        <v>-2.724208735842926E-2</v>
      </c>
      <c r="K503">
        <f>LN('25 TSE Stocks'!K503/'25 TSE Stocks'!K502)</f>
        <v>-2.45547135842442E-2</v>
      </c>
      <c r="L503">
        <f>LN('25 TSE Stocks'!L503/'25 TSE Stocks'!L502)</f>
        <v>2.5001289063703136E-2</v>
      </c>
      <c r="M503">
        <f>LN('25 TSE Stocks'!M503/'25 TSE Stocks'!M502)</f>
        <v>7.6208778600233493E-3</v>
      </c>
      <c r="N503">
        <f>LN('25 TSE Stocks'!N503/'25 TSE Stocks'!N502)</f>
        <v>1.8167965790060397E-2</v>
      </c>
      <c r="O503">
        <f>LN('25 TSE Stocks'!O503/'25 TSE Stocks'!O502)</f>
        <v>-1.4815065575797861E-2</v>
      </c>
      <c r="P503">
        <f>LN('25 TSE Stocks'!P503/'25 TSE Stocks'!P502)</f>
        <v>5.4542960358608943E-2</v>
      </c>
      <c r="Q503">
        <f>LN('25 TSE Stocks'!Q503/'25 TSE Stocks'!Q502)</f>
        <v>9.3799640143915966E-3</v>
      </c>
      <c r="R503">
        <f>LN('25 TSE Stocks'!R503/'25 TSE Stocks'!R502)</f>
        <v>1.3350886636883604E-2</v>
      </c>
      <c r="S503">
        <f>LN('25 TSE Stocks'!S503/'25 TSE Stocks'!S502)</f>
        <v>-6.3425626109833832E-3</v>
      </c>
      <c r="T503">
        <f>LN('25 TSE Stocks'!T503/'25 TSE Stocks'!T502)</f>
        <v>-1.550419321015597E-2</v>
      </c>
      <c r="U503">
        <f>LN('25 TSE Stocks'!U503/'25 TSE Stocks'!U502)</f>
        <v>-9.9759913743699344E-3</v>
      </c>
      <c r="V503">
        <f>LN('25 TSE Stocks'!V503/'25 TSE Stocks'!V502)</f>
        <v>-2.3882716255582449E-3</v>
      </c>
      <c r="W503">
        <f>LN('25 TSE Stocks'!W503/'25 TSE Stocks'!W502)</f>
        <v>-5.78521230996121E-3</v>
      </c>
      <c r="X503">
        <f>LN('25 TSE Stocks'!X503/'25 TSE Stocks'!X502)</f>
        <v>-1.5544271808361427E-2</v>
      </c>
      <c r="Y503">
        <f>LN('25 TSE Stocks'!Y503/'25 TSE Stocks'!Y502)</f>
        <v>1.0362874270298243E-2</v>
      </c>
      <c r="Z503">
        <f>LN('25 TSE Stocks'!Z503/'25 TSE Stocks'!Z502)</f>
        <v>9.3750840894126202E-3</v>
      </c>
    </row>
    <row r="504" spans="1:26" x14ac:dyDescent="0.25">
      <c r="A504" s="1">
        <v>44774</v>
      </c>
      <c r="B504">
        <f>LN('25 TSE Stocks'!B504/'25 TSE Stocks'!B503)</f>
        <v>1.7939990110191928E-2</v>
      </c>
      <c r="C504">
        <f>LN('25 TSE Stocks'!C504/'25 TSE Stocks'!C503)</f>
        <v>0.10414859387563143</v>
      </c>
      <c r="D504">
        <f>LN('25 TSE Stocks'!D504/'25 TSE Stocks'!D503)</f>
        <v>1.9942045308225052E-2</v>
      </c>
      <c r="E504">
        <f>LN('25 TSE Stocks'!E504/'25 TSE Stocks'!E503)</f>
        <v>1.4607342168532086E-2</v>
      </c>
      <c r="F504">
        <f>LN('25 TSE Stocks'!F504/'25 TSE Stocks'!F503)</f>
        <v>-5.2324701974403344E-2</v>
      </c>
      <c r="G504">
        <f>LN('25 TSE Stocks'!G504/'25 TSE Stocks'!G503)</f>
        <v>-6.5728778326726136E-3</v>
      </c>
      <c r="H504">
        <f>LN('25 TSE Stocks'!H504/'25 TSE Stocks'!H503)</f>
        <v>2.7868876440459225E-2</v>
      </c>
      <c r="I504">
        <f>LN('25 TSE Stocks'!I504/'25 TSE Stocks'!I503)</f>
        <v>4.3325933472377322E-2</v>
      </c>
      <c r="J504">
        <f>LN('25 TSE Stocks'!J504/'25 TSE Stocks'!J503)</f>
        <v>-0.12153763471948452</v>
      </c>
      <c r="K504">
        <f>LN('25 TSE Stocks'!K504/'25 TSE Stocks'!K503)</f>
        <v>-3.4486179985881361E-2</v>
      </c>
      <c r="L504">
        <f>LN('25 TSE Stocks'!L504/'25 TSE Stocks'!L503)</f>
        <v>3.6969115722210151E-3</v>
      </c>
      <c r="M504">
        <f>LN('25 TSE Stocks'!M504/'25 TSE Stocks'!M503)</f>
        <v>-3.2405271680607674E-2</v>
      </c>
      <c r="N504">
        <f>LN('25 TSE Stocks'!N504/'25 TSE Stocks'!N503)</f>
        <v>-2.2161636117571857E-2</v>
      </c>
      <c r="O504">
        <f>LN('25 TSE Stocks'!O504/'25 TSE Stocks'!O503)</f>
        <v>1.5427650436373582E-2</v>
      </c>
      <c r="P504">
        <f>LN('25 TSE Stocks'!P504/'25 TSE Stocks'!P503)</f>
        <v>-1.7137341630901692E-3</v>
      </c>
      <c r="Q504">
        <f>LN('25 TSE Stocks'!Q504/'25 TSE Stocks'!Q503)</f>
        <v>3.46618632528677E-2</v>
      </c>
      <c r="R504">
        <f>LN('25 TSE Stocks'!R504/'25 TSE Stocks'!R503)</f>
        <v>-8.5092028829291434E-3</v>
      </c>
      <c r="S504">
        <f>LN('25 TSE Stocks'!S504/'25 TSE Stocks'!S503)</f>
        <v>1.9948172550515585E-2</v>
      </c>
      <c r="T504">
        <f>LN('25 TSE Stocks'!T504/'25 TSE Stocks'!T503)</f>
        <v>2.8893383542144204E-3</v>
      </c>
      <c r="U504">
        <f>LN('25 TSE Stocks'!U504/'25 TSE Stocks'!U503)</f>
        <v>1.6628463105898956E-2</v>
      </c>
      <c r="V504">
        <f>LN('25 TSE Stocks'!V504/'25 TSE Stocks'!V503)</f>
        <v>5.7609989379192414E-2</v>
      </c>
      <c r="W504">
        <f>LN('25 TSE Stocks'!W504/'25 TSE Stocks'!W503)</f>
        <v>-1.9993823079419666E-2</v>
      </c>
      <c r="X504">
        <f>LN('25 TSE Stocks'!X504/'25 TSE Stocks'!X503)</f>
        <v>-1.2479602879969052E-2</v>
      </c>
      <c r="Y504">
        <f>LN('25 TSE Stocks'!Y504/'25 TSE Stocks'!Y503)</f>
        <v>-1.4157896322771191E-2</v>
      </c>
      <c r="Z504">
        <f>LN('25 TSE Stocks'!Z504/'25 TSE Stocks'!Z503)</f>
        <v>9.2879072523724404E-3</v>
      </c>
    </row>
    <row r="505" spans="1:26" x14ac:dyDescent="0.25">
      <c r="A505" s="1">
        <v>44781</v>
      </c>
      <c r="B505">
        <f>LN('25 TSE Stocks'!B505/'25 TSE Stocks'!B504)</f>
        <v>7.7910752320466209E-2</v>
      </c>
      <c r="C505">
        <f>LN('25 TSE Stocks'!C505/'25 TSE Stocks'!C504)</f>
        <v>1.7579918902257574E-2</v>
      </c>
      <c r="D505">
        <f>LN('25 TSE Stocks'!D505/'25 TSE Stocks'!D504)</f>
        <v>-1.1682348789571783E-2</v>
      </c>
      <c r="E505">
        <f>LN('25 TSE Stocks'!E505/'25 TSE Stocks'!E504)</f>
        <v>-4.651047457449084E-3</v>
      </c>
      <c r="F505">
        <f>LN('25 TSE Stocks'!F505/'25 TSE Stocks'!F504)</f>
        <v>2.7467617503096477E-2</v>
      </c>
      <c r="G505">
        <f>LN('25 TSE Stocks'!G505/'25 TSE Stocks'!G504)</f>
        <v>5.6364687168337082E-3</v>
      </c>
      <c r="H505">
        <f>LN('25 TSE Stocks'!H505/'25 TSE Stocks'!H504)</f>
        <v>7.1386073836977426E-2</v>
      </c>
      <c r="I505">
        <f>LN('25 TSE Stocks'!I505/'25 TSE Stocks'!I504)</f>
        <v>-1.0510022785459405E-2</v>
      </c>
      <c r="J505">
        <f>LN('25 TSE Stocks'!J505/'25 TSE Stocks'!J504)</f>
        <v>5.3166341016892507E-2</v>
      </c>
      <c r="K505">
        <f>LN('25 TSE Stocks'!K505/'25 TSE Stocks'!K504)</f>
        <v>-4.6893331077425384E-3</v>
      </c>
      <c r="L505">
        <f>LN('25 TSE Stocks'!L505/'25 TSE Stocks'!L504)</f>
        <v>3.0286900366334791E-2</v>
      </c>
      <c r="M505">
        <f>LN('25 TSE Stocks'!M505/'25 TSE Stocks'!M504)</f>
        <v>-9.7715465072621237E-3</v>
      </c>
      <c r="N505">
        <f>LN('25 TSE Stocks'!N505/'25 TSE Stocks'!N504)</f>
        <v>3.4994797440674984E-2</v>
      </c>
      <c r="O505">
        <f>LN('25 TSE Stocks'!O505/'25 TSE Stocks'!O504)</f>
        <v>-1.6049762282899536E-2</v>
      </c>
      <c r="P505">
        <f>LN('25 TSE Stocks'!P505/'25 TSE Stocks'!P504)</f>
        <v>0.14948413746838379</v>
      </c>
      <c r="Q505">
        <f>LN('25 TSE Stocks'!Q505/'25 TSE Stocks'!Q504)</f>
        <v>-3.8819992184911223E-2</v>
      </c>
      <c r="R505">
        <f>LN('25 TSE Stocks'!R505/'25 TSE Stocks'!R504)</f>
        <v>1.2369832621565102E-2</v>
      </c>
      <c r="S505">
        <f>LN('25 TSE Stocks'!S505/'25 TSE Stocks'!S504)</f>
        <v>-1.6771862630385635E-2</v>
      </c>
      <c r="T505">
        <f>LN('25 TSE Stocks'!T505/'25 TSE Stocks'!T504)</f>
        <v>1.545980559817591E-2</v>
      </c>
      <c r="U505">
        <f>LN('25 TSE Stocks'!U505/'25 TSE Stocks'!U504)</f>
        <v>8.1273607143916016E-3</v>
      </c>
      <c r="V505">
        <f>LN('25 TSE Stocks'!V505/'25 TSE Stocks'!V504)</f>
        <v>2.1438965095637599E-2</v>
      </c>
      <c r="W505">
        <f>LN('25 TSE Stocks'!W505/'25 TSE Stocks'!W504)</f>
        <v>3.7920822373678879E-2</v>
      </c>
      <c r="X505">
        <f>LN('25 TSE Stocks'!X505/'25 TSE Stocks'!X504)</f>
        <v>4.0160768753096633E-2</v>
      </c>
      <c r="Y505">
        <f>LN('25 TSE Stocks'!Y505/'25 TSE Stocks'!Y504)</f>
        <v>-6.6762468949802013E-3</v>
      </c>
      <c r="Z505">
        <f>LN('25 TSE Stocks'!Z505/'25 TSE Stocks'!Z504)</f>
        <v>-1.8662991341785052E-2</v>
      </c>
    </row>
    <row r="506" spans="1:26" x14ac:dyDescent="0.25">
      <c r="A506" s="1">
        <v>44788</v>
      </c>
      <c r="B506">
        <f>LN('25 TSE Stocks'!B506/'25 TSE Stocks'!B505)</f>
        <v>-3.442025806572558E-2</v>
      </c>
      <c r="C506">
        <f>LN('25 TSE Stocks'!C506/'25 TSE Stocks'!C505)</f>
        <v>-1.7579918902257647E-2</v>
      </c>
      <c r="D506">
        <f>LN('25 TSE Stocks'!D506/'25 TSE Stocks'!D505)</f>
        <v>7.0257276712897389E-3</v>
      </c>
      <c r="E506">
        <f>LN('25 TSE Stocks'!E506/'25 TSE Stocks'!E505)</f>
        <v>6.5412177670690061E-2</v>
      </c>
      <c r="F506">
        <f>LN('25 TSE Stocks'!F506/'25 TSE Stocks'!F505)</f>
        <v>1.2371792989653756E-3</v>
      </c>
      <c r="G506">
        <f>LN('25 TSE Stocks'!G506/'25 TSE Stocks'!G505)</f>
        <v>7.0012595578371343E-3</v>
      </c>
      <c r="H506">
        <f>LN('25 TSE Stocks'!H506/'25 TSE Stocks'!H505)</f>
        <v>2.9099988435869684E-2</v>
      </c>
      <c r="I506">
        <f>LN('25 TSE Stocks'!I506/'25 TSE Stocks'!I505)</f>
        <v>5.4634282239499231E-3</v>
      </c>
      <c r="J506">
        <f>LN('25 TSE Stocks'!J506/'25 TSE Stocks'!J505)</f>
        <v>3.2266230940959116E-2</v>
      </c>
      <c r="K506">
        <f>LN('25 TSE Stocks'!K506/'25 TSE Stocks'!K505)</f>
        <v>-2.1378512403470804E-2</v>
      </c>
      <c r="L506">
        <f>LN('25 TSE Stocks'!L506/'25 TSE Stocks'!L505)</f>
        <v>-1.9277588160035827E-2</v>
      </c>
      <c r="M506">
        <f>LN('25 TSE Stocks'!M506/'25 TSE Stocks'!M505)</f>
        <v>1.5713736644859536E-2</v>
      </c>
      <c r="N506">
        <f>LN('25 TSE Stocks'!N506/'25 TSE Stocks'!N505)</f>
        <v>-8.537149028237415E-3</v>
      </c>
      <c r="O506">
        <f>LN('25 TSE Stocks'!O506/'25 TSE Stocks'!O505)</f>
        <v>1.6661972112990038E-2</v>
      </c>
      <c r="P506">
        <f>LN('25 TSE Stocks'!P506/'25 TSE Stocks'!P505)</f>
        <v>-1.4782526750052062E-3</v>
      </c>
      <c r="Q506">
        <f>LN('25 TSE Stocks'!Q506/'25 TSE Stocks'!Q505)</f>
        <v>3.0771727333807373E-2</v>
      </c>
      <c r="R506">
        <f>LN('25 TSE Stocks'!R506/'25 TSE Stocks'!R505)</f>
        <v>3.284892663588708E-2</v>
      </c>
      <c r="S506">
        <f>LN('25 TSE Stocks'!S506/'25 TSE Stocks'!S505)</f>
        <v>1.2605088008251348E-2</v>
      </c>
      <c r="T506">
        <f>LN('25 TSE Stocks'!T506/'25 TSE Stocks'!T505)</f>
        <v>2.5246769990488412E-2</v>
      </c>
      <c r="U506">
        <f>LN('25 TSE Stocks'!U506/'25 TSE Stocks'!U505)</f>
        <v>4.4686309411892014E-2</v>
      </c>
      <c r="V506">
        <f>LN('25 TSE Stocks'!V506/'25 TSE Stocks'!V505)</f>
        <v>2.5306736131587178E-2</v>
      </c>
      <c r="W506">
        <f>LN('25 TSE Stocks'!W506/'25 TSE Stocks'!W505)</f>
        <v>-2.3493065606473439E-3</v>
      </c>
      <c r="X506">
        <f>LN('25 TSE Stocks'!X506/'25 TSE Stocks'!X505)</f>
        <v>7.5901290242864679E-3</v>
      </c>
      <c r="Y506">
        <f>LN('25 TSE Stocks'!Y506/'25 TSE Stocks'!Y505)</f>
        <v>-1.4458061265345138E-2</v>
      </c>
      <c r="Z506">
        <f>LN('25 TSE Stocks'!Z506/'25 TSE Stocks'!Z505)</f>
        <v>1.5576597367687069E-2</v>
      </c>
    </row>
    <row r="507" spans="1:26" x14ac:dyDescent="0.25">
      <c r="A507" s="1">
        <v>44795</v>
      </c>
      <c r="B507">
        <f>LN('25 TSE Stocks'!B507/'25 TSE Stocks'!B506)</f>
        <v>-1.7169900724540409E-2</v>
      </c>
      <c r="C507">
        <f>LN('25 TSE Stocks'!C507/'25 TSE Stocks'!C506)</f>
        <v>-5.1796057115774771E-2</v>
      </c>
      <c r="D507">
        <f>LN('25 TSE Stocks'!D507/'25 TSE Stocks'!D506)</f>
        <v>-1.6470969854726701E-2</v>
      </c>
      <c r="E507">
        <f>LN('25 TSE Stocks'!E507/'25 TSE Stocks'!E506)</f>
        <v>-2.9356780074041734E-2</v>
      </c>
      <c r="F507">
        <f>LN('25 TSE Stocks'!F507/'25 TSE Stocks'!F506)</f>
        <v>5.4794739072119795E-3</v>
      </c>
      <c r="G507">
        <f>LN('25 TSE Stocks'!G507/'25 TSE Stocks'!G506)</f>
        <v>-1.9728166463635396E-2</v>
      </c>
      <c r="H507">
        <f>LN('25 TSE Stocks'!H507/'25 TSE Stocks'!H506)</f>
        <v>1.8939980934329508E-2</v>
      </c>
      <c r="I507">
        <f>LN('25 TSE Stocks'!I507/'25 TSE Stocks'!I506)</f>
        <v>2.7635610172086125E-2</v>
      </c>
      <c r="J507">
        <f>LN('25 TSE Stocks'!J507/'25 TSE Stocks'!J506)</f>
        <v>-2.7445267397922794E-2</v>
      </c>
      <c r="K507">
        <f>LN('25 TSE Stocks'!K507/'25 TSE Stocks'!K506)</f>
        <v>-1.9394578180428081E-2</v>
      </c>
      <c r="L507">
        <f>LN('25 TSE Stocks'!L507/'25 TSE Stocks'!L506)</f>
        <v>-1.2240077918412052E-2</v>
      </c>
      <c r="M507">
        <f>LN('25 TSE Stocks'!M507/'25 TSE Stocks'!M506)</f>
        <v>-1.8726816977076219E-3</v>
      </c>
      <c r="N507">
        <f>LN('25 TSE Stocks'!N507/'25 TSE Stocks'!N506)</f>
        <v>2.9187914187294071E-2</v>
      </c>
      <c r="O507">
        <f>LN('25 TSE Stocks'!O507/'25 TSE Stocks'!O506)</f>
        <v>-1.2315447442971245E-2</v>
      </c>
      <c r="P507">
        <f>LN('25 TSE Stocks'!P507/'25 TSE Stocks'!P506)</f>
        <v>3.631478553190471E-2</v>
      </c>
      <c r="Q507">
        <f>LN('25 TSE Stocks'!Q507/'25 TSE Stocks'!Q506)</f>
        <v>1.2048384562814006E-2</v>
      </c>
      <c r="R507">
        <f>LN('25 TSE Stocks'!R507/'25 TSE Stocks'!R506)</f>
        <v>1.2878443869221642E-2</v>
      </c>
      <c r="S507">
        <f>LN('25 TSE Stocks'!S507/'25 TSE Stocks'!S506)</f>
        <v>-1.5781397928381381E-2</v>
      </c>
      <c r="T507">
        <f>LN('25 TSE Stocks'!T507/'25 TSE Stocks'!T506)</f>
        <v>4.4223236651216016E-3</v>
      </c>
      <c r="U507">
        <f>LN('25 TSE Stocks'!U507/'25 TSE Stocks'!U506)</f>
        <v>-1.0537389350809898E-2</v>
      </c>
      <c r="V507">
        <f>LN('25 TSE Stocks'!V507/'25 TSE Stocks'!V506)</f>
        <v>3.4408638547425885E-3</v>
      </c>
      <c r="W507">
        <f>LN('25 TSE Stocks'!W507/'25 TSE Stocks'!W506)</f>
        <v>-1.3531979338184792E-2</v>
      </c>
      <c r="X507">
        <f>LN('25 TSE Stocks'!X507/'25 TSE Stocks'!X506)</f>
        <v>2.6734617553509015E-2</v>
      </c>
      <c r="Y507">
        <f>LN('25 TSE Stocks'!Y507/'25 TSE Stocks'!Y506)</f>
        <v>2.9083347100798949E-3</v>
      </c>
      <c r="Z507">
        <f>LN('25 TSE Stocks'!Z507/'25 TSE Stocks'!Z506)</f>
        <v>-6.2015132782746018E-3</v>
      </c>
    </row>
    <row r="508" spans="1:26" x14ac:dyDescent="0.25">
      <c r="A508" s="1">
        <v>44802</v>
      </c>
      <c r="B508">
        <f>LN('25 TSE Stocks'!B508/'25 TSE Stocks'!B507)</f>
        <v>-9.5458683679012044E-2</v>
      </c>
      <c r="C508">
        <f>LN('25 TSE Stocks'!C508/'25 TSE Stocks'!C507)</f>
        <v>-4.4810934854341962E-2</v>
      </c>
      <c r="D508">
        <f>LN('25 TSE Stocks'!D508/'25 TSE Stocks'!D507)</f>
        <v>-7.7673083641921825E-2</v>
      </c>
      <c r="E508">
        <f>LN('25 TSE Stocks'!E508/'25 TSE Stocks'!E507)</f>
        <v>-5.1323038229911591E-2</v>
      </c>
      <c r="F508">
        <f>LN('25 TSE Stocks'!F508/'25 TSE Stocks'!F507)</f>
        <v>-2.0007640609226683E-2</v>
      </c>
      <c r="G508">
        <f>LN('25 TSE Stocks'!G508/'25 TSE Stocks'!G507)</f>
        <v>-2.8387801957967383E-2</v>
      </c>
      <c r="H508">
        <f>LN('25 TSE Stocks'!H508/'25 TSE Stocks'!H507)</f>
        <v>6.7114942360519667E-2</v>
      </c>
      <c r="I508">
        <f>LN('25 TSE Stocks'!I508/'25 TSE Stocks'!I507)</f>
        <v>-1.1363637586479709E-3</v>
      </c>
      <c r="J508">
        <f>LN('25 TSE Stocks'!J508/'25 TSE Stocks'!J507)</f>
        <v>-7.6356718474591884E-2</v>
      </c>
      <c r="K508">
        <f>LN('25 TSE Stocks'!K508/'25 TSE Stocks'!K507)</f>
        <v>-1.2315408264603221E-2</v>
      </c>
      <c r="L508">
        <f>LN('25 TSE Stocks'!L508/'25 TSE Stocks'!L507)</f>
        <v>-2.4661458601077245E-3</v>
      </c>
      <c r="M508">
        <f>LN('25 TSE Stocks'!M508/'25 TSE Stocks'!M507)</f>
        <v>-3.496860635804222E-2</v>
      </c>
      <c r="N508">
        <f>LN('25 TSE Stocks'!N508/'25 TSE Stocks'!N507)</f>
        <v>-9.1255103610588841E-3</v>
      </c>
      <c r="O508">
        <f>LN('25 TSE Stocks'!O508/'25 TSE Stocks'!O507)</f>
        <v>2.5689507227457598E-2</v>
      </c>
      <c r="P508">
        <f>LN('25 TSE Stocks'!P508/'25 TSE Stocks'!P507)</f>
        <v>-1.8719010167987479E-2</v>
      </c>
      <c r="Q508">
        <f>LN('25 TSE Stocks'!Q508/'25 TSE Stocks'!Q507)</f>
        <v>-1.3059075023114999E-2</v>
      </c>
      <c r="R508">
        <f>LN('25 TSE Stocks'!R508/'25 TSE Stocks'!R507)</f>
        <v>-2.7364868470381356E-2</v>
      </c>
      <c r="S508">
        <f>LN('25 TSE Stocks'!S508/'25 TSE Stocks'!S507)</f>
        <v>-1.9272578802375061E-2</v>
      </c>
      <c r="T508">
        <f>LN('25 TSE Stocks'!T508/'25 TSE Stocks'!T507)</f>
        <v>9.8793851816442856E-3</v>
      </c>
      <c r="U508">
        <f>LN('25 TSE Stocks'!U508/'25 TSE Stocks'!U507)</f>
        <v>-2.2246995649045649E-2</v>
      </c>
      <c r="V508">
        <f>LN('25 TSE Stocks'!V508/'25 TSE Stocks'!V507)</f>
        <v>1.067700603124061E-2</v>
      </c>
      <c r="W508">
        <f>LN('25 TSE Stocks'!W508/'25 TSE Stocks'!W507)</f>
        <v>-4.0956203143633022E-3</v>
      </c>
      <c r="X508">
        <f>LN('25 TSE Stocks'!X508/'25 TSE Stocks'!X507)</f>
        <v>-1.1724879403721708E-2</v>
      </c>
      <c r="Y508">
        <f>LN('25 TSE Stocks'!Y508/'25 TSE Stocks'!Y507)</f>
        <v>-2.8475122561734723E-2</v>
      </c>
      <c r="Z508">
        <f>LN('25 TSE Stocks'!Z508/'25 TSE Stocks'!Z507)</f>
        <v>0</v>
      </c>
    </row>
    <row r="509" spans="1:26" x14ac:dyDescent="0.25">
      <c r="A509" s="1">
        <v>44809</v>
      </c>
      <c r="B509">
        <f>LN('25 TSE Stocks'!B509/'25 TSE Stocks'!B508)</f>
        <v>3.1612637287348276E-2</v>
      </c>
      <c r="C509">
        <f>LN('25 TSE Stocks'!C509/'25 TSE Stocks'!C508)</f>
        <v>3.0007125736415739E-3</v>
      </c>
      <c r="D509">
        <f>LN('25 TSE Stocks'!D509/'25 TSE Stocks'!D508)</f>
        <v>3.0305394029131079E-2</v>
      </c>
      <c r="E509">
        <f>LN('25 TSE Stocks'!E509/'25 TSE Stocks'!E508)</f>
        <v>2.1657325484568349E-2</v>
      </c>
      <c r="F509">
        <f>LN('25 TSE Stocks'!F509/'25 TSE Stocks'!F508)</f>
        <v>1.425335074132005E-2</v>
      </c>
      <c r="G509">
        <f>LN('25 TSE Stocks'!G509/'25 TSE Stocks'!G508)</f>
        <v>1.4294631257629559E-2</v>
      </c>
      <c r="H509">
        <f>LN('25 TSE Stocks'!H509/'25 TSE Stocks'!H508)</f>
        <v>7.5985885943818582E-2</v>
      </c>
      <c r="I509">
        <f>LN('25 TSE Stocks'!I509/'25 TSE Stocks'!I508)</f>
        <v>-1.3273918702598978E-3</v>
      </c>
      <c r="J509">
        <f>LN('25 TSE Stocks'!J509/'25 TSE Stocks'!J508)</f>
        <v>2.514170729905706E-2</v>
      </c>
      <c r="K509">
        <f>LN('25 TSE Stocks'!K509/'25 TSE Stocks'!K508)</f>
        <v>1.5980678300261741E-2</v>
      </c>
      <c r="L509">
        <f>LN('25 TSE Stocks'!L509/'25 TSE Stocks'!L508)</f>
        <v>-6.191951775726845E-3</v>
      </c>
      <c r="M509">
        <f>LN('25 TSE Stocks'!M509/'25 TSE Stocks'!M508)</f>
        <v>-2.2671929416241995E-3</v>
      </c>
      <c r="N509">
        <f>LN('25 TSE Stocks'!N509/'25 TSE Stocks'!N508)</f>
        <v>4.2257215330798133E-2</v>
      </c>
      <c r="O509">
        <f>LN('25 TSE Stocks'!O509/'25 TSE Stocks'!O508)</f>
        <v>-1.0929111980861416E-2</v>
      </c>
      <c r="P509">
        <f>LN('25 TSE Stocks'!P509/'25 TSE Stocks'!P508)</f>
        <v>3.1476051372801052E-2</v>
      </c>
      <c r="Q509">
        <f>LN('25 TSE Stocks'!Q509/'25 TSE Stocks'!Q508)</f>
        <v>-6.0850844790157066E-3</v>
      </c>
      <c r="R509">
        <f>LN('25 TSE Stocks'!R509/'25 TSE Stocks'!R508)</f>
        <v>6.4721848183381184E-2</v>
      </c>
      <c r="S509">
        <f>LN('25 TSE Stocks'!S509/'25 TSE Stocks'!S508)</f>
        <v>3.5428059975812255E-2</v>
      </c>
      <c r="T509">
        <f>LN('25 TSE Stocks'!T509/'25 TSE Stocks'!T508)</f>
        <v>2.1610770134156031E-2</v>
      </c>
      <c r="U509">
        <f>LN('25 TSE Stocks'!U509/'25 TSE Stocks'!U508)</f>
        <v>-5.0006712213671164E-4</v>
      </c>
      <c r="V509">
        <f>LN('25 TSE Stocks'!V509/'25 TSE Stocks'!V508)</f>
        <v>1.7267211002291838E-2</v>
      </c>
      <c r="W509">
        <f>LN('25 TSE Stocks'!W509/'25 TSE Stocks'!W508)</f>
        <v>2.8987510179540224E-2</v>
      </c>
      <c r="X509">
        <f>LN('25 TSE Stocks'!X509/'25 TSE Stocks'!X508)</f>
        <v>1.7841162089157255E-2</v>
      </c>
      <c r="Y509">
        <f>LN('25 TSE Stocks'!Y509/'25 TSE Stocks'!Y508)</f>
        <v>1.7769456421003353E-2</v>
      </c>
      <c r="Z509">
        <f>LN('25 TSE Stocks'!Z509/'25 TSE Stocks'!Z508)</f>
        <v>7.7459009933213765E-3</v>
      </c>
    </row>
    <row r="510" spans="1:26" x14ac:dyDescent="0.25">
      <c r="A510" s="1">
        <v>44816</v>
      </c>
      <c r="B510">
        <f>LN('25 TSE Stocks'!B510/'25 TSE Stocks'!B509)</f>
        <v>-7.9273797443493443E-2</v>
      </c>
      <c r="C510">
        <f>LN('25 TSE Stocks'!C510/'25 TSE Stocks'!C509)</f>
        <v>-2.1962300841725874E-2</v>
      </c>
      <c r="D510">
        <f>LN('25 TSE Stocks'!D510/'25 TSE Stocks'!D509)</f>
        <v>-9.3818762276457662E-2</v>
      </c>
      <c r="E510">
        <f>LN('25 TSE Stocks'!E510/'25 TSE Stocks'!E509)</f>
        <v>7.4993967382217374E-3</v>
      </c>
      <c r="F510">
        <f>LN('25 TSE Stocks'!F510/'25 TSE Stocks'!F509)</f>
        <v>4.7974509875321264E-3</v>
      </c>
      <c r="G510">
        <f>LN('25 TSE Stocks'!G510/'25 TSE Stocks'!G509)</f>
        <v>-2.3364428841688805E-2</v>
      </c>
      <c r="H510">
        <f>LN('25 TSE Stocks'!H510/'25 TSE Stocks'!H509)</f>
        <v>-1.1447337762169246E-2</v>
      </c>
      <c r="I510">
        <f>LN('25 TSE Stocks'!I510/'25 TSE Stocks'!I509)</f>
        <v>5.4286911507925625E-2</v>
      </c>
      <c r="J510">
        <f>LN('25 TSE Stocks'!J510/'25 TSE Stocks'!J509)</f>
        <v>-2.217984536838508E-2</v>
      </c>
      <c r="K510">
        <f>LN('25 TSE Stocks'!K510/'25 TSE Stocks'!K509)</f>
        <v>1.9324185009021642E-2</v>
      </c>
      <c r="L510">
        <f>LN('25 TSE Stocks'!L510/'25 TSE Stocks'!L509)</f>
        <v>8.6580976358345222E-3</v>
      </c>
      <c r="M510">
        <f>LN('25 TSE Stocks'!M510/'25 TSE Stocks'!M509)</f>
        <v>9.0381748318892428E-3</v>
      </c>
      <c r="N510">
        <f>LN('25 TSE Stocks'!N510/'25 TSE Stocks'!N509)</f>
        <v>-2.5214581164047917E-2</v>
      </c>
      <c r="O510">
        <f>LN('25 TSE Stocks'!O510/'25 TSE Stocks'!O509)</f>
        <v>-1.6620867438380042E-2</v>
      </c>
      <c r="P510">
        <f>LN('25 TSE Stocks'!P510/'25 TSE Stocks'!P509)</f>
        <v>2.8129435228439635E-3</v>
      </c>
      <c r="Q510">
        <f>LN('25 TSE Stocks'!Q510/'25 TSE Stocks'!Q509)</f>
        <v>-9.1978262155532377E-3</v>
      </c>
      <c r="R510">
        <f>LN('25 TSE Stocks'!R510/'25 TSE Stocks'!R509)</f>
        <v>1.3704643251555716E-2</v>
      </c>
      <c r="S510">
        <f>LN('25 TSE Stocks'!S510/'25 TSE Stocks'!S509)</f>
        <v>-8.519716161441454E-3</v>
      </c>
      <c r="T510">
        <f>LN('25 TSE Stocks'!T510/'25 TSE Stocks'!T509)</f>
        <v>-7.6619054569586426E-2</v>
      </c>
      <c r="U510">
        <f>LN('25 TSE Stocks'!U510/'25 TSE Stocks'!U509)</f>
        <v>1.7190466889823827E-2</v>
      </c>
      <c r="V510">
        <f>LN('25 TSE Stocks'!V510/'25 TSE Stocks'!V509)</f>
        <v>-4.3522260743448858E-2</v>
      </c>
      <c r="W510">
        <f>LN('25 TSE Stocks'!W510/'25 TSE Stocks'!W509)</f>
        <v>6.622569149056891E-3</v>
      </c>
      <c r="X510">
        <f>LN('25 TSE Stocks'!X510/'25 TSE Stocks'!X509)</f>
        <v>-1.4123743971070517E-2</v>
      </c>
      <c r="Y510">
        <f>LN('25 TSE Stocks'!Y510/'25 TSE Stocks'!Y509)</f>
        <v>-1.6773933532554904E-2</v>
      </c>
      <c r="Z510">
        <f>LN('25 TSE Stocks'!Z510/'25 TSE Stocks'!Z509)</f>
        <v>-3.0912650721591564E-3</v>
      </c>
    </row>
    <row r="511" spans="1:26" x14ac:dyDescent="0.25">
      <c r="A511" s="1">
        <v>44823</v>
      </c>
      <c r="B511">
        <f>LN('25 TSE Stocks'!B511/'25 TSE Stocks'!B510)</f>
        <v>-2.36867830951988E-2</v>
      </c>
      <c r="C511">
        <f>LN('25 TSE Stocks'!C511/'25 TSE Stocks'!C510)</f>
        <v>-4.7833506784157709E-2</v>
      </c>
      <c r="D511">
        <f>LN('25 TSE Stocks'!D511/'25 TSE Stocks'!D510)</f>
        <v>-3.0515501967489141E-2</v>
      </c>
      <c r="E511">
        <f>LN('25 TSE Stocks'!E511/'25 TSE Stocks'!E510)</f>
        <v>2.0478431602902657E-2</v>
      </c>
      <c r="F511">
        <f>LN('25 TSE Stocks'!F511/'25 TSE Stocks'!F510)</f>
        <v>-1.0723102382677419E-2</v>
      </c>
      <c r="G511">
        <f>LN('25 TSE Stocks'!G511/'25 TSE Stocks'!G510)</f>
        <v>-1.2319933128214099E-3</v>
      </c>
      <c r="H511">
        <f>LN('25 TSE Stocks'!H511/'25 TSE Stocks'!H510)</f>
        <v>3.284018066257569E-3</v>
      </c>
      <c r="I511">
        <f>LN('25 TSE Stocks'!I511/'25 TSE Stocks'!I510)</f>
        <v>-1.1023875983574741E-2</v>
      </c>
      <c r="J511">
        <f>LN('25 TSE Stocks'!J511/'25 TSE Stocks'!J510)</f>
        <v>-1.5022924184591979E-2</v>
      </c>
      <c r="K511">
        <f>LN('25 TSE Stocks'!K511/'25 TSE Stocks'!K510)</f>
        <v>-2.1766184889691797E-2</v>
      </c>
      <c r="L511">
        <f>LN('25 TSE Stocks'!L511/'25 TSE Stocks'!L510)</f>
        <v>-1.2322822386158934E-3</v>
      </c>
      <c r="M511">
        <f>LN('25 TSE Stocks'!M511/'25 TSE Stocks'!M510)</f>
        <v>-1.8158784230906045E-2</v>
      </c>
      <c r="N511">
        <f>LN('25 TSE Stocks'!N511/'25 TSE Stocks'!N510)</f>
        <v>1.4908976749672878E-2</v>
      </c>
      <c r="O511">
        <f>LN('25 TSE Stocks'!O511/'25 TSE Stocks'!O510)</f>
        <v>5.5710658448211497E-3</v>
      </c>
      <c r="P511">
        <f>LN('25 TSE Stocks'!P511/'25 TSE Stocks'!P510)</f>
        <v>-5.6337181219045917E-3</v>
      </c>
      <c r="Q511">
        <f>LN('25 TSE Stocks'!Q511/'25 TSE Stocks'!Q510)</f>
        <v>3.0752842037194109E-3</v>
      </c>
      <c r="R511">
        <f>LN('25 TSE Stocks'!R511/'25 TSE Stocks'!R510)</f>
        <v>-6.2369068599783355E-3</v>
      </c>
      <c r="S511">
        <f>LN('25 TSE Stocks'!S511/'25 TSE Stocks'!S510)</f>
        <v>-1.0702207855134828E-3</v>
      </c>
      <c r="T511">
        <f>LN('25 TSE Stocks'!T511/'25 TSE Stocks'!T510)</f>
        <v>-2.3942706796882967E-2</v>
      </c>
      <c r="U511">
        <f>LN('25 TSE Stocks'!U511/'25 TSE Stocks'!U510)</f>
        <v>-1.2201263565302609E-2</v>
      </c>
      <c r="V511">
        <f>LN('25 TSE Stocks'!V511/'25 TSE Stocks'!V510)</f>
        <v>-1.5824452988759573E-2</v>
      </c>
      <c r="W511">
        <f>LN('25 TSE Stocks'!W511/'25 TSE Stocks'!W510)</f>
        <v>-1.6514938747925123E-3</v>
      </c>
      <c r="X511">
        <f>LN('25 TSE Stocks'!X511/'25 TSE Stocks'!X510)</f>
        <v>3.0874033245589841E-3</v>
      </c>
      <c r="Y511">
        <f>LN('25 TSE Stocks'!Y511/'25 TSE Stocks'!Y510)</f>
        <v>2.3599917394580613E-2</v>
      </c>
      <c r="Z511">
        <f>LN('25 TSE Stocks'!Z511/'25 TSE Stocks'!Z510)</f>
        <v>-3.1007494990496938E-3</v>
      </c>
    </row>
    <row r="512" spans="1:26" x14ac:dyDescent="0.25">
      <c r="A512" s="1">
        <v>44830</v>
      </c>
      <c r="B512">
        <f>LN('25 TSE Stocks'!B512/'25 TSE Stocks'!B511)</f>
        <v>-0.15186361315796212</v>
      </c>
      <c r="C512">
        <f>LN('25 TSE Stocks'!C512/'25 TSE Stocks'!C511)</f>
        <v>-2.1925324411764729E-2</v>
      </c>
      <c r="D512">
        <f>LN('25 TSE Stocks'!D512/'25 TSE Stocks'!D511)</f>
        <v>-4.1702696681335222E-2</v>
      </c>
      <c r="E512">
        <f>LN('25 TSE Stocks'!E512/'25 TSE Stocks'!E511)</f>
        <v>-0.1386926679065453</v>
      </c>
      <c r="F512">
        <f>LN('25 TSE Stocks'!F512/'25 TSE Stocks'!F511)</f>
        <v>-0.10482321229211297</v>
      </c>
      <c r="G512">
        <f>LN('25 TSE Stocks'!G512/'25 TSE Stocks'!G511)</f>
        <v>-7.7908251233440418E-2</v>
      </c>
      <c r="H512">
        <f>LN('25 TSE Stocks'!H512/'25 TSE Stocks'!H511)</f>
        <v>-0.16348372187156165</v>
      </c>
      <c r="I512">
        <f>LN('25 TSE Stocks'!I512/'25 TSE Stocks'!I511)</f>
        <v>-1.2249901788724435E-2</v>
      </c>
      <c r="J512">
        <f>LN('25 TSE Stocks'!J512/'25 TSE Stocks'!J511)</f>
        <v>-2.8678562454281121E-2</v>
      </c>
      <c r="K512">
        <f>LN('25 TSE Stocks'!K512/'25 TSE Stocks'!K511)</f>
        <v>3.6018304024768522E-2</v>
      </c>
      <c r="L512">
        <f>LN('25 TSE Stocks'!L512/'25 TSE Stocks'!L511)</f>
        <v>3.6323614611605104E-2</v>
      </c>
      <c r="M512">
        <f>LN('25 TSE Stocks'!M512/'25 TSE Stocks'!M511)</f>
        <v>-3.7507563043655955E-2</v>
      </c>
      <c r="N512">
        <f>LN('25 TSE Stocks'!N512/'25 TSE Stocks'!N511)</f>
        <v>-1.5660320860243108E-2</v>
      </c>
      <c r="O512">
        <f>LN('25 TSE Stocks'!O512/'25 TSE Stocks'!O511)</f>
        <v>2.619702354759797E-2</v>
      </c>
      <c r="P512">
        <f>LN('25 TSE Stocks'!P512/'25 TSE Stocks'!P511)</f>
        <v>-1.9972254289463125E-2</v>
      </c>
      <c r="Q512">
        <f>LN('25 TSE Stocks'!Q512/'25 TSE Stocks'!Q511)</f>
        <v>3.0244208642127332E-2</v>
      </c>
      <c r="R512">
        <f>LN('25 TSE Stocks'!R512/'25 TSE Stocks'!R511)</f>
        <v>-1.8430591161480703E-2</v>
      </c>
      <c r="S512">
        <f>LN('25 TSE Stocks'!S512/'25 TSE Stocks'!S511)</f>
        <v>1.4878054057437994E-2</v>
      </c>
      <c r="T512">
        <f>LN('25 TSE Stocks'!T512/'25 TSE Stocks'!T511)</f>
        <v>-4.9677070249505226E-2</v>
      </c>
      <c r="U512">
        <f>LN('25 TSE Stocks'!U512/'25 TSE Stocks'!U511)</f>
        <v>-2.180198344265254E-2</v>
      </c>
      <c r="V512">
        <f>LN('25 TSE Stocks'!V512/'25 TSE Stocks'!V511)</f>
        <v>-2.694365081425126E-2</v>
      </c>
      <c r="W512">
        <f>LN('25 TSE Stocks'!W512/'25 TSE Stocks'!W511)</f>
        <v>-4.2200408344461302E-2</v>
      </c>
      <c r="X512">
        <f>LN('25 TSE Stocks'!X512/'25 TSE Stocks'!X511)</f>
        <v>8.59429974694342E-3</v>
      </c>
      <c r="Y512">
        <f>LN('25 TSE Stocks'!Y512/'25 TSE Stocks'!Y511)</f>
        <v>-4.9811102524985315E-2</v>
      </c>
      <c r="Z512">
        <f>LN('25 TSE Stocks'!Z512/'25 TSE Stocks'!Z511)</f>
        <v>-7.5781550711224013E-2</v>
      </c>
    </row>
    <row r="513" spans="1:26" x14ac:dyDescent="0.25">
      <c r="A513" s="1">
        <v>44837</v>
      </c>
      <c r="B513">
        <f>LN('25 TSE Stocks'!B513/'25 TSE Stocks'!B512)</f>
        <v>0.15010804977835299</v>
      </c>
      <c r="C513">
        <f>LN('25 TSE Stocks'!C513/'25 TSE Stocks'!C512)</f>
        <v>6.0334484180171774E-2</v>
      </c>
      <c r="D513">
        <f>LN('25 TSE Stocks'!D513/'25 TSE Stocks'!D512)</f>
        <v>6.7273441186917152E-2</v>
      </c>
      <c r="E513">
        <f>LN('25 TSE Stocks'!E513/'25 TSE Stocks'!E512)</f>
        <v>0.12282170668491546</v>
      </c>
      <c r="F513">
        <f>LN('25 TSE Stocks'!F513/'25 TSE Stocks'!F512)</f>
        <v>2.5538018680353627E-2</v>
      </c>
      <c r="G513">
        <f>LN('25 TSE Stocks'!G513/'25 TSE Stocks'!G512)</f>
        <v>6.9609069178175886E-2</v>
      </c>
      <c r="H513">
        <f>LN('25 TSE Stocks'!H513/'25 TSE Stocks'!H512)</f>
        <v>-1.1650594256428429E-2</v>
      </c>
      <c r="I513">
        <f>LN('25 TSE Stocks'!I513/'25 TSE Stocks'!I512)</f>
        <v>2.3453488438610937E-2</v>
      </c>
      <c r="J513">
        <f>LN('25 TSE Stocks'!J513/'25 TSE Stocks'!J512)</f>
        <v>2.9073700734947961E-2</v>
      </c>
      <c r="K513">
        <f>LN('25 TSE Stocks'!K513/'25 TSE Stocks'!K512)</f>
        <v>-8.2889925786124186E-3</v>
      </c>
      <c r="L513">
        <f>LN('25 TSE Stocks'!L513/'25 TSE Stocks'!L512)</f>
        <v>4.3266491573397403E-3</v>
      </c>
      <c r="M513">
        <f>LN('25 TSE Stocks'!M513/'25 TSE Stocks'!M512)</f>
        <v>3.764950394402504E-2</v>
      </c>
      <c r="N513">
        <f>LN('25 TSE Stocks'!N513/'25 TSE Stocks'!N512)</f>
        <v>4.1948810339665833E-2</v>
      </c>
      <c r="O513">
        <f>LN('25 TSE Stocks'!O513/'25 TSE Stocks'!O512)</f>
        <v>-3.0527415638355697E-2</v>
      </c>
      <c r="P513">
        <f>LN('25 TSE Stocks'!P513/'25 TSE Stocks'!P512)</f>
        <v>5.74725300195941E-3</v>
      </c>
      <c r="Q513">
        <f>LN('25 TSE Stocks'!Q513/'25 TSE Stocks'!Q512)</f>
        <v>-7.4262029301716574E-3</v>
      </c>
      <c r="R513">
        <f>LN('25 TSE Stocks'!R513/'25 TSE Stocks'!R512)</f>
        <v>-5.6692395821113802E-2</v>
      </c>
      <c r="S513">
        <f>LN('25 TSE Stocks'!S513/'25 TSE Stocks'!S512)</f>
        <v>-3.6523827988082389E-2</v>
      </c>
      <c r="T513">
        <f>LN('25 TSE Stocks'!T513/'25 TSE Stocks'!T512)</f>
        <v>4.8904851769338391E-2</v>
      </c>
      <c r="U513">
        <f>LN('25 TSE Stocks'!U513/'25 TSE Stocks'!U512)</f>
        <v>-2.4196741218572383E-2</v>
      </c>
      <c r="V513">
        <f>LN('25 TSE Stocks'!V513/'25 TSE Stocks'!V512)</f>
        <v>6.0348948004822683E-2</v>
      </c>
      <c r="W513">
        <f>LN('25 TSE Stocks'!W513/'25 TSE Stocks'!W512)</f>
        <v>3.2323392038634463E-2</v>
      </c>
      <c r="X513">
        <f>LN('25 TSE Stocks'!X513/'25 TSE Stocks'!X512)</f>
        <v>-2.2875828998920648E-2</v>
      </c>
      <c r="Y513">
        <f>LN('25 TSE Stocks'!Y513/'25 TSE Stocks'!Y512)</f>
        <v>2.0223127118849368E-2</v>
      </c>
      <c r="Z513">
        <f>LN('25 TSE Stocks'!Z513/'25 TSE Stocks'!Z512)</f>
        <v>1.2597456167293873E-2</v>
      </c>
    </row>
    <row r="514" spans="1:26" x14ac:dyDescent="0.25">
      <c r="A514" s="1">
        <v>44844</v>
      </c>
      <c r="B514">
        <f>LN('25 TSE Stocks'!B514/'25 TSE Stocks'!B513)</f>
        <v>-8.5281687161342292E-3</v>
      </c>
      <c r="C514">
        <f>LN('25 TSE Stocks'!C514/'25 TSE Stocks'!C513)</f>
        <v>-1.258867922835155E-2</v>
      </c>
      <c r="D514">
        <f>LN('25 TSE Stocks'!D514/'25 TSE Stocks'!D513)</f>
        <v>-6.3896818379352155E-2</v>
      </c>
      <c r="E514">
        <f>LN('25 TSE Stocks'!E514/'25 TSE Stocks'!E513)</f>
        <v>-7.6227429389365636E-2</v>
      </c>
      <c r="F514">
        <f>LN('25 TSE Stocks'!F514/'25 TSE Stocks'!F513)</f>
        <v>9.9093617751903288E-3</v>
      </c>
      <c r="G514">
        <f>LN('25 TSE Stocks'!G514/'25 TSE Stocks'!G513)</f>
        <v>1.1268453078389393E-2</v>
      </c>
      <c r="H514">
        <f>LN('25 TSE Stocks'!H514/'25 TSE Stocks'!H513)</f>
        <v>-2.3716540646847285E-2</v>
      </c>
      <c r="I514">
        <f>LN('25 TSE Stocks'!I514/'25 TSE Stocks'!I513)</f>
        <v>1.9221093616922008E-2</v>
      </c>
      <c r="J514">
        <f>LN('25 TSE Stocks'!J514/'25 TSE Stocks'!J513)</f>
        <v>-6.1756010379174974E-3</v>
      </c>
      <c r="K514">
        <f>LN('25 TSE Stocks'!K514/'25 TSE Stocks'!K513)</f>
        <v>-1.6786999319728199E-2</v>
      </c>
      <c r="L514">
        <f>LN('25 TSE Stocks'!L514/'25 TSE Stocks'!L513)</f>
        <v>1.189756469131077E-3</v>
      </c>
      <c r="M514">
        <f>LN('25 TSE Stocks'!M514/'25 TSE Stocks'!M513)</f>
        <v>5.4949841571035676E-3</v>
      </c>
      <c r="N514">
        <f>LN('25 TSE Stocks'!N514/'25 TSE Stocks'!N513)</f>
        <v>-3.248549381264748E-3</v>
      </c>
      <c r="O514">
        <f>LN('25 TSE Stocks'!O514/'25 TSE Stocks'!O513)</f>
        <v>1.7819253609191652E-2</v>
      </c>
      <c r="P514">
        <f>LN('25 TSE Stocks'!P514/'25 TSE Stocks'!P513)</f>
        <v>3.5189991712960091E-2</v>
      </c>
      <c r="Q514">
        <f>LN('25 TSE Stocks'!Q514/'25 TSE Stocks'!Q513)</f>
        <v>-6.0606878375389439E-3</v>
      </c>
      <c r="R514">
        <f>LN('25 TSE Stocks'!R514/'25 TSE Stocks'!R513)</f>
        <v>2.2885899887915648E-2</v>
      </c>
      <c r="S514">
        <f>LN('25 TSE Stocks'!S514/'25 TSE Stocks'!S513)</f>
        <v>6.5431249197775041E-3</v>
      </c>
      <c r="T514">
        <f>LN('25 TSE Stocks'!T514/'25 TSE Stocks'!T513)</f>
        <v>-1.0362760654066536E-2</v>
      </c>
      <c r="U514">
        <f>LN('25 TSE Stocks'!U514/'25 TSE Stocks'!U513)</f>
        <v>-4.5264376379469352E-3</v>
      </c>
      <c r="V514">
        <f>LN('25 TSE Stocks'!V514/'25 TSE Stocks'!V513)</f>
        <v>-8.6962573794813094E-4</v>
      </c>
      <c r="W514">
        <f>LN('25 TSE Stocks'!W514/'25 TSE Stocks'!W513)</f>
        <v>-6.0955246301918203E-3</v>
      </c>
      <c r="X514">
        <f>LN('25 TSE Stocks'!X514/'25 TSE Stocks'!X513)</f>
        <v>-5.6444067149458849E-3</v>
      </c>
      <c r="Y514">
        <f>LN('25 TSE Stocks'!Y514/'25 TSE Stocks'!Y513)</f>
        <v>-4.6091037240402574E-2</v>
      </c>
      <c r="Z514">
        <f>LN('25 TSE Stocks'!Z514/'25 TSE Stocks'!Z513)</f>
        <v>-1.7007246092847192E-2</v>
      </c>
    </row>
    <row r="515" spans="1:26" x14ac:dyDescent="0.25">
      <c r="A515" s="1">
        <v>44851</v>
      </c>
      <c r="B515">
        <f>LN('25 TSE Stocks'!B515/'25 TSE Stocks'!B514)</f>
        <v>0.13773109333587263</v>
      </c>
      <c r="C515">
        <f>LN('25 TSE Stocks'!C515/'25 TSE Stocks'!C514)</f>
        <v>-1.5157849051366332E-2</v>
      </c>
      <c r="D515">
        <f>LN('25 TSE Stocks'!D515/'25 TSE Stocks'!D514)</f>
        <v>-1.6260530483226194E-2</v>
      </c>
      <c r="E515">
        <f>LN('25 TSE Stocks'!E515/'25 TSE Stocks'!E514)</f>
        <v>-2.4429622481864571E-2</v>
      </c>
      <c r="F515">
        <f>LN('25 TSE Stocks'!F515/'25 TSE Stocks'!F514)</f>
        <v>5.3316353898520324E-2</v>
      </c>
      <c r="G515">
        <f>LN('25 TSE Stocks'!G515/'25 TSE Stocks'!G514)</f>
        <v>-1.0261680210603101E-2</v>
      </c>
      <c r="H515">
        <f>LN('25 TSE Stocks'!H515/'25 TSE Stocks'!H514)</f>
        <v>-1.0050347085925931E-2</v>
      </c>
      <c r="I515">
        <f>LN('25 TSE Stocks'!I515/'25 TSE Stocks'!I514)</f>
        <v>2.3862492519389808E-2</v>
      </c>
      <c r="J515">
        <f>LN('25 TSE Stocks'!J515/'25 TSE Stocks'!J514)</f>
        <v>-2.0693040590017097E-2</v>
      </c>
      <c r="K515">
        <f>LN('25 TSE Stocks'!K515/'25 TSE Stocks'!K514)</f>
        <v>-6.3652174103149772E-2</v>
      </c>
      <c r="L515">
        <f>LN('25 TSE Stocks'!L515/'25 TSE Stocks'!L514)</f>
        <v>-2.1635483379739247E-2</v>
      </c>
      <c r="M515">
        <f>LN('25 TSE Stocks'!M515/'25 TSE Stocks'!M514)</f>
        <v>-2.2163378710407505E-2</v>
      </c>
      <c r="N515">
        <f>LN('25 TSE Stocks'!N515/'25 TSE Stocks'!N514)</f>
        <v>2.8863619933018836E-2</v>
      </c>
      <c r="O515">
        <f>LN('25 TSE Stocks'!O515/'25 TSE Stocks'!O514)</f>
        <v>-2.7162163143768386E-2</v>
      </c>
      <c r="P515">
        <f>LN('25 TSE Stocks'!P515/'25 TSE Stocks'!P514)</f>
        <v>-5.8379562494365385E-2</v>
      </c>
      <c r="Q515">
        <f>LN('25 TSE Stocks'!Q515/'25 TSE Stocks'!Q514)</f>
        <v>-3.2958637682189221E-2</v>
      </c>
      <c r="R515">
        <f>LN('25 TSE Stocks'!R515/'25 TSE Stocks'!R514)</f>
        <v>-8.9115608977179692E-4</v>
      </c>
      <c r="S515">
        <f>LN('25 TSE Stocks'!S515/'25 TSE Stocks'!S514)</f>
        <v>2.2569398691473865E-2</v>
      </c>
      <c r="T515">
        <f>LN('25 TSE Stocks'!T515/'25 TSE Stocks'!T514)</f>
        <v>-1.4193379691614201E-2</v>
      </c>
      <c r="U515">
        <f>LN('25 TSE Stocks'!U515/'25 TSE Stocks'!U514)</f>
        <v>-2.5984746683478131E-2</v>
      </c>
      <c r="V515">
        <f>LN('25 TSE Stocks'!V515/'25 TSE Stocks'!V514)</f>
        <v>4.3490762034303248E-4</v>
      </c>
      <c r="W515">
        <f>LN('25 TSE Stocks'!W515/'25 TSE Stocks'!W514)</f>
        <v>-4.4255415164580541E-3</v>
      </c>
      <c r="X515">
        <f>LN('25 TSE Stocks'!X515/'25 TSE Stocks'!X514)</f>
        <v>-2.4834057723746902E-2</v>
      </c>
      <c r="Y515">
        <f>LN('25 TSE Stocks'!Y515/'25 TSE Stocks'!Y514)</f>
        <v>-2.2258529867017499E-2</v>
      </c>
      <c r="Z515">
        <f>LN('25 TSE Stocks'!Z515/'25 TSE Stocks'!Z514)</f>
        <v>-2.0797973624052377E-2</v>
      </c>
    </row>
    <row r="516" spans="1:26" x14ac:dyDescent="0.25">
      <c r="A516" s="1">
        <v>44858</v>
      </c>
      <c r="B516">
        <f>LN('25 TSE Stocks'!B516/'25 TSE Stocks'!B515)</f>
        <v>5.7258439560734412E-2</v>
      </c>
      <c r="C516">
        <f>LN('25 TSE Stocks'!C516/'25 TSE Stocks'!C515)</f>
        <v>8.0353559968317299E-4</v>
      </c>
      <c r="D516">
        <f>LN('25 TSE Stocks'!D516/'25 TSE Stocks'!D515)</f>
        <v>-5.9790810188706418E-3</v>
      </c>
      <c r="E516">
        <f>LN('25 TSE Stocks'!E516/'25 TSE Stocks'!E515)</f>
        <v>4.0390714459849139E-2</v>
      </c>
      <c r="F516">
        <f>LN('25 TSE Stocks'!F516/'25 TSE Stocks'!F515)</f>
        <v>-1.1281529498363673E-2</v>
      </c>
      <c r="G516">
        <f>LN('25 TSE Stocks'!G516/'25 TSE Stocks'!G515)</f>
        <v>2.1158268550243053E-2</v>
      </c>
      <c r="H516">
        <f>LN('25 TSE Stocks'!H516/'25 TSE Stocks'!H515)</f>
        <v>-2.6613627474835599E-2</v>
      </c>
      <c r="I516">
        <f>LN('25 TSE Stocks'!I516/'25 TSE Stocks'!I515)</f>
        <v>-1.508742743685469E-2</v>
      </c>
      <c r="J516">
        <f>LN('25 TSE Stocks'!J516/'25 TSE Stocks'!J515)</f>
        <v>1.1548942792992718E-2</v>
      </c>
      <c r="K516">
        <f>LN('25 TSE Stocks'!K516/'25 TSE Stocks'!K515)</f>
        <v>1.0256548132647359E-2</v>
      </c>
      <c r="L516">
        <f>LN('25 TSE Stocks'!L516/'25 TSE Stocks'!L515)</f>
        <v>-4.872128944128363E-3</v>
      </c>
      <c r="M516">
        <f>LN('25 TSE Stocks'!M516/'25 TSE Stocks'!M515)</f>
        <v>1.8003335050866553E-2</v>
      </c>
      <c r="N516">
        <f>LN('25 TSE Stocks'!N516/'25 TSE Stocks'!N515)</f>
        <v>4.6663694705530591E-2</v>
      </c>
      <c r="O516">
        <f>LN('25 TSE Stocks'!O516/'25 TSE Stocks'!O515)</f>
        <v>-5.0042541881157088E-2</v>
      </c>
      <c r="P516">
        <f>LN('25 TSE Stocks'!P516/'25 TSE Stocks'!P515)</f>
        <v>-8.8364800687485666E-3</v>
      </c>
      <c r="Q516">
        <f>LN('25 TSE Stocks'!Q516/'25 TSE Stocks'!Q515)</f>
        <v>4.1796753183906341E-3</v>
      </c>
      <c r="R516">
        <f>LN('25 TSE Stocks'!R516/'25 TSE Stocks'!R515)</f>
        <v>-1.7629534908138501E-2</v>
      </c>
      <c r="S516">
        <f>LN('25 TSE Stocks'!S516/'25 TSE Stocks'!S515)</f>
        <v>5.2994333170066936E-3</v>
      </c>
      <c r="T516">
        <f>LN('25 TSE Stocks'!T516/'25 TSE Stocks'!T515)</f>
        <v>-6.2170070670190304E-4</v>
      </c>
      <c r="U516">
        <f>LN('25 TSE Stocks'!U516/'25 TSE Stocks'!U515)</f>
        <v>-6.1073869935761053E-3</v>
      </c>
      <c r="V516">
        <f>LN('25 TSE Stocks'!V516/'25 TSE Stocks'!V515)</f>
        <v>7.3640990002657386E-3</v>
      </c>
      <c r="W516">
        <f>LN('25 TSE Stocks'!W516/'25 TSE Stocks'!W515)</f>
        <v>3.4060125504552985E-3</v>
      </c>
      <c r="X516">
        <f>LN('25 TSE Stocks'!X516/'25 TSE Stocks'!X515)</f>
        <v>-3.0771743582390362E-2</v>
      </c>
      <c r="Y516">
        <f>LN('25 TSE Stocks'!Y516/'25 TSE Stocks'!Y515)</f>
        <v>2.2258529867017457E-2</v>
      </c>
      <c r="Z516">
        <f>LN('25 TSE Stocks'!Z516/'25 TSE Stocks'!Z515)</f>
        <v>8.2330290939333708E-2</v>
      </c>
    </row>
    <row r="517" spans="1:26" x14ac:dyDescent="0.25">
      <c r="A517" s="1">
        <v>44865</v>
      </c>
      <c r="B517">
        <f>LN('25 TSE Stocks'!B517/'25 TSE Stocks'!B516)</f>
        <v>1.8061931709224457E-2</v>
      </c>
      <c r="C517">
        <f>LN('25 TSE Stocks'!C517/'25 TSE Stocks'!C516)</f>
        <v>-0.13020932072226946</v>
      </c>
      <c r="D517">
        <f>LN('25 TSE Stocks'!D517/'25 TSE Stocks'!D516)</f>
        <v>1.0440084251286542E-2</v>
      </c>
      <c r="E517">
        <f>LN('25 TSE Stocks'!E517/'25 TSE Stocks'!E516)</f>
        <v>6.9966808296061014E-2</v>
      </c>
      <c r="F517">
        <f>LN('25 TSE Stocks'!F517/'25 TSE Stocks'!F516)</f>
        <v>2.087154501144866E-2</v>
      </c>
      <c r="G517">
        <f>LN('25 TSE Stocks'!G517/'25 TSE Stocks'!G516)</f>
        <v>-2.2416924667592781E-2</v>
      </c>
      <c r="H517">
        <f>LN('25 TSE Stocks'!H517/'25 TSE Stocks'!H516)</f>
        <v>0.24530286855546596</v>
      </c>
      <c r="I517">
        <f>LN('25 TSE Stocks'!I517/'25 TSE Stocks'!I516)</f>
        <v>5.1590297281144219E-2</v>
      </c>
      <c r="J517">
        <f>LN('25 TSE Stocks'!J517/'25 TSE Stocks'!J516)</f>
        <v>-3.0967021230897011E-2</v>
      </c>
      <c r="K517">
        <f>LN('25 TSE Stocks'!K517/'25 TSE Stocks'!K516)</f>
        <v>-3.8338962599865616E-3</v>
      </c>
      <c r="L517">
        <f>LN('25 TSE Stocks'!L517/'25 TSE Stocks'!L516)</f>
        <v>-3.669692993298365E-3</v>
      </c>
      <c r="M517">
        <f>LN('25 TSE Stocks'!M517/'25 TSE Stocks'!M516)</f>
        <v>5.8192442034975733E-3</v>
      </c>
      <c r="N517">
        <f>LN('25 TSE Stocks'!N517/'25 TSE Stocks'!N516)</f>
        <v>5.3493494491853562E-3</v>
      </c>
      <c r="O517">
        <f>LN('25 TSE Stocks'!O517/'25 TSE Stocks'!O516)</f>
        <v>-2.1949667924164584E-2</v>
      </c>
      <c r="P517">
        <f>LN('25 TSE Stocks'!P517/'25 TSE Stocks'!P516)</f>
        <v>-2.9629671983185737E-3</v>
      </c>
      <c r="Q517">
        <f>LN('25 TSE Stocks'!Q517/'25 TSE Stocks'!Q516)</f>
        <v>2.5734887984801821E-2</v>
      </c>
      <c r="R517">
        <f>LN('25 TSE Stocks'!R517/'25 TSE Stocks'!R516)</f>
        <v>-6.5551150462879347E-3</v>
      </c>
      <c r="S517">
        <f>LN('25 TSE Stocks'!S517/'25 TSE Stocks'!S516)</f>
        <v>1.0515351579706912E-2</v>
      </c>
      <c r="T517">
        <f>LN('25 TSE Stocks'!T517/'25 TSE Stocks'!T516)</f>
        <v>-5.9575697581625363E-2</v>
      </c>
      <c r="U517">
        <f>LN('25 TSE Stocks'!U517/'25 TSE Stocks'!U516)</f>
        <v>-8.1620525558002213E-2</v>
      </c>
      <c r="V517">
        <f>LN('25 TSE Stocks'!V517/'25 TSE Stocks'!V516)</f>
        <v>0.11061215614805756</v>
      </c>
      <c r="W517">
        <f>LN('25 TSE Stocks'!W517/'25 TSE Stocks'!W516)</f>
        <v>-2.9327570669501903E-2</v>
      </c>
      <c r="X517">
        <f>LN('25 TSE Stocks'!X517/'25 TSE Stocks'!X516)</f>
        <v>-4.001886497777217E-2</v>
      </c>
      <c r="Y517">
        <f>LN('25 TSE Stocks'!Y517/'25 TSE Stocks'!Y516)</f>
        <v>1.6632314046555088E-2</v>
      </c>
      <c r="Z517">
        <f>LN('25 TSE Stocks'!Z517/'25 TSE Stocks'!Z516)</f>
        <v>-3.1124573506311752E-2</v>
      </c>
    </row>
    <row r="518" spans="1:26" x14ac:dyDescent="0.25">
      <c r="A518" s="1">
        <v>44872</v>
      </c>
      <c r="B518">
        <f>LN('25 TSE Stocks'!B518/'25 TSE Stocks'!B517)</f>
        <v>0.26144586151554033</v>
      </c>
      <c r="C518">
        <f>LN('25 TSE Stocks'!C518/'25 TSE Stocks'!C517)</f>
        <v>7.997232726741238E-2</v>
      </c>
      <c r="D518">
        <f>LN('25 TSE Stocks'!D518/'25 TSE Stocks'!D517)</f>
        <v>9.4770528589070951E-2</v>
      </c>
      <c r="E518">
        <f>LN('25 TSE Stocks'!E518/'25 TSE Stocks'!E517)</f>
        <v>4.5512827390449623E-2</v>
      </c>
      <c r="F518">
        <f>LN('25 TSE Stocks'!F518/'25 TSE Stocks'!F517)</f>
        <v>1.2457697925112447E-2</v>
      </c>
      <c r="G518">
        <f>LN('25 TSE Stocks'!G518/'25 TSE Stocks'!G517)</f>
        <v>8.0281456503648319E-3</v>
      </c>
      <c r="H518">
        <f>LN('25 TSE Stocks'!H518/'25 TSE Stocks'!H517)</f>
        <v>-6.5146679664658804E-3</v>
      </c>
      <c r="I518">
        <f>LN('25 TSE Stocks'!I518/'25 TSE Stocks'!I517)</f>
        <v>-5.8780157276113333E-2</v>
      </c>
      <c r="J518">
        <f>LN('25 TSE Stocks'!J518/'25 TSE Stocks'!J517)</f>
        <v>0.11510365825599768</v>
      </c>
      <c r="K518">
        <f>LN('25 TSE Stocks'!K518/'25 TSE Stocks'!K517)</f>
        <v>4.7508925355429686E-2</v>
      </c>
      <c r="L518">
        <f>LN('25 TSE Stocks'!L518/'25 TSE Stocks'!L517)</f>
        <v>-2.7330931195963769E-2</v>
      </c>
      <c r="M518">
        <f>LN('25 TSE Stocks'!M518/'25 TSE Stocks'!M517)</f>
        <v>4.7589552047872775E-2</v>
      </c>
      <c r="N518">
        <f>LN('25 TSE Stocks'!N518/'25 TSE Stocks'!N517)</f>
        <v>-1.0727553449138196E-2</v>
      </c>
      <c r="O518">
        <f>LN('25 TSE Stocks'!O518/'25 TSE Stocks'!O517)</f>
        <v>2.2607375763417207E-2</v>
      </c>
      <c r="P518">
        <f>LN('25 TSE Stocks'!P518/'25 TSE Stocks'!P517)</f>
        <v>7.1561232314367132E-2</v>
      </c>
      <c r="Q518">
        <f>LN('25 TSE Stocks'!Q518/'25 TSE Stocks'!Q517)</f>
        <v>3.1017924157512256E-2</v>
      </c>
      <c r="R518">
        <f>LN('25 TSE Stocks'!R518/'25 TSE Stocks'!R517)</f>
        <v>3.5003185462444533E-2</v>
      </c>
      <c r="S518">
        <f>LN('25 TSE Stocks'!S518/'25 TSE Stocks'!S517)</f>
        <v>3.1331221140584666E-3</v>
      </c>
      <c r="T518">
        <f>LN('25 TSE Stocks'!T518/'25 TSE Stocks'!T517)</f>
        <v>3.2470378496606299E-2</v>
      </c>
      <c r="U518">
        <f>LN('25 TSE Stocks'!U518/'25 TSE Stocks'!U517)</f>
        <v>5.976171968141817E-2</v>
      </c>
      <c r="V518">
        <f>LN('25 TSE Stocks'!V518/'25 TSE Stocks'!V517)</f>
        <v>2.1407522070969336E-2</v>
      </c>
      <c r="W518">
        <f>LN('25 TSE Stocks'!W518/'25 TSE Stocks'!W517)</f>
        <v>1.6322641806566073E-2</v>
      </c>
      <c r="X518">
        <f>LN('25 TSE Stocks'!X518/'25 TSE Stocks'!X517)</f>
        <v>-1.3850202353563796E-3</v>
      </c>
      <c r="Y518">
        <f>LN('25 TSE Stocks'!Y518/'25 TSE Stocks'!Y517)</f>
        <v>9.8117875362704082E-2</v>
      </c>
      <c r="Z518">
        <f>LN('25 TSE Stocks'!Z518/'25 TSE Stocks'!Z517)</f>
        <v>2.4652025547203173E-2</v>
      </c>
    </row>
    <row r="519" spans="1:26" x14ac:dyDescent="0.25">
      <c r="A519" s="1">
        <v>44879</v>
      </c>
      <c r="B519">
        <f>LN('25 TSE Stocks'!B519/'25 TSE Stocks'!B518)</f>
        <v>-8.7512606247435148E-2</v>
      </c>
      <c r="C519">
        <f>LN('25 TSE Stocks'!C519/'25 TSE Stocks'!C518)</f>
        <v>4.7824447049473001E-2</v>
      </c>
      <c r="D519">
        <f>LN('25 TSE Stocks'!D519/'25 TSE Stocks'!D518)</f>
        <v>-3.7117702423442277E-2</v>
      </c>
      <c r="E519">
        <f>LN('25 TSE Stocks'!E519/'25 TSE Stocks'!E518)</f>
        <v>-1.3657712199507852E-2</v>
      </c>
      <c r="F519">
        <f>LN('25 TSE Stocks'!F519/'25 TSE Stocks'!F518)</f>
        <v>3.3708627179494925E-3</v>
      </c>
      <c r="G519">
        <f>LN('25 TSE Stocks'!G519/'25 TSE Stocks'!G518)</f>
        <v>-4.0059852597989941E-3</v>
      </c>
      <c r="H519">
        <f>LN('25 TSE Stocks'!H519/'25 TSE Stocks'!H518)</f>
        <v>-3.1537897021119747E-2</v>
      </c>
      <c r="I519">
        <f>LN('25 TSE Stocks'!I519/'25 TSE Stocks'!I518)</f>
        <v>-2.2905480898295309E-3</v>
      </c>
      <c r="J519">
        <f>LN('25 TSE Stocks'!J519/'25 TSE Stocks'!J518)</f>
        <v>1.4901373804906205E-2</v>
      </c>
      <c r="K519">
        <f>LN('25 TSE Stocks'!K519/'25 TSE Stocks'!K518)</f>
        <v>4.4186314967740899E-2</v>
      </c>
      <c r="L519">
        <f>LN('25 TSE Stocks'!L519/'25 TSE Stocks'!L518)</f>
        <v>4.1929647809327335E-2</v>
      </c>
      <c r="M519">
        <f>LN('25 TSE Stocks'!M519/'25 TSE Stocks'!M518)</f>
        <v>3.78667172017161E-3</v>
      </c>
      <c r="N519">
        <f>LN('25 TSE Stocks'!N519/'25 TSE Stocks'!N518)</f>
        <v>2.1011255440064963E-2</v>
      </c>
      <c r="O519">
        <f>LN('25 TSE Stocks'!O519/'25 TSE Stocks'!O518)</f>
        <v>2.6599030853438187E-2</v>
      </c>
      <c r="P519">
        <f>LN('25 TSE Stocks'!P519/'25 TSE Stocks'!P518)</f>
        <v>-3.3711085583783287E-2</v>
      </c>
      <c r="Q519">
        <f>LN('25 TSE Stocks'!Q519/'25 TSE Stocks'!Q518)</f>
        <v>3.7703851624443001E-2</v>
      </c>
      <c r="R519">
        <f>LN('25 TSE Stocks'!R519/'25 TSE Stocks'!R518)</f>
        <v>-8.6810758721510995E-3</v>
      </c>
      <c r="S519">
        <f>LN('25 TSE Stocks'!S519/'25 TSE Stocks'!S518)</f>
        <v>5.5767150317184815E-2</v>
      </c>
      <c r="T519">
        <f>LN('25 TSE Stocks'!T519/'25 TSE Stocks'!T518)</f>
        <v>2.2117753627487385E-2</v>
      </c>
      <c r="U519">
        <f>LN('25 TSE Stocks'!U519/'25 TSE Stocks'!U518)</f>
        <v>1.1171269738430868E-2</v>
      </c>
      <c r="V519">
        <f>LN('25 TSE Stocks'!V519/'25 TSE Stocks'!V518)</f>
        <v>-8.3554602743071745E-3</v>
      </c>
      <c r="W519">
        <f>LN('25 TSE Stocks'!W519/'25 TSE Stocks'!W518)</f>
        <v>-4.5454419155338925E-2</v>
      </c>
      <c r="X519">
        <f>LN('25 TSE Stocks'!X519/'25 TSE Stocks'!X518)</f>
        <v>1.9897683611914945E-2</v>
      </c>
      <c r="Y519">
        <f>LN('25 TSE Stocks'!Y519/'25 TSE Stocks'!Y518)</f>
        <v>4.2092213748388722E-2</v>
      </c>
      <c r="Z519">
        <f>LN('25 TSE Stocks'!Z519/'25 TSE Stocks'!Z518)</f>
        <v>-2.1329693197559889E-2</v>
      </c>
    </row>
    <row r="520" spans="1:26" x14ac:dyDescent="0.25">
      <c r="A520" s="1">
        <v>44886</v>
      </c>
      <c r="B520">
        <f>LN('25 TSE Stocks'!B520/'25 TSE Stocks'!B519)</f>
        <v>6.6341910591017822E-2</v>
      </c>
      <c r="C520">
        <f>LN('25 TSE Stocks'!C520/'25 TSE Stocks'!C519)</f>
        <v>7.8182934029813425E-2</v>
      </c>
      <c r="D520">
        <f>LN('25 TSE Stocks'!D520/'25 TSE Stocks'!D519)</f>
        <v>-4.2104908408404267E-3</v>
      </c>
      <c r="E520">
        <f>LN('25 TSE Stocks'!E520/'25 TSE Stocks'!E519)</f>
        <v>2.9804470193627065E-2</v>
      </c>
      <c r="F520">
        <f>LN('25 TSE Stocks'!F520/'25 TSE Stocks'!F519)</f>
        <v>6.1844569765255861E-2</v>
      </c>
      <c r="G520">
        <f>LN('25 TSE Stocks'!G520/'25 TSE Stocks'!G519)</f>
        <v>3.039148080758227E-2</v>
      </c>
      <c r="H520">
        <f>LN('25 TSE Stocks'!H520/'25 TSE Stocks'!H519)</f>
        <v>2.4980509701460971E-2</v>
      </c>
      <c r="I520">
        <f>LN('25 TSE Stocks'!I520/'25 TSE Stocks'!I519)</f>
        <v>3.1941614966917262E-2</v>
      </c>
      <c r="J520">
        <f>LN('25 TSE Stocks'!J520/'25 TSE Stocks'!J519)</f>
        <v>6.3353408607741473E-3</v>
      </c>
      <c r="K520">
        <f>LN('25 TSE Stocks'!K520/'25 TSE Stocks'!K519)</f>
        <v>3.7826886959964237E-2</v>
      </c>
      <c r="L520">
        <f>LN('25 TSE Stocks'!L520/'25 TSE Stocks'!L519)</f>
        <v>5.9771849331680178E-2</v>
      </c>
      <c r="M520">
        <f>LN('25 TSE Stocks'!M520/'25 TSE Stocks'!M519)</f>
        <v>2.1807714326826509E-2</v>
      </c>
      <c r="N520">
        <f>LN('25 TSE Stocks'!N520/'25 TSE Stocks'!N519)</f>
        <v>6.081876691039842E-2</v>
      </c>
      <c r="O520">
        <f>LN('25 TSE Stocks'!O520/'25 TSE Stocks'!O519)</f>
        <v>2.5909815295775809E-2</v>
      </c>
      <c r="P520">
        <f>LN('25 TSE Stocks'!P520/'25 TSE Stocks'!P519)</f>
        <v>3.9220847382971047E-2</v>
      </c>
      <c r="Q520">
        <f>LN('25 TSE Stocks'!Q520/'25 TSE Stocks'!Q519)</f>
        <v>-9.4922625635625129E-4</v>
      </c>
      <c r="R520">
        <f>LN('25 TSE Stocks'!R520/'25 TSE Stocks'!R519)</f>
        <v>1.5011335966641795E-2</v>
      </c>
      <c r="S520">
        <f>LN('25 TSE Stocks'!S520/'25 TSE Stocks'!S519)</f>
        <v>-5.9347597409674735E-3</v>
      </c>
      <c r="T520">
        <f>LN('25 TSE Stocks'!T520/'25 TSE Stocks'!T519)</f>
        <v>3.6211403509035088E-2</v>
      </c>
      <c r="U520">
        <f>LN('25 TSE Stocks'!U520/'25 TSE Stocks'!U519)</f>
        <v>2.0370277900626246E-2</v>
      </c>
      <c r="V520">
        <f>LN('25 TSE Stocks'!V520/'25 TSE Stocks'!V519)</f>
        <v>4.1462449147622087E-2</v>
      </c>
      <c r="W520">
        <f>LN('25 TSE Stocks'!W520/'25 TSE Stocks'!W519)</f>
        <v>1.9632967072035316E-2</v>
      </c>
      <c r="X520">
        <f>LN('25 TSE Stocks'!X520/'25 TSE Stocks'!X519)</f>
        <v>2.2170863298866954E-2</v>
      </c>
      <c r="Y520">
        <f>LN('25 TSE Stocks'!Y520/'25 TSE Stocks'!Y519)</f>
        <v>-5.5262712729685144E-2</v>
      </c>
      <c r="Z520">
        <f>LN('25 TSE Stocks'!Z520/'25 TSE Stocks'!Z519)</f>
        <v>3.3112254060895848E-3</v>
      </c>
    </row>
    <row r="521" spans="1:26" x14ac:dyDescent="0.25">
      <c r="A521" s="1">
        <v>44893</v>
      </c>
      <c r="B521">
        <f>LN('25 TSE Stocks'!B521/'25 TSE Stocks'!B520)</f>
        <v>2.8113794643662821E-3</v>
      </c>
      <c r="C521">
        <f>LN('25 TSE Stocks'!C521/'25 TSE Stocks'!C520)</f>
        <v>-4.1815289858938703E-2</v>
      </c>
      <c r="D521">
        <f>LN('25 TSE Stocks'!D521/'25 TSE Stocks'!D520)</f>
        <v>-2.7086463199421901E-2</v>
      </c>
      <c r="E521">
        <f>LN('25 TSE Stocks'!E521/'25 TSE Stocks'!E520)</f>
        <v>-3.6980811632192342E-2</v>
      </c>
      <c r="F521">
        <f>LN('25 TSE Stocks'!F521/'25 TSE Stocks'!F520)</f>
        <v>-2.6714552424952701E-2</v>
      </c>
      <c r="G521">
        <f>LN('25 TSE Stocks'!G521/'25 TSE Stocks'!G520)</f>
        <v>-4.1491491067943365E-2</v>
      </c>
      <c r="H521">
        <f>LN('25 TSE Stocks'!H521/'25 TSE Stocks'!H520)</f>
        <v>-3.1748711314686096E-2</v>
      </c>
      <c r="I521">
        <f>LN('25 TSE Stocks'!I521/'25 TSE Stocks'!I520)</f>
        <v>-1.9495139977608784E-2</v>
      </c>
      <c r="J521">
        <f>LN('25 TSE Stocks'!J521/'25 TSE Stocks'!J520)</f>
        <v>-2.8298922236626802E-2</v>
      </c>
      <c r="K521">
        <f>LN('25 TSE Stocks'!K521/'25 TSE Stocks'!K520)</f>
        <v>-3.78268869599643E-2</v>
      </c>
      <c r="L521">
        <f>LN('25 TSE Stocks'!L521/'25 TSE Stocks'!L520)</f>
        <v>-3.2372791838357784E-2</v>
      </c>
      <c r="M521">
        <f>LN('25 TSE Stocks'!M521/'25 TSE Stocks'!M520)</f>
        <v>-5.837372984998921E-2</v>
      </c>
      <c r="N521">
        <f>LN('25 TSE Stocks'!N521/'25 TSE Stocks'!N520)</f>
        <v>-5.5880459324701849E-2</v>
      </c>
      <c r="O521">
        <f>LN('25 TSE Stocks'!O521/'25 TSE Stocks'!O520)</f>
        <v>-1.7621615927581408E-2</v>
      </c>
      <c r="P521">
        <f>LN('25 TSE Stocks'!P521/'25 TSE Stocks'!P520)</f>
        <v>-6.6738845258318205E-2</v>
      </c>
      <c r="Q521">
        <f>LN('25 TSE Stocks'!Q521/'25 TSE Stocks'!Q520)</f>
        <v>-7.626334103068423E-3</v>
      </c>
      <c r="R521">
        <f>LN('25 TSE Stocks'!R521/'25 TSE Stocks'!R520)</f>
        <v>-5.0509377179385036E-2</v>
      </c>
      <c r="S521">
        <f>LN('25 TSE Stocks'!S521/'25 TSE Stocks'!S520)</f>
        <v>-4.049128800454127E-2</v>
      </c>
      <c r="T521">
        <f>LN('25 TSE Stocks'!T521/'25 TSE Stocks'!T520)</f>
        <v>-3.8714545790424569E-2</v>
      </c>
      <c r="U521">
        <f>LN('25 TSE Stocks'!U521/'25 TSE Stocks'!U520)</f>
        <v>-6.9836383108106805E-3</v>
      </c>
      <c r="V521">
        <f>LN('25 TSE Stocks'!V521/'25 TSE Stocks'!V520)</f>
        <v>-5.3741958177323419E-2</v>
      </c>
      <c r="W521">
        <f>LN('25 TSE Stocks'!W521/'25 TSE Stocks'!W520)</f>
        <v>-3.4523320755346053E-2</v>
      </c>
      <c r="X521">
        <f>LN('25 TSE Stocks'!X521/'25 TSE Stocks'!X520)</f>
        <v>-2.4210954751863363E-2</v>
      </c>
      <c r="Y521">
        <f>LN('25 TSE Stocks'!Y521/'25 TSE Stocks'!Y520)</f>
        <v>1.5970379860439022E-2</v>
      </c>
      <c r="Z521">
        <f>LN('25 TSE Stocks'!Z521/'25 TSE Stocks'!Z520)</f>
        <v>-3.3112254060895211E-3</v>
      </c>
    </row>
    <row r="522" spans="1:26" x14ac:dyDescent="0.25">
      <c r="A522" s="1">
        <v>44900</v>
      </c>
      <c r="B522">
        <f>LN('25 TSE Stocks'!B522/'25 TSE Stocks'!B521)</f>
        <v>1.5414879149593583E-2</v>
      </c>
      <c r="C522">
        <f>LN('25 TSE Stocks'!C522/'25 TSE Stocks'!C521)</f>
        <v>-5.7523844138186599E-2</v>
      </c>
      <c r="D522">
        <f>LN('25 TSE Stocks'!D522/'25 TSE Stocks'!D521)</f>
        <v>-4.3447128646168691E-3</v>
      </c>
      <c r="E522">
        <f>LN('25 TSE Stocks'!E522/'25 TSE Stocks'!E521)</f>
        <v>-2.2976677667236479E-2</v>
      </c>
      <c r="F522">
        <f>LN('25 TSE Stocks'!F522/'25 TSE Stocks'!F521)</f>
        <v>2.1560863659530156E-2</v>
      </c>
      <c r="G522">
        <f>LN('25 TSE Stocks'!G522/'25 TSE Stocks'!G521)</f>
        <v>-8.6624667951648547E-3</v>
      </c>
      <c r="H522">
        <f>LN('25 TSE Stocks'!H522/'25 TSE Stocks'!H521)</f>
        <v>-5.1064628058652235E-3</v>
      </c>
      <c r="I522">
        <f>LN('25 TSE Stocks'!I522/'25 TSE Stocks'!I521)</f>
        <v>1.1604876058437685E-2</v>
      </c>
      <c r="J522">
        <f>LN('25 TSE Stocks'!J522/'25 TSE Stocks'!J521)</f>
        <v>4.9093891585757179E-2</v>
      </c>
      <c r="K522">
        <f>LN('25 TSE Stocks'!K522/'25 TSE Stocks'!K521)</f>
        <v>-2.7236722193669807E-2</v>
      </c>
      <c r="L522">
        <f>LN('25 TSE Stocks'!L522/'25 TSE Stocks'!L521)</f>
        <v>3.6913050260016893E-2</v>
      </c>
      <c r="M522">
        <f>LN('25 TSE Stocks'!M522/'25 TSE Stocks'!M521)</f>
        <v>1.0076501718901794E-2</v>
      </c>
      <c r="N522">
        <f>LN('25 TSE Stocks'!N522/'25 TSE Stocks'!N521)</f>
        <v>-1.5555522658917319E-2</v>
      </c>
      <c r="O522">
        <f>LN('25 TSE Stocks'!O522/'25 TSE Stocks'!O521)</f>
        <v>2.0113787122550242E-2</v>
      </c>
      <c r="P522">
        <f>LN('25 TSE Stocks'!P522/'25 TSE Stocks'!P521)</f>
        <v>1.8909616191276315E-2</v>
      </c>
      <c r="Q522">
        <f>LN('25 TSE Stocks'!Q522/'25 TSE Stocks'!Q521)</f>
        <v>1.5194946208300777E-2</v>
      </c>
      <c r="R522">
        <f>LN('25 TSE Stocks'!R522/'25 TSE Stocks'!R521)</f>
        <v>2.7099975471068408E-2</v>
      </c>
      <c r="S522">
        <f>LN('25 TSE Stocks'!S522/'25 TSE Stocks'!S521)</f>
        <v>4.4451672263623468E-2</v>
      </c>
      <c r="T522">
        <f>LN('25 TSE Stocks'!T522/'25 TSE Stocks'!T521)</f>
        <v>2.1079540217263028E-2</v>
      </c>
      <c r="U522">
        <f>LN('25 TSE Stocks'!U522/'25 TSE Stocks'!U521)</f>
        <v>-7.5758156918032445E-3</v>
      </c>
      <c r="V522">
        <f>LN('25 TSE Stocks'!V522/'25 TSE Stocks'!V521)</f>
        <v>7.3090680961024378E-3</v>
      </c>
      <c r="W522">
        <f>LN('25 TSE Stocks'!W522/'25 TSE Stocks'!W521)</f>
        <v>7.2912607531014396E-3</v>
      </c>
      <c r="X522">
        <f>LN('25 TSE Stocks'!X522/'25 TSE Stocks'!X521)</f>
        <v>1.2178747219991638E-2</v>
      </c>
      <c r="Y522">
        <f>LN('25 TSE Stocks'!Y522/'25 TSE Stocks'!Y521)</f>
        <v>3.5701768442723755E-2</v>
      </c>
      <c r="Z522">
        <f>LN('25 TSE Stocks'!Z522/'25 TSE Stocks'!Z521)</f>
        <v>-1.672283006576572E-2</v>
      </c>
    </row>
    <row r="523" spans="1:26" x14ac:dyDescent="0.25">
      <c r="A523" s="1">
        <v>44907</v>
      </c>
      <c r="B523">
        <f>LN('25 TSE Stocks'!B523/'25 TSE Stocks'!B522)</f>
        <v>-7.9766221103554649E-2</v>
      </c>
      <c r="C523">
        <f>LN('25 TSE Stocks'!C523/'25 TSE Stocks'!C522)</f>
        <v>-3.9418101054043891E-2</v>
      </c>
      <c r="D523">
        <f>LN('25 TSE Stocks'!D523/'25 TSE Stocks'!D522)</f>
        <v>-2.3495901351823199E-2</v>
      </c>
      <c r="E523">
        <f>LN('25 TSE Stocks'!E523/'25 TSE Stocks'!E522)</f>
        <v>-2.7005356337659971E-2</v>
      </c>
      <c r="F523">
        <f>LN('25 TSE Stocks'!F523/'25 TSE Stocks'!F522)</f>
        <v>8.4433403476541161E-3</v>
      </c>
      <c r="G523">
        <f>LN('25 TSE Stocks'!G523/'25 TSE Stocks'!G522)</f>
        <v>-6.6752888813188631E-3</v>
      </c>
      <c r="H523">
        <f>LN('25 TSE Stocks'!H523/'25 TSE Stocks'!H522)</f>
        <v>1.3559607352322992E-2</v>
      </c>
      <c r="I523">
        <f>LN('25 TSE Stocks'!I523/'25 TSE Stocks'!I522)</f>
        <v>-6.0454454782884323E-3</v>
      </c>
      <c r="J523">
        <f>LN('25 TSE Stocks'!J523/'25 TSE Stocks'!J522)</f>
        <v>-1.3929249751069144E-2</v>
      </c>
      <c r="K523">
        <f>LN('25 TSE Stocks'!K523/'25 TSE Stocks'!K522)</f>
        <v>-8.4389455604405653E-3</v>
      </c>
      <c r="L523">
        <f>LN('25 TSE Stocks'!L523/'25 TSE Stocks'!L522)</f>
        <v>-2.2675524697259035E-3</v>
      </c>
      <c r="M523">
        <f>LN('25 TSE Stocks'!M523/'25 TSE Stocks'!M522)</f>
        <v>3.0575657431475483E-2</v>
      </c>
      <c r="N523">
        <f>LN('25 TSE Stocks'!N523/'25 TSE Stocks'!N522)</f>
        <v>-3.0064648960212892E-3</v>
      </c>
      <c r="O523">
        <f>LN('25 TSE Stocks'!O523/'25 TSE Stocks'!O522)</f>
        <v>-1.3153935808883369E-2</v>
      </c>
      <c r="P523">
        <f>LN('25 TSE Stocks'!P523/'25 TSE Stocks'!P522)</f>
        <v>-9.0422969911652537E-2</v>
      </c>
      <c r="Q523">
        <f>LN('25 TSE Stocks'!Q523/'25 TSE Stocks'!Q522)</f>
        <v>-4.7236302530240361E-3</v>
      </c>
      <c r="R523">
        <f>LN('25 TSE Stocks'!R523/'25 TSE Stocks'!R522)</f>
        <v>1.8841507857730741E-2</v>
      </c>
      <c r="S523">
        <f>LN('25 TSE Stocks'!S523/'25 TSE Stocks'!S522)</f>
        <v>0</v>
      </c>
      <c r="T523">
        <f>LN('25 TSE Stocks'!T523/'25 TSE Stocks'!T522)</f>
        <v>-1.1724889962969739E-2</v>
      </c>
      <c r="U523">
        <f>LN('25 TSE Stocks'!U523/'25 TSE Stocks'!U522)</f>
        <v>-2.8279571687545794E-2</v>
      </c>
      <c r="V523">
        <f>LN('25 TSE Stocks'!V523/'25 TSE Stocks'!V522)</f>
        <v>4.1664894758188395E-2</v>
      </c>
      <c r="W523">
        <f>LN('25 TSE Stocks'!W523/'25 TSE Stocks'!W522)</f>
        <v>3.9876613096204118E-3</v>
      </c>
      <c r="X523">
        <f>LN('25 TSE Stocks'!X523/'25 TSE Stocks'!X522)</f>
        <v>1.3440647041788032E-3</v>
      </c>
      <c r="Y523">
        <f>LN('25 TSE Stocks'!Y523/'25 TSE Stocks'!Y522)</f>
        <v>2.8370549936960834E-2</v>
      </c>
      <c r="Z523">
        <f>LN('25 TSE Stocks'!Z523/'25 TSE Stocks'!Z522)</f>
        <v>3.3170496342727403E-2</v>
      </c>
    </row>
    <row r="524" spans="1:26" x14ac:dyDescent="0.25">
      <c r="A524" s="1">
        <v>44914</v>
      </c>
      <c r="B524">
        <f>LN('25 TSE Stocks'!B524/'25 TSE Stocks'!B523)</f>
        <v>-0.13575803797794439</v>
      </c>
      <c r="C524">
        <f>LN('25 TSE Stocks'!C524/'25 TSE Stocks'!C523)</f>
        <v>-2.2492297677257772E-2</v>
      </c>
      <c r="D524">
        <f>LN('25 TSE Stocks'!D524/'25 TSE Stocks'!D523)</f>
        <v>-7.3993705567196547E-2</v>
      </c>
      <c r="E524">
        <f>LN('25 TSE Stocks'!E524/'25 TSE Stocks'!E523)</f>
        <v>-0.11858418339813107</v>
      </c>
      <c r="F524">
        <f>LN('25 TSE Stocks'!F524/'25 TSE Stocks'!F523)</f>
        <v>0.16527390066030112</v>
      </c>
      <c r="G524">
        <f>LN('25 TSE Stocks'!G524/'25 TSE Stocks'!G523)</f>
        <v>-6.546627012364914E-2</v>
      </c>
      <c r="H524">
        <f>LN('25 TSE Stocks'!H524/'25 TSE Stocks'!H523)</f>
        <v>-0.16034266353740989</v>
      </c>
      <c r="I524">
        <f>LN('25 TSE Stocks'!I524/'25 TSE Stocks'!I523)</f>
        <v>-2.6686977006024772E-2</v>
      </c>
      <c r="J524">
        <f>LN('25 TSE Stocks'!J524/'25 TSE Stocks'!J523)</f>
        <v>-8.803822200394637E-2</v>
      </c>
      <c r="K524">
        <f>LN('25 TSE Stocks'!K524/'25 TSE Stocks'!K523)</f>
        <v>3.5675667754110504E-2</v>
      </c>
      <c r="L524">
        <f>LN('25 TSE Stocks'!L524/'25 TSE Stocks'!L523)</f>
        <v>-1.3714478293194381E-2</v>
      </c>
      <c r="M524">
        <f>LN('25 TSE Stocks'!M524/'25 TSE Stocks'!M523)</f>
        <v>-5.3805915238252122E-2</v>
      </c>
      <c r="N524">
        <f>LN('25 TSE Stocks'!N524/'25 TSE Stocks'!N523)</f>
        <v>-5.3955726557775349E-2</v>
      </c>
      <c r="O524">
        <f>LN('25 TSE Stocks'!O524/'25 TSE Stocks'!O523)</f>
        <v>2.9815907921873254E-2</v>
      </c>
      <c r="P524">
        <f>LN('25 TSE Stocks'!P524/'25 TSE Stocks'!P523)</f>
        <v>-1.110248177431938E-2</v>
      </c>
      <c r="Q524">
        <f>LN('25 TSE Stocks'!Q524/'25 TSE Stocks'!Q523)</f>
        <v>1.8921675547061507E-3</v>
      </c>
      <c r="R524">
        <f>LN('25 TSE Stocks'!R524/'25 TSE Stocks'!R523)</f>
        <v>-8.1329539510619879E-3</v>
      </c>
      <c r="S524">
        <f>LN('25 TSE Stocks'!S524/'25 TSE Stocks'!S523)</f>
        <v>3.9447614675212498E-3</v>
      </c>
      <c r="T524">
        <f>LN('25 TSE Stocks'!T524/'25 TSE Stocks'!T523)</f>
        <v>-2.8969261600391032E-2</v>
      </c>
      <c r="U524">
        <f>LN('25 TSE Stocks'!U524/'25 TSE Stocks'!U523)</f>
        <v>0</v>
      </c>
      <c r="V524">
        <f>LN('25 TSE Stocks'!V524/'25 TSE Stocks'!V523)</f>
        <v>-1.1834457558314177E-2</v>
      </c>
      <c r="W524">
        <f>LN('25 TSE Stocks'!W524/'25 TSE Stocks'!W523)</f>
        <v>-3.9104895932016999E-2</v>
      </c>
      <c r="X524">
        <f>LN('25 TSE Stocks'!X524/'25 TSE Stocks'!X523)</f>
        <v>3.3028156820124825E-2</v>
      </c>
      <c r="Y524">
        <f>LN('25 TSE Stocks'!Y524/'25 TSE Stocks'!Y523)</f>
        <v>-3.0170848218598247E-2</v>
      </c>
      <c r="Z524">
        <f>LN('25 TSE Stocks'!Z524/'25 TSE Stocks'!Z523)</f>
        <v>-6.7479135196046577E-2</v>
      </c>
    </row>
    <row r="525" spans="1:26" x14ac:dyDescent="0.25">
      <c r="A525" s="1">
        <v>44921</v>
      </c>
      <c r="B525">
        <f>LN('25 TSE Stocks'!B525/'25 TSE Stocks'!B524)</f>
        <v>-5.731908110926158E-3</v>
      </c>
      <c r="C525">
        <f>LN('25 TSE Stocks'!C525/'25 TSE Stocks'!C524)</f>
        <v>2.1636499593361624E-2</v>
      </c>
      <c r="D525">
        <f>LN('25 TSE Stocks'!D525/'25 TSE Stocks'!D524)</f>
        <v>-1.1263212906860645E-2</v>
      </c>
      <c r="E525">
        <f>LN('25 TSE Stocks'!E525/'25 TSE Stocks'!E524)</f>
        <v>2.7806517502600138E-2</v>
      </c>
      <c r="F525">
        <f>LN('25 TSE Stocks'!F525/'25 TSE Stocks'!F524)</f>
        <v>-1.0072789532903215E-2</v>
      </c>
      <c r="G525">
        <f>LN('25 TSE Stocks'!G525/'25 TSE Stocks'!G524)</f>
        <v>-3.0299215223449647E-3</v>
      </c>
      <c r="H525">
        <f>LN('25 TSE Stocks'!H525/'25 TSE Stocks'!H524)</f>
        <v>7.8740406973557709E-3</v>
      </c>
      <c r="I525">
        <f>LN('25 TSE Stocks'!I525/'25 TSE Stocks'!I524)</f>
        <v>-3.5650661644961459E-3</v>
      </c>
      <c r="J525">
        <f>LN('25 TSE Stocks'!J525/'25 TSE Stocks'!J524)</f>
        <v>-3.9930311733731875E-3</v>
      </c>
      <c r="K525">
        <f>LN('25 TSE Stocks'!K525/'25 TSE Stocks'!K524)</f>
        <v>5.3452126527344004E-2</v>
      </c>
      <c r="L525">
        <f>LN('25 TSE Stocks'!L525/'25 TSE Stocks'!L524)</f>
        <v>-1.5072829171800058E-2</v>
      </c>
      <c r="M525">
        <f>LN('25 TSE Stocks'!M525/'25 TSE Stocks'!M524)</f>
        <v>5.9406273888234608E-3</v>
      </c>
      <c r="N525">
        <f>LN('25 TSE Stocks'!N525/'25 TSE Stocks'!N524)</f>
        <v>2.8543501735821677E-2</v>
      </c>
      <c r="O525">
        <f>LN('25 TSE Stocks'!O525/'25 TSE Stocks'!O524)</f>
        <v>-3.7410909947155527E-2</v>
      </c>
      <c r="P525">
        <f>LN('25 TSE Stocks'!P525/'25 TSE Stocks'!P524)</f>
        <v>4.2160903497790607E-2</v>
      </c>
      <c r="Q525">
        <f>LN('25 TSE Stocks'!Q525/'25 TSE Stocks'!Q524)</f>
        <v>-1.5238455675620472E-2</v>
      </c>
      <c r="R525">
        <f>LN('25 TSE Stocks'!R525/'25 TSE Stocks'!R524)</f>
        <v>4.7817633198814326E-3</v>
      </c>
      <c r="S525">
        <f>LN('25 TSE Stocks'!S525/'25 TSE Stocks'!S524)</f>
        <v>-9.8911853726711095E-3</v>
      </c>
      <c r="T525">
        <f>LN('25 TSE Stocks'!T525/'25 TSE Stocks'!T524)</f>
        <v>3.1897309065611491E-3</v>
      </c>
      <c r="U525">
        <f>LN('25 TSE Stocks'!U525/'25 TSE Stocks'!U524)</f>
        <v>-2.1461717813269065E-2</v>
      </c>
      <c r="V525">
        <f>LN('25 TSE Stocks'!V525/'25 TSE Stocks'!V524)</f>
        <v>4.1179054186963299E-2</v>
      </c>
      <c r="W525">
        <f>LN('25 TSE Stocks'!W525/'25 TSE Stocks'!W524)</f>
        <v>-3.0143146582247873E-3</v>
      </c>
      <c r="X525">
        <f>LN('25 TSE Stocks'!X525/'25 TSE Stocks'!X524)</f>
        <v>-1.6377685862350333E-2</v>
      </c>
      <c r="Y525">
        <f>LN('25 TSE Stocks'!Y525/'25 TSE Stocks'!Y524)</f>
        <v>-3.3901470161086376E-2</v>
      </c>
      <c r="Z525">
        <f>LN('25 TSE Stocks'!Z525/'25 TSE Stocks'!Z524)</f>
        <v>6.9564744373300305E-3</v>
      </c>
    </row>
    <row r="526" spans="1:26" x14ac:dyDescent="0.25">
      <c r="A526" s="1">
        <v>44928</v>
      </c>
      <c r="B526">
        <f>LN('25 TSE Stocks'!B526/'25 TSE Stocks'!B525)</f>
        <v>1.5356889019160861E-2</v>
      </c>
      <c r="C526">
        <f>LN('25 TSE Stocks'!C526/'25 TSE Stocks'!C525)</f>
        <v>-7.7353200484206611E-3</v>
      </c>
      <c r="D526">
        <f>LN('25 TSE Stocks'!D526/'25 TSE Stocks'!D525)</f>
        <v>2.556053238002344E-2</v>
      </c>
      <c r="E526">
        <f>LN('25 TSE Stocks'!E526/'25 TSE Stocks'!E525)</f>
        <v>2.0202740172380478E-2</v>
      </c>
      <c r="F526">
        <f>LN('25 TSE Stocks'!F526/'25 TSE Stocks'!F525)</f>
        <v>1.4960673078369064E-2</v>
      </c>
      <c r="G526">
        <f>LN('25 TSE Stocks'!G526/'25 TSE Stocks'!G525)</f>
        <v>6.8728934235900065E-3</v>
      </c>
      <c r="H526">
        <f>LN('25 TSE Stocks'!H526/'25 TSE Stocks'!H525)</f>
        <v>-3.390157677203022E-2</v>
      </c>
      <c r="I526">
        <f>LN('25 TSE Stocks'!I526/'25 TSE Stocks'!I525)</f>
        <v>-1.4569913283739312E-2</v>
      </c>
      <c r="J526">
        <f>LN('25 TSE Stocks'!J526/'25 TSE Stocks'!J525)</f>
        <v>-3.8880692387825377E-2</v>
      </c>
      <c r="K526">
        <f>LN('25 TSE Stocks'!K526/'25 TSE Stocks'!K525)</f>
        <v>-2.5818019959762056E-2</v>
      </c>
      <c r="L526">
        <f>LN('25 TSE Stocks'!L526/'25 TSE Stocks'!L525)</f>
        <v>-9.389764190642455E-3</v>
      </c>
      <c r="M526">
        <f>LN('25 TSE Stocks'!M526/'25 TSE Stocks'!M525)</f>
        <v>-1.7091602740056538E-2</v>
      </c>
      <c r="N526">
        <f>LN('25 TSE Stocks'!N526/'25 TSE Stocks'!N525)</f>
        <v>-2.8896685193128366E-2</v>
      </c>
      <c r="O526">
        <f>LN('25 TSE Stocks'!O526/'25 TSE Stocks'!O525)</f>
        <v>-1.8014731466170189E-3</v>
      </c>
      <c r="P526">
        <f>LN('25 TSE Stocks'!P526/'25 TSE Stocks'!P525)</f>
        <v>-1.7614052090696695E-2</v>
      </c>
      <c r="Q526">
        <f>LN('25 TSE Stocks'!Q526/'25 TSE Stocks'!Q525)</f>
        <v>-1.3526727801837128E-2</v>
      </c>
      <c r="R526">
        <f>LN('25 TSE Stocks'!R526/'25 TSE Stocks'!R525)</f>
        <v>-1.9085559471836971E-2</v>
      </c>
      <c r="S526">
        <f>LN('25 TSE Stocks'!S526/'25 TSE Stocks'!S525)</f>
        <v>-1.2000192509006304E-2</v>
      </c>
      <c r="T526">
        <f>LN('25 TSE Stocks'!T526/'25 TSE Stocks'!T525)</f>
        <v>1.9090140826700814E-3</v>
      </c>
      <c r="U526">
        <f>LN('25 TSE Stocks'!U526/'25 TSE Stocks'!U525)</f>
        <v>-1.5283439777262667E-2</v>
      </c>
      <c r="V526">
        <f>LN('25 TSE Stocks'!V526/'25 TSE Stocks'!V525)</f>
        <v>-3.709513444335534E-2</v>
      </c>
      <c r="W526">
        <f>LN('25 TSE Stocks'!W526/'25 TSE Stocks'!W525)</f>
        <v>-2.4834144084391659E-2</v>
      </c>
      <c r="X526">
        <f>LN('25 TSE Stocks'!X526/'25 TSE Stocks'!X525)</f>
        <v>-4.4498455857632166E-2</v>
      </c>
      <c r="Y526">
        <f>LN('25 TSE Stocks'!Y526/'25 TSE Stocks'!Y525)</f>
        <v>2.4209700460263266E-3</v>
      </c>
      <c r="Z526">
        <f>LN('25 TSE Stocks'!Z526/'25 TSE Stocks'!Z525)</f>
        <v>-1.7482885064777302E-2</v>
      </c>
    </row>
    <row r="527" spans="1:26" x14ac:dyDescent="0.25">
      <c r="A527" s="1">
        <v>44935</v>
      </c>
      <c r="B527">
        <f>LN('25 TSE Stocks'!B527/'25 TSE Stocks'!B526)</f>
        <v>0.15311255252696376</v>
      </c>
      <c r="C527">
        <f>LN('25 TSE Stocks'!C527/'25 TSE Stocks'!C526)</f>
        <v>1.6260520871780326E-2</v>
      </c>
      <c r="D527">
        <f>LN('25 TSE Stocks'!D527/'25 TSE Stocks'!D526)</f>
        <v>3.1058344847515729E-2</v>
      </c>
      <c r="E527">
        <f>LN('25 TSE Stocks'!E527/'25 TSE Stocks'!E526)</f>
        <v>6.5319423195767279E-2</v>
      </c>
      <c r="F527">
        <f>LN('25 TSE Stocks'!F527/'25 TSE Stocks'!F526)</f>
        <v>7.9531042863995635E-2</v>
      </c>
      <c r="G527">
        <f>LN('25 TSE Stocks'!G527/'25 TSE Stocks'!G526)</f>
        <v>-5.219058692373049E-3</v>
      </c>
      <c r="H527">
        <f>LN('25 TSE Stocks'!H527/'25 TSE Stocks'!H526)</f>
        <v>-5.4179872709677446E-2</v>
      </c>
      <c r="I527">
        <f>LN('25 TSE Stocks'!I527/'25 TSE Stocks'!I526)</f>
        <v>3.7978163018282641E-3</v>
      </c>
      <c r="J527">
        <f>LN('25 TSE Stocks'!J527/'25 TSE Stocks'!J526)</f>
        <v>4.8833502663792799E-2</v>
      </c>
      <c r="K527">
        <f>LN('25 TSE Stocks'!K527/'25 TSE Stocks'!K526)</f>
        <v>-1.4968635947166832E-2</v>
      </c>
      <c r="L527">
        <f>LN('25 TSE Stocks'!L527/'25 TSE Stocks'!L526)</f>
        <v>3.931149061463738E-2</v>
      </c>
      <c r="M527">
        <f>LN('25 TSE Stocks'!M527/'25 TSE Stocks'!M526)</f>
        <v>-3.5208096169646263E-3</v>
      </c>
      <c r="N527">
        <f>LN('25 TSE Stocks'!N527/'25 TSE Stocks'!N526)</f>
        <v>-4.9575316941847013E-3</v>
      </c>
      <c r="O527">
        <f>LN('25 TSE Stocks'!O527/'25 TSE Stocks'!O526)</f>
        <v>-4.2840158676492365E-2</v>
      </c>
      <c r="P527">
        <f>LN('25 TSE Stocks'!P527/'25 TSE Stocks'!P526)</f>
        <v>-6.2794224577356842E-3</v>
      </c>
      <c r="Q527">
        <f>LN('25 TSE Stocks'!Q527/'25 TSE Stocks'!Q526)</f>
        <v>-1.9647009331306007E-2</v>
      </c>
      <c r="R527">
        <f>LN('25 TSE Stocks'!R527/'25 TSE Stocks'!R526)</f>
        <v>0.10081210891398272</v>
      </c>
      <c r="S527">
        <f>LN('25 TSE Stocks'!S527/'25 TSE Stocks'!S526)</f>
        <v>2.9734620133241949E-2</v>
      </c>
      <c r="T527">
        <f>LN('25 TSE Stocks'!T527/'25 TSE Stocks'!T526)</f>
        <v>2.5396961221702311E-3</v>
      </c>
      <c r="U527">
        <f>LN('25 TSE Stocks'!U527/'25 TSE Stocks'!U526)</f>
        <v>-1.4800511799409839E-2</v>
      </c>
      <c r="V527">
        <f>LN('25 TSE Stocks'!V527/'25 TSE Stocks'!V526)</f>
        <v>2.5243739789069689E-2</v>
      </c>
      <c r="W527">
        <f>LN('25 TSE Stocks'!W527/'25 TSE Stocks'!W526)</f>
        <v>-1.1673334716784766E-2</v>
      </c>
      <c r="X527">
        <f>LN('25 TSE Stocks'!X527/'25 TSE Stocks'!X526)</f>
        <v>-1.4025442411318697E-2</v>
      </c>
      <c r="Y527">
        <f>LN('25 TSE Stocks'!Y527/'25 TSE Stocks'!Y526)</f>
        <v>2.8235899525783583E-3</v>
      </c>
      <c r="Z527">
        <f>LN('25 TSE Stocks'!Z527/'25 TSE Stocks'!Z526)</f>
        <v>-2.1391300213303526E-2</v>
      </c>
    </row>
    <row r="528" spans="1:26" x14ac:dyDescent="0.25">
      <c r="A528" s="1">
        <v>44942</v>
      </c>
      <c r="B528">
        <f>LN('25 TSE Stocks'!B528/'25 TSE Stocks'!B527)</f>
        <v>-1.4911007225924288E-2</v>
      </c>
      <c r="C528">
        <f>LN('25 TSE Stocks'!C528/'25 TSE Stocks'!C527)</f>
        <v>1.7669790815982123E-2</v>
      </c>
      <c r="D528">
        <f>LN('25 TSE Stocks'!D528/'25 TSE Stocks'!D527)</f>
        <v>7.6162078066612047E-3</v>
      </c>
      <c r="E528">
        <f>LN('25 TSE Stocks'!E528/'25 TSE Stocks'!E527)</f>
        <v>-9.4118495156074854E-3</v>
      </c>
      <c r="F528">
        <f>LN('25 TSE Stocks'!F528/'25 TSE Stocks'!F527)</f>
        <v>-4.1265557266082727E-2</v>
      </c>
      <c r="G528">
        <f>LN('25 TSE Stocks'!G528/'25 TSE Stocks'!G527)</f>
        <v>3.6505344866160291E-2</v>
      </c>
      <c r="H528">
        <f>LN('25 TSE Stocks'!H528/'25 TSE Stocks'!H527)</f>
        <v>3.5755610311883387E-2</v>
      </c>
      <c r="I528">
        <f>LN('25 TSE Stocks'!I528/'25 TSE Stocks'!I527)</f>
        <v>3.3895534810408016E-2</v>
      </c>
      <c r="J528">
        <f>LN('25 TSE Stocks'!J528/'25 TSE Stocks'!J527)</f>
        <v>4.288964059105288E-2</v>
      </c>
      <c r="K528">
        <f>LN('25 TSE Stocks'!K528/'25 TSE Stocks'!K527)</f>
        <v>4.646723606785827E-2</v>
      </c>
      <c r="L528">
        <f>LN('25 TSE Stocks'!L528/'25 TSE Stocks'!L527)</f>
        <v>2.9052258382266358E-2</v>
      </c>
      <c r="M528">
        <f>LN('25 TSE Stocks'!M528/'25 TSE Stocks'!M527)</f>
        <v>3.3039009165253666E-2</v>
      </c>
      <c r="N528">
        <f>LN('25 TSE Stocks'!N528/'25 TSE Stocks'!N527)</f>
        <v>-3.724891890636213E-2</v>
      </c>
      <c r="O528">
        <f>LN('25 TSE Stocks'!O528/'25 TSE Stocks'!O527)</f>
        <v>1.5369497331101342E-2</v>
      </c>
      <c r="P528">
        <f>LN('25 TSE Stocks'!P528/'25 TSE Stocks'!P527)</f>
        <v>3.1010189161522511E-2</v>
      </c>
      <c r="Q528">
        <f>LN('25 TSE Stocks'!Q528/'25 TSE Stocks'!Q527)</f>
        <v>-1.0972694931672911E-2</v>
      </c>
      <c r="R528">
        <f>LN('25 TSE Stocks'!R528/'25 TSE Stocks'!R527)</f>
        <v>-2.9912187745991744E-2</v>
      </c>
      <c r="S528">
        <f>LN('25 TSE Stocks'!S528/'25 TSE Stocks'!S527)</f>
        <v>-9.8136282372005314E-3</v>
      </c>
      <c r="T528">
        <f>LN('25 TSE Stocks'!T528/'25 TSE Stocks'!T527)</f>
        <v>-1.0197635771680235E-2</v>
      </c>
      <c r="U528">
        <f>LN('25 TSE Stocks'!U528/'25 TSE Stocks'!U527)</f>
        <v>3.1891643786034929E-2</v>
      </c>
      <c r="V528">
        <f>LN('25 TSE Stocks'!V528/'25 TSE Stocks'!V527)</f>
        <v>1.08321431206202E-3</v>
      </c>
      <c r="W528">
        <f>LN('25 TSE Stocks'!W528/'25 TSE Stocks'!W527)</f>
        <v>6.2427891032452902E-3</v>
      </c>
      <c r="X528">
        <f>LN('25 TSE Stocks'!X528/'25 TSE Stocks'!X527)</f>
        <v>-1.422504598948581E-2</v>
      </c>
      <c r="Y528">
        <f>LN('25 TSE Stocks'!Y528/'25 TSE Stocks'!Y527)</f>
        <v>4.688146273538708E-3</v>
      </c>
      <c r="Z528">
        <f>LN('25 TSE Stocks'!Z528/'25 TSE Stocks'!Z527)</f>
        <v>-1.0869670978935278E-2</v>
      </c>
    </row>
    <row r="529" spans="1:26" x14ac:dyDescent="0.25">
      <c r="A529" s="1">
        <v>44949</v>
      </c>
      <c r="B529">
        <f>LN('25 TSE Stocks'!B529/'25 TSE Stocks'!B528)</f>
        <v>2.6720246073667738E-2</v>
      </c>
      <c r="C529">
        <f>LN('25 TSE Stocks'!C529/'25 TSE Stocks'!C528)</f>
        <v>2.6338971156939346E-2</v>
      </c>
      <c r="D529">
        <f>LN('25 TSE Stocks'!D529/'25 TSE Stocks'!D528)</f>
        <v>8.9915594839740209E-2</v>
      </c>
      <c r="E529">
        <f>LN('25 TSE Stocks'!E529/'25 TSE Stocks'!E528)</f>
        <v>-1.0695204709314586E-2</v>
      </c>
      <c r="F529">
        <f>LN('25 TSE Stocks'!F529/'25 TSE Stocks'!F528)</f>
        <v>4.218622245570481E-2</v>
      </c>
      <c r="G529">
        <f>LN('25 TSE Stocks'!G529/'25 TSE Stocks'!G528)</f>
        <v>9.2507126773057335E-3</v>
      </c>
      <c r="H529">
        <f>LN('25 TSE Stocks'!H529/'25 TSE Stocks'!H528)</f>
        <v>4.0491344095766976E-2</v>
      </c>
      <c r="I529">
        <f>LN('25 TSE Stocks'!I529/'25 TSE Stocks'!I528)</f>
        <v>5.0474391381995403E-3</v>
      </c>
      <c r="J529">
        <f>LN('25 TSE Stocks'!J529/'25 TSE Stocks'!J528)</f>
        <v>1.0147632326344556E-2</v>
      </c>
      <c r="K529">
        <f>LN('25 TSE Stocks'!K529/'25 TSE Stocks'!K528)</f>
        <v>1.4293831266425989E-2</v>
      </c>
      <c r="L529">
        <f>LN('25 TSE Stocks'!L529/'25 TSE Stocks'!L528)</f>
        <v>5.4915561372789728E-3</v>
      </c>
      <c r="M529">
        <f>LN('25 TSE Stocks'!M529/'25 TSE Stocks'!M528)</f>
        <v>9.7025328565933013E-3</v>
      </c>
      <c r="N529">
        <f>LN('25 TSE Stocks'!N529/'25 TSE Stocks'!N528)</f>
        <v>4.9596968444663041E-2</v>
      </c>
      <c r="O529">
        <f>LN('25 TSE Stocks'!O529/'25 TSE Stocks'!O528)</f>
        <v>-4.6527169344393726E-3</v>
      </c>
      <c r="P529">
        <f>LN('25 TSE Stocks'!P529/'25 TSE Stocks'!P528)</f>
        <v>-2.0046912702317385E-2</v>
      </c>
      <c r="Q529">
        <f>LN('25 TSE Stocks'!Q529/'25 TSE Stocks'!Q528)</f>
        <v>1.0025168617833252E-3</v>
      </c>
      <c r="R529">
        <f>LN('25 TSE Stocks'!R529/'25 TSE Stocks'!R528)</f>
        <v>2.9097816689475413E-2</v>
      </c>
      <c r="S529">
        <f>LN('25 TSE Stocks'!S529/'25 TSE Stocks'!S528)</f>
        <v>1.5655830053588105E-2</v>
      </c>
      <c r="T529">
        <f>LN('25 TSE Stocks'!T529/'25 TSE Stocks'!T528)</f>
        <v>8.2945909386703751E-2</v>
      </c>
      <c r="U529">
        <f>LN('25 TSE Stocks'!U529/'25 TSE Stocks'!U528)</f>
        <v>4.2275043049069868E-3</v>
      </c>
      <c r="V529">
        <f>LN('25 TSE Stocks'!V529/'25 TSE Stocks'!V528)</f>
        <v>4.6191873722340994E-2</v>
      </c>
      <c r="W529">
        <f>LN('25 TSE Stocks'!W529/'25 TSE Stocks'!W528)</f>
        <v>0.1806346037747798</v>
      </c>
      <c r="X529">
        <f>LN('25 TSE Stocks'!X529/'25 TSE Stocks'!X528)</f>
        <v>1.5636484105903192E-2</v>
      </c>
      <c r="Y529">
        <f>LN('25 TSE Stocks'!Y529/'25 TSE Stocks'!Y528)</f>
        <v>3.9436559531323072E-2</v>
      </c>
      <c r="Z529">
        <f>LN('25 TSE Stocks'!Z529/'25 TSE Stocks'!Z528)</f>
        <v>3.4023010809125807E-2</v>
      </c>
    </row>
    <row r="530" spans="1:26" x14ac:dyDescent="0.25">
      <c r="A530" s="1">
        <v>44956</v>
      </c>
      <c r="B530">
        <f>LN('25 TSE Stocks'!B530/'25 TSE Stocks'!B529)</f>
        <v>-0.12096358907416234</v>
      </c>
      <c r="C530">
        <f>LN('25 TSE Stocks'!C530/'25 TSE Stocks'!C529)</f>
        <v>-1.2260063658341171E-2</v>
      </c>
      <c r="D530">
        <f>LN('25 TSE Stocks'!D530/'25 TSE Stocks'!D529)</f>
        <v>-4.1695270123210809E-3</v>
      </c>
      <c r="E530">
        <f>LN('25 TSE Stocks'!E530/'25 TSE Stocks'!E529)</f>
        <v>3.2905430787398028E-2</v>
      </c>
      <c r="F530">
        <f>LN('25 TSE Stocks'!F530/'25 TSE Stocks'!F529)</f>
        <v>-5.1939263063819525E-2</v>
      </c>
      <c r="G530">
        <f>LN('25 TSE Stocks'!G530/'25 TSE Stocks'!G529)</f>
        <v>-4.7468015847400942E-3</v>
      </c>
      <c r="H530">
        <f>LN('25 TSE Stocks'!H530/'25 TSE Stocks'!H529)</f>
        <v>-3.6367635019419482E-2</v>
      </c>
      <c r="I530">
        <f>LN('25 TSE Stocks'!I530/'25 TSE Stocks'!I529)</f>
        <v>-1.7362618326457631E-4</v>
      </c>
      <c r="J530">
        <f>LN('25 TSE Stocks'!J530/'25 TSE Stocks'!J529)</f>
        <v>1.6071130717512799E-2</v>
      </c>
      <c r="K530">
        <f>LN('25 TSE Stocks'!K530/'25 TSE Stocks'!K529)</f>
        <v>-7.6712812082665978E-3</v>
      </c>
      <c r="L530">
        <f>LN('25 TSE Stocks'!L530/'25 TSE Stocks'!L529)</f>
        <v>1.0946801597711607E-3</v>
      </c>
      <c r="M530">
        <f>LN('25 TSE Stocks'!M530/'25 TSE Stocks'!M529)</f>
        <v>-1.8516020930927406E-2</v>
      </c>
      <c r="N530">
        <f>LN('25 TSE Stocks'!N530/'25 TSE Stocks'!N529)</f>
        <v>-2.0188377458061537E-2</v>
      </c>
      <c r="O530">
        <f>LN('25 TSE Stocks'!O530/'25 TSE Stocks'!O529)</f>
        <v>-1.4765368922662116E-2</v>
      </c>
      <c r="P530">
        <f>LN('25 TSE Stocks'!P530/'25 TSE Stocks'!P529)</f>
        <v>1.5563837105943585E-3</v>
      </c>
      <c r="Q530">
        <f>LN('25 TSE Stocks'!Q530/'25 TSE Stocks'!Q529)</f>
        <v>1.1952360613942609E-2</v>
      </c>
      <c r="R530">
        <f>LN('25 TSE Stocks'!R530/'25 TSE Stocks'!R529)</f>
        <v>-3.0944836701835069E-2</v>
      </c>
      <c r="S530">
        <f>LN('25 TSE Stocks'!S530/'25 TSE Stocks'!S529)</f>
        <v>-1.3685444067952135E-2</v>
      </c>
      <c r="T530">
        <f>LN('25 TSE Stocks'!T530/'25 TSE Stocks'!T529)</f>
        <v>-3.0532149831950087E-2</v>
      </c>
      <c r="U530">
        <f>LN('25 TSE Stocks'!U530/'25 TSE Stocks'!U529)</f>
        <v>-1.5069882122039906E-2</v>
      </c>
      <c r="V530">
        <f>LN('25 TSE Stocks'!V530/'25 TSE Stocks'!V529)</f>
        <v>-9.8036171135387887E-2</v>
      </c>
      <c r="W530">
        <f>LN('25 TSE Stocks'!W530/'25 TSE Stocks'!W529)</f>
        <v>-1.6366967254772546E-2</v>
      </c>
      <c r="X530">
        <f>LN('25 TSE Stocks'!X530/'25 TSE Stocks'!X529)</f>
        <v>-1.2061207179307134E-2</v>
      </c>
      <c r="Y530">
        <f>LN('25 TSE Stocks'!Y530/'25 TSE Stocks'!Y529)</f>
        <v>-2.2738577795356717E-2</v>
      </c>
      <c r="Z530">
        <f>LN('25 TSE Stocks'!Z530/'25 TSE Stocks'!Z529)</f>
        <v>-1.4184594824209057E-2</v>
      </c>
    </row>
    <row r="531" spans="1:26" x14ac:dyDescent="0.25">
      <c r="A531" s="1">
        <v>44963</v>
      </c>
      <c r="B531">
        <f>LN('25 TSE Stocks'!B531/'25 TSE Stocks'!B530)</f>
        <v>-1.0260937435167011E-2</v>
      </c>
      <c r="C531">
        <f>LN('25 TSE Stocks'!C531/'25 TSE Stocks'!C530)</f>
        <v>1.4694141939220784E-2</v>
      </c>
      <c r="D531">
        <f>LN('25 TSE Stocks'!D531/'25 TSE Stocks'!D530)</f>
        <v>3.959558253931577E-2</v>
      </c>
      <c r="E531">
        <f>LN('25 TSE Stocks'!E531/'25 TSE Stocks'!E530)</f>
        <v>1.9462482302566905E-2</v>
      </c>
      <c r="F531">
        <f>LN('25 TSE Stocks'!F531/'25 TSE Stocks'!F530)</f>
        <v>3.1068627524818412E-2</v>
      </c>
      <c r="G531">
        <f>LN('25 TSE Stocks'!G531/'25 TSE Stocks'!G530)</f>
        <v>-6.6304581673698147E-3</v>
      </c>
      <c r="H531">
        <f>LN('25 TSE Stocks'!H531/'25 TSE Stocks'!H530)</f>
        <v>2.6397513134109426E-2</v>
      </c>
      <c r="I531">
        <f>LN('25 TSE Stocks'!I531/'25 TSE Stocks'!I530)</f>
        <v>-1.9108303366185714E-2</v>
      </c>
      <c r="J531">
        <f>LN('25 TSE Stocks'!J531/'25 TSE Stocks'!J530)</f>
        <v>-1.0101647589311098E-2</v>
      </c>
      <c r="K531">
        <f>LN('25 TSE Stocks'!K531/'25 TSE Stocks'!K530)</f>
        <v>-1.1007171357088252E-3</v>
      </c>
      <c r="L531">
        <f>LN('25 TSE Stocks'!L531/'25 TSE Stocks'!L530)</f>
        <v>-3.1113644276646452E-2</v>
      </c>
      <c r="M531">
        <f>LN('25 TSE Stocks'!M531/'25 TSE Stocks'!M530)</f>
        <v>-9.2227417311087356E-3</v>
      </c>
      <c r="N531">
        <f>LN('25 TSE Stocks'!N531/'25 TSE Stocks'!N530)</f>
        <v>2.4736225594776631E-2</v>
      </c>
      <c r="O531">
        <f>LN('25 TSE Stocks'!O531/'25 TSE Stocks'!O530)</f>
        <v>1.009090298196272E-2</v>
      </c>
      <c r="P531">
        <f>LN('25 TSE Stocks'!P531/'25 TSE Stocks'!P530)</f>
        <v>1.3899851060745299E-2</v>
      </c>
      <c r="Q531">
        <f>LN('25 TSE Stocks'!Q531/'25 TSE Stocks'!Q530)</f>
        <v>0.11756293260582211</v>
      </c>
      <c r="R531">
        <f>LN('25 TSE Stocks'!R531/'25 TSE Stocks'!R530)</f>
        <v>8.0348208661950825E-3</v>
      </c>
      <c r="S531">
        <f>LN('25 TSE Stocks'!S531/'25 TSE Stocks'!S530)</f>
        <v>3.4819810567850176E-2</v>
      </c>
      <c r="T531">
        <f>LN('25 TSE Stocks'!T531/'25 TSE Stocks'!T530)</f>
        <v>5.038097059409969E-2</v>
      </c>
      <c r="U531">
        <f>LN('25 TSE Stocks'!U531/'25 TSE Stocks'!U530)</f>
        <v>-2.9242725413938038E-3</v>
      </c>
      <c r="V531">
        <f>LN('25 TSE Stocks'!V531/'25 TSE Stocks'!V530)</f>
        <v>3.4737400439379382E-2</v>
      </c>
      <c r="W531">
        <f>LN('25 TSE Stocks'!W531/'25 TSE Stocks'!W530)</f>
        <v>0.17929169621220131</v>
      </c>
      <c r="X531">
        <f>LN('25 TSE Stocks'!X531/'25 TSE Stocks'!X530)</f>
        <v>4.2735269106661013E-3</v>
      </c>
      <c r="Y531">
        <f>LN('25 TSE Stocks'!Y531/'25 TSE Stocks'!Y530)</f>
        <v>9.8066336586663722E-2</v>
      </c>
      <c r="Z531">
        <f>LN('25 TSE Stocks'!Z531/'25 TSE Stocks'!Z530)</f>
        <v>0</v>
      </c>
    </row>
    <row r="532" spans="1:26" x14ac:dyDescent="0.25">
      <c r="A532" s="1">
        <v>44970</v>
      </c>
      <c r="B532">
        <f>LN('25 TSE Stocks'!B532/'25 TSE Stocks'!B531)</f>
        <v>-2.2188680982959428E-2</v>
      </c>
      <c r="C532">
        <f>LN('25 TSE Stocks'!C532/'25 TSE Stocks'!C531)</f>
        <v>-1.9640565874546351E-2</v>
      </c>
      <c r="D532">
        <f>LN('25 TSE Stocks'!D532/'25 TSE Stocks'!D531)</f>
        <v>-2.7138729205641605E-2</v>
      </c>
      <c r="E532">
        <f>LN('25 TSE Stocks'!E532/'25 TSE Stocks'!E531)</f>
        <v>-6.2553832459581798E-3</v>
      </c>
      <c r="F532">
        <f>LN('25 TSE Stocks'!F532/'25 TSE Stocks'!F531)</f>
        <v>2.3933475382650747E-2</v>
      </c>
      <c r="G532">
        <f>LN('25 TSE Stocks'!G532/'25 TSE Stocks'!G531)</f>
        <v>1.5053781289227323E-2</v>
      </c>
      <c r="H532">
        <f>LN('25 TSE Stocks'!H532/'25 TSE Stocks'!H531)</f>
        <v>7.8962977086679181E-2</v>
      </c>
      <c r="I532">
        <f>LN('25 TSE Stocks'!I532/'25 TSE Stocks'!I531)</f>
        <v>-1.1750179698278263E-2</v>
      </c>
      <c r="J532">
        <f>LN('25 TSE Stocks'!J532/'25 TSE Stocks'!J531)</f>
        <v>-2.529086561906517E-2</v>
      </c>
      <c r="K532">
        <f>LN('25 TSE Stocks'!K532/'25 TSE Stocks'!K531)</f>
        <v>-8.9818691532198708E-2</v>
      </c>
      <c r="L532">
        <f>LN('25 TSE Stocks'!L532/'25 TSE Stocks'!L531)</f>
        <v>2.5628220732436167E-2</v>
      </c>
      <c r="M532">
        <f>LN('25 TSE Stocks'!M532/'25 TSE Stocks'!M531)</f>
        <v>2.8382247083339446E-2</v>
      </c>
      <c r="N532">
        <f>LN('25 TSE Stocks'!N532/'25 TSE Stocks'!N531)</f>
        <v>2.1067987633134444E-2</v>
      </c>
      <c r="O532">
        <f>LN('25 TSE Stocks'!O532/'25 TSE Stocks'!O531)</f>
        <v>5.025527256285852E-2</v>
      </c>
      <c r="P532">
        <f>LN('25 TSE Stocks'!P532/'25 TSE Stocks'!P531)</f>
        <v>8.0986142190834234E-2</v>
      </c>
      <c r="Q532">
        <f>LN('25 TSE Stocks'!Q532/'25 TSE Stocks'!Q531)</f>
        <v>-7.0671538113513824E-3</v>
      </c>
      <c r="R532">
        <f>LN('25 TSE Stocks'!R532/'25 TSE Stocks'!R531)</f>
        <v>1.4071930740587142E-2</v>
      </c>
      <c r="S532">
        <f>LN('25 TSE Stocks'!S532/'25 TSE Stocks'!S531)</f>
        <v>2.2557344970476054E-2</v>
      </c>
      <c r="T532">
        <f>LN('25 TSE Stocks'!T532/'25 TSE Stocks'!T531)</f>
        <v>1.0350918553725132E-2</v>
      </c>
      <c r="U532">
        <f>LN('25 TSE Stocks'!U532/'25 TSE Stocks'!U531)</f>
        <v>-8.2336537316075129E-3</v>
      </c>
      <c r="V532">
        <f>LN('25 TSE Stocks'!V532/'25 TSE Stocks'!V531)</f>
        <v>2.8588902839791784E-2</v>
      </c>
      <c r="W532">
        <f>LN('25 TSE Stocks'!W532/'25 TSE Stocks'!W531)</f>
        <v>-2.7624442748240166E-3</v>
      </c>
      <c r="X532">
        <f>LN('25 TSE Stocks'!X532/'25 TSE Stocks'!X531)</f>
        <v>3.9029323188109186E-2</v>
      </c>
      <c r="Y532">
        <f>LN('25 TSE Stocks'!Y532/'25 TSE Stocks'!Y531)</f>
        <v>7.3929224253590206E-2</v>
      </c>
      <c r="Z532">
        <f>LN('25 TSE Stocks'!Z532/'25 TSE Stocks'!Z531)</f>
        <v>1.7841594122779874E-3</v>
      </c>
    </row>
    <row r="533" spans="1:26" x14ac:dyDescent="0.25">
      <c r="A533" s="1">
        <v>44977</v>
      </c>
      <c r="B533">
        <f>LN('25 TSE Stocks'!B533/'25 TSE Stocks'!B532)</f>
        <v>2.1530063862011183E-2</v>
      </c>
      <c r="C533">
        <f>LN('25 TSE Stocks'!C533/'25 TSE Stocks'!C532)</f>
        <v>-4.9989229868904098E-2</v>
      </c>
      <c r="D533">
        <f>LN('25 TSE Stocks'!D533/'25 TSE Stocks'!D532)</f>
        <v>-1.3764264211232082E-3</v>
      </c>
      <c r="E533">
        <f>LN('25 TSE Stocks'!E533/'25 TSE Stocks'!E532)</f>
        <v>-2.1332505413411747E-2</v>
      </c>
      <c r="F533">
        <f>LN('25 TSE Stocks'!F533/'25 TSE Stocks'!F532)</f>
        <v>-1.8519096288704621E-2</v>
      </c>
      <c r="G533">
        <f>LN('25 TSE Stocks'!G533/'25 TSE Stocks'!G532)</f>
        <v>-2.6292870760464077E-2</v>
      </c>
      <c r="H533">
        <f>LN('25 TSE Stocks'!H533/'25 TSE Stocks'!H532)</f>
        <v>-1.3047661061198344E-2</v>
      </c>
      <c r="I533">
        <f>LN('25 TSE Stocks'!I533/'25 TSE Stocks'!I532)</f>
        <v>-4.846971162287125E-3</v>
      </c>
      <c r="J533">
        <f>LN('25 TSE Stocks'!J533/'25 TSE Stocks'!J532)</f>
        <v>-2.5333177351872942E-2</v>
      </c>
      <c r="K533">
        <f>LN('25 TSE Stocks'!K533/'25 TSE Stocks'!K532)</f>
        <v>-1.8237553475453309E-2</v>
      </c>
      <c r="L533">
        <f>LN('25 TSE Stocks'!L533/'25 TSE Stocks'!L532)</f>
        <v>2.2839481163034473E-2</v>
      </c>
      <c r="M533">
        <f>LN('25 TSE Stocks'!M533/'25 TSE Stocks'!M532)</f>
        <v>7.6899275321291012E-3</v>
      </c>
      <c r="N533">
        <f>LN('25 TSE Stocks'!N533/'25 TSE Stocks'!N532)</f>
        <v>1.492563178619865E-2</v>
      </c>
      <c r="O533">
        <f>LN('25 TSE Stocks'!O533/'25 TSE Stocks'!O532)</f>
        <v>1.954048937268334E-2</v>
      </c>
      <c r="P533">
        <f>LN('25 TSE Stocks'!P533/'25 TSE Stocks'!P532)</f>
        <v>2.824794202637055E-3</v>
      </c>
      <c r="Q533">
        <f>LN('25 TSE Stocks'!Q533/'25 TSE Stocks'!Q532)</f>
        <v>-8.8692760014437856E-4</v>
      </c>
      <c r="R533">
        <f>LN('25 TSE Stocks'!R533/'25 TSE Stocks'!R532)</f>
        <v>-1.1513880495011275E-3</v>
      </c>
      <c r="S533">
        <f>LN('25 TSE Stocks'!S533/'25 TSE Stocks'!S532)</f>
        <v>1.8570494321829432E-3</v>
      </c>
      <c r="T533">
        <f>LN('25 TSE Stocks'!T533/'25 TSE Stocks'!T532)</f>
        <v>5.074963386302464E-2</v>
      </c>
      <c r="U533">
        <f>LN('25 TSE Stocks'!U533/'25 TSE Stocks'!U532)</f>
        <v>0</v>
      </c>
      <c r="V533">
        <f>LN('25 TSE Stocks'!V533/'25 TSE Stocks'!V532)</f>
        <v>1.4260361522295082E-3</v>
      </c>
      <c r="W533">
        <f>LN('25 TSE Stocks'!W533/'25 TSE Stocks'!W532)</f>
        <v>4.1408101494282744E-3</v>
      </c>
      <c r="X533">
        <f>LN('25 TSE Stocks'!X533/'25 TSE Stocks'!X532)</f>
        <v>-6.1706820169056742E-3</v>
      </c>
      <c r="Y533">
        <f>LN('25 TSE Stocks'!Y533/'25 TSE Stocks'!Y532)</f>
        <v>-6.9958035569240885E-3</v>
      </c>
      <c r="Z533">
        <f>LN('25 TSE Stocks'!Z533/'25 TSE Stocks'!Z532)</f>
        <v>1.9418044249639672E-2</v>
      </c>
    </row>
    <row r="534" spans="1:26" x14ac:dyDescent="0.25">
      <c r="A534" s="1">
        <v>44984</v>
      </c>
      <c r="B534">
        <f>LN('25 TSE Stocks'!B534/'25 TSE Stocks'!B533)</f>
        <v>-3.0998104340632208E-2</v>
      </c>
      <c r="C534">
        <f>LN('25 TSE Stocks'!C534/'25 TSE Stocks'!C533)</f>
        <v>-2.9089755006838188E-2</v>
      </c>
      <c r="D534">
        <f>LN('25 TSE Stocks'!D534/'25 TSE Stocks'!D533)</f>
        <v>2.7175539853639963E-2</v>
      </c>
      <c r="E534">
        <f>LN('25 TSE Stocks'!E534/'25 TSE Stocks'!E533)</f>
        <v>4.5565929905254716E-2</v>
      </c>
      <c r="F534">
        <f>LN('25 TSE Stocks'!F534/'25 TSE Stocks'!F533)</f>
        <v>-3.1201140809997484E-3</v>
      </c>
      <c r="G534">
        <f>LN('25 TSE Stocks'!G534/'25 TSE Stocks'!G533)</f>
        <v>1.4161869052497587E-2</v>
      </c>
      <c r="H534">
        <f>LN('25 TSE Stocks'!H534/'25 TSE Stocks'!H533)</f>
        <v>1.4897825240152497E-2</v>
      </c>
      <c r="I534">
        <f>LN('25 TSE Stocks'!I534/'25 TSE Stocks'!I533)</f>
        <v>1.7993702252784533E-4</v>
      </c>
      <c r="J534">
        <f>LN('25 TSE Stocks'!J534/'25 TSE Stocks'!J533)</f>
        <v>1.9089867471504637E-2</v>
      </c>
      <c r="K534">
        <f>LN('25 TSE Stocks'!K534/'25 TSE Stocks'!K533)</f>
        <v>4.8959773137020497E-3</v>
      </c>
      <c r="L534">
        <f>LN('25 TSE Stocks'!L534/'25 TSE Stocks'!L533)</f>
        <v>1.6000289480681735E-2</v>
      </c>
      <c r="M534">
        <f>LN('25 TSE Stocks'!M534/'25 TSE Stocks'!M533)</f>
        <v>1.9132178900516576E-3</v>
      </c>
      <c r="N534">
        <f>LN('25 TSE Stocks'!N534/'25 TSE Stocks'!N533)</f>
        <v>3.798968268525079E-2</v>
      </c>
      <c r="O534">
        <f>LN('25 TSE Stocks'!O534/'25 TSE Stocks'!O533)</f>
        <v>-2.0814374895271989E-2</v>
      </c>
      <c r="P534">
        <f>LN('25 TSE Stocks'!P534/'25 TSE Stocks'!P533)</f>
        <v>0.11448663094523084</v>
      </c>
      <c r="Q534">
        <f>LN('25 TSE Stocks'!Q534/'25 TSE Stocks'!Q533)</f>
        <v>1.3221927391000846E-2</v>
      </c>
      <c r="R534">
        <f>LN('25 TSE Stocks'!R534/'25 TSE Stocks'!R533)</f>
        <v>1.6647947781018128E-2</v>
      </c>
      <c r="S534">
        <f>LN('25 TSE Stocks'!S534/'25 TSE Stocks'!S533)</f>
        <v>1.8535140410223801E-3</v>
      </c>
      <c r="T534">
        <f>LN('25 TSE Stocks'!T534/'25 TSE Stocks'!T533)</f>
        <v>2.4175213039041382E-2</v>
      </c>
      <c r="U534">
        <f>LN('25 TSE Stocks'!U534/'25 TSE Stocks'!U533)</f>
        <v>-3.154651247826672E-3</v>
      </c>
      <c r="V534">
        <f>LN('25 TSE Stocks'!V534/'25 TSE Stocks'!V533)</f>
        <v>4.6633334050237896E-2</v>
      </c>
      <c r="W534">
        <f>LN('25 TSE Stocks'!W534/'25 TSE Stocks'!W533)</f>
        <v>2.8515158848331095E-2</v>
      </c>
      <c r="X534">
        <f>LN('25 TSE Stocks'!X534/'25 TSE Stocks'!X533)</f>
        <v>9.5825034164353281E-3</v>
      </c>
      <c r="Y534">
        <f>LN('25 TSE Stocks'!Y534/'25 TSE Stocks'!Y533)</f>
        <v>4.4248301607353727E-2</v>
      </c>
      <c r="Z534">
        <f>LN('25 TSE Stocks'!Z534/'25 TSE Stocks'!Z533)</f>
        <v>-1.4084699485692551E-2</v>
      </c>
    </row>
    <row r="535" spans="1:26" x14ac:dyDescent="0.25">
      <c r="A535" s="1">
        <v>44991</v>
      </c>
      <c r="B535">
        <f>LN('25 TSE Stocks'!B535/'25 TSE Stocks'!B534)</f>
        <v>-3.9266016933732752E-2</v>
      </c>
      <c r="C535">
        <f>LN('25 TSE Stocks'!C535/'25 TSE Stocks'!C534)</f>
        <v>9.7909104346174478E-3</v>
      </c>
      <c r="D535">
        <f>LN('25 TSE Stocks'!D535/'25 TSE Stocks'!D534)</f>
        <v>0</v>
      </c>
      <c r="E535">
        <f>LN('25 TSE Stocks'!E535/'25 TSE Stocks'!E534)</f>
        <v>-1.063540333056472E-2</v>
      </c>
      <c r="F535">
        <f>LN('25 TSE Stocks'!F535/'25 TSE Stocks'!F534)</f>
        <v>-2.8849620164569732E-2</v>
      </c>
      <c r="G535">
        <f>LN('25 TSE Stocks'!G535/'25 TSE Stocks'!G534)</f>
        <v>6.0838958914953712E-3</v>
      </c>
      <c r="H535">
        <f>LN('25 TSE Stocks'!H535/'25 TSE Stocks'!H534)</f>
        <v>2.9146015347307586E-2</v>
      </c>
      <c r="I535">
        <f>LN('25 TSE Stocks'!I535/'25 TSE Stocks'!I534)</f>
        <v>5.0251362026729795E-3</v>
      </c>
      <c r="J535">
        <f>LN('25 TSE Stocks'!J535/'25 TSE Stocks'!J534)</f>
        <v>3.3632599381162039E-2</v>
      </c>
      <c r="K535">
        <f>LN('25 TSE Stocks'!K535/'25 TSE Stocks'!K534)</f>
        <v>-6.1237262685527238E-3</v>
      </c>
      <c r="L535">
        <f>LN('25 TSE Stocks'!L535/'25 TSE Stocks'!L534)</f>
        <v>1.0526413471260654E-2</v>
      </c>
      <c r="M535">
        <f>LN('25 TSE Stocks'!M535/'25 TSE Stocks'!M534)</f>
        <v>2.3923107821824219E-2</v>
      </c>
      <c r="N535">
        <f>LN('25 TSE Stocks'!N535/'25 TSE Stocks'!N534)</f>
        <v>5.1224466048933513E-2</v>
      </c>
      <c r="O535">
        <f>LN('25 TSE Stocks'!O535/'25 TSE Stocks'!O534)</f>
        <v>2.6416630443941772E-2</v>
      </c>
      <c r="P535">
        <f>LN('25 TSE Stocks'!P535/'25 TSE Stocks'!P534)</f>
        <v>2.3126769247833592E-2</v>
      </c>
      <c r="Q535">
        <f>LN('25 TSE Stocks'!Q535/'25 TSE Stocks'!Q534)</f>
        <v>2.1655212128000607E-2</v>
      </c>
      <c r="R535">
        <f>LN('25 TSE Stocks'!R535/'25 TSE Stocks'!R534)</f>
        <v>5.2019192863790933E-3</v>
      </c>
      <c r="S535">
        <f>LN('25 TSE Stocks'!S535/'25 TSE Stocks'!S534)</f>
        <v>3.4178066147298534E-2</v>
      </c>
      <c r="T535">
        <f>LN('25 TSE Stocks'!T535/'25 TSE Stocks'!T534)</f>
        <v>-3.0721844476665913E-2</v>
      </c>
      <c r="U535">
        <f>LN('25 TSE Stocks'!U535/'25 TSE Stocks'!U534)</f>
        <v>-6.5379332297917508E-3</v>
      </c>
      <c r="V535">
        <f>LN('25 TSE Stocks'!V535/'25 TSE Stocks'!V534)</f>
        <v>9.4755256078374386E-3</v>
      </c>
      <c r="W535">
        <f>LN('25 TSE Stocks'!W535/'25 TSE Stocks'!W534)</f>
        <v>5.0891569230729121E-2</v>
      </c>
      <c r="X535">
        <f>LN('25 TSE Stocks'!X535/'25 TSE Stocks'!X534)</f>
        <v>4.7570778549885584E-3</v>
      </c>
      <c r="Y535">
        <f>LN('25 TSE Stocks'!Y535/'25 TSE Stocks'!Y534)</f>
        <v>-1.9593668958015779E-2</v>
      </c>
      <c r="Z535">
        <f>LN('25 TSE Stocks'!Z535/'25 TSE Stocks'!Z534)</f>
        <v>-1.9696322483212653E-2</v>
      </c>
    </row>
    <row r="536" spans="1:26" x14ac:dyDescent="0.25">
      <c r="A536" s="1">
        <v>44998</v>
      </c>
      <c r="B536">
        <f>LN('25 TSE Stocks'!B536/'25 TSE Stocks'!B535)</f>
        <v>7.4427598085781546E-2</v>
      </c>
      <c r="C536">
        <f>LN('25 TSE Stocks'!C536/'25 TSE Stocks'!C535)</f>
        <v>4.4189201380354145E-3</v>
      </c>
      <c r="D536">
        <f>LN('25 TSE Stocks'!D536/'25 TSE Stocks'!D535)</f>
        <v>-2.993415761579743E-2</v>
      </c>
      <c r="E536">
        <f>LN('25 TSE Stocks'!E536/'25 TSE Stocks'!E535)</f>
        <v>-2.7383386873403595E-2</v>
      </c>
      <c r="F536">
        <f>LN('25 TSE Stocks'!F536/'25 TSE Stocks'!F535)</f>
        <v>-0.10361090355999952</v>
      </c>
      <c r="G536">
        <f>LN('25 TSE Stocks'!G536/'25 TSE Stocks'!G535)</f>
        <v>-5.9767908392787568E-2</v>
      </c>
      <c r="H536">
        <f>LN('25 TSE Stocks'!H536/'25 TSE Stocks'!H535)</f>
        <v>-0.1487791652203759</v>
      </c>
      <c r="I536">
        <f>LN('25 TSE Stocks'!I536/'25 TSE Stocks'!I535)</f>
        <v>7.1581964402282002E-4</v>
      </c>
      <c r="J536">
        <f>LN('25 TSE Stocks'!J536/'25 TSE Stocks'!J535)</f>
        <v>6.153106332671591E-3</v>
      </c>
      <c r="K536">
        <f>LN('25 TSE Stocks'!K536/'25 TSE Stocks'!K535)</f>
        <v>-6.1614575903430266E-3</v>
      </c>
      <c r="L536">
        <f>LN('25 TSE Stocks'!L536/'25 TSE Stocks'!L535)</f>
        <v>-4.1972368833704202E-3</v>
      </c>
      <c r="M536">
        <f>LN('25 TSE Stocks'!M536/'25 TSE Stocks'!M535)</f>
        <v>-3.8039445329484549E-2</v>
      </c>
      <c r="N536">
        <f>LN('25 TSE Stocks'!N536/'25 TSE Stocks'!N535)</f>
        <v>-9.3750886579987286E-2</v>
      </c>
      <c r="O536">
        <f>LN('25 TSE Stocks'!O536/'25 TSE Stocks'!O535)</f>
        <v>-9.3546051672203489E-3</v>
      </c>
      <c r="P536">
        <f>LN('25 TSE Stocks'!P536/'25 TSE Stocks'!P535)</f>
        <v>-4.4346190626427546E-3</v>
      </c>
      <c r="Q536">
        <f>LN('25 TSE Stocks'!Q536/'25 TSE Stocks'!Q535)</f>
        <v>7.6824931652730404E-3</v>
      </c>
      <c r="R536">
        <f>LN('25 TSE Stocks'!R536/'25 TSE Stocks'!R535)</f>
        <v>-4.688880490028266E-2</v>
      </c>
      <c r="S536">
        <f>LN('25 TSE Stocks'!S536/'25 TSE Stocks'!S535)</f>
        <v>-3.6363622115498594E-3</v>
      </c>
      <c r="T536">
        <f>LN('25 TSE Stocks'!T536/'25 TSE Stocks'!T535)</f>
        <v>-3.6793485408433663E-2</v>
      </c>
      <c r="U536">
        <f>LN('25 TSE Stocks'!U536/'25 TSE Stocks'!U535)</f>
        <v>2.8800196483530324E-2</v>
      </c>
      <c r="V536">
        <f>LN('25 TSE Stocks'!V536/'25 TSE Stocks'!V535)</f>
        <v>-3.8103134986970745E-2</v>
      </c>
      <c r="W536">
        <f>LN('25 TSE Stocks'!W536/'25 TSE Stocks'!W535)</f>
        <v>-6.981106729663128E-2</v>
      </c>
      <c r="X536">
        <f>LN('25 TSE Stocks'!X536/'25 TSE Stocks'!X535)</f>
        <v>-5.4385118035369185E-3</v>
      </c>
      <c r="Y536">
        <f>LN('25 TSE Stocks'!Y536/'25 TSE Stocks'!Y535)</f>
        <v>-7.1769067184942803E-2</v>
      </c>
      <c r="Z536">
        <f>LN('25 TSE Stocks'!Z536/'25 TSE Stocks'!Z535)</f>
        <v>-1.8248717967755502E-2</v>
      </c>
    </row>
    <row r="537" spans="1:26" x14ac:dyDescent="0.25">
      <c r="A537" s="1">
        <v>45005</v>
      </c>
      <c r="B537">
        <f>LN('25 TSE Stocks'!B537/'25 TSE Stocks'!B536)</f>
        <v>-3.5388102988897198E-2</v>
      </c>
      <c r="C537">
        <f>LN('25 TSE Stocks'!C537/'25 TSE Stocks'!C536)</f>
        <v>6.1538655743782859E-3</v>
      </c>
      <c r="D537">
        <f>LN('25 TSE Stocks'!D537/'25 TSE Stocks'!D536)</f>
        <v>-9.7155695029798751E-3</v>
      </c>
      <c r="E537">
        <f>LN('25 TSE Stocks'!E537/'25 TSE Stocks'!E536)</f>
        <v>1.4925632641665902E-2</v>
      </c>
      <c r="F537">
        <f>LN('25 TSE Stocks'!F537/'25 TSE Stocks'!F536)</f>
        <v>-1.3047039574266761E-2</v>
      </c>
      <c r="G537">
        <f>LN('25 TSE Stocks'!G537/'25 TSE Stocks'!G536)</f>
        <v>-1.1204225640001927E-3</v>
      </c>
      <c r="H537">
        <f>LN('25 TSE Stocks'!H537/'25 TSE Stocks'!H536)</f>
        <v>2.6723048794772178E-2</v>
      </c>
      <c r="I537">
        <f>LN('25 TSE Stocks'!I537/'25 TSE Stocks'!I536)</f>
        <v>-4.3026240633087165E-3</v>
      </c>
      <c r="J537">
        <f>LN('25 TSE Stocks'!J537/'25 TSE Stocks'!J536)</f>
        <v>-2.8051818475477486E-2</v>
      </c>
      <c r="K537">
        <f>LN('25 TSE Stocks'!K537/'25 TSE Stocks'!K536)</f>
        <v>-1.3690277307034128E-2</v>
      </c>
      <c r="L537">
        <f>LN('25 TSE Stocks'!L537/'25 TSE Stocks'!L536)</f>
        <v>-8.447800749084208E-3</v>
      </c>
      <c r="M537">
        <f>LN('25 TSE Stocks'!M537/'25 TSE Stocks'!M536)</f>
        <v>-3.5604823567482557E-3</v>
      </c>
      <c r="N537">
        <f>LN('25 TSE Stocks'!N537/'25 TSE Stocks'!N536)</f>
        <v>-1.6220383832454943E-2</v>
      </c>
      <c r="O537">
        <f>LN('25 TSE Stocks'!O537/'25 TSE Stocks'!O536)</f>
        <v>-6.9160916983730444E-3</v>
      </c>
      <c r="P537">
        <f>LN('25 TSE Stocks'!P537/'25 TSE Stocks'!P536)</f>
        <v>-2.0202762875413876E-2</v>
      </c>
      <c r="Q537">
        <f>LN('25 TSE Stocks'!Q537/'25 TSE Stocks'!Q536)</f>
        <v>1.1834497498437692E-2</v>
      </c>
      <c r="R537">
        <f>LN('25 TSE Stocks'!R537/'25 TSE Stocks'!R536)</f>
        <v>-1.687588651553661E-2</v>
      </c>
      <c r="S537">
        <f>LN('25 TSE Stocks'!S537/'25 TSE Stocks'!S536)</f>
        <v>-1.823197087186225E-3</v>
      </c>
      <c r="T537">
        <f>LN('25 TSE Stocks'!T537/'25 TSE Stocks'!T536)</f>
        <v>5.6770057678126628E-4</v>
      </c>
      <c r="U537">
        <f>LN('25 TSE Stocks'!U537/'25 TSE Stocks'!U536)</f>
        <v>-1.6748283179803269E-2</v>
      </c>
      <c r="V537">
        <f>LN('25 TSE Stocks'!V537/'25 TSE Stocks'!V536)</f>
        <v>7.804903271780024E-2</v>
      </c>
      <c r="W537">
        <f>LN('25 TSE Stocks'!W537/'25 TSE Stocks'!W536)</f>
        <v>-1.2354294768118723E-2</v>
      </c>
      <c r="X537">
        <f>LN('25 TSE Stocks'!X537/'25 TSE Stocks'!X536)</f>
        <v>-1.1655903124118098E-2</v>
      </c>
      <c r="Y537">
        <f>LN('25 TSE Stocks'!Y537/'25 TSE Stocks'!Y536)</f>
        <v>-2.4835720713051679E-2</v>
      </c>
      <c r="Z537">
        <f>LN('25 TSE Stocks'!Z537/'25 TSE Stocks'!Z536)</f>
        <v>-5.5401797220161371E-3</v>
      </c>
    </row>
    <row r="538" spans="1:26" x14ac:dyDescent="0.25">
      <c r="A538" s="1">
        <v>45012</v>
      </c>
      <c r="B538">
        <f>LN('25 TSE Stocks'!B538/'25 TSE Stocks'!B537)</f>
        <v>5.3375421776262602E-2</v>
      </c>
      <c r="C538">
        <f>LN('25 TSE Stocks'!C538/'25 TSE Stocks'!C537)</f>
        <v>-2.3050665967856501E-2</v>
      </c>
      <c r="D538">
        <f>LN('25 TSE Stocks'!D538/'25 TSE Stocks'!D537)</f>
        <v>-1.0766788821883306</v>
      </c>
      <c r="E538">
        <f>LN('25 TSE Stocks'!E538/'25 TSE Stocks'!E537)</f>
        <v>4.5120461424688806E-2</v>
      </c>
      <c r="F538">
        <f>LN('25 TSE Stocks'!F538/'25 TSE Stocks'!F537)</f>
        <v>2.1337010571428144E-2</v>
      </c>
      <c r="G538">
        <f>LN('25 TSE Stocks'!G538/'25 TSE Stocks'!G537)</f>
        <v>5.2413699688006014E-2</v>
      </c>
      <c r="H538">
        <f>LN('25 TSE Stocks'!H538/'25 TSE Stocks'!H537)</f>
        <v>5.7158392988922661E-2</v>
      </c>
      <c r="I538">
        <f>LN('25 TSE Stocks'!I538/'25 TSE Stocks'!I537)</f>
        <v>3.287095731504644E-2</v>
      </c>
      <c r="J538">
        <f>LN('25 TSE Stocks'!J538/'25 TSE Stocks'!J537)</f>
        <v>2.8398948121000168E-2</v>
      </c>
      <c r="K538">
        <f>LN('25 TSE Stocks'!K538/'25 TSE Stocks'!K537)</f>
        <v>1.3690277307034064E-2</v>
      </c>
      <c r="L538">
        <f>LN('25 TSE Stocks'!L538/'25 TSE Stocks'!L537)</f>
        <v>2.0987129799610791E-2</v>
      </c>
      <c r="M538">
        <f>LN('25 TSE Stocks'!M538/'25 TSE Stocks'!M537)</f>
        <v>9.6806166582465714E-3</v>
      </c>
      <c r="N538">
        <f>LN('25 TSE Stocks'!N538/'25 TSE Stocks'!N537)</f>
        <v>4.1433254516685281E-2</v>
      </c>
      <c r="O538">
        <f>LN('25 TSE Stocks'!O538/'25 TSE Stocks'!O537)</f>
        <v>1.1916102115078918E-2</v>
      </c>
      <c r="P538">
        <f>LN('25 TSE Stocks'!P538/'25 TSE Stocks'!P537)</f>
        <v>1.7606828656421235E-2</v>
      </c>
      <c r="Q538">
        <f>LN('25 TSE Stocks'!Q538/'25 TSE Stocks'!Q537)</f>
        <v>1.9143276993516794E-2</v>
      </c>
      <c r="R538">
        <f>LN('25 TSE Stocks'!R538/'25 TSE Stocks'!R537)</f>
        <v>2.6799469832643148E-2</v>
      </c>
      <c r="S538">
        <f>LN('25 TSE Stocks'!S538/'25 TSE Stocks'!S537)</f>
        <v>2.3445629271100697E-2</v>
      </c>
      <c r="T538">
        <f>LN('25 TSE Stocks'!T538/'25 TSE Stocks'!T537)</f>
        <v>1.9669104936210945E-2</v>
      </c>
      <c r="U538">
        <f>LN('25 TSE Stocks'!U538/'25 TSE Stocks'!U537)</f>
        <v>1.462161278013672E-2</v>
      </c>
      <c r="V538">
        <f>LN('25 TSE Stocks'!V538/'25 TSE Stocks'!V537)</f>
        <v>2.3981971872089881E-2</v>
      </c>
      <c r="W538">
        <f>LN('25 TSE Stocks'!W538/'25 TSE Stocks'!W537)</f>
        <v>2.3209198242554869E-2</v>
      </c>
      <c r="X538">
        <f>LN('25 TSE Stocks'!X538/'25 TSE Stocks'!X537)</f>
        <v>-1.3190106546130093E-2</v>
      </c>
      <c r="Y538">
        <f>LN('25 TSE Stocks'!Y538/'25 TSE Stocks'!Y537)</f>
        <v>5.4640576982944687E-2</v>
      </c>
      <c r="Z538">
        <f>LN('25 TSE Stocks'!Z538/'25 TSE Stocks'!Z537)</f>
        <v>-2.2472792571533787E-2</v>
      </c>
    </row>
    <row r="539" spans="1:26" x14ac:dyDescent="0.25">
      <c r="A539" s="1">
        <v>45019</v>
      </c>
      <c r="B539">
        <f>LN('25 TSE Stocks'!B539/'25 TSE Stocks'!B538)</f>
        <v>-7.6986794133160605E-2</v>
      </c>
      <c r="C539">
        <f>LN('25 TSE Stocks'!C539/'25 TSE Stocks'!C538)</f>
        <v>-2.2676708671029701E-2</v>
      </c>
      <c r="D539">
        <f>LN('25 TSE Stocks'!D539/'25 TSE Stocks'!D538)</f>
        <v>-1.2663233935815116E-2</v>
      </c>
      <c r="E539">
        <f>LN('25 TSE Stocks'!E539/'25 TSE Stocks'!E538)</f>
        <v>-6.125985396958495E-2</v>
      </c>
      <c r="F539">
        <f>LN('25 TSE Stocks'!F539/'25 TSE Stocks'!F538)</f>
        <v>1.6304824136216277E-2</v>
      </c>
      <c r="G539">
        <f>LN('25 TSE Stocks'!G539/'25 TSE Stocks'!G538)</f>
        <v>-1.3630682564761321E-2</v>
      </c>
      <c r="H539">
        <f>LN('25 TSE Stocks'!H539/'25 TSE Stocks'!H538)</f>
        <v>-3.3109123454021699E-2</v>
      </c>
      <c r="I539">
        <f>LN('25 TSE Stocks'!I539/'25 TSE Stocks'!I538)</f>
        <v>-3.0000485304615111E-2</v>
      </c>
      <c r="J539">
        <f>LN('25 TSE Stocks'!J539/'25 TSE Stocks'!J538)</f>
        <v>-2.5483441315615179E-3</v>
      </c>
      <c r="K539">
        <f>LN('25 TSE Stocks'!K539/'25 TSE Stocks'!K538)</f>
        <v>-2.1237493158830601E-2</v>
      </c>
      <c r="L539">
        <f>LN('25 TSE Stocks'!L539/'25 TSE Stocks'!L538)</f>
        <v>6.7634293190791915E-3</v>
      </c>
      <c r="M539">
        <f>LN('25 TSE Stocks'!M539/'25 TSE Stocks'!M538)</f>
        <v>1.6769941238438824E-2</v>
      </c>
      <c r="N539">
        <f>LN('25 TSE Stocks'!N539/'25 TSE Stocks'!N538)</f>
        <v>-5.1796041552231872E-2</v>
      </c>
      <c r="O539">
        <f>LN('25 TSE Stocks'!O539/'25 TSE Stocks'!O538)</f>
        <v>-1.1285386231666533E-2</v>
      </c>
      <c r="P539">
        <f>LN('25 TSE Stocks'!P539/'25 TSE Stocks'!P538)</f>
        <v>-4.8390509110772103E-3</v>
      </c>
      <c r="Q539">
        <f>LN('25 TSE Stocks'!Q539/'25 TSE Stocks'!Q538)</f>
        <v>-8.7686469833793048E-3</v>
      </c>
      <c r="R539">
        <f>LN('25 TSE Stocks'!R539/'25 TSE Stocks'!R538)</f>
        <v>-5.8409530302777811E-2</v>
      </c>
      <c r="S539">
        <f>LN('25 TSE Stocks'!S539/'25 TSE Stocks'!S538)</f>
        <v>-3.6301572905506251E-2</v>
      </c>
      <c r="T539">
        <f>LN('25 TSE Stocks'!T539/'25 TSE Stocks'!T538)</f>
        <v>4.3793464594905022E-3</v>
      </c>
      <c r="U539">
        <f>LN('25 TSE Stocks'!U539/'25 TSE Stocks'!U538)</f>
        <v>5.2118796807389869E-3</v>
      </c>
      <c r="V539">
        <f>LN('25 TSE Stocks'!V539/'25 TSE Stocks'!V538)</f>
        <v>-2.3918013105460108E-2</v>
      </c>
      <c r="W539">
        <f>LN('25 TSE Stocks'!W539/'25 TSE Stocks'!W538)</f>
        <v>1.8136070137971159E-2</v>
      </c>
      <c r="X539">
        <f>LN('25 TSE Stocks'!X539/'25 TSE Stocks'!X538)</f>
        <v>-1.9048181187374752E-2</v>
      </c>
      <c r="Y539">
        <f>LN('25 TSE Stocks'!Y539/'25 TSE Stocks'!Y538)</f>
        <v>-3.3080897615916129E-2</v>
      </c>
      <c r="Z539">
        <f>LN('25 TSE Stocks'!Z539/'25 TSE Stocks'!Z538)</f>
        <v>3.1308499773459966E-2</v>
      </c>
    </row>
    <row r="540" spans="1:26" x14ac:dyDescent="0.25">
      <c r="A540" s="1">
        <v>45026</v>
      </c>
      <c r="B540">
        <f>LN('25 TSE Stocks'!B540/'25 TSE Stocks'!B539)</f>
        <v>1.1760709408644248E-2</v>
      </c>
      <c r="C540">
        <f>LN('25 TSE Stocks'!C540/'25 TSE Stocks'!C539)</f>
        <v>5.1843601656322291E-2</v>
      </c>
      <c r="D540">
        <f>LN('25 TSE Stocks'!D540/'25 TSE Stocks'!D539)</f>
        <v>2.2351923931930997E-2</v>
      </c>
      <c r="E540">
        <f>LN('25 TSE Stocks'!E540/'25 TSE Stocks'!E539)</f>
        <v>2.7477401254903933E-2</v>
      </c>
      <c r="F540">
        <f>LN('25 TSE Stocks'!F540/'25 TSE Stocks'!F539)</f>
        <v>2.9524674532681715E-3</v>
      </c>
      <c r="G540">
        <f>LN('25 TSE Stocks'!G540/'25 TSE Stocks'!G539)</f>
        <v>-6.3404761000926653E-3</v>
      </c>
      <c r="H540">
        <f>LN('25 TSE Stocks'!H540/'25 TSE Stocks'!H539)</f>
        <v>7.9681696491768813E-3</v>
      </c>
      <c r="I540">
        <f>LN('25 TSE Stocks'!I540/'25 TSE Stocks'!I539)</f>
        <v>-2.8704720104313535E-3</v>
      </c>
      <c r="J540">
        <f>LN('25 TSE Stocks'!J540/'25 TSE Stocks'!J539)</f>
        <v>3.1857463718587872E-2</v>
      </c>
      <c r="K540">
        <f>LN('25 TSE Stocks'!K540/'25 TSE Stocks'!K539)</f>
        <v>4.9270996529953266E-2</v>
      </c>
      <c r="L540">
        <f>LN('25 TSE Stocks'!L540/'25 TSE Stocks'!L539)</f>
        <v>1.644435822637726E-2</v>
      </c>
      <c r="M540">
        <f>LN('25 TSE Stocks'!M540/'25 TSE Stocks'!M539)</f>
        <v>2.4881666376736691E-2</v>
      </c>
      <c r="N540">
        <f>LN('25 TSE Stocks'!N540/'25 TSE Stocks'!N539)</f>
        <v>0.19546516389206517</v>
      </c>
      <c r="O540">
        <f>LN('25 TSE Stocks'!O540/'25 TSE Stocks'!O539)</f>
        <v>-1.2618298204221652E-3</v>
      </c>
      <c r="P540">
        <f>LN('25 TSE Stocks'!P540/'25 TSE Stocks'!P539)</f>
        <v>5.7282817592084194E-2</v>
      </c>
      <c r="Q540">
        <f>LN('25 TSE Stocks'!Q540/'25 TSE Stocks'!Q539)</f>
        <v>1.1647386249181596E-2</v>
      </c>
      <c r="R540">
        <f>LN('25 TSE Stocks'!R540/'25 TSE Stocks'!R539)</f>
        <v>4.1701684950556511E-2</v>
      </c>
      <c r="S540">
        <f>LN('25 TSE Stocks'!S540/'25 TSE Stocks'!S539)</f>
        <v>7.648163516861764E-2</v>
      </c>
      <c r="T540">
        <f>LN('25 TSE Stocks'!T540/'25 TSE Stocks'!T539)</f>
        <v>1.7967917416161907E-2</v>
      </c>
      <c r="U540">
        <f>LN('25 TSE Stocks'!U540/'25 TSE Stocks'!U539)</f>
        <v>3.0899971216186959E-2</v>
      </c>
      <c r="V540">
        <f>LN('25 TSE Stocks'!V540/'25 TSE Stocks'!V539)</f>
        <v>8.1633106391608354E-3</v>
      </c>
      <c r="W540">
        <f>LN('25 TSE Stocks'!W540/'25 TSE Stocks'!W539)</f>
        <v>7.989390033478861E-3</v>
      </c>
      <c r="X540">
        <f>LN('25 TSE Stocks'!X540/'25 TSE Stocks'!X539)</f>
        <v>1.9746752149658282E-2</v>
      </c>
      <c r="Y540">
        <f>LN('25 TSE Stocks'!Y540/'25 TSE Stocks'!Y539)</f>
        <v>-1.6420029168971034E-3</v>
      </c>
      <c r="Z540">
        <f>LN('25 TSE Stocks'!Z540/'25 TSE Stocks'!Z539)</f>
        <v>-1.1320875624482198E-2</v>
      </c>
    </row>
    <row r="541" spans="1:26" x14ac:dyDescent="0.25">
      <c r="A541" s="1">
        <v>45033</v>
      </c>
      <c r="B541">
        <f>LN('25 TSE Stocks'!B541/'25 TSE Stocks'!B540)</f>
        <v>-4.7896406913814998E-2</v>
      </c>
      <c r="C541">
        <f>LN('25 TSE Stocks'!C541/'25 TSE Stocks'!C540)</f>
        <v>2.9186621086531868E-2</v>
      </c>
      <c r="D541">
        <f>LN('25 TSE Stocks'!D541/'25 TSE Stocks'!D540)</f>
        <v>-2.8694424279528201E-3</v>
      </c>
      <c r="E541">
        <f>LN('25 TSE Stocks'!E541/'25 TSE Stocks'!E540)</f>
        <v>-1.2500162764231494E-2</v>
      </c>
      <c r="F541">
        <f>LN('25 TSE Stocks'!F541/'25 TSE Stocks'!F540)</f>
        <v>2.1812274424777751E-2</v>
      </c>
      <c r="G541">
        <f>LN('25 TSE Stocks'!G541/'25 TSE Stocks'!G540)</f>
        <v>-3.3241027838385598E-3</v>
      </c>
      <c r="H541">
        <f>LN('25 TSE Stocks'!H541/'25 TSE Stocks'!H540)</f>
        <v>-1.9860979716294028E-3</v>
      </c>
      <c r="I541">
        <f>LN('25 TSE Stocks'!I541/'25 TSE Stocks'!I540)</f>
        <v>2.4140327386781114E-2</v>
      </c>
      <c r="J541">
        <f>LN('25 TSE Stocks'!J541/'25 TSE Stocks'!J540)</f>
        <v>0</v>
      </c>
      <c r="K541">
        <f>LN('25 TSE Stocks'!K541/'25 TSE Stocks'!K540)</f>
        <v>1.7868278882963454E-2</v>
      </c>
      <c r="L541">
        <f>LN('25 TSE Stocks'!L541/'25 TSE Stocks'!L540)</f>
        <v>2.2178328396572508E-2</v>
      </c>
      <c r="M541">
        <f>LN('25 TSE Stocks'!M541/'25 TSE Stocks'!M540)</f>
        <v>1.2834735585365464E-2</v>
      </c>
      <c r="N541">
        <f>LN('25 TSE Stocks'!N541/'25 TSE Stocks'!N540)</f>
        <v>5.7404567687345281E-2</v>
      </c>
      <c r="O541">
        <f>LN('25 TSE Stocks'!O541/'25 TSE Stocks'!O540)</f>
        <v>7.5472056353829038E-3</v>
      </c>
      <c r="P541">
        <f>LN('25 TSE Stocks'!P541/'25 TSE Stocks'!P540)</f>
        <v>-2.1008437857955094E-2</v>
      </c>
      <c r="Q541">
        <f>LN('25 TSE Stocks'!Q541/'25 TSE Stocks'!Q540)</f>
        <v>4.5278550546827931E-2</v>
      </c>
      <c r="R541">
        <f>LN('25 TSE Stocks'!R541/'25 TSE Stocks'!R540)</f>
        <v>1.7042549264808377E-2</v>
      </c>
      <c r="S541">
        <f>LN('25 TSE Stocks'!S541/'25 TSE Stocks'!S540)</f>
        <v>2.5360620559329597E-2</v>
      </c>
      <c r="T541">
        <f>LN('25 TSE Stocks'!T541/'25 TSE Stocks'!T540)</f>
        <v>1.1123471669739848E-3</v>
      </c>
      <c r="U541">
        <f>LN('25 TSE Stocks'!U541/'25 TSE Stocks'!U540)</f>
        <v>2.6100325883888537E-3</v>
      </c>
      <c r="V541">
        <f>LN('25 TSE Stocks'!V541/'25 TSE Stocks'!V540)</f>
        <v>4.8661896511729063E-3</v>
      </c>
      <c r="W541">
        <f>LN('25 TSE Stocks'!W541/'25 TSE Stocks'!W540)</f>
        <v>1.5789801732635292E-2</v>
      </c>
      <c r="X541">
        <f>LN('25 TSE Stocks'!X541/'25 TSE Stocks'!X540)</f>
        <v>1.5933892966764996E-2</v>
      </c>
      <c r="Y541">
        <f>LN('25 TSE Stocks'!Y541/'25 TSE Stocks'!Y540)</f>
        <v>-8.2509081286925787E-3</v>
      </c>
      <c r="Z541">
        <f>LN('25 TSE Stocks'!Z541/'25 TSE Stocks'!Z540)</f>
        <v>5.6764580048051221E-3</v>
      </c>
    </row>
    <row r="542" spans="1:26" x14ac:dyDescent="0.25">
      <c r="A542" s="1">
        <v>45040</v>
      </c>
      <c r="B542">
        <f>LN('25 TSE Stocks'!B542/'25 TSE Stocks'!B541)</f>
        <v>-0.12212151268993743</v>
      </c>
      <c r="C542">
        <f>LN('25 TSE Stocks'!C542/'25 TSE Stocks'!C541)</f>
        <v>-8.4638176868118652E-4</v>
      </c>
      <c r="D542">
        <f>LN('25 TSE Stocks'!D542/'25 TSE Stocks'!D541)</f>
        <v>2.1925360628965683E-2</v>
      </c>
      <c r="E542">
        <f>LN('25 TSE Stocks'!E542/'25 TSE Stocks'!E541)</f>
        <v>-1.3817145553141955E-2</v>
      </c>
      <c r="F542">
        <f>LN('25 TSE Stocks'!F542/'25 TSE Stocks'!F541)</f>
        <v>-1.6050574283339707E-2</v>
      </c>
      <c r="G542">
        <f>LN('25 TSE Stocks'!G542/'25 TSE Stocks'!G541)</f>
        <v>3.006512318442248E-2</v>
      </c>
      <c r="H542">
        <f>LN('25 TSE Stocks'!H542/'25 TSE Stocks'!H541)</f>
        <v>2.357673056399702E-2</v>
      </c>
      <c r="I542">
        <f>LN('25 TSE Stocks'!I542/'25 TSE Stocks'!I541)</f>
        <v>3.6674506939869754E-2</v>
      </c>
      <c r="J542">
        <f>LN('25 TSE Stocks'!J542/'25 TSE Stocks'!J541)</f>
        <v>-2.1814089253744215E-2</v>
      </c>
      <c r="K542">
        <f>LN('25 TSE Stocks'!K542/'25 TSE Stocks'!K541)</f>
        <v>1.1799427942780737E-3</v>
      </c>
      <c r="L542">
        <f>LN('25 TSE Stocks'!L542/'25 TSE Stocks'!L541)</f>
        <v>1.9743977989690988E-2</v>
      </c>
      <c r="M542">
        <f>LN('25 TSE Stocks'!M542/'25 TSE Stocks'!M541)</f>
        <v>7.2573803249904673E-2</v>
      </c>
      <c r="N542">
        <f>LN('25 TSE Stocks'!N542/'25 TSE Stocks'!N541)</f>
        <v>3.4273402567760014E-2</v>
      </c>
      <c r="O542">
        <f>LN('25 TSE Stocks'!O542/'25 TSE Stocks'!O541)</f>
        <v>0.13407948800683772</v>
      </c>
      <c r="P542">
        <f>LN('25 TSE Stocks'!P542/'25 TSE Stocks'!P541)</f>
        <v>2.7680979891712094E-2</v>
      </c>
      <c r="Q542">
        <f>LN('25 TSE Stocks'!Q542/'25 TSE Stocks'!Q541)</f>
        <v>3.6480568342413748E-2</v>
      </c>
      <c r="R542">
        <f>LN('25 TSE Stocks'!R542/'25 TSE Stocks'!R541)</f>
        <v>2.7719921203729125E-2</v>
      </c>
      <c r="S542">
        <f>LN('25 TSE Stocks'!S542/'25 TSE Stocks'!S541)</f>
        <v>2.9607463901504753E-2</v>
      </c>
      <c r="T542">
        <f>LN('25 TSE Stocks'!T542/'25 TSE Stocks'!T541)</f>
        <v>6.6482239328802548E-3</v>
      </c>
      <c r="U542">
        <f>LN('25 TSE Stocks'!U542/'25 TSE Stocks'!U541)</f>
        <v>2.4642671950970755E-2</v>
      </c>
      <c r="V542">
        <f>LN('25 TSE Stocks'!V542/'25 TSE Stocks'!V541)</f>
        <v>2.7136541435000935E-2</v>
      </c>
      <c r="W542">
        <f>LN('25 TSE Stocks'!W542/'25 TSE Stocks'!W541)</f>
        <v>1.8111749943046103E-2</v>
      </c>
      <c r="X542">
        <f>LN('25 TSE Stocks'!X542/'25 TSE Stocks'!X541)</f>
        <v>1.8386612709923186E-2</v>
      </c>
      <c r="Y542">
        <f>LN('25 TSE Stocks'!Y542/'25 TSE Stocks'!Y541)</f>
        <v>1.7248842903857187E-2</v>
      </c>
      <c r="Z542">
        <f>LN('25 TSE Stocks'!Z542/'25 TSE Stocks'!Z541)</f>
        <v>1.6838564362829742E-2</v>
      </c>
    </row>
    <row r="543" spans="1:26" x14ac:dyDescent="0.25">
      <c r="A543" s="1">
        <v>45047</v>
      </c>
      <c r="B543">
        <f>LN('25 TSE Stocks'!B543/'25 TSE Stocks'!B542)</f>
        <v>-7.0902546765669369E-3</v>
      </c>
      <c r="C543">
        <f>LN('25 TSE Stocks'!C543/'25 TSE Stocks'!C542)</f>
        <v>-3.0956900209022319E-2</v>
      </c>
      <c r="D543">
        <f>LN('25 TSE Stocks'!D543/'25 TSE Stocks'!D542)</f>
        <v>1.7910926566530243E-2</v>
      </c>
      <c r="E543">
        <f>LN('25 TSE Stocks'!E543/'25 TSE Stocks'!E542)</f>
        <v>2.4621913732128704E-2</v>
      </c>
      <c r="F543">
        <f>LN('25 TSE Stocks'!F543/'25 TSE Stocks'!F542)</f>
        <v>1.1308719993825747E-2</v>
      </c>
      <c r="G543">
        <f>LN('25 TSE Stocks'!G543/'25 TSE Stocks'!G542)</f>
        <v>4.0306382661696389E-3</v>
      </c>
      <c r="H543">
        <f>LN('25 TSE Stocks'!H543/'25 TSE Stocks'!H542)</f>
        <v>5.8083415957469551E-3</v>
      </c>
      <c r="I543">
        <f>LN('25 TSE Stocks'!I543/'25 TSE Stocks'!I542)</f>
        <v>5.0590327123949848E-3</v>
      </c>
      <c r="J543">
        <f>LN('25 TSE Stocks'!J543/'25 TSE Stocks'!J542)</f>
        <v>3.8641811238890322E-2</v>
      </c>
      <c r="K543">
        <f>LN('25 TSE Stocks'!K543/'25 TSE Stocks'!K542)</f>
        <v>-1.0669944236765014E-2</v>
      </c>
      <c r="L543">
        <f>LN('25 TSE Stocks'!L543/'25 TSE Stocks'!L542)</f>
        <v>8.7591800898815537E-3</v>
      </c>
      <c r="M543">
        <f>LN('25 TSE Stocks'!M543/'25 TSE Stocks'!M542)</f>
        <v>-4.9296895541804551E-3</v>
      </c>
      <c r="N543">
        <f>LN('25 TSE Stocks'!N543/'25 TSE Stocks'!N542)</f>
        <v>6.7159419654368091E-3</v>
      </c>
      <c r="O543">
        <f>LN('25 TSE Stocks'!O543/'25 TSE Stocks'!O542)</f>
        <v>3.7638851499934907E-2</v>
      </c>
      <c r="P543">
        <f>LN('25 TSE Stocks'!P543/'25 TSE Stocks'!P542)</f>
        <v>7.6708269622038647E-3</v>
      </c>
      <c r="Q543">
        <f>LN('25 TSE Stocks'!Q543/'25 TSE Stocks'!Q542)</f>
        <v>-3.8182558798123788E-3</v>
      </c>
      <c r="R543">
        <f>LN('25 TSE Stocks'!R543/'25 TSE Stocks'!R542)</f>
        <v>1.2934732079785464E-2</v>
      </c>
      <c r="S543">
        <f>LN('25 TSE Stocks'!S543/'25 TSE Stocks'!S542)</f>
        <v>0</v>
      </c>
      <c r="T543">
        <f>LN('25 TSE Stocks'!T543/'25 TSE Stocks'!T542)</f>
        <v>0</v>
      </c>
      <c r="U543">
        <f>LN('25 TSE Stocks'!U543/'25 TSE Stocks'!U542)</f>
        <v>-2.3643495244986849E-3</v>
      </c>
      <c r="V543">
        <f>LN('25 TSE Stocks'!V543/'25 TSE Stocks'!V542)</f>
        <v>7.8431774610258787E-3</v>
      </c>
      <c r="W543">
        <f>LN('25 TSE Stocks'!W543/'25 TSE Stocks'!W542)</f>
        <v>3.8387763071656669E-3</v>
      </c>
      <c r="X543">
        <f>LN('25 TSE Stocks'!X543/'25 TSE Stocks'!X542)</f>
        <v>-6.7499377156162853E-4</v>
      </c>
      <c r="Y543">
        <f>LN('25 TSE Stocks'!Y543/'25 TSE Stocks'!Y542)</f>
        <v>2.4400682784588186E-3</v>
      </c>
      <c r="Z543">
        <f>LN('25 TSE Stocks'!Z543/'25 TSE Stocks'!Z542)</f>
        <v>-1.8570107472127711E-3</v>
      </c>
    </row>
    <row r="544" spans="1:26" x14ac:dyDescent="0.25">
      <c r="A544" s="1">
        <v>45054</v>
      </c>
      <c r="B544">
        <f>LN('25 TSE Stocks'!B544/'25 TSE Stocks'!B543)</f>
        <v>5.4585230479974912E-3</v>
      </c>
      <c r="C544">
        <f>LN('25 TSE Stocks'!C544/'25 TSE Stocks'!C543)</f>
        <v>2.2453447609377328E-2</v>
      </c>
      <c r="D544">
        <f>LN('25 TSE Stocks'!D544/'25 TSE Stocks'!D543)</f>
        <v>2.5317807984289786E-2</v>
      </c>
      <c r="E544">
        <f>LN('25 TSE Stocks'!E544/'25 TSE Stocks'!E543)</f>
        <v>-5.1034984600305568E-3</v>
      </c>
      <c r="F544">
        <f>LN('25 TSE Stocks'!F544/'25 TSE Stocks'!F543)</f>
        <v>6.8165297539928222E-3</v>
      </c>
      <c r="G544">
        <f>LN('25 TSE Stocks'!G544/'25 TSE Stocks'!G543)</f>
        <v>4.0725449232394718E-2</v>
      </c>
      <c r="H544">
        <f>LN('25 TSE Stocks'!H544/'25 TSE Stocks'!H543)</f>
        <v>-0.10793783667212677</v>
      </c>
      <c r="I544">
        <f>LN('25 TSE Stocks'!I544/'25 TSE Stocks'!I543)</f>
        <v>2.3440521332034125E-2</v>
      </c>
      <c r="J544">
        <f>LN('25 TSE Stocks'!J544/'25 TSE Stocks'!J543)</f>
        <v>-2.0092203974680933E-2</v>
      </c>
      <c r="K544">
        <f>LN('25 TSE Stocks'!K544/'25 TSE Stocks'!K543)</f>
        <v>-1.6827343921631575E-2</v>
      </c>
      <c r="L544">
        <f>LN('25 TSE Stocks'!L544/'25 TSE Stocks'!L543)</f>
        <v>-7.649603299010678E-2</v>
      </c>
      <c r="M544">
        <f>LN('25 TSE Stocks'!M544/'25 TSE Stocks'!M543)</f>
        <v>2.6128625693968978E-3</v>
      </c>
      <c r="N544">
        <f>LN('25 TSE Stocks'!N544/'25 TSE Stocks'!N543)</f>
        <v>-1.6194685919980606E-2</v>
      </c>
      <c r="O544">
        <f>LN('25 TSE Stocks'!O544/'25 TSE Stocks'!O543)</f>
        <v>2.8610534041265838E-2</v>
      </c>
      <c r="P544">
        <f>LN('25 TSE Stocks'!P544/'25 TSE Stocks'!P543)</f>
        <v>7.8786180709162018E-2</v>
      </c>
      <c r="Q544">
        <f>LN('25 TSE Stocks'!Q544/'25 TSE Stocks'!Q543)</f>
        <v>-5.5854075606585812E-2</v>
      </c>
      <c r="R544">
        <f>LN('25 TSE Stocks'!R544/'25 TSE Stocks'!R543)</f>
        <v>1.3086669185814991E-2</v>
      </c>
      <c r="S544">
        <f>LN('25 TSE Stocks'!S544/'25 TSE Stocks'!S543)</f>
        <v>2.2436805671770262E-2</v>
      </c>
      <c r="T544">
        <f>LN('25 TSE Stocks'!T544/'25 TSE Stocks'!T543)</f>
        <v>-6.0314068165796229E-2</v>
      </c>
      <c r="U544">
        <f>LN('25 TSE Stocks'!U544/'25 TSE Stocks'!U543)</f>
        <v>-5.8487423294163295E-2</v>
      </c>
      <c r="V544">
        <f>LN('25 TSE Stocks'!V544/'25 TSE Stocks'!V543)</f>
        <v>4.676547883901803E-3</v>
      </c>
      <c r="W544">
        <f>LN('25 TSE Stocks'!W544/'25 TSE Stocks'!W543)</f>
        <v>1.2690525644044917E-2</v>
      </c>
      <c r="X544">
        <f>LN('25 TSE Stocks'!X544/'25 TSE Stocks'!X543)</f>
        <v>-5.0547301198656483E-2</v>
      </c>
      <c r="Y544">
        <f>LN('25 TSE Stocks'!Y544/'25 TSE Stocks'!Y543)</f>
        <v>3.2763644500457656E-2</v>
      </c>
      <c r="Z544">
        <f>LN('25 TSE Stocks'!Z544/'25 TSE Stocks'!Z543)</f>
        <v>-1.6870128303485034E-2</v>
      </c>
    </row>
    <row r="545" spans="1:26" x14ac:dyDescent="0.25">
      <c r="A545" s="1">
        <v>45061</v>
      </c>
      <c r="B545">
        <f>LN('25 TSE Stocks'!B545/'25 TSE Stocks'!B544)</f>
        <v>0.11917326827279484</v>
      </c>
      <c r="C545">
        <f>LN('25 TSE Stocks'!C545/'25 TSE Stocks'!C544)</f>
        <v>-5.8918136760676781E-2</v>
      </c>
      <c r="D545">
        <f>LN('25 TSE Stocks'!D545/'25 TSE Stocks'!D544)</f>
        <v>8.6177696241052412E-2</v>
      </c>
      <c r="E545">
        <f>LN('25 TSE Stocks'!E545/'25 TSE Stocks'!E544)</f>
        <v>6.8120783919594294E-2</v>
      </c>
      <c r="F545">
        <f>LN('25 TSE Stocks'!F545/'25 TSE Stocks'!F544)</f>
        <v>6.5078125524933875E-2</v>
      </c>
      <c r="G545">
        <f>LN('25 TSE Stocks'!G545/'25 TSE Stocks'!G544)</f>
        <v>8.9709687884159516E-3</v>
      </c>
      <c r="H545">
        <f>LN('25 TSE Stocks'!H545/'25 TSE Stocks'!H544)</f>
        <v>-6.4725145056174788E-3</v>
      </c>
      <c r="I545">
        <f>LN('25 TSE Stocks'!I545/'25 TSE Stocks'!I544)</f>
        <v>1.7912871079842945E-2</v>
      </c>
      <c r="J545">
        <f>LN('25 TSE Stocks'!J545/'25 TSE Stocks'!J544)</f>
        <v>9.562788576500876E-2</v>
      </c>
      <c r="K545">
        <f>LN('25 TSE Stocks'!K545/'25 TSE Stocks'!K544)</f>
        <v>-3.6429367529525062E-3</v>
      </c>
      <c r="L545">
        <f>LN('25 TSE Stocks'!L545/'25 TSE Stocks'!L544)</f>
        <v>2.1728738991381443E-2</v>
      </c>
      <c r="M545">
        <f>LN('25 TSE Stocks'!M545/'25 TSE Stocks'!M544)</f>
        <v>2.6889491928631194E-2</v>
      </c>
      <c r="N545">
        <f>LN('25 TSE Stocks'!N545/'25 TSE Stocks'!N544)</f>
        <v>4.1311670527754543E-2</v>
      </c>
      <c r="O545">
        <f>LN('25 TSE Stocks'!O545/'25 TSE Stocks'!O544)</f>
        <v>4.3157726112620851E-2</v>
      </c>
      <c r="P545">
        <f>LN('25 TSE Stocks'!P545/'25 TSE Stocks'!P544)</f>
        <v>2.0652024504736844E-2</v>
      </c>
      <c r="Q545">
        <f>LN('25 TSE Stocks'!Q545/'25 TSE Stocks'!Q544)</f>
        <v>8.087343748517811E-4</v>
      </c>
      <c r="R545">
        <f>LN('25 TSE Stocks'!R545/'25 TSE Stocks'!R544)</f>
        <v>1.2291363827990176E-2</v>
      </c>
      <c r="S545">
        <f>LN('25 TSE Stocks'!S545/'25 TSE Stocks'!S544)</f>
        <v>1.4162332031838485E-2</v>
      </c>
      <c r="T545">
        <f>LN('25 TSE Stocks'!T545/'25 TSE Stocks'!T544)</f>
        <v>-1.1799546931155055E-2</v>
      </c>
      <c r="U545">
        <f>LN('25 TSE Stocks'!U545/'25 TSE Stocks'!U544)</f>
        <v>1.4945714922859232E-2</v>
      </c>
      <c r="V545">
        <f>LN('25 TSE Stocks'!V545/'25 TSE Stocks'!V544)</f>
        <v>8.6363162796970774E-2</v>
      </c>
      <c r="W545">
        <f>LN('25 TSE Stocks'!W545/'25 TSE Stocks'!W544)</f>
        <v>3.3481118623450885E-2</v>
      </c>
      <c r="X545">
        <f>LN('25 TSE Stocks'!X545/'25 TSE Stocks'!X544)</f>
        <v>1.4104574068555741E-2</v>
      </c>
      <c r="Y545">
        <f>LN('25 TSE Stocks'!Y545/'25 TSE Stocks'!Y544)</f>
        <v>-3.9283603291160957E-2</v>
      </c>
      <c r="Z545">
        <f>LN('25 TSE Stocks'!Z545/'25 TSE Stocks'!Z544)</f>
        <v>5.6550574833450565E-3</v>
      </c>
    </row>
    <row r="546" spans="1:26" x14ac:dyDescent="0.25">
      <c r="A546" s="1">
        <v>45068</v>
      </c>
      <c r="B546">
        <f>LN('25 TSE Stocks'!B546/'25 TSE Stocks'!B545)</f>
        <v>0.1027719424324586</v>
      </c>
      <c r="C546">
        <f>LN('25 TSE Stocks'!C546/'25 TSE Stocks'!C545)</f>
        <v>-0.11303887223440524</v>
      </c>
      <c r="D546">
        <f>LN('25 TSE Stocks'!D546/'25 TSE Stocks'!D545)</f>
        <v>2.4669616035622173E-3</v>
      </c>
      <c r="E546">
        <f>LN('25 TSE Stocks'!E546/'25 TSE Stocks'!E545)</f>
        <v>2.4653753241778917E-2</v>
      </c>
      <c r="F546">
        <f>LN('25 TSE Stocks'!F546/'25 TSE Stocks'!F545)</f>
        <v>-2.2254681011187678E-2</v>
      </c>
      <c r="G546">
        <f>LN('25 TSE Stocks'!G546/'25 TSE Stocks'!G545)</f>
        <v>-1.1548954232690232E-2</v>
      </c>
      <c r="H546">
        <f>LN('25 TSE Stocks'!H546/'25 TSE Stocks'!H545)</f>
        <v>2.1621630044953172E-3</v>
      </c>
      <c r="I546">
        <f>LN('25 TSE Stocks'!I546/'25 TSE Stocks'!I545)</f>
        <v>-1.1035490116332005E-2</v>
      </c>
      <c r="J546">
        <f>LN('25 TSE Stocks'!J546/'25 TSE Stocks'!J545)</f>
        <v>-5.7682954200885352E-2</v>
      </c>
      <c r="K546">
        <f>LN('25 TSE Stocks'!K546/'25 TSE Stocks'!K545)</f>
        <v>-3.7178993295845578E-2</v>
      </c>
      <c r="L546">
        <f>LN('25 TSE Stocks'!L546/'25 TSE Stocks'!L545)</f>
        <v>-6.1200529687095745E-2</v>
      </c>
      <c r="M546">
        <f>LN('25 TSE Stocks'!M546/'25 TSE Stocks'!M545)</f>
        <v>5.3483589841348683E-3</v>
      </c>
      <c r="N546">
        <f>LN('25 TSE Stocks'!N546/'25 TSE Stocks'!N545)</f>
        <v>1.2970350442627405E-2</v>
      </c>
      <c r="O546">
        <f>LN('25 TSE Stocks'!O546/'25 TSE Stocks'!O545)</f>
        <v>-1.4745640420667659E-3</v>
      </c>
      <c r="P546">
        <f>LN('25 TSE Stocks'!P546/'25 TSE Stocks'!P545)</f>
        <v>-4.7281068157390754E-3</v>
      </c>
      <c r="Q546">
        <f>LN('25 TSE Stocks'!Q546/'25 TSE Stocks'!Q545)</f>
        <v>-3.4542908026876804E-2</v>
      </c>
      <c r="R546">
        <f>LN('25 TSE Stocks'!R546/'25 TSE Stocks'!R545)</f>
        <v>-3.4252684819817275E-2</v>
      </c>
      <c r="S546">
        <f>LN('25 TSE Stocks'!S546/'25 TSE Stocks'!S545)</f>
        <v>-2.2117772356027521E-2</v>
      </c>
      <c r="T546">
        <f>LN('25 TSE Stocks'!T546/'25 TSE Stocks'!T545)</f>
        <v>-2.4025179586989878E-2</v>
      </c>
      <c r="U546">
        <f>LN('25 TSE Stocks'!U546/'25 TSE Stocks'!U545)</f>
        <v>-2.4060451043612301E-2</v>
      </c>
      <c r="V546">
        <f>LN('25 TSE Stocks'!V546/'25 TSE Stocks'!V545)</f>
        <v>4.4637814852061426E-2</v>
      </c>
      <c r="W546">
        <f>LN('25 TSE Stocks'!W546/'25 TSE Stocks'!W545)</f>
        <v>-3.0962225603966925E-2</v>
      </c>
      <c r="X546">
        <f>LN('25 TSE Stocks'!X546/'25 TSE Stocks'!X545)</f>
        <v>-3.6367609191053626E-2</v>
      </c>
      <c r="Y546">
        <f>LN('25 TSE Stocks'!Y546/'25 TSE Stocks'!Y545)</f>
        <v>-6.5628495897079274E-3</v>
      </c>
      <c r="Z546">
        <f>LN('25 TSE Stocks'!Z546/'25 TSE Stocks'!Z545)</f>
        <v>-1.324522675002068E-2</v>
      </c>
    </row>
    <row r="547" spans="1:26" x14ac:dyDescent="0.25">
      <c r="A547" s="1">
        <v>45075</v>
      </c>
      <c r="B547">
        <f>LN('25 TSE Stocks'!B547/'25 TSE Stocks'!B546)</f>
        <v>-6.5541826344065343E-2</v>
      </c>
      <c r="C547">
        <f>LN('25 TSE Stocks'!C547/'25 TSE Stocks'!C546)</f>
        <v>4.1714091412474903E-2</v>
      </c>
      <c r="D547">
        <f>LN('25 TSE Stocks'!D547/'25 TSE Stocks'!D546)</f>
        <v>2.1244051589945245E-2</v>
      </c>
      <c r="E547">
        <f>LN('25 TSE Stocks'!E547/'25 TSE Stocks'!E546)</f>
        <v>-3.1136506732794699E-3</v>
      </c>
      <c r="F547">
        <f>LN('25 TSE Stocks'!F547/'25 TSE Stocks'!F546)</f>
        <v>6.6983118717254E-2</v>
      </c>
      <c r="G547">
        <f>LN('25 TSE Stocks'!G547/'25 TSE Stocks'!G546)</f>
        <v>3.6745550482260025E-2</v>
      </c>
      <c r="H547">
        <f>LN('25 TSE Stocks'!H547/'25 TSE Stocks'!H546)</f>
        <v>-8.6768440256889713E-3</v>
      </c>
      <c r="I547">
        <f>LN('25 TSE Stocks'!I547/'25 TSE Stocks'!I546)</f>
        <v>1.457987919827187E-2</v>
      </c>
      <c r="J547">
        <f>LN('25 TSE Stocks'!J547/'25 TSE Stocks'!J546)</f>
        <v>5.2134234662534799E-2</v>
      </c>
      <c r="K547">
        <f>LN('25 TSE Stocks'!K547/'25 TSE Stocks'!K546)</f>
        <v>3.7807279041873502E-3</v>
      </c>
      <c r="L547">
        <f>LN('25 TSE Stocks'!L547/'25 TSE Stocks'!L546)</f>
        <v>3.2591012009067031E-3</v>
      </c>
      <c r="M547">
        <f>LN('25 TSE Stocks'!M547/'25 TSE Stocks'!M546)</f>
        <v>1.8359347385420281E-2</v>
      </c>
      <c r="N547">
        <f>LN('25 TSE Stocks'!N547/'25 TSE Stocks'!N546)</f>
        <v>-1.8205964496572524E-2</v>
      </c>
      <c r="O547">
        <f>LN('25 TSE Stocks'!O547/'25 TSE Stocks'!O546)</f>
        <v>9.7896033905868693E-3</v>
      </c>
      <c r="P547">
        <f>LN('25 TSE Stocks'!P547/'25 TSE Stocks'!P546)</f>
        <v>-1.5810681193727527E-3</v>
      </c>
      <c r="Q547">
        <f>LN('25 TSE Stocks'!Q547/'25 TSE Stocks'!Q546)</f>
        <v>1.4950444578439106E-2</v>
      </c>
      <c r="R547">
        <f>LN('25 TSE Stocks'!R547/'25 TSE Stocks'!R546)</f>
        <v>-2.8773026837155668E-2</v>
      </c>
      <c r="S547">
        <f>LN('25 TSE Stocks'!S547/'25 TSE Stocks'!S546)</f>
        <v>-9.6309582752052807E-3</v>
      </c>
      <c r="T547">
        <f>LN('25 TSE Stocks'!T547/'25 TSE Stocks'!T546)</f>
        <v>-1.4697141463796122E-2</v>
      </c>
      <c r="U547">
        <f>LN('25 TSE Stocks'!U547/'25 TSE Stocks'!U546)</f>
        <v>-3.0662106413547201E-2</v>
      </c>
      <c r="V547">
        <f>LN('25 TSE Stocks'!V547/'25 TSE Stocks'!V546)</f>
        <v>5.8294648480996004E-2</v>
      </c>
      <c r="W547">
        <f>LN('25 TSE Stocks'!W547/'25 TSE Stocks'!W546)</f>
        <v>1.6219943866763474E-2</v>
      </c>
      <c r="X547">
        <f>LN('25 TSE Stocks'!X547/'25 TSE Stocks'!X546)</f>
        <v>-1.4534940988500614E-3</v>
      </c>
      <c r="Y547">
        <f>LN('25 TSE Stocks'!Y547/'25 TSE Stocks'!Y546)</f>
        <v>-3.6032381229130162E-2</v>
      </c>
      <c r="Z547">
        <f>LN('25 TSE Stocks'!Z547/'25 TSE Stocks'!Z546)</f>
        <v>5.6980211146377959E-3</v>
      </c>
    </row>
    <row r="548" spans="1:26" x14ac:dyDescent="0.25">
      <c r="A548" s="1">
        <v>45082</v>
      </c>
      <c r="B548">
        <f>LN('25 TSE Stocks'!B548/'25 TSE Stocks'!B547)</f>
        <v>-2.1410081686899091E-2</v>
      </c>
      <c r="C548">
        <f>LN('25 TSE Stocks'!C548/'25 TSE Stocks'!C547)</f>
        <v>9.7228981893918609E-4</v>
      </c>
      <c r="D548">
        <f>LN('25 TSE Stocks'!D548/'25 TSE Stocks'!D547)</f>
        <v>8.0652517841575851E-3</v>
      </c>
      <c r="E548">
        <f>LN('25 TSE Stocks'!E548/'25 TSE Stocks'!E547)</f>
        <v>9.8268181517882462E-3</v>
      </c>
      <c r="F548">
        <f>LN('25 TSE Stocks'!F548/'25 TSE Stocks'!F547)</f>
        <v>-1.4453475479012439E-3</v>
      </c>
      <c r="G548">
        <f>LN('25 TSE Stocks'!G548/'25 TSE Stocks'!G547)</f>
        <v>2.0685297992985029E-2</v>
      </c>
      <c r="H548">
        <f>LN('25 TSE Stocks'!H548/'25 TSE Stocks'!H547)</f>
        <v>4.84788547985152E-2</v>
      </c>
      <c r="I548">
        <f>LN('25 TSE Stocks'!I548/'25 TSE Stocks'!I547)</f>
        <v>3.5318707447741533E-3</v>
      </c>
      <c r="J548">
        <f>LN('25 TSE Stocks'!J548/'25 TSE Stocks'!J547)</f>
        <v>1.14743600894107E-2</v>
      </c>
      <c r="K548">
        <f>LN('25 TSE Stocks'!K548/'25 TSE Stocks'!K547)</f>
        <v>1.2996890471425215E-2</v>
      </c>
      <c r="L548">
        <f>LN('25 TSE Stocks'!L548/'25 TSE Stocks'!L547)</f>
        <v>-2.2802550734822573E-3</v>
      </c>
      <c r="M548">
        <f>LN('25 TSE Stocks'!M548/'25 TSE Stocks'!M547)</f>
        <v>2.3158642942052846E-2</v>
      </c>
      <c r="N548">
        <f>LN('25 TSE Stocks'!N548/'25 TSE Stocks'!N547)</f>
        <v>8.3066598698613478E-2</v>
      </c>
      <c r="O548">
        <f>LN('25 TSE Stocks'!O548/'25 TSE Stocks'!O547)</f>
        <v>-1.620462662368316E-2</v>
      </c>
      <c r="P548">
        <f>LN('25 TSE Stocks'!P548/'25 TSE Stocks'!P547)</f>
        <v>6.7303669770991351E-2</v>
      </c>
      <c r="Q548">
        <f>LN('25 TSE Stocks'!Q548/'25 TSE Stocks'!Q547)</f>
        <v>3.2921840434770979E-3</v>
      </c>
      <c r="R548">
        <f>LN('25 TSE Stocks'!R548/'25 TSE Stocks'!R547)</f>
        <v>2.1942694262826794E-2</v>
      </c>
      <c r="S548">
        <f>LN('25 TSE Stocks'!S548/'25 TSE Stocks'!S547)</f>
        <v>3.5421729610149773E-3</v>
      </c>
      <c r="T548">
        <f>LN('25 TSE Stocks'!T548/'25 TSE Stocks'!T547)</f>
        <v>2.888177645575268E-2</v>
      </c>
      <c r="U548">
        <f>LN('25 TSE Stocks'!U548/'25 TSE Stocks'!U547)</f>
        <v>1.4558050604148949E-2</v>
      </c>
      <c r="V548">
        <f>LN('25 TSE Stocks'!V548/'25 TSE Stocks'!V547)</f>
        <v>5.9943035967033639E-2</v>
      </c>
      <c r="W548">
        <f>LN('25 TSE Stocks'!W548/'25 TSE Stocks'!W547)</f>
        <v>-1.1952333523841171E-2</v>
      </c>
      <c r="X548">
        <f>LN('25 TSE Stocks'!X548/'25 TSE Stocks'!X547)</f>
        <v>1.0902733006428048E-3</v>
      </c>
      <c r="Y548">
        <f>LN('25 TSE Stocks'!Y548/'25 TSE Stocks'!Y547)</f>
        <v>4.0139181802721385E-2</v>
      </c>
      <c r="Z548">
        <f>LN('25 TSE Stocks'!Z548/'25 TSE Stocks'!Z547)</f>
        <v>1.6901810802603254E-2</v>
      </c>
    </row>
    <row r="549" spans="1:26" x14ac:dyDescent="0.25">
      <c r="A549" s="1">
        <v>45089</v>
      </c>
      <c r="B549">
        <f>LN('25 TSE Stocks'!B549/'25 TSE Stocks'!B548)</f>
        <v>5.8201573821756114E-2</v>
      </c>
      <c r="C549">
        <f>LN('25 TSE Stocks'!C549/'25 TSE Stocks'!C548)</f>
        <v>3.3917748499484604E-2</v>
      </c>
      <c r="D549">
        <f>LN('25 TSE Stocks'!D549/'25 TSE Stocks'!D548)</f>
        <v>4.1020231578246004E-2</v>
      </c>
      <c r="E549">
        <f>LN('25 TSE Stocks'!E549/'25 TSE Stocks'!E548)</f>
        <v>4.4787359320932425E-2</v>
      </c>
      <c r="F549">
        <f>LN('25 TSE Stocks'!F549/'25 TSE Stocks'!F548)</f>
        <v>1.8324680531283589E-2</v>
      </c>
      <c r="G549">
        <f>LN('25 TSE Stocks'!G549/'25 TSE Stocks'!G548)</f>
        <v>0.12127032681064509</v>
      </c>
      <c r="H549">
        <f>LN('25 TSE Stocks'!H549/'25 TSE Stocks'!H548)</f>
        <v>8.8853117412075449E-3</v>
      </c>
      <c r="I549">
        <f>LN('25 TSE Stocks'!I549/'25 TSE Stocks'!I548)</f>
        <v>3.9282348334662404E-2</v>
      </c>
      <c r="J549">
        <f>LN('25 TSE Stocks'!J549/'25 TSE Stocks'!J548)</f>
        <v>-1.0186930177398008E-4</v>
      </c>
      <c r="K549">
        <f>LN('25 TSE Stocks'!K549/'25 TSE Stocks'!K548)</f>
        <v>1.7965316743138608E-2</v>
      </c>
      <c r="L549">
        <f>LN('25 TSE Stocks'!L549/'25 TSE Stocks'!L548)</f>
        <v>2.9245295646629556E-2</v>
      </c>
      <c r="M549">
        <f>LN('25 TSE Stocks'!M549/'25 TSE Stocks'!M548)</f>
        <v>8.5814417742398463E-3</v>
      </c>
      <c r="N549">
        <f>LN('25 TSE Stocks'!N549/'25 TSE Stocks'!N548)</f>
        <v>3.3257221756482339E-2</v>
      </c>
      <c r="O549">
        <f>LN('25 TSE Stocks'!O549/'25 TSE Stocks'!O548)</f>
        <v>0</v>
      </c>
      <c r="P549">
        <f>LN('25 TSE Stocks'!P549/'25 TSE Stocks'!P548)</f>
        <v>2.483691108837471E-2</v>
      </c>
      <c r="Q549">
        <f>LN('25 TSE Stocks'!Q549/'25 TSE Stocks'!Q548)</f>
        <v>9.8120165785076496E-3</v>
      </c>
      <c r="R549">
        <f>LN('25 TSE Stocks'!R549/'25 TSE Stocks'!R548)</f>
        <v>-7.8637561501125955E-3</v>
      </c>
      <c r="S549">
        <f>LN('25 TSE Stocks'!S549/'25 TSE Stocks'!S548)</f>
        <v>-3.2148332881794359E-4</v>
      </c>
      <c r="T549">
        <f>LN('25 TSE Stocks'!T549/'25 TSE Stocks'!T548)</f>
        <v>5.5942344923896013E-2</v>
      </c>
      <c r="U549">
        <f>LN('25 TSE Stocks'!U549/'25 TSE Stocks'!U548)</f>
        <v>3.5016229599824034E-2</v>
      </c>
      <c r="V549">
        <f>LN('25 TSE Stocks'!V549/'25 TSE Stocks'!V548)</f>
        <v>5.1959738930710958E-2</v>
      </c>
      <c r="W549">
        <f>LN('25 TSE Stocks'!W549/'25 TSE Stocks'!W548)</f>
        <v>1.0713943272694575E-2</v>
      </c>
      <c r="X549">
        <f>LN('25 TSE Stocks'!X549/'25 TSE Stocks'!X548)</f>
        <v>1.2633271996126055E-2</v>
      </c>
      <c r="Y549">
        <f>LN('25 TSE Stocks'!Y549/'25 TSE Stocks'!Y548)</f>
        <v>4.252549089098747E-2</v>
      </c>
      <c r="Z549">
        <f>LN('25 TSE Stocks'!Z549/'25 TSE Stocks'!Z548)</f>
        <v>3.7174764001325733E-3</v>
      </c>
    </row>
    <row r="550" spans="1:26" x14ac:dyDescent="0.25">
      <c r="A550" s="1">
        <v>45096</v>
      </c>
      <c r="B550">
        <f>LN('25 TSE Stocks'!B550/'25 TSE Stocks'!B549)</f>
        <v>-5.6300923400883891E-2</v>
      </c>
      <c r="C550">
        <f>LN('25 TSE Stocks'!C550/'25 TSE Stocks'!C549)</f>
        <v>6.1922373023654921E-2</v>
      </c>
      <c r="D550">
        <f>LN('25 TSE Stocks'!D550/'25 TSE Stocks'!D549)</f>
        <v>-4.2388454812045173E-2</v>
      </c>
      <c r="E550">
        <f>LN('25 TSE Stocks'!E550/'25 TSE Stocks'!E549)</f>
        <v>2.4576075284334143E-3</v>
      </c>
      <c r="F550">
        <f>LN('25 TSE Stocks'!F550/'25 TSE Stocks'!F549)</f>
        <v>3.1158914153018098E-2</v>
      </c>
      <c r="G550">
        <f>LN('25 TSE Stocks'!G550/'25 TSE Stocks'!G549)</f>
        <v>-5.1611497904111445E-2</v>
      </c>
      <c r="H550">
        <f>LN('25 TSE Stocks'!H550/'25 TSE Stocks'!H549)</f>
        <v>-1.8688251292627182E-2</v>
      </c>
      <c r="I550">
        <f>LN('25 TSE Stocks'!I550/'25 TSE Stocks'!I549)</f>
        <v>2.6157209055489329E-2</v>
      </c>
      <c r="J550">
        <f>LN('25 TSE Stocks'!J550/'25 TSE Stocks'!J549)</f>
        <v>3.1487610851981776E-2</v>
      </c>
      <c r="K550">
        <f>LN('25 TSE Stocks'!K550/'25 TSE Stocks'!K549)</f>
        <v>-1.8710566844040037E-2</v>
      </c>
      <c r="L550">
        <f>LN('25 TSE Stocks'!L550/'25 TSE Stocks'!L549)</f>
        <v>-1.5319448533513344E-2</v>
      </c>
      <c r="M550">
        <f>LN('25 TSE Stocks'!M550/'25 TSE Stocks'!M549)</f>
        <v>1.2735645737579017E-2</v>
      </c>
      <c r="N550">
        <f>LN('25 TSE Stocks'!N550/'25 TSE Stocks'!N549)</f>
        <v>1.9665179697860066E-2</v>
      </c>
      <c r="O550">
        <f>LN('25 TSE Stocks'!O550/'25 TSE Stocks'!O549)</f>
        <v>-8.4514547294321993E-3</v>
      </c>
      <c r="P550">
        <f>LN('25 TSE Stocks'!P550/'25 TSE Stocks'!P549)</f>
        <v>7.1891453632917882E-3</v>
      </c>
      <c r="Q550">
        <f>LN('25 TSE Stocks'!Q550/'25 TSE Stocks'!Q549)</f>
        <v>-1.6820909422497088E-2</v>
      </c>
      <c r="R550">
        <f>LN('25 TSE Stocks'!R550/'25 TSE Stocks'!R549)</f>
        <v>-2.4701445593862149E-3</v>
      </c>
      <c r="S550">
        <f>LN('25 TSE Stocks'!S550/'25 TSE Stocks'!S549)</f>
        <v>2.6181524169732552E-2</v>
      </c>
      <c r="T550">
        <f>LN('25 TSE Stocks'!T550/'25 TSE Stocks'!T549)</f>
        <v>-4.6398580268717148E-2</v>
      </c>
      <c r="U550">
        <f>LN('25 TSE Stocks'!U550/'25 TSE Stocks'!U549)</f>
        <v>2.342827807483874E-2</v>
      </c>
      <c r="V550">
        <f>LN('25 TSE Stocks'!V550/'25 TSE Stocks'!V549)</f>
        <v>-4.5917424474748419E-2</v>
      </c>
      <c r="W550">
        <f>LN('25 TSE Stocks'!W550/'25 TSE Stocks'!W549)</f>
        <v>2.2279994363129363E-3</v>
      </c>
      <c r="X550">
        <f>LN('25 TSE Stocks'!X550/'25 TSE Stocks'!X549)</f>
        <v>-1.1907052420960221E-2</v>
      </c>
      <c r="Y550">
        <f>LN('25 TSE Stocks'!Y550/'25 TSE Stocks'!Y549)</f>
        <v>-1.0264585604977781E-2</v>
      </c>
      <c r="Z550">
        <f>LN('25 TSE Stocks'!Z550/'25 TSE Stocks'!Z549)</f>
        <v>0</v>
      </c>
    </row>
    <row r="551" spans="1:26" x14ac:dyDescent="0.25">
      <c r="A551" s="1">
        <v>45103</v>
      </c>
      <c r="B551">
        <f>LN('25 TSE Stocks'!B551/'25 TSE Stocks'!B550)</f>
        <v>2.3922398585087334E-2</v>
      </c>
      <c r="C551">
        <f>LN('25 TSE Stocks'!C551/'25 TSE Stocks'!C550)</f>
        <v>-7.754399247620157E-2</v>
      </c>
      <c r="D551">
        <f>LN('25 TSE Stocks'!D551/'25 TSE Stocks'!D550)</f>
        <v>7.1623771399401256E-3</v>
      </c>
      <c r="E551">
        <f>LN('25 TSE Stocks'!E551/'25 TSE Stocks'!E550)</f>
        <v>8.6929553972769399E-2</v>
      </c>
      <c r="F551">
        <f>LN('25 TSE Stocks'!F551/'25 TSE Stocks'!F550)</f>
        <v>4.6117682094965536E-2</v>
      </c>
      <c r="G551">
        <f>LN('25 TSE Stocks'!G551/'25 TSE Stocks'!G550)</f>
        <v>4.8367901158269236E-2</v>
      </c>
      <c r="H551">
        <f>LN('25 TSE Stocks'!H551/'25 TSE Stocks'!H550)</f>
        <v>4.9079568831257067E-2</v>
      </c>
      <c r="I551">
        <f>LN('25 TSE Stocks'!I551/'25 TSE Stocks'!I550)</f>
        <v>2.8120840690385618E-2</v>
      </c>
      <c r="J551">
        <f>LN('25 TSE Stocks'!J551/'25 TSE Stocks'!J550)</f>
        <v>-3.2914871773236272E-2</v>
      </c>
      <c r="K551">
        <f>LN('25 TSE Stocks'!K551/'25 TSE Stocks'!K550)</f>
        <v>-2.8611167790571372E-2</v>
      </c>
      <c r="L551">
        <f>LN('25 TSE Stocks'!L551/'25 TSE Stocks'!L550)</f>
        <v>-2.4196916428565338E-2</v>
      </c>
      <c r="M551">
        <f>LN('25 TSE Stocks'!M551/'25 TSE Stocks'!M550)</f>
        <v>-2.6367831398646779E-4</v>
      </c>
      <c r="N551">
        <f>LN('25 TSE Stocks'!N551/'25 TSE Stocks'!N550)</f>
        <v>1.4781394765478691E-2</v>
      </c>
      <c r="O551">
        <f>LN('25 TSE Stocks'!O551/'25 TSE Stocks'!O550)</f>
        <v>-2.6303995042707001E-2</v>
      </c>
      <c r="P551">
        <f>LN('25 TSE Stocks'!P551/'25 TSE Stocks'!P550)</f>
        <v>-1.4337284145511376E-3</v>
      </c>
      <c r="Q551">
        <f>LN('25 TSE Stocks'!Q551/'25 TSE Stocks'!Q550)</f>
        <v>-1.4586630788237581E-2</v>
      </c>
      <c r="R551">
        <f>LN('25 TSE Stocks'!R551/'25 TSE Stocks'!R550)</f>
        <v>2.2820873135611479E-2</v>
      </c>
      <c r="S551">
        <f>LN('25 TSE Stocks'!S551/'25 TSE Stocks'!S550)</f>
        <v>3.131769346363487E-4</v>
      </c>
      <c r="T551">
        <f>LN('25 TSE Stocks'!T551/'25 TSE Stocks'!T550)</f>
        <v>8.5710588253244298E-3</v>
      </c>
      <c r="U551">
        <f>LN('25 TSE Stocks'!U551/'25 TSE Stocks'!U550)</f>
        <v>-2.6683468379672587E-2</v>
      </c>
      <c r="V551">
        <f>LN('25 TSE Stocks'!V551/'25 TSE Stocks'!V550)</f>
        <v>5.0509855048958531E-2</v>
      </c>
      <c r="W551">
        <f>LN('25 TSE Stocks'!W551/'25 TSE Stocks'!W550)</f>
        <v>8.372370994038536E-3</v>
      </c>
      <c r="X551">
        <f>LN('25 TSE Stocks'!X551/'25 TSE Stocks'!X550)</f>
        <v>-2.5736632240733075E-2</v>
      </c>
      <c r="Y551">
        <f>LN('25 TSE Stocks'!Y551/'25 TSE Stocks'!Y550)</f>
        <v>4.50036655762871E-2</v>
      </c>
      <c r="Z551">
        <f>LN('25 TSE Stocks'!Z551/'25 TSE Stocks'!Z550)</f>
        <v>1.6559716039018339E-2</v>
      </c>
    </row>
    <row r="552" spans="1:26" x14ac:dyDescent="0.25">
      <c r="A552" s="1">
        <v>45110</v>
      </c>
      <c r="B552">
        <f>LN('25 TSE Stocks'!B552/'25 TSE Stocks'!B551)</f>
        <v>-2.4256990799668438E-2</v>
      </c>
      <c r="C552">
        <f>LN('25 TSE Stocks'!C552/'25 TSE Stocks'!C551)</f>
        <v>-3.3473898988932736E-2</v>
      </c>
      <c r="D552">
        <f>LN('25 TSE Stocks'!D552/'25 TSE Stocks'!D551)</f>
        <v>0</v>
      </c>
      <c r="E552">
        <f>LN('25 TSE Stocks'!E552/'25 TSE Stocks'!E551)</f>
        <v>-1.0859835236008673E-2</v>
      </c>
      <c r="F552">
        <f>LN('25 TSE Stocks'!F552/'25 TSE Stocks'!F551)</f>
        <v>-7.067167223092443E-3</v>
      </c>
      <c r="G552">
        <f>LN('25 TSE Stocks'!G552/'25 TSE Stocks'!G551)</f>
        <v>-3.9062549670650995E-3</v>
      </c>
      <c r="H552">
        <f>LN('25 TSE Stocks'!H552/'25 TSE Stocks'!H551)</f>
        <v>4.3806954034004289E-3</v>
      </c>
      <c r="I552">
        <f>LN('25 TSE Stocks'!I552/'25 TSE Stocks'!I551)</f>
        <v>2.9184299054355528E-4</v>
      </c>
      <c r="J552">
        <f>LN('25 TSE Stocks'!J552/'25 TSE Stocks'!J551)</f>
        <v>-1.926206744661265E-2</v>
      </c>
      <c r="K552">
        <f>LN('25 TSE Stocks'!K552/'25 TSE Stocks'!K551)</f>
        <v>-2.2584513770181808E-2</v>
      </c>
      <c r="L552">
        <f>LN('25 TSE Stocks'!L552/'25 TSE Stocks'!L551)</f>
        <v>-2.840625415973309E-2</v>
      </c>
      <c r="M552">
        <f>LN('25 TSE Stocks'!M552/'25 TSE Stocks'!M551)</f>
        <v>-2.5371904438280496E-2</v>
      </c>
      <c r="N552">
        <f>LN('25 TSE Stocks'!N552/'25 TSE Stocks'!N551)</f>
        <v>2.1217993094845188E-2</v>
      </c>
      <c r="O552">
        <f>LN('25 TSE Stocks'!O552/'25 TSE Stocks'!O551)</f>
        <v>2.2552583865677472E-2</v>
      </c>
      <c r="P552">
        <f>LN('25 TSE Stocks'!P552/'25 TSE Stocks'!P551)</f>
        <v>-1.6841280739183544E-2</v>
      </c>
      <c r="Q552">
        <f>LN('25 TSE Stocks'!Q552/'25 TSE Stocks'!Q551)</f>
        <v>4.1972718349668508E-4</v>
      </c>
      <c r="R552">
        <f>LN('25 TSE Stocks'!R552/'25 TSE Stocks'!R551)</f>
        <v>-2.9769948817231797E-2</v>
      </c>
      <c r="S552">
        <f>LN('25 TSE Stocks'!S552/'25 TSE Stocks'!S551)</f>
        <v>-1.0229026381289332E-2</v>
      </c>
      <c r="T552">
        <f>LN('25 TSE Stocks'!T552/'25 TSE Stocks'!T551)</f>
        <v>-6.4954465160295552E-3</v>
      </c>
      <c r="U552">
        <f>LN('25 TSE Stocks'!U552/'25 TSE Stocks'!U551)</f>
        <v>4.1342778161940173E-2</v>
      </c>
      <c r="V552">
        <f>LN('25 TSE Stocks'!V552/'25 TSE Stocks'!V551)</f>
        <v>-1.3841051411871355E-2</v>
      </c>
      <c r="W552">
        <f>LN('25 TSE Stocks'!W552/'25 TSE Stocks'!W551)</f>
        <v>-2.7848642054659149E-2</v>
      </c>
      <c r="X552">
        <f>LN('25 TSE Stocks'!X552/'25 TSE Stocks'!X551)</f>
        <v>7.2105390171514063E-3</v>
      </c>
      <c r="Y552">
        <f>LN('25 TSE Stocks'!Y552/'25 TSE Stocks'!Y551)</f>
        <v>-2.0207965765232268E-2</v>
      </c>
      <c r="Z552">
        <f>LN('25 TSE Stocks'!Z552/'25 TSE Stocks'!Z551)</f>
        <v>1.8231545615151783E-3</v>
      </c>
    </row>
    <row r="553" spans="1:26" x14ac:dyDescent="0.25">
      <c r="A553" s="1">
        <v>45117</v>
      </c>
      <c r="B553">
        <f>LN('25 TSE Stocks'!B553/'25 TSE Stocks'!B552)</f>
        <v>-2.3886301319827564E-4</v>
      </c>
      <c r="C553">
        <f>LN('25 TSE Stocks'!C553/'25 TSE Stocks'!C552)</f>
        <v>6.2624999366080028E-2</v>
      </c>
      <c r="D553">
        <f>LN('25 TSE Stocks'!D553/'25 TSE Stocks'!D552)</f>
        <v>3.2233465859312703E-3</v>
      </c>
      <c r="E553">
        <f>LN('25 TSE Stocks'!E553/'25 TSE Stocks'!E552)</f>
        <v>9.5087879690273561E-3</v>
      </c>
      <c r="F553">
        <f>LN('25 TSE Stocks'!F553/'25 TSE Stocks'!F552)</f>
        <v>4.7270149781154596E-4</v>
      </c>
      <c r="G553">
        <f>LN('25 TSE Stocks'!G553/'25 TSE Stocks'!G552)</f>
        <v>-3.6085819069666215E-2</v>
      </c>
      <c r="H553">
        <f>LN('25 TSE Stocks'!H553/'25 TSE Stocks'!H552)</f>
        <v>-2.9233006643996359E-2</v>
      </c>
      <c r="I553">
        <f>LN('25 TSE Stocks'!I553/'25 TSE Stocks'!I552)</f>
        <v>-4.6283824151971166E-2</v>
      </c>
      <c r="J553">
        <f>LN('25 TSE Stocks'!J553/'25 TSE Stocks'!J552)</f>
        <v>-3.9025204445241476E-2</v>
      </c>
      <c r="K553">
        <f>LN('25 TSE Stocks'!K553/'25 TSE Stocks'!K552)</f>
        <v>1.0068734948266579E-2</v>
      </c>
      <c r="L553">
        <f>LN('25 TSE Stocks'!L553/'25 TSE Stocks'!L552)</f>
        <v>6.5322903752830135E-3</v>
      </c>
      <c r="M553">
        <f>LN('25 TSE Stocks'!M553/'25 TSE Stocks'!M552)</f>
        <v>-1.1699221998679885E-2</v>
      </c>
      <c r="N553">
        <f>LN('25 TSE Stocks'!N553/'25 TSE Stocks'!N552)</f>
        <v>-2.3477881062282647E-2</v>
      </c>
      <c r="O553">
        <f>LN('25 TSE Stocks'!O553/'25 TSE Stocks'!O552)</f>
        <v>2.2545238321056222E-2</v>
      </c>
      <c r="P553">
        <f>LN('25 TSE Stocks'!P553/'25 TSE Stocks'!P552)</f>
        <v>-2.9719869384927558E-2</v>
      </c>
      <c r="Q553">
        <f>LN('25 TSE Stocks'!Q553/'25 TSE Stocks'!Q552)</f>
        <v>-2.1633929628359083E-2</v>
      </c>
      <c r="R553">
        <f>LN('25 TSE Stocks'!R553/'25 TSE Stocks'!R552)</f>
        <v>-2.914383964948649E-2</v>
      </c>
      <c r="S553">
        <f>LN('25 TSE Stocks'!S553/'25 TSE Stocks'!S552)</f>
        <v>7.0383836951587134E-2</v>
      </c>
      <c r="T553">
        <f>LN('25 TSE Stocks'!T553/'25 TSE Stocks'!T552)</f>
        <v>4.2053463439204783E-2</v>
      </c>
      <c r="U553">
        <f>LN('25 TSE Stocks'!U553/'25 TSE Stocks'!U552)</f>
        <v>-8.9989358685695839E-3</v>
      </c>
      <c r="V553">
        <f>LN('25 TSE Stocks'!V553/'25 TSE Stocks'!V552)</f>
        <v>-3.4904049397684908E-3</v>
      </c>
      <c r="W553">
        <f>LN('25 TSE Stocks'!W553/'25 TSE Stocks'!W552)</f>
        <v>-2.218064163977411E-2</v>
      </c>
      <c r="X553">
        <f>LN('25 TSE Stocks'!X553/'25 TSE Stocks'!X552)</f>
        <v>-3.3651181503135588E-3</v>
      </c>
      <c r="Y553">
        <f>LN('25 TSE Stocks'!Y553/'25 TSE Stocks'!Y552)</f>
        <v>-5.0715092579016449E-2</v>
      </c>
      <c r="Z553">
        <f>LN('25 TSE Stocks'!Z553/'25 TSE Stocks'!Z552)</f>
        <v>1.8051031645568476E-2</v>
      </c>
    </row>
    <row r="554" spans="1:26" x14ac:dyDescent="0.25">
      <c r="A554" s="1">
        <v>45124</v>
      </c>
      <c r="B554">
        <f>LN('25 TSE Stocks'!B554/'25 TSE Stocks'!B553)</f>
        <v>-6.3615233531588558E-2</v>
      </c>
      <c r="C554">
        <f>LN('25 TSE Stocks'!C554/'25 TSE Stocks'!C553)</f>
        <v>-6.9555720178288469E-2</v>
      </c>
      <c r="D554">
        <f>LN('25 TSE Stocks'!D554/'25 TSE Stocks'!D553)</f>
        <v>-5.0825922313964462E-4</v>
      </c>
      <c r="E554">
        <f>LN('25 TSE Stocks'!E554/'25 TSE Stocks'!E553)</f>
        <v>-6.3291350516475123E-3</v>
      </c>
      <c r="F554">
        <f>LN('25 TSE Stocks'!F554/'25 TSE Stocks'!F553)</f>
        <v>1.5475103664320441E-2</v>
      </c>
      <c r="G554">
        <f>LN('25 TSE Stocks'!G554/'25 TSE Stocks'!G553)</f>
        <v>3.0853629239363977E-2</v>
      </c>
      <c r="H554">
        <f>LN('25 TSE Stocks'!H554/'25 TSE Stocks'!H553)</f>
        <v>5.9757850497938705E-2</v>
      </c>
      <c r="I554">
        <f>LN('25 TSE Stocks'!I554/'25 TSE Stocks'!I553)</f>
        <v>3.1290157993210041E-2</v>
      </c>
      <c r="J554">
        <f>LN('25 TSE Stocks'!J554/'25 TSE Stocks'!J553)</f>
        <v>2.3512892551252516E-2</v>
      </c>
      <c r="K554">
        <f>LN('25 TSE Stocks'!K554/'25 TSE Stocks'!K553)</f>
        <v>-9.0179007520011303E-3</v>
      </c>
      <c r="L554">
        <f>LN('25 TSE Stocks'!L554/'25 TSE Stocks'!L553)</f>
        <v>-1.7096368855033836E-2</v>
      </c>
      <c r="M554">
        <f>LN('25 TSE Stocks'!M554/'25 TSE Stocks'!M553)</f>
        <v>1.8975901459005604E-2</v>
      </c>
      <c r="N554">
        <f>LN('25 TSE Stocks'!N554/'25 TSE Stocks'!N553)</f>
        <v>-3.3994367014639148E-3</v>
      </c>
      <c r="O554">
        <f>LN('25 TSE Stocks'!O554/'25 TSE Stocks'!O553)</f>
        <v>3.891915636408376E-2</v>
      </c>
      <c r="P554">
        <f>LN('25 TSE Stocks'!P554/'25 TSE Stocks'!P553)</f>
        <v>3.7013847747481239E-2</v>
      </c>
      <c r="Q554">
        <f>LN('25 TSE Stocks'!Q554/'25 TSE Stocks'!Q553)</f>
        <v>1.9953962832574671E-2</v>
      </c>
      <c r="R554">
        <f>LN('25 TSE Stocks'!R554/'25 TSE Stocks'!R553)</f>
        <v>2.0492072081152671E-3</v>
      </c>
      <c r="S554">
        <f>LN('25 TSE Stocks'!S554/'25 TSE Stocks'!S553)</f>
        <v>1.4780443483590481E-2</v>
      </c>
      <c r="T554">
        <f>LN('25 TSE Stocks'!T554/'25 TSE Stocks'!T553)</f>
        <v>1.8849904023634137E-2</v>
      </c>
      <c r="U554">
        <f>LN('25 TSE Stocks'!U554/'25 TSE Stocks'!U553)</f>
        <v>-1.9203936490792998E-2</v>
      </c>
      <c r="V554">
        <f>LN('25 TSE Stocks'!V554/'25 TSE Stocks'!V553)</f>
        <v>5.8105915954657439E-3</v>
      </c>
      <c r="W554">
        <f>LN('25 TSE Stocks'!W554/'25 TSE Stocks'!W553)</f>
        <v>3.096694141726793E-2</v>
      </c>
      <c r="X554">
        <f>LN('25 TSE Stocks'!X554/'25 TSE Stocks'!X553)</f>
        <v>3.3651181503135548E-3</v>
      </c>
      <c r="Y554">
        <f>LN('25 TSE Stocks'!Y554/'25 TSE Stocks'!Y553)</f>
        <v>-7.0437415731760388E-3</v>
      </c>
      <c r="Z554">
        <f>LN('25 TSE Stocks'!Z554/'25 TSE Stocks'!Z553)</f>
        <v>2.4736243559640349E-2</v>
      </c>
    </row>
    <row r="555" spans="1:26" x14ac:dyDescent="0.25">
      <c r="A555" s="1">
        <v>45131</v>
      </c>
      <c r="B555">
        <f>LN('25 TSE Stocks'!B555/'25 TSE Stocks'!B554)</f>
        <v>8.2780613713643411E-2</v>
      </c>
      <c r="C555">
        <f>LN('25 TSE Stocks'!C555/'25 TSE Stocks'!C554)</f>
        <v>-0.11573595203465861</v>
      </c>
      <c r="D555">
        <f>LN('25 TSE Stocks'!D555/'25 TSE Stocks'!D554)</f>
        <v>4.9749992603225442E-2</v>
      </c>
      <c r="E555">
        <f>LN('25 TSE Stocks'!E555/'25 TSE Stocks'!E554)</f>
        <v>4.3919233934835579E-2</v>
      </c>
      <c r="F555">
        <f>LN('25 TSE Stocks'!F555/'25 TSE Stocks'!F554)</f>
        <v>5.5657883198531592E-2</v>
      </c>
      <c r="G555">
        <f>LN('25 TSE Stocks'!G555/'25 TSE Stocks'!G554)</f>
        <v>9.7880063661629439E-3</v>
      </c>
      <c r="H555">
        <f>LN('25 TSE Stocks'!H555/'25 TSE Stocks'!H554)</f>
        <v>6.9057060854341767E-2</v>
      </c>
      <c r="I555">
        <f>LN('25 TSE Stocks'!I555/'25 TSE Stocks'!I554)</f>
        <v>1.3825782814337512E-2</v>
      </c>
      <c r="J555">
        <f>LN('25 TSE Stocks'!J555/'25 TSE Stocks'!J554)</f>
        <v>5.6878181568002627E-3</v>
      </c>
      <c r="K555">
        <f>LN('25 TSE Stocks'!K555/'25 TSE Stocks'!K554)</f>
        <v>2.104520383398592E-2</v>
      </c>
      <c r="L555">
        <f>LN('25 TSE Stocks'!L555/'25 TSE Stocks'!L554)</f>
        <v>-8.0461508007083432E-2</v>
      </c>
      <c r="M555">
        <f>LN('25 TSE Stocks'!M555/'25 TSE Stocks'!M554)</f>
        <v>2.0728884651416729E-2</v>
      </c>
      <c r="N555">
        <f>LN('25 TSE Stocks'!N555/'25 TSE Stocks'!N554)</f>
        <v>1.6882787038750936E-2</v>
      </c>
      <c r="O555">
        <f>LN('25 TSE Stocks'!O555/'25 TSE Stocks'!O554)</f>
        <v>1.1479568490686914E-2</v>
      </c>
      <c r="P555">
        <f>LN('25 TSE Stocks'!P555/'25 TSE Stocks'!P554)</f>
        <v>2.0144566092467495E-2</v>
      </c>
      <c r="Q555">
        <f>LN('25 TSE Stocks'!Q555/'25 TSE Stocks'!Q554)</f>
        <v>-2.5252538671940712E-3</v>
      </c>
      <c r="R555">
        <f>LN('25 TSE Stocks'!R555/'25 TSE Stocks'!R554)</f>
        <v>-4.2738604375468833E-3</v>
      </c>
      <c r="S555">
        <f>LN('25 TSE Stocks'!S555/'25 TSE Stocks'!S554)</f>
        <v>2.3260160142569802E-2</v>
      </c>
      <c r="T555">
        <f>LN('25 TSE Stocks'!T555/'25 TSE Stocks'!T554)</f>
        <v>2.1778944892639169E-2</v>
      </c>
      <c r="U555">
        <f>LN('25 TSE Stocks'!U555/'25 TSE Stocks'!U554)</f>
        <v>2.3150939077569384E-2</v>
      </c>
      <c r="V555">
        <f>LN('25 TSE Stocks'!V555/'25 TSE Stocks'!V554)</f>
        <v>-1.6355504772080667E-2</v>
      </c>
      <c r="W555">
        <f>LN('25 TSE Stocks'!W555/'25 TSE Stocks'!W554)</f>
        <v>-3.5052614758800124E-3</v>
      </c>
      <c r="X555">
        <f>LN('25 TSE Stocks'!X555/'25 TSE Stocks'!X554)</f>
        <v>1.1191942970150324E-3</v>
      </c>
      <c r="Y555">
        <f>LN('25 TSE Stocks'!Y555/'25 TSE Stocks'!Y554)</f>
        <v>2.7073023448748412E-2</v>
      </c>
      <c r="Z555">
        <f>LN('25 TSE Stocks'!Z555/'25 TSE Stocks'!Z554)</f>
        <v>1.7301469635752867E-2</v>
      </c>
    </row>
    <row r="556" spans="1:26" x14ac:dyDescent="0.25">
      <c r="A556" s="1">
        <v>45138</v>
      </c>
      <c r="B556">
        <f>LN('25 TSE Stocks'!B556/'25 TSE Stocks'!B555)</f>
        <v>-1.3210855026072155E-2</v>
      </c>
      <c r="C556">
        <f>LN('25 TSE Stocks'!C556/'25 TSE Stocks'!C555)</f>
        <v>4.0442669936589723E-2</v>
      </c>
      <c r="D556">
        <f>LN('25 TSE Stocks'!D556/'25 TSE Stocks'!D555)</f>
        <v>-7.6890098796097692E-2</v>
      </c>
      <c r="E556">
        <f>LN('25 TSE Stocks'!E556/'25 TSE Stocks'!E555)</f>
        <v>9.7517338196800432E-2</v>
      </c>
      <c r="F556">
        <f>LN('25 TSE Stocks'!F556/'25 TSE Stocks'!F555)</f>
        <v>7.4545401115247876E-3</v>
      </c>
      <c r="G556">
        <f>LN('25 TSE Stocks'!G556/'25 TSE Stocks'!G555)</f>
        <v>5.3725399356163064E-2</v>
      </c>
      <c r="H556">
        <f>LN('25 TSE Stocks'!H556/'25 TSE Stocks'!H555)</f>
        <v>3.7073972257517171E-2</v>
      </c>
      <c r="I556">
        <f>LN('25 TSE Stocks'!I556/'25 TSE Stocks'!I555)</f>
        <v>-4.2064366880149126E-2</v>
      </c>
      <c r="J556">
        <f>LN('25 TSE Stocks'!J556/'25 TSE Stocks'!J555)</f>
        <v>-3.7671656235790558E-2</v>
      </c>
      <c r="K556">
        <f>LN('25 TSE Stocks'!K556/'25 TSE Stocks'!K555)</f>
        <v>-2.6046530394744968E-2</v>
      </c>
      <c r="L556">
        <f>LN('25 TSE Stocks'!L556/'25 TSE Stocks'!L555)</f>
        <v>-4.7522403760924925E-2</v>
      </c>
      <c r="M556">
        <f>LN('25 TSE Stocks'!M556/'25 TSE Stocks'!M555)</f>
        <v>-6.8619957829831948E-3</v>
      </c>
      <c r="N556">
        <f>LN('25 TSE Stocks'!N556/'25 TSE Stocks'!N555)</f>
        <v>-2.2346378014163771E-3</v>
      </c>
      <c r="O556">
        <f>LN('25 TSE Stocks'!O556/'25 TSE Stocks'!O555)</f>
        <v>0.15145162285809327</v>
      </c>
      <c r="P556">
        <f>LN('25 TSE Stocks'!P556/'25 TSE Stocks'!P555)</f>
        <v>-5.7158413839948637E-2</v>
      </c>
      <c r="Q556">
        <f>LN('25 TSE Stocks'!Q556/'25 TSE Stocks'!Q555)</f>
        <v>9.7873646094382261E-2</v>
      </c>
      <c r="R556">
        <f>LN('25 TSE Stocks'!R556/'25 TSE Stocks'!R555)</f>
        <v>-1.5431397806266074E-3</v>
      </c>
      <c r="S556">
        <f>LN('25 TSE Stocks'!S556/'25 TSE Stocks'!S555)</f>
        <v>1.9849897332093126E-3</v>
      </c>
      <c r="T556">
        <f>LN('25 TSE Stocks'!T556/'25 TSE Stocks'!T555)</f>
        <v>1.7034344566535228E-2</v>
      </c>
      <c r="U556">
        <f>LN('25 TSE Stocks'!U556/'25 TSE Stocks'!U555)</f>
        <v>4.1699493479688064E-2</v>
      </c>
      <c r="V556">
        <f>LN('25 TSE Stocks'!V556/'25 TSE Stocks'!V555)</f>
        <v>8.3570048191504792E-2</v>
      </c>
      <c r="W556">
        <f>LN('25 TSE Stocks'!W556/'25 TSE Stocks'!W555)</f>
        <v>-1.6947414596846844E-2</v>
      </c>
      <c r="X556">
        <f>LN('25 TSE Stocks'!X556/'25 TSE Stocks'!X555)</f>
        <v>-3.7292560566458074E-4</v>
      </c>
      <c r="Y556">
        <f>LN('25 TSE Stocks'!Y556/'25 TSE Stocks'!Y555)</f>
        <v>-2.4996179503909369E-2</v>
      </c>
      <c r="Z556">
        <f>LN('25 TSE Stocks'!Z556/'25 TSE Stocks'!Z555)</f>
        <v>-2.0797976694482186E-2</v>
      </c>
    </row>
    <row r="557" spans="1:26" x14ac:dyDescent="0.25">
      <c r="A557" s="1">
        <v>45145</v>
      </c>
      <c r="B557">
        <f>LN('25 TSE Stocks'!B557/'25 TSE Stocks'!B556)</f>
        <v>4.2084555027438783E-2</v>
      </c>
      <c r="C557">
        <f>LN('25 TSE Stocks'!C557/'25 TSE Stocks'!C556)</f>
        <v>-2.3739692376374012E-2</v>
      </c>
      <c r="D557">
        <f>LN('25 TSE Stocks'!D557/'25 TSE Stocks'!D556)</f>
        <v>-2.7002434715151732E-2</v>
      </c>
      <c r="E557">
        <f>LN('25 TSE Stocks'!E557/'25 TSE Stocks'!E556)</f>
        <v>5.7005296256282346E-2</v>
      </c>
      <c r="F557">
        <f>LN('25 TSE Stocks'!F557/'25 TSE Stocks'!F556)</f>
        <v>-2.0300785432358377E-2</v>
      </c>
      <c r="G557">
        <f>LN('25 TSE Stocks'!G557/'25 TSE Stocks'!G556)</f>
        <v>-3.4932738698297276E-3</v>
      </c>
      <c r="H557">
        <f>LN('25 TSE Stocks'!H557/'25 TSE Stocks'!H556)</f>
        <v>-4.8644775741839884E-3</v>
      </c>
      <c r="I557">
        <f>LN('25 TSE Stocks'!I557/'25 TSE Stocks'!I556)</f>
        <v>3.8845636961533467E-2</v>
      </c>
      <c r="J557">
        <f>LN('25 TSE Stocks'!J557/'25 TSE Stocks'!J556)</f>
        <v>-0.15595184288276781</v>
      </c>
      <c r="K557">
        <f>LN('25 TSE Stocks'!K557/'25 TSE Stocks'!K556)</f>
        <v>3.1047502540870981E-2</v>
      </c>
      <c r="L557">
        <f>LN('25 TSE Stocks'!L557/'25 TSE Stocks'!L556)</f>
        <v>1.4303445968402523E-2</v>
      </c>
      <c r="M557">
        <f>LN('25 TSE Stocks'!M557/'25 TSE Stocks'!M556)</f>
        <v>3.1028431039457235E-2</v>
      </c>
      <c r="N557">
        <f>LN('25 TSE Stocks'!N557/'25 TSE Stocks'!N556)</f>
        <v>-6.7340321813440683E-3</v>
      </c>
      <c r="O557">
        <f>LN('25 TSE Stocks'!O557/'25 TSE Stocks'!O556)</f>
        <v>2.4717026950899567E-2</v>
      </c>
      <c r="P557">
        <f>LN('25 TSE Stocks'!P557/'25 TSE Stocks'!P556)</f>
        <v>4.8574670148557181E-2</v>
      </c>
      <c r="Q557">
        <f>LN('25 TSE Stocks'!Q557/'25 TSE Stocks'!Q556)</f>
        <v>-2.5935264377674076E-2</v>
      </c>
      <c r="R557">
        <f>LN('25 TSE Stocks'!R557/'25 TSE Stocks'!R556)</f>
        <v>3.7384447055318251E-2</v>
      </c>
      <c r="S557">
        <f>LN('25 TSE Stocks'!S557/'25 TSE Stocks'!S556)</f>
        <v>2.2548428224060418E-2</v>
      </c>
      <c r="T557">
        <f>LN('25 TSE Stocks'!T557/'25 TSE Stocks'!T556)</f>
        <v>-2.469931502570135E-2</v>
      </c>
      <c r="U557">
        <f>LN('25 TSE Stocks'!U557/'25 TSE Stocks'!U556)</f>
        <v>3.0302664106128866E-2</v>
      </c>
      <c r="V557">
        <f>LN('25 TSE Stocks'!V557/'25 TSE Stocks'!V556)</f>
        <v>-1.6384855901558859E-2</v>
      </c>
      <c r="W557">
        <f>LN('25 TSE Stocks'!W557/'25 TSE Stocks'!W556)</f>
        <v>3.5583809355821706E-2</v>
      </c>
      <c r="X557">
        <f>LN('25 TSE Stocks'!X557/'25 TSE Stocks'!X556)</f>
        <v>0.13222505671046711</v>
      </c>
      <c r="Y557">
        <f>LN('25 TSE Stocks'!Y557/'25 TSE Stocks'!Y556)</f>
        <v>-4.4112325655696297E-2</v>
      </c>
      <c r="Z557">
        <f>LN('25 TSE Stocks'!Z557/'25 TSE Stocks'!Z556)</f>
        <v>2.4222637575846209E-2</v>
      </c>
    </row>
    <row r="558" spans="1:26" x14ac:dyDescent="0.25">
      <c r="A558" s="1">
        <v>45152</v>
      </c>
      <c r="B558">
        <f>LN('25 TSE Stocks'!B558/'25 TSE Stocks'!B557)</f>
        <v>-4.0897892968168273E-2</v>
      </c>
      <c r="C558">
        <f>LN('25 TSE Stocks'!C558/'25 TSE Stocks'!C557)</f>
        <v>-3.5620316478410449E-2</v>
      </c>
      <c r="D558">
        <f>LN('25 TSE Stocks'!D558/'25 TSE Stocks'!D557)</f>
        <v>-6.294170489684503E-2</v>
      </c>
      <c r="E558">
        <f>LN('25 TSE Stocks'!E558/'25 TSE Stocks'!E557)</f>
        <v>-3.5968291392475454E-2</v>
      </c>
      <c r="F558">
        <f>LN('25 TSE Stocks'!F558/'25 TSE Stocks'!F557)</f>
        <v>-2.4369436997345395E-2</v>
      </c>
      <c r="G558">
        <f>LN('25 TSE Stocks'!G558/'25 TSE Stocks'!G557)</f>
        <v>-3.3489944343259748E-2</v>
      </c>
      <c r="H558">
        <f>LN('25 TSE Stocks'!H558/'25 TSE Stocks'!H557)</f>
        <v>-2.9694630111400513E-2</v>
      </c>
      <c r="I558">
        <f>LN('25 TSE Stocks'!I558/'25 TSE Stocks'!I557)</f>
        <v>-4.0675463638609674E-2</v>
      </c>
      <c r="J558">
        <f>LN('25 TSE Stocks'!J558/'25 TSE Stocks'!J557)</f>
        <v>-4.9115264810066242E-2</v>
      </c>
      <c r="K558">
        <f>LN('25 TSE Stocks'!K558/'25 TSE Stocks'!K557)</f>
        <v>-8.9876007769545033E-2</v>
      </c>
      <c r="L558">
        <f>LN('25 TSE Stocks'!L558/'25 TSE Stocks'!L557)</f>
        <v>-3.2640567500162428E-2</v>
      </c>
      <c r="M558">
        <f>LN('25 TSE Stocks'!M558/'25 TSE Stocks'!M557)</f>
        <v>-8.7674620406122984E-3</v>
      </c>
      <c r="N558">
        <f>LN('25 TSE Stocks'!N558/'25 TSE Stocks'!N557)</f>
        <v>-3.0877238564439229E-2</v>
      </c>
      <c r="O558">
        <f>LN('25 TSE Stocks'!O558/'25 TSE Stocks'!O557)</f>
        <v>3.9446048340324114E-2</v>
      </c>
      <c r="P558">
        <f>LN('25 TSE Stocks'!P558/'25 TSE Stocks'!P557)</f>
        <v>0.11394425934921769</v>
      </c>
      <c r="Q558">
        <f>LN('25 TSE Stocks'!Q558/'25 TSE Stocks'!Q557)</f>
        <v>-4.6968295368949232E-2</v>
      </c>
      <c r="R558">
        <f>LN('25 TSE Stocks'!R558/'25 TSE Stocks'!R557)</f>
        <v>-2.4258815961323017E-2</v>
      </c>
      <c r="S558">
        <f>LN('25 TSE Stocks'!S558/'25 TSE Stocks'!S557)</f>
        <v>-3.8107961748667561E-2</v>
      </c>
      <c r="T558">
        <f>LN('25 TSE Stocks'!T558/'25 TSE Stocks'!T557)</f>
        <v>-8.8325167086208307E-3</v>
      </c>
      <c r="U558">
        <f>LN('25 TSE Stocks'!U558/'25 TSE Stocks'!U557)</f>
        <v>-8.413721851450966E-3</v>
      </c>
      <c r="V558">
        <f>LN('25 TSE Stocks'!V558/'25 TSE Stocks'!V557)</f>
        <v>-9.5860992266612294E-2</v>
      </c>
      <c r="W558">
        <f>LN('25 TSE Stocks'!W558/'25 TSE Stocks'!W557)</f>
        <v>-5.023137947404871E-2</v>
      </c>
      <c r="X558">
        <f>LN('25 TSE Stocks'!X558/'25 TSE Stocks'!X557)</f>
        <v>-1.5146815759985633E-2</v>
      </c>
      <c r="Y558">
        <f>LN('25 TSE Stocks'!Y558/'25 TSE Stocks'!Y557)</f>
        <v>-3.6207045458531366E-2</v>
      </c>
      <c r="Z558">
        <f>LN('25 TSE Stocks'!Z558/'25 TSE Stocks'!Z557)</f>
        <v>-1.203797855947898E-2</v>
      </c>
    </row>
    <row r="559" spans="1:26" x14ac:dyDescent="0.25">
      <c r="A559" s="1">
        <v>45159</v>
      </c>
      <c r="B559">
        <f>LN('25 TSE Stocks'!B559/'25 TSE Stocks'!B558)</f>
        <v>-1.9399482763406521E-2</v>
      </c>
      <c r="C559">
        <f>LN('25 TSE Stocks'!C559/'25 TSE Stocks'!C558)</f>
        <v>2.3924303481345079E-2</v>
      </c>
      <c r="D559">
        <f>LN('25 TSE Stocks'!D559/'25 TSE Stocks'!D558)</f>
        <v>-1.7160839372119341E-3</v>
      </c>
      <c r="E559">
        <f>LN('25 TSE Stocks'!E559/'25 TSE Stocks'!E558)</f>
        <v>-5.411686960726133E-3</v>
      </c>
      <c r="F559">
        <f>LN('25 TSE Stocks'!F559/'25 TSE Stocks'!F558)</f>
        <v>3.7655726329680332E-2</v>
      </c>
      <c r="G559">
        <f>LN('25 TSE Stocks'!G559/'25 TSE Stocks'!G558)</f>
        <v>1.9393525186102736E-2</v>
      </c>
      <c r="H559">
        <f>LN('25 TSE Stocks'!H559/'25 TSE Stocks'!H558)</f>
        <v>-9.1918040048174204E-3</v>
      </c>
      <c r="I559">
        <f>LN('25 TSE Stocks'!I559/'25 TSE Stocks'!I558)</f>
        <v>3.6563112031104792E-3</v>
      </c>
      <c r="J559">
        <f>LN('25 TSE Stocks'!J559/'25 TSE Stocks'!J558)</f>
        <v>1.4356221574306821E-2</v>
      </c>
      <c r="K559">
        <f>LN('25 TSE Stocks'!K559/'25 TSE Stocks'!K558)</f>
        <v>2.4057568372002087E-2</v>
      </c>
      <c r="L559">
        <f>LN('25 TSE Stocks'!L559/'25 TSE Stocks'!L558)</f>
        <v>0</v>
      </c>
      <c r="M559">
        <f>LN('25 TSE Stocks'!M559/'25 TSE Stocks'!M558)</f>
        <v>2.6075096926198721E-2</v>
      </c>
      <c r="N559">
        <f>LN('25 TSE Stocks'!N559/'25 TSE Stocks'!N558)</f>
        <v>3.4782643763247925E-3</v>
      </c>
      <c r="O559">
        <f>LN('25 TSE Stocks'!O559/'25 TSE Stocks'!O558)</f>
        <v>2.5397602021840035E-2</v>
      </c>
      <c r="P559">
        <f>LN('25 TSE Stocks'!P559/'25 TSE Stocks'!P558)</f>
        <v>0.15634607039069404</v>
      </c>
      <c r="Q559">
        <f>LN('25 TSE Stocks'!Q559/'25 TSE Stocks'!Q558)</f>
        <v>2.1147595747206406E-2</v>
      </c>
      <c r="R559">
        <f>LN('25 TSE Stocks'!R559/'25 TSE Stocks'!R558)</f>
        <v>1.7292451078259465E-2</v>
      </c>
      <c r="S559">
        <f>LN('25 TSE Stocks'!S559/'25 TSE Stocks'!S558)</f>
        <v>1.3574543791397806E-2</v>
      </c>
      <c r="T559">
        <f>LN('25 TSE Stocks'!T559/'25 TSE Stocks'!T558)</f>
        <v>2.302102212645964E-2</v>
      </c>
      <c r="U559">
        <f>LN('25 TSE Stocks'!U559/'25 TSE Stocks'!U558)</f>
        <v>-2.856827027308223E-2</v>
      </c>
      <c r="V559">
        <f>LN('25 TSE Stocks'!V559/'25 TSE Stocks'!V558)</f>
        <v>1.3245226750020723E-2</v>
      </c>
      <c r="W559">
        <f>LN('25 TSE Stocks'!W559/'25 TSE Stocks'!W558)</f>
        <v>-1.9605908360312424E-2</v>
      </c>
      <c r="X559">
        <f>LN('25 TSE Stocks'!X559/'25 TSE Stocks'!X558)</f>
        <v>4.1591439629125766E-2</v>
      </c>
      <c r="Y559">
        <f>LN('25 TSE Stocks'!Y559/'25 TSE Stocks'!Y558)</f>
        <v>3.59066813072854E-3</v>
      </c>
      <c r="Z559">
        <f>LN('25 TSE Stocks'!Z559/'25 TSE Stocks'!Z558)</f>
        <v>1.8852314979209195E-2</v>
      </c>
    </row>
    <row r="560" spans="1:26" x14ac:dyDescent="0.25">
      <c r="A560" s="1">
        <v>45166</v>
      </c>
      <c r="B560">
        <f>LN('25 TSE Stocks'!B560/'25 TSE Stocks'!B559)</f>
        <v>9.7835295050640175E-2</v>
      </c>
      <c r="C560">
        <f>LN('25 TSE Stocks'!C560/'25 TSE Stocks'!C559)</f>
        <v>3.3183599137061204E-2</v>
      </c>
      <c r="D560">
        <f>LN('25 TSE Stocks'!D560/'25 TSE Stocks'!D559)</f>
        <v>3.3036037277023041E-2</v>
      </c>
      <c r="E560">
        <f>LN('25 TSE Stocks'!E560/'25 TSE Stocks'!E559)</f>
        <v>5.2842481374379982E-2</v>
      </c>
      <c r="F560">
        <f>LN('25 TSE Stocks'!F560/'25 TSE Stocks'!F559)</f>
        <v>4.0100220685788855E-2</v>
      </c>
      <c r="G560">
        <f>LN('25 TSE Stocks'!G560/'25 TSE Stocks'!G559)</f>
        <v>5.06772382756372E-2</v>
      </c>
      <c r="H560">
        <f>LN('25 TSE Stocks'!H560/'25 TSE Stocks'!H559)</f>
        <v>2.273437632874338E-2</v>
      </c>
      <c r="I560">
        <f>LN('25 TSE Stocks'!I560/'25 TSE Stocks'!I559)</f>
        <v>2.7334868956604189E-3</v>
      </c>
      <c r="J560">
        <f>LN('25 TSE Stocks'!J560/'25 TSE Stocks'!J559)</f>
        <v>3.7178039895629095E-2</v>
      </c>
      <c r="K560">
        <f>LN('25 TSE Stocks'!K560/'25 TSE Stocks'!K559)</f>
        <v>-1.2786315672376139E-2</v>
      </c>
      <c r="L560">
        <f>LN('25 TSE Stocks'!L560/'25 TSE Stocks'!L559)</f>
        <v>7.8999752531561506E-3</v>
      </c>
      <c r="M560">
        <f>LN('25 TSE Stocks'!M560/'25 TSE Stocks'!M559)</f>
        <v>3.007558609412108E-2</v>
      </c>
      <c r="N560">
        <f>LN('25 TSE Stocks'!N560/'25 TSE Stocks'!N559)</f>
        <v>7.1458963982145046E-2</v>
      </c>
      <c r="O560">
        <f>LN('25 TSE Stocks'!O560/'25 TSE Stocks'!O559)</f>
        <v>1.8858219787790068E-2</v>
      </c>
      <c r="P560">
        <f>LN('25 TSE Stocks'!P560/'25 TSE Stocks'!P559)</f>
        <v>2.9175489133931472E-2</v>
      </c>
      <c r="Q560">
        <f>LN('25 TSE Stocks'!Q560/'25 TSE Stocks'!Q559)</f>
        <v>2.3857990453893953E-2</v>
      </c>
      <c r="R560">
        <f>LN('25 TSE Stocks'!R560/'25 TSE Stocks'!R559)</f>
        <v>-2.4997838277096758E-3</v>
      </c>
      <c r="S560">
        <f>LN('25 TSE Stocks'!S560/'25 TSE Stocks'!S559)</f>
        <v>1.4182718602060969E-3</v>
      </c>
      <c r="T560">
        <f>LN('25 TSE Stocks'!T560/'25 TSE Stocks'!T559)</f>
        <v>4.0876178909745847E-2</v>
      </c>
      <c r="U560">
        <f>LN('25 TSE Stocks'!U560/'25 TSE Stocks'!U559)</f>
        <v>2.7335333084752066E-2</v>
      </c>
      <c r="V560">
        <f>LN('25 TSE Stocks'!V560/'25 TSE Stocks'!V559)</f>
        <v>-4.027389913793996E-2</v>
      </c>
      <c r="W560">
        <f>LN('25 TSE Stocks'!W560/'25 TSE Stocks'!W559)</f>
        <v>5.570540519649067E-2</v>
      </c>
      <c r="X560">
        <f>LN('25 TSE Stocks'!X560/'25 TSE Stocks'!X559)</f>
        <v>1.296460846652641E-2</v>
      </c>
      <c r="Y560">
        <f>LN('25 TSE Stocks'!Y560/'25 TSE Stocks'!Y559)</f>
        <v>4.7680143989709135E-2</v>
      </c>
      <c r="Z560">
        <f>LN('25 TSE Stocks'!Z560/'25 TSE Stocks'!Z559)</f>
        <v>3.174869831458027E-2</v>
      </c>
    </row>
    <row r="562" spans="1:26" x14ac:dyDescent="0.25">
      <c r="A562" t="s">
        <v>10</v>
      </c>
      <c r="B562">
        <f>AVERAGE(B5:B560)*52</f>
        <v>0.45728616563989866</v>
      </c>
      <c r="C562">
        <f t="shared" ref="C562:Z562" si="0">AVERAGE(C5:C560)*52</f>
        <v>0.1412068161185541</v>
      </c>
      <c r="D562">
        <f t="shared" si="0"/>
        <v>0.14762085278124076</v>
      </c>
      <c r="E562">
        <f t="shared" si="0"/>
        <v>0.21476522812701707</v>
      </c>
      <c r="F562">
        <f t="shared" si="0"/>
        <v>0.11791721016331608</v>
      </c>
      <c r="G562">
        <f t="shared" si="0"/>
        <v>0.13736659136719787</v>
      </c>
      <c r="H562">
        <f t="shared" si="0"/>
        <v>-3.1840752003082083E-2</v>
      </c>
      <c r="I562">
        <f t="shared" si="0"/>
        <v>6.6827472671224256E-2</v>
      </c>
      <c r="J562">
        <f t="shared" si="0"/>
        <v>0.1333418043557586</v>
      </c>
      <c r="K562">
        <f t="shared" si="0"/>
        <v>0.12775595546575763</v>
      </c>
      <c r="L562">
        <f t="shared" si="0"/>
        <v>6.9840688005532101E-2</v>
      </c>
      <c r="M562">
        <f t="shared" si="0"/>
        <v>0.11969302365155117</v>
      </c>
      <c r="N562">
        <f t="shared" si="0"/>
        <v>0.23024311534345743</v>
      </c>
      <c r="O562">
        <f t="shared" si="0"/>
        <v>0.10903720811587872</v>
      </c>
      <c r="P562">
        <f t="shared" si="0"/>
        <v>0.2502460853210029</v>
      </c>
      <c r="Q562">
        <f t="shared" si="0"/>
        <v>0.13754592982020467</v>
      </c>
      <c r="R562">
        <f t="shared" si="0"/>
        <v>0.10068048028367158</v>
      </c>
      <c r="S562">
        <f t="shared" si="0"/>
        <v>4.5614334869172019E-2</v>
      </c>
      <c r="T562">
        <f t="shared" si="0"/>
        <v>0.16908874016030478</v>
      </c>
      <c r="U562">
        <f t="shared" si="0"/>
        <v>0.10349603867166834</v>
      </c>
      <c r="V562">
        <f t="shared" si="0"/>
        <v>0.15258801570149472</v>
      </c>
      <c r="W562">
        <f t="shared" si="0"/>
        <v>0.12577278913332421</v>
      </c>
      <c r="X562">
        <f t="shared" si="0"/>
        <v>0.1322678001481114</v>
      </c>
      <c r="Y562">
        <f t="shared" si="0"/>
        <v>0.12910342244175688</v>
      </c>
      <c r="Z562">
        <f t="shared" si="0"/>
        <v>6.2527407853882194E-2</v>
      </c>
    </row>
    <row r="563" spans="1:26" x14ac:dyDescent="0.25">
      <c r="A563" t="s">
        <v>11</v>
      </c>
      <c r="B563">
        <f>_xlfn.STDEV.S(B5:B560)*SQRT(52)</f>
        <v>0.49550742198516146</v>
      </c>
      <c r="C563">
        <f t="shared" ref="C563:Z563" si="1">_xlfn.STDEV.S(C5:C560)*SQRT(52)</f>
        <v>0.39806339668125262</v>
      </c>
      <c r="D563">
        <f t="shared" si="1"/>
        <v>0.49271848775587679</v>
      </c>
      <c r="E563">
        <f t="shared" si="1"/>
        <v>0.39652316622498968</v>
      </c>
      <c r="F563">
        <f t="shared" si="1"/>
        <v>0.30546393834713575</v>
      </c>
      <c r="G563">
        <f t="shared" si="1"/>
        <v>0.24802935759135519</v>
      </c>
      <c r="H563">
        <f t="shared" si="1"/>
        <v>0.42747029040952167</v>
      </c>
      <c r="I563">
        <f t="shared" si="1"/>
        <v>0.27036204899864458</v>
      </c>
      <c r="J563">
        <f t="shared" si="1"/>
        <v>0.35190500975195099</v>
      </c>
      <c r="K563">
        <f t="shared" si="1"/>
        <v>0.25528540380062242</v>
      </c>
      <c r="L563">
        <f t="shared" si="1"/>
        <v>0.28856708981411522</v>
      </c>
      <c r="M563">
        <f t="shared" si="1"/>
        <v>0.28886465907889813</v>
      </c>
      <c r="N563">
        <f t="shared" si="1"/>
        <v>0.44337437440485244</v>
      </c>
      <c r="O563">
        <f t="shared" si="1"/>
        <v>0.28226326754007275</v>
      </c>
      <c r="P563">
        <f t="shared" si="1"/>
        <v>0.39074485954371796</v>
      </c>
      <c r="Q563">
        <f t="shared" si="1"/>
        <v>0.22902463939421011</v>
      </c>
      <c r="R563">
        <f t="shared" si="1"/>
        <v>0.23440520971039736</v>
      </c>
      <c r="S563">
        <f t="shared" si="1"/>
        <v>0.21886006882477999</v>
      </c>
      <c r="T563">
        <f t="shared" si="1"/>
        <v>0.34434272726532478</v>
      </c>
      <c r="U563">
        <f t="shared" si="1"/>
        <v>0.23325561207818357</v>
      </c>
      <c r="V563">
        <f t="shared" si="1"/>
        <v>0.3208529859726465</v>
      </c>
      <c r="W563">
        <f t="shared" si="1"/>
        <v>0.26618824611513875</v>
      </c>
      <c r="X563">
        <f t="shared" si="1"/>
        <v>0.27351302277651324</v>
      </c>
      <c r="Y563">
        <f t="shared" si="1"/>
        <v>0.40206213172016525</v>
      </c>
      <c r="Z563">
        <f t="shared" si="1"/>
        <v>0.23965504162211182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27E36-AC39-4421-A671-A90BD49F5C9F}">
  <dimension ref="A1:AC64"/>
  <sheetViews>
    <sheetView topLeftCell="A26" workbookViewId="0">
      <selection activeCell="H45" sqref="H45"/>
    </sheetView>
  </sheetViews>
  <sheetFormatPr defaultRowHeight="15" x14ac:dyDescent="0.25"/>
  <cols>
    <col min="9" max="9" width="12" bestFit="1" customWidth="1"/>
  </cols>
  <sheetData>
    <row r="1" spans="1:29" x14ac:dyDescent="0.25">
      <c r="A1">
        <v>1</v>
      </c>
      <c r="C1">
        <f>_xlfn.COVARIANCE.S('Q1'!$B$5:$B$560,'Q1'!B5:B560)*52</f>
        <v>0.24552760524238113</v>
      </c>
      <c r="D1">
        <f>_xlfn.COVARIANCE.S('Q1'!$B$5:$B$560,'Q1'!C5:C560)*52</f>
        <v>5.4704466642821831E-2</v>
      </c>
      <c r="E1">
        <f>_xlfn.COVARIANCE.S('Q1'!$B$5:$B$560,'Q1'!D5:D560)*52</f>
        <v>7.6310117069713787E-2</v>
      </c>
      <c r="F1">
        <f>_xlfn.COVARIANCE.S('Q1'!$B$5:$B$560,'Q1'!E5:E560)*52</f>
        <v>7.2433044364494548E-2</v>
      </c>
      <c r="G1">
        <f>_xlfn.COVARIANCE.S('Q1'!$B$5:$B$560,'Q1'!F5:F560)*52</f>
        <v>4.3574705346740579E-2</v>
      </c>
      <c r="H1">
        <f>_xlfn.COVARIANCE.S('Q1'!$B$5:$B$560,'Q1'!G5:G560)*52</f>
        <v>4.0742308939593082E-2</v>
      </c>
      <c r="I1">
        <f>_xlfn.COVARIANCE.S('Q1'!$B$5:$B$560,'Q1'!H5:H560)*52</f>
        <v>4.2992042085611665E-2</v>
      </c>
      <c r="J1">
        <f>_xlfn.COVARIANCE.S('Q1'!$B$5:$B$560,'Q1'!I5:I560)*52</f>
        <v>2.4952395937089363E-2</v>
      </c>
      <c r="K1">
        <f>_xlfn.COVARIANCE.S('Q1'!$B$5:$B$560,'Q1'!J5:J560)*52</f>
        <v>4.6683414461791146E-2</v>
      </c>
      <c r="L1">
        <f>_xlfn.COVARIANCE.S('Q1'!$B$5:$B$560,'Q1'!K5:K560)*52</f>
        <v>2.9797357886186038E-2</v>
      </c>
      <c r="M1">
        <f>_xlfn.COVARIANCE.S('Q1'!$B$5:$B$560,'Q1'!L5:L560)*52</f>
        <v>2.8732239800630117E-2</v>
      </c>
      <c r="N1">
        <f>_xlfn.COVARIANCE.S('Q1'!$B$5:$B$560,'Q1'!M5:M560)*52</f>
        <v>3.7376602883857094E-2</v>
      </c>
      <c r="O1">
        <f>_xlfn.COVARIANCE.S('Q1'!$B$5:$B$560,'Q1'!N5:N560)*52</f>
        <v>6.7090710208935755E-2</v>
      </c>
      <c r="P1">
        <f>_xlfn.COVARIANCE.S('Q1'!$B$5:$B$560,'Q1'!O5:O560)*52</f>
        <v>9.4603334910250709E-3</v>
      </c>
      <c r="Q1">
        <f>_xlfn.COVARIANCE.S('Q1'!$B$5:$B$560,'Q1'!P5:P560)*52</f>
        <v>5.2915331916487389E-2</v>
      </c>
      <c r="R1">
        <f>_xlfn.COVARIANCE.S('Q1'!$B$5:$B$560,'Q1'!Q5:Q560)*52</f>
        <v>2.1348102266642809E-2</v>
      </c>
      <c r="S1">
        <f>_xlfn.COVARIANCE.S('Q1'!$B$5:$B$560,'Q1'!R5:R560)*52</f>
        <v>2.7060420698492522E-2</v>
      </c>
      <c r="T1">
        <f>_xlfn.COVARIANCE.S('Q1'!$B$5:$B$560,'Q1'!S5:S560)*52</f>
        <v>1.5443091125914524E-2</v>
      </c>
      <c r="U1">
        <f>_xlfn.COVARIANCE.S('Q1'!$B$5:$B$560,'Q1'!T5:T560)*52</f>
        <v>5.2516147663559297E-2</v>
      </c>
      <c r="V1">
        <f>_xlfn.COVARIANCE.S('Q1'!$B$5:$B$560,'Q1'!U5:U560)*52</f>
        <v>3.3690029387240479E-2</v>
      </c>
      <c r="W1">
        <f>_xlfn.COVARIANCE.S('Q1'!$B$5:$B$560,'Q1'!V5:V560)*52</f>
        <v>5.0313556993519595E-2</v>
      </c>
      <c r="X1">
        <f>_xlfn.COVARIANCE.S('Q1'!$B$5:$B$560,'Q1'!W5:W560)*52</f>
        <v>3.8628852762446098E-2</v>
      </c>
      <c r="Y1">
        <f>_xlfn.COVARIANCE.S('Q1'!$B$5:$B$560,'Q1'!X5:X560)*52</f>
        <v>2.0154249503403637E-2</v>
      </c>
      <c r="Z1">
        <f>_xlfn.COVARIANCE.S('Q1'!$B$5:$B$560,'Q1'!Y5:Y560)*52</f>
        <v>7.1215829231437433E-2</v>
      </c>
      <c r="AA1">
        <f>_xlfn.COVARIANCE.S('Q1'!$B$5:$B$560,'Q1'!Z5:Z560)*52</f>
        <v>2.2205827492530077E-2</v>
      </c>
      <c r="AC1" cm="1">
        <f t="array" ref="AC1:AC25">TRANSPOSE('Q1'!B562:Z562)</f>
        <v>0.45728616563989866</v>
      </c>
    </row>
    <row r="2" spans="1:29" x14ac:dyDescent="0.25">
      <c r="A2">
        <v>1</v>
      </c>
      <c r="C2" cm="1">
        <f t="array" ref="C2:C25">TRANSPOSE(D1:AA1)</f>
        <v>5.4704466642821831E-2</v>
      </c>
      <c r="D2">
        <f>_xlfn.COVARIANCE.S('Q1'!$C$5:$C$560,'Q1'!C5:C560)*52</f>
        <v>0.15845446777741656</v>
      </c>
      <c r="E2">
        <f>_xlfn.COVARIANCE.S('Q1'!$C$5:$C$560,'Q1'!D5:D560)*52</f>
        <v>4.4939001131211409E-2</v>
      </c>
      <c r="F2">
        <f>_xlfn.COVARIANCE.S('Q1'!$C$5:$C$560,'Q1'!E5:E560)*52</f>
        <v>3.8987679134093019E-2</v>
      </c>
      <c r="G2">
        <f>_xlfn.COVARIANCE.S('Q1'!$C$5:$C$560,'Q1'!F5:F560)*52</f>
        <v>2.2411491273855316E-2</v>
      </c>
      <c r="H2">
        <f>_xlfn.COVARIANCE.S('Q1'!$C$5:$C$560,'Q1'!G5:G560)*52</f>
        <v>2.4327202778344385E-2</v>
      </c>
      <c r="I2">
        <f>_xlfn.COVARIANCE.S('Q1'!$C$5:$C$560,'Q1'!H5:H560)*52</f>
        <v>1.0957293056983636E-2</v>
      </c>
      <c r="J2">
        <f>_xlfn.COVARIANCE.S('Q1'!$C$5:$C$560,'Q1'!I5:I560)*52</f>
        <v>1.2074499181002884E-2</v>
      </c>
      <c r="K2">
        <f>_xlfn.COVARIANCE.S('Q1'!$C$5:$C$560,'Q1'!J5:J560)*52</f>
        <v>3.8145973644420926E-2</v>
      </c>
      <c r="L2">
        <f>_xlfn.COVARIANCE.S('Q1'!$C$5:$C$560,'Q1'!K5:K560)*52</f>
        <v>2.9236703915482585E-2</v>
      </c>
      <c r="M2">
        <f>_xlfn.COVARIANCE.S('Q1'!$C$5:$C$560,'Q1'!L5:L560)*52</f>
        <v>2.9808897366495855E-2</v>
      </c>
      <c r="N2">
        <f>_xlfn.COVARIANCE.S('Q1'!$C$5:$C$560,'Q1'!M5:M560)*52</f>
        <v>3.3841595016515166E-2</v>
      </c>
      <c r="O2">
        <f>_xlfn.COVARIANCE.S('Q1'!$C$5:$C$560,'Q1'!N5:N560)*52</f>
        <v>4.741306175266484E-2</v>
      </c>
      <c r="P2">
        <f>_xlfn.COVARIANCE.S('Q1'!$C$5:$C$560,'Q1'!O5:O560)*52</f>
        <v>1.5964094272951243E-2</v>
      </c>
      <c r="Q2">
        <f>_xlfn.COVARIANCE.S('Q1'!$C$5:$C$560,'Q1'!P5:P560)*52</f>
        <v>3.4461910642101856E-2</v>
      </c>
      <c r="R2">
        <f>_xlfn.COVARIANCE.S('Q1'!$C$5:$C$560,'Q1'!Q5:Q560)*52</f>
        <v>2.1525969654032376E-2</v>
      </c>
      <c r="S2">
        <f>_xlfn.COVARIANCE.S('Q1'!$C$5:$C$560,'Q1'!R5:R560)*52</f>
        <v>2.5195637232049446E-2</v>
      </c>
      <c r="T2">
        <f>_xlfn.COVARIANCE.S('Q1'!$C$5:$C$560,'Q1'!S5:S560)*52</f>
        <v>1.0169273613007049E-2</v>
      </c>
      <c r="U2">
        <f>_xlfn.COVARIANCE.S('Q1'!$C$5:$C$560,'Q1'!T5:T560)*52</f>
        <v>3.0867685677939325E-2</v>
      </c>
      <c r="V2">
        <f>_xlfn.COVARIANCE.S('Q1'!$C$5:$C$560,'Q1'!U5:U560)*52</f>
        <v>2.8715951066512577E-2</v>
      </c>
      <c r="W2">
        <f>_xlfn.COVARIANCE.S('Q1'!$C$5:$C$560,'Q1'!V5:V560)*52</f>
        <v>1.9803517508273086E-2</v>
      </c>
      <c r="X2">
        <f>_xlfn.COVARIANCE.S('Q1'!$C$5:$C$560,'Q1'!W5:W560)*52</f>
        <v>2.4977804338233059E-2</v>
      </c>
      <c r="Y2">
        <f>_xlfn.COVARIANCE.S('Q1'!$C$5:$C$560,'Q1'!X5:X560)*52</f>
        <v>1.6615638948787637E-2</v>
      </c>
      <c r="Z2">
        <f>_xlfn.COVARIANCE.S('Q1'!$C$5:$C$560,'Q1'!Y5:Y560)*52</f>
        <v>3.1669049632095568E-2</v>
      </c>
      <c r="AA2">
        <f>_xlfn.COVARIANCE.S('Q1'!$C$5:$C$560,'Q1'!Z5:Z560)*52</f>
        <v>1.6511114527225128E-2</v>
      </c>
      <c r="AC2">
        <v>0.1412068161185541</v>
      </c>
    </row>
    <row r="3" spans="1:29" x14ac:dyDescent="0.25">
      <c r="A3">
        <v>1</v>
      </c>
      <c r="C3">
        <v>7.6310117069713787E-2</v>
      </c>
      <c r="D3" cm="1">
        <f t="array" ref="D3:D25">TRANSPOSE(E2:AA2)</f>
        <v>4.4939001131211409E-2</v>
      </c>
      <c r="E3">
        <f>_xlfn.COVARIANCE.S('Q1'!$D$5:$D$560,'Q1'!D5:D560)*52</f>
        <v>0.24277150817643794</v>
      </c>
      <c r="F3">
        <f>_xlfn.COVARIANCE.S('Q1'!$D$5:$D$560,'Q1'!E5:E560)*52</f>
        <v>5.3658773013262384E-2</v>
      </c>
      <c r="G3">
        <f>_xlfn.COVARIANCE.S('Q1'!$D$5:$D$560,'Q1'!F5:F560)*52</f>
        <v>4.4667509304313298E-2</v>
      </c>
      <c r="H3">
        <f>_xlfn.COVARIANCE.S('Q1'!$D$5:$D$560,'Q1'!G5:G560)*52</f>
        <v>3.5529395591092292E-2</v>
      </c>
      <c r="I3">
        <f>_xlfn.COVARIANCE.S('Q1'!$D$5:$D$560,'Q1'!H5:H560)*52</f>
        <v>3.9463513141991736E-2</v>
      </c>
      <c r="J3">
        <f>_xlfn.COVARIANCE.S('Q1'!$D$5:$D$560,'Q1'!I5:I560)*52</f>
        <v>2.7361383852528148E-2</v>
      </c>
      <c r="K3">
        <f>_xlfn.COVARIANCE.S('Q1'!$D$5:$D$560,'Q1'!J5:J560)*52</f>
        <v>3.9767867423608522E-2</v>
      </c>
      <c r="L3">
        <f>_xlfn.COVARIANCE.S('Q1'!$D$5:$D$560,'Q1'!K5:K560)*52</f>
        <v>3.0740528304662958E-2</v>
      </c>
      <c r="M3">
        <f>_xlfn.COVARIANCE.S('Q1'!$D$5:$D$560,'Q1'!L5:L560)*52</f>
        <v>3.4924813102465119E-2</v>
      </c>
      <c r="N3">
        <f>_xlfn.COVARIANCE.S('Q1'!$D$5:$D$560,'Q1'!M5:M560)*52</f>
        <v>3.90006363286085E-2</v>
      </c>
      <c r="O3">
        <f>_xlfn.COVARIANCE.S('Q1'!$D$5:$D$560,'Q1'!N5:N560)*52</f>
        <v>6.9621815705509488E-2</v>
      </c>
      <c r="P3">
        <f>_xlfn.COVARIANCE.S('Q1'!$D$5:$D$560,'Q1'!O5:O560)*52</f>
        <v>1.2021030803136684E-2</v>
      </c>
      <c r="Q3">
        <f>_xlfn.COVARIANCE.S('Q1'!$D$5:$D$560,'Q1'!P5:P560)*52</f>
        <v>3.9062194704954638E-2</v>
      </c>
      <c r="R3">
        <f>_xlfn.COVARIANCE.S('Q1'!$D$5:$D$560,'Q1'!Q5:Q560)*52</f>
        <v>2.3351765887014909E-2</v>
      </c>
      <c r="S3">
        <f>_xlfn.COVARIANCE.S('Q1'!$D$5:$D$560,'Q1'!R5:R560)*52</f>
        <v>2.165222542948636E-2</v>
      </c>
      <c r="T3">
        <f>_xlfn.COVARIANCE.S('Q1'!$D$5:$D$560,'Q1'!S5:S560)*52</f>
        <v>1.452035157968772E-2</v>
      </c>
      <c r="U3">
        <f>_xlfn.COVARIANCE.S('Q1'!$D$5:$D$560,'Q1'!T5:T560)*52</f>
        <v>5.9158512576883399E-2</v>
      </c>
      <c r="V3">
        <f>_xlfn.COVARIANCE.S('Q1'!$D$5:$D$560,'Q1'!U5:U560)*52</f>
        <v>2.7278501826771519E-2</v>
      </c>
      <c r="W3">
        <f>_xlfn.COVARIANCE.S('Q1'!$D$5:$D$560,'Q1'!V5:V560)*52</f>
        <v>4.2422823101758475E-2</v>
      </c>
      <c r="X3">
        <f>_xlfn.COVARIANCE.S('Q1'!$D$5:$D$560,'Q1'!W5:W560)*52</f>
        <v>3.9632981459471993E-2</v>
      </c>
      <c r="Y3">
        <f>_xlfn.COVARIANCE.S('Q1'!$D$5:$D$560,'Q1'!X5:X560)*52</f>
        <v>2.2953197390907697E-2</v>
      </c>
      <c r="Z3">
        <f>_xlfn.COVARIANCE.S('Q1'!$D$5:$D$560,'Q1'!Y5:Y560)*52</f>
        <v>6.4177912875036894E-2</v>
      </c>
      <c r="AA3">
        <f>_xlfn.COVARIANCE.S('Q1'!$D$5:$D$560,'Q1'!Z5:Z560)*52</f>
        <v>1.6050566574717227E-2</v>
      </c>
      <c r="AC3">
        <v>0.14762085278124076</v>
      </c>
    </row>
    <row r="4" spans="1:29" x14ac:dyDescent="0.25">
      <c r="A4">
        <v>1</v>
      </c>
      <c r="C4">
        <v>7.2433044364494548E-2</v>
      </c>
      <c r="D4">
        <v>3.8987679134093019E-2</v>
      </c>
      <c r="E4" cm="1">
        <f t="array" ref="E4:E25">TRANSPOSE(F3:AA3)</f>
        <v>5.3658773013262384E-2</v>
      </c>
      <c r="F4">
        <f>_xlfn.COVARIANCE.S('Q1'!$E$5:$E$560,'Q1'!E5:E560)*52</f>
        <v>0.15723062135309046</v>
      </c>
      <c r="G4">
        <f>_xlfn.COVARIANCE.S('Q1'!$E$5:$E$560,'Q1'!F5:F560)*52</f>
        <v>3.9540032040923101E-2</v>
      </c>
      <c r="H4">
        <f>_xlfn.COVARIANCE.S('Q1'!$E$5:$E$560,'Q1'!G5:G560)*52</f>
        <v>3.7472921349246048E-2</v>
      </c>
      <c r="I4">
        <f>_xlfn.COVARIANCE.S('Q1'!$E$5:$E$560,'Q1'!H5:H560)*52</f>
        <v>4.6425258042502283E-2</v>
      </c>
      <c r="J4">
        <f>_xlfn.COVARIANCE.S('Q1'!$E$5:$E$560,'Q1'!I5:I560)*52</f>
        <v>2.8101831757401496E-2</v>
      </c>
      <c r="K4">
        <f>_xlfn.COVARIANCE.S('Q1'!$E$5:$E$560,'Q1'!J5:J560)*52</f>
        <v>3.7237420691188676E-2</v>
      </c>
      <c r="L4">
        <f>_xlfn.COVARIANCE.S('Q1'!$E$5:$E$560,'Q1'!K5:K560)*52</f>
        <v>2.3103624745021069E-2</v>
      </c>
      <c r="M4">
        <f>_xlfn.COVARIANCE.S('Q1'!$E$5:$E$560,'Q1'!L5:L560)*52</f>
        <v>2.1012176188663835E-2</v>
      </c>
      <c r="N4">
        <f>_xlfn.COVARIANCE.S('Q1'!$E$5:$E$560,'Q1'!M5:M560)*52</f>
        <v>3.2563062025292501E-2</v>
      </c>
      <c r="O4">
        <f>_xlfn.COVARIANCE.S('Q1'!$E$5:$E$560,'Q1'!N5:N560)*52</f>
        <v>6.844678149520024E-2</v>
      </c>
      <c r="P4">
        <f>_xlfn.COVARIANCE.S('Q1'!$E$5:$E$560,'Q1'!O5:O560)*52</f>
        <v>5.4311412245152645E-3</v>
      </c>
      <c r="Q4">
        <f>_xlfn.COVARIANCE.S('Q1'!$E$5:$E$560,'Q1'!P5:P560)*52</f>
        <v>4.0181789133990183E-2</v>
      </c>
      <c r="R4">
        <f>_xlfn.COVARIANCE.S('Q1'!$E$5:$E$560,'Q1'!Q5:Q560)*52</f>
        <v>2.1046834736441165E-2</v>
      </c>
      <c r="S4">
        <f>_xlfn.COVARIANCE.S('Q1'!$E$5:$E$560,'Q1'!R5:R560)*52</f>
        <v>1.7937882931978493E-2</v>
      </c>
      <c r="T4">
        <f>_xlfn.COVARIANCE.S('Q1'!$E$5:$E$560,'Q1'!S5:S560)*52</f>
        <v>1.1613728484366146E-2</v>
      </c>
      <c r="U4">
        <f>_xlfn.COVARIANCE.S('Q1'!$E$5:$E$560,'Q1'!T5:T560)*52</f>
        <v>4.4051288008463911E-2</v>
      </c>
      <c r="V4">
        <f>_xlfn.COVARIANCE.S('Q1'!$E$5:$E$560,'Q1'!U5:U560)*52</f>
        <v>1.7898976077548139E-2</v>
      </c>
      <c r="W4">
        <f>_xlfn.COVARIANCE.S('Q1'!$E$5:$E$560,'Q1'!V5:V560)*52</f>
        <v>4.7121354879418237E-2</v>
      </c>
      <c r="X4">
        <f>_xlfn.COVARIANCE.S('Q1'!$E$5:$E$560,'Q1'!W5:W560)*52</f>
        <v>3.110034406828413E-2</v>
      </c>
      <c r="Y4">
        <f>_xlfn.COVARIANCE.S('Q1'!$E$5:$E$560,'Q1'!X5:X560)*52</f>
        <v>8.9370587312447049E-3</v>
      </c>
      <c r="Z4">
        <f>_xlfn.COVARIANCE.S('Q1'!$E$5:$E$560,'Q1'!Y5:Y560)*52</f>
        <v>6.1013418217967887E-2</v>
      </c>
      <c r="AA4">
        <f>_xlfn.COVARIANCE.S('Q1'!$E$5:$E$560,'Q1'!Z5:Z560)*52</f>
        <v>1.7991947522388592E-2</v>
      </c>
      <c r="AC4">
        <v>0.21476522812701707</v>
      </c>
    </row>
    <row r="5" spans="1:29" x14ac:dyDescent="0.25">
      <c r="A5">
        <v>1</v>
      </c>
      <c r="C5">
        <v>4.3574705346740579E-2</v>
      </c>
      <c r="D5">
        <v>2.2411491273855316E-2</v>
      </c>
      <c r="E5">
        <v>4.4667509304313298E-2</v>
      </c>
      <c r="F5" cm="1">
        <f t="array" ref="F5:F25">TRANSPOSE(G4:AA4)</f>
        <v>3.9540032040923101E-2</v>
      </c>
      <c r="G5">
        <f>_xlfn.COVARIANCE.S('Q1'!$F$5:$F$560,'Q1'!F5:F560)*52</f>
        <v>9.3308217630542756E-2</v>
      </c>
      <c r="H5">
        <f>_xlfn.COVARIANCE.S('Q1'!$F$5:$F$560,'Q1'!G5:G560)*52</f>
        <v>5.1279135309113974E-2</v>
      </c>
      <c r="I5">
        <f>_xlfn.COVARIANCE.S('Q1'!$F$5:$F$560,'Q1'!H5:H560)*52</f>
        <v>5.1779280874049621E-2</v>
      </c>
      <c r="J5">
        <f>_xlfn.COVARIANCE.S('Q1'!$F$5:$F$560,'Q1'!I5:I560)*52</f>
        <v>3.8704948787610043E-2</v>
      </c>
      <c r="K5">
        <f>_xlfn.COVARIANCE.S('Q1'!$F$5:$F$560,'Q1'!J5:J560)*52</f>
        <v>3.1014023706117902E-2</v>
      </c>
      <c r="L5">
        <f>_xlfn.COVARIANCE.S('Q1'!$F$5:$F$560,'Q1'!K5:K560)*52</f>
        <v>1.7807811557594901E-2</v>
      </c>
      <c r="M5">
        <f>_xlfn.COVARIANCE.S('Q1'!$F$5:$F$560,'Q1'!L5:L560)*52</f>
        <v>2.8569047836322872E-2</v>
      </c>
      <c r="N5">
        <f>_xlfn.COVARIANCE.S('Q1'!$F$5:$F$560,'Q1'!M5:M560)*52</f>
        <v>5.4010448601153838E-2</v>
      </c>
      <c r="O5">
        <f>_xlfn.COVARIANCE.S('Q1'!$F$5:$F$560,'Q1'!N5:N560)*52</f>
        <v>7.9117170893023475E-2</v>
      </c>
      <c r="P5">
        <f>_xlfn.COVARIANCE.S('Q1'!$F$5:$F$560,'Q1'!O5:O560)*52</f>
        <v>1.3575674924217952E-2</v>
      </c>
      <c r="Q5">
        <f>_xlfn.COVARIANCE.S('Q1'!$F$5:$F$560,'Q1'!P5:P560)*52</f>
        <v>2.9076213811216112E-2</v>
      </c>
      <c r="R5">
        <f>_xlfn.COVARIANCE.S('Q1'!$F$5:$F$560,'Q1'!Q5:Q560)*52</f>
        <v>2.3391253814102213E-2</v>
      </c>
      <c r="S5">
        <f>_xlfn.COVARIANCE.S('Q1'!$F$5:$F$560,'Q1'!R5:R560)*52</f>
        <v>3.3446582159549827E-2</v>
      </c>
      <c r="T5">
        <f>_xlfn.COVARIANCE.S('Q1'!$F$5:$F$560,'Q1'!S5:S560)*52</f>
        <v>1.6304377410285759E-2</v>
      </c>
      <c r="U5">
        <f>_xlfn.COVARIANCE.S('Q1'!$F$5:$F$560,'Q1'!T5:T560)*52</f>
        <v>6.0487316372925003E-2</v>
      </c>
      <c r="V5">
        <f>_xlfn.COVARIANCE.S('Q1'!$F$5:$F$560,'Q1'!U5:U560)*52</f>
        <v>2.249637493787824E-2</v>
      </c>
      <c r="W5">
        <f>_xlfn.COVARIANCE.S('Q1'!$F$5:$F$560,'Q1'!V5:V560)*52</f>
        <v>4.6838095549385499E-2</v>
      </c>
      <c r="X5">
        <f>_xlfn.COVARIANCE.S('Q1'!$F$5:$F$560,'Q1'!W5:W560)*52</f>
        <v>4.9486373637356015E-2</v>
      </c>
      <c r="Y5">
        <f>_xlfn.COVARIANCE.S('Q1'!$F$5:$F$560,'Q1'!X5:X560)*52</f>
        <v>1.0318526408195352E-2</v>
      </c>
      <c r="Z5">
        <f>_xlfn.COVARIANCE.S('Q1'!$F$5:$F$560,'Q1'!Y5:Y560)*52</f>
        <v>5.6112298204704883E-2</v>
      </c>
      <c r="AA5">
        <f>_xlfn.COVARIANCE.S('Q1'!$F$5:$F$560,'Q1'!Z5:Z560)*52</f>
        <v>2.0744564055269161E-2</v>
      </c>
      <c r="AC5">
        <v>0.11791721016331608</v>
      </c>
    </row>
    <row r="6" spans="1:29" x14ac:dyDescent="0.25">
      <c r="A6">
        <v>1</v>
      </c>
      <c r="C6">
        <v>4.0742308939593082E-2</v>
      </c>
      <c r="D6">
        <v>2.4327202778344385E-2</v>
      </c>
      <c r="E6">
        <v>3.5529395591092292E-2</v>
      </c>
      <c r="F6">
        <v>3.7472921349246048E-2</v>
      </c>
      <c r="G6" cm="1">
        <f t="array" ref="G6:G25">TRANSPOSE(H5:AA5)</f>
        <v>5.1279135309113974E-2</v>
      </c>
      <c r="H6">
        <f>_xlfn.COVARIANCE.S('Q1'!$G$5:$G$560,'Q1'!G5:G560)*52</f>
        <v>6.1518562227180343E-2</v>
      </c>
      <c r="I6">
        <f>_xlfn.COVARIANCE.S('Q1'!$G$5:$G$560,'Q1'!H5:H560)*52</f>
        <v>5.5301097745746916E-2</v>
      </c>
      <c r="J6">
        <f>_xlfn.COVARIANCE.S('Q1'!$G$5:$G$560,'Q1'!I5:I560)*52</f>
        <v>3.4660955338677794E-2</v>
      </c>
      <c r="K6">
        <f>_xlfn.COVARIANCE.S('Q1'!$G$5:$G$560,'Q1'!J5:J560)*52</f>
        <v>3.0526734618469047E-2</v>
      </c>
      <c r="L6">
        <f>_xlfn.COVARIANCE.S('Q1'!$G$5:$G$560,'Q1'!K5:K560)*52</f>
        <v>1.8681091965512178E-2</v>
      </c>
      <c r="M6">
        <f>_xlfn.COVARIANCE.S('Q1'!$G$5:$G$560,'Q1'!L5:L560)*52</f>
        <v>2.6504635687873937E-2</v>
      </c>
      <c r="N6">
        <f>_xlfn.COVARIANCE.S('Q1'!$G$5:$G$560,'Q1'!M5:M560)*52</f>
        <v>4.0829341663506762E-2</v>
      </c>
      <c r="O6">
        <f>_xlfn.COVARIANCE.S('Q1'!$G$5:$G$560,'Q1'!N5:N560)*52</f>
        <v>5.8405144754600673E-2</v>
      </c>
      <c r="P6">
        <f>_xlfn.COVARIANCE.S('Q1'!$G$5:$G$560,'Q1'!O5:O560)*52</f>
        <v>1.2613132556019245E-2</v>
      </c>
      <c r="Q6">
        <f>_xlfn.COVARIANCE.S('Q1'!$G$5:$G$560,'Q1'!P5:P560)*52</f>
        <v>3.2510586414770948E-2</v>
      </c>
      <c r="R6">
        <f>_xlfn.COVARIANCE.S('Q1'!$G$5:$G$560,'Q1'!Q5:Q560)*52</f>
        <v>1.9803203483886582E-2</v>
      </c>
      <c r="S6">
        <f>_xlfn.COVARIANCE.S('Q1'!$G$5:$G$560,'Q1'!R5:R560)*52</f>
        <v>2.7894000566531123E-2</v>
      </c>
      <c r="T6">
        <f>_xlfn.COVARIANCE.S('Q1'!$G$5:$G$560,'Q1'!S5:S560)*52</f>
        <v>1.4016173057488448E-2</v>
      </c>
      <c r="U6">
        <f>_xlfn.COVARIANCE.S('Q1'!$G$5:$G$560,'Q1'!T5:T560)*52</f>
        <v>4.682801660601512E-2</v>
      </c>
      <c r="V6">
        <f>_xlfn.COVARIANCE.S('Q1'!$G$5:$G$560,'Q1'!U5:U560)*52</f>
        <v>2.4071818643510344E-2</v>
      </c>
      <c r="W6">
        <f>_xlfn.COVARIANCE.S('Q1'!$G$5:$G$560,'Q1'!V5:V560)*52</f>
        <v>3.707641736846707E-2</v>
      </c>
      <c r="X6">
        <f>_xlfn.COVARIANCE.S('Q1'!$G$5:$G$560,'Q1'!W5:W560)*52</f>
        <v>3.6363199380012874E-2</v>
      </c>
      <c r="Y6">
        <f>_xlfn.COVARIANCE.S('Q1'!$G$5:$G$560,'Q1'!X5:X560)*52</f>
        <v>1.0068689563107917E-2</v>
      </c>
      <c r="Z6">
        <f>_xlfn.COVARIANCE.S('Q1'!$G$5:$G$560,'Q1'!Y5:Y560)*52</f>
        <v>4.4745665034591792E-2</v>
      </c>
      <c r="AA6">
        <f>_xlfn.COVARIANCE.S('Q1'!$G$5:$G$560,'Q1'!Z5:Z560)*52</f>
        <v>1.4665532230494532E-2</v>
      </c>
      <c r="AC6">
        <v>0.13736659136719787</v>
      </c>
    </row>
    <row r="7" spans="1:29" x14ac:dyDescent="0.25">
      <c r="A7">
        <v>1</v>
      </c>
      <c r="C7">
        <v>4.2992042085611665E-2</v>
      </c>
      <c r="D7">
        <v>1.0957293056983636E-2</v>
      </c>
      <c r="E7">
        <v>3.9463513141991736E-2</v>
      </c>
      <c r="F7">
        <v>4.6425258042502283E-2</v>
      </c>
      <c r="G7">
        <v>5.1779280874049621E-2</v>
      </c>
      <c r="H7" cm="1">
        <f t="array" ref="H7:H25">TRANSPOSE(I6:AA6)</f>
        <v>5.5301097745746916E-2</v>
      </c>
      <c r="I7">
        <f>_xlfn.COVARIANCE.S('Q1'!$H$5:$H$560,'Q1'!H5:H560)*52</f>
        <v>0.18273084918280078</v>
      </c>
      <c r="J7">
        <f>_xlfn.COVARIANCE.S('Q1'!$H$5:$H$560,'Q1'!I5:I560)*52</f>
        <v>4.9655379376224357E-2</v>
      </c>
      <c r="K7">
        <f>_xlfn.COVARIANCE.S('Q1'!$H$5:$H$560,'Q1'!J5:J560)*52</f>
        <v>2.6323013280926802E-2</v>
      </c>
      <c r="L7">
        <f>_xlfn.COVARIANCE.S('Q1'!$H$5:$H$560,'Q1'!K5:K560)*52</f>
        <v>1.0934318955234295E-2</v>
      </c>
      <c r="M7">
        <f>_xlfn.COVARIANCE.S('Q1'!$H$5:$H$560,'Q1'!L5:L560)*52</f>
        <v>1.9484637224161855E-2</v>
      </c>
      <c r="N7">
        <f>_xlfn.COVARIANCE.S('Q1'!$H$5:$H$560,'Q1'!M5:M560)*52</f>
        <v>4.8744526826505589E-2</v>
      </c>
      <c r="O7">
        <f>_xlfn.COVARIANCE.S('Q1'!$H$5:$H$560,'Q1'!N5:N560)*52</f>
        <v>7.1428614354449638E-2</v>
      </c>
      <c r="P7">
        <f>_xlfn.COVARIANCE.S('Q1'!$H$5:$H$560,'Q1'!O5:O560)*52</f>
        <v>7.4106380095226793E-3</v>
      </c>
      <c r="Q7">
        <f>_xlfn.COVARIANCE.S('Q1'!$H$5:$H$560,'Q1'!P5:P560)*52</f>
        <v>4.9581983191834281E-2</v>
      </c>
      <c r="R7">
        <f>_xlfn.COVARIANCE.S('Q1'!$H$5:$H$560,'Q1'!Q5:Q560)*52</f>
        <v>1.6448454429295538E-2</v>
      </c>
      <c r="S7">
        <f>_xlfn.COVARIANCE.S('Q1'!$H$5:$H$560,'Q1'!R5:R560)*52</f>
        <v>3.1700300384607465E-2</v>
      </c>
      <c r="T7">
        <f>_xlfn.COVARIANCE.S('Q1'!$H$5:$H$560,'Q1'!S5:S560)*52</f>
        <v>1.864905873444183E-2</v>
      </c>
      <c r="U7">
        <f>_xlfn.COVARIANCE.S('Q1'!$H$5:$H$560,'Q1'!T5:T560)*52</f>
        <v>5.2458266950298496E-2</v>
      </c>
      <c r="V7">
        <f>_xlfn.COVARIANCE.S('Q1'!$H$5:$H$560,'Q1'!U5:U560)*52</f>
        <v>2.5026842730085479E-2</v>
      </c>
      <c r="W7">
        <f>_xlfn.COVARIANCE.S('Q1'!$H$5:$H$560,'Q1'!V5:V560)*52</f>
        <v>4.991022163888291E-2</v>
      </c>
      <c r="X7">
        <f>_xlfn.COVARIANCE.S('Q1'!$H$5:$H$560,'Q1'!W5:W560)*52</f>
        <v>4.3327061494946896E-2</v>
      </c>
      <c r="Y7">
        <f>_xlfn.COVARIANCE.S('Q1'!$H$5:$H$560,'Q1'!X5:X560)*52</f>
        <v>1.3145254477691938E-2</v>
      </c>
      <c r="Z7">
        <f>_xlfn.COVARIANCE.S('Q1'!$H$5:$H$560,'Q1'!Y5:Y560)*52</f>
        <v>6.073919569803287E-2</v>
      </c>
      <c r="AA7">
        <f>_xlfn.COVARIANCE.S('Q1'!$H$5:$H$560,'Q1'!Z5:Z560)*52</f>
        <v>1.5324337036485954E-2</v>
      </c>
      <c r="AC7">
        <v>-3.1840752003082083E-2</v>
      </c>
    </row>
    <row r="8" spans="1:29" x14ac:dyDescent="0.25">
      <c r="A8">
        <v>1</v>
      </c>
      <c r="C8">
        <v>2.4952395937089363E-2</v>
      </c>
      <c r="D8">
        <v>1.2074499181002884E-2</v>
      </c>
      <c r="E8">
        <v>2.7361383852528148E-2</v>
      </c>
      <c r="F8">
        <v>2.8101831757401496E-2</v>
      </c>
      <c r="G8">
        <v>3.8704948787610043E-2</v>
      </c>
      <c r="H8">
        <v>3.4660955338677794E-2</v>
      </c>
      <c r="I8" cm="1">
        <f t="array" ref="I8:I25">TRANSPOSE(J7:AA7)</f>
        <v>4.9655379376224357E-2</v>
      </c>
      <c r="J8">
        <f>_xlfn.COVARIANCE.S('Q1'!$I$5:$I$560,'Q1'!I5:I560)*52</f>
        <v>7.3095637538745539E-2</v>
      </c>
      <c r="K8">
        <f>_xlfn.COVARIANCE.S('Q1'!$I$5:$I$560,'Q1'!J5:J560)*52</f>
        <v>2.4335014690005933E-2</v>
      </c>
      <c r="L8">
        <f>_xlfn.COVARIANCE.S('Q1'!$I$5:$I$560,'Q1'!K5:K560)*52</f>
        <v>2.1370829451853729E-2</v>
      </c>
      <c r="M8">
        <f>_xlfn.COVARIANCE.S('Q1'!$I$5:$I$560,'Q1'!L5:L560)*52</f>
        <v>2.6347467834476571E-2</v>
      </c>
      <c r="N8">
        <f>_xlfn.COVARIANCE.S('Q1'!$I$5:$I$560,'Q1'!M5:M560)*52</f>
        <v>3.5985106597666586E-2</v>
      </c>
      <c r="O8">
        <f>_xlfn.COVARIANCE.S('Q1'!$I$5:$I$560,'Q1'!N5:N560)*52</f>
        <v>4.2367649281123319E-2</v>
      </c>
      <c r="P8">
        <f>_xlfn.COVARIANCE.S('Q1'!$I$5:$I$560,'Q1'!O5:O560)*52</f>
        <v>1.5576649146804337E-2</v>
      </c>
      <c r="Q8">
        <f>_xlfn.COVARIANCE.S('Q1'!$I$5:$I$560,'Q1'!P5:P560)*52</f>
        <v>4.3747099302116885E-2</v>
      </c>
      <c r="R8">
        <f>_xlfn.COVARIANCE.S('Q1'!$I$5:$I$560,'Q1'!Q5:Q560)*52</f>
        <v>1.6223853463070887E-2</v>
      </c>
      <c r="S8">
        <f>_xlfn.COVARIANCE.S('Q1'!$I$5:$I$560,'Q1'!R5:R560)*52</f>
        <v>2.5712394211622573E-2</v>
      </c>
      <c r="T8">
        <f>_xlfn.COVARIANCE.S('Q1'!$I$5:$I$560,'Q1'!S5:S560)*52</f>
        <v>1.7609522295060565E-2</v>
      </c>
      <c r="U8">
        <f>_xlfn.COVARIANCE.S('Q1'!$I$5:$I$560,'Q1'!T5:T560)*52</f>
        <v>3.6314371777435066E-2</v>
      </c>
      <c r="V8">
        <f>_xlfn.COVARIANCE.S('Q1'!$I$5:$I$560,'Q1'!U5:U560)*52</f>
        <v>2.4366339175000806E-2</v>
      </c>
      <c r="W8">
        <f>_xlfn.COVARIANCE.S('Q1'!$I$5:$I$560,'Q1'!V5:V560)*52</f>
        <v>2.9379945153516007E-2</v>
      </c>
      <c r="X8">
        <f>_xlfn.COVARIANCE.S('Q1'!$I$5:$I$560,'Q1'!W5:W560)*52</f>
        <v>3.0631409895977464E-2</v>
      </c>
      <c r="Y8">
        <f>_xlfn.COVARIANCE.S('Q1'!$I$5:$I$560,'Q1'!X5:X560)*52</f>
        <v>1.7810666891726872E-2</v>
      </c>
      <c r="Z8">
        <f>_xlfn.COVARIANCE.S('Q1'!$I$5:$I$560,'Q1'!Y5:Y560)*52</f>
        <v>3.9456916033071089E-2</v>
      </c>
      <c r="AA8">
        <f>_xlfn.COVARIANCE.S('Q1'!$I$5:$I$560,'Q1'!Z5:Z560)*52</f>
        <v>9.2561122836065067E-3</v>
      </c>
      <c r="AC8">
        <v>6.6827472671224256E-2</v>
      </c>
    </row>
    <row r="9" spans="1:29" x14ac:dyDescent="0.25">
      <c r="A9">
        <v>1</v>
      </c>
      <c r="C9">
        <v>4.6683414461791146E-2</v>
      </c>
      <c r="D9">
        <v>3.8145973644420926E-2</v>
      </c>
      <c r="E9">
        <v>3.9767867423608522E-2</v>
      </c>
      <c r="F9">
        <v>3.7237420691188676E-2</v>
      </c>
      <c r="G9">
        <v>3.1014023706117902E-2</v>
      </c>
      <c r="H9">
        <v>3.0526734618469047E-2</v>
      </c>
      <c r="I9">
        <v>2.6323013280926802E-2</v>
      </c>
      <c r="J9" cm="1">
        <f t="array" ref="J9:J25">TRANSPOSE(K8:AA8)</f>
        <v>2.4335014690005933E-2</v>
      </c>
      <c r="K9">
        <f>_xlfn.COVARIANCE.S('Q1'!$J$5:$J$560,'Q1'!J5:J560)*52</f>
        <v>0.12383713588852063</v>
      </c>
      <c r="L9">
        <f>_xlfn.COVARIANCE.S('Q1'!$J$5:$J$560,'Q1'!K5:K560)*52</f>
        <v>3.6922909238758635E-2</v>
      </c>
      <c r="M9">
        <f>_xlfn.COVARIANCE.S('Q1'!$J$5:$J$560,'Q1'!L5:L560)*52</f>
        <v>3.2315708914714796E-2</v>
      </c>
      <c r="N9">
        <f>_xlfn.COVARIANCE.S('Q1'!$J$5:$J$560,'Q1'!M5:M560)*52</f>
        <v>3.6371086467386474E-2</v>
      </c>
      <c r="O9">
        <f>_xlfn.COVARIANCE.S('Q1'!$J$5:$J$560,'Q1'!N5:N560)*52</f>
        <v>5.0786895227718357E-2</v>
      </c>
      <c r="P9">
        <f>_xlfn.COVARIANCE.S('Q1'!$J$5:$J$560,'Q1'!O5:O560)*52</f>
        <v>2.4102544408236136E-2</v>
      </c>
      <c r="Q9">
        <f>_xlfn.COVARIANCE.S('Q1'!$J$5:$J$560,'Q1'!P5:P560)*52</f>
        <v>4.2854191655599568E-2</v>
      </c>
      <c r="R9">
        <f>_xlfn.COVARIANCE.S('Q1'!$J$5:$J$560,'Q1'!Q5:Q560)*52</f>
        <v>2.7558314213009014E-2</v>
      </c>
      <c r="S9">
        <f>_xlfn.COVARIANCE.S('Q1'!$J$5:$J$560,'Q1'!R5:R560)*52</f>
        <v>3.1277739256366253E-2</v>
      </c>
      <c r="T9">
        <f>_xlfn.COVARIANCE.S('Q1'!$J$5:$J$560,'Q1'!S5:S560)*52</f>
        <v>2.0817559961512057E-2</v>
      </c>
      <c r="U9">
        <f>_xlfn.COVARIANCE.S('Q1'!$J$5:$J$560,'Q1'!T5:T560)*52</f>
        <v>3.4266835600323946E-2</v>
      </c>
      <c r="V9">
        <f>_xlfn.COVARIANCE.S('Q1'!$J$5:$J$560,'Q1'!U5:U560)*52</f>
        <v>3.4953188538897242E-2</v>
      </c>
      <c r="W9">
        <f>_xlfn.COVARIANCE.S('Q1'!$J$5:$J$560,'Q1'!V5:V560)*52</f>
        <v>3.3500487091369789E-2</v>
      </c>
      <c r="X9">
        <f>_xlfn.COVARIANCE.S('Q1'!$J$5:$J$560,'Q1'!W5:W560)*52</f>
        <v>2.8240334230845078E-2</v>
      </c>
      <c r="Y9">
        <f>_xlfn.COVARIANCE.S('Q1'!$J$5:$J$560,'Q1'!X5:X560)*52</f>
        <v>2.3123402209855665E-2</v>
      </c>
      <c r="Z9">
        <f>_xlfn.COVARIANCE.S('Q1'!$J$5:$J$560,'Q1'!Y5:Y560)*52</f>
        <v>3.1926245160807998E-2</v>
      </c>
      <c r="AA9">
        <f>_xlfn.COVARIANCE.S('Q1'!$J$5:$J$560,'Q1'!Z5:Z560)*52</f>
        <v>1.6068692572769612E-2</v>
      </c>
      <c r="AC9">
        <v>0.1333418043557586</v>
      </c>
    </row>
    <row r="10" spans="1:29" x14ac:dyDescent="0.25">
      <c r="A10">
        <v>1</v>
      </c>
      <c r="C10">
        <v>2.9797357886186038E-2</v>
      </c>
      <c r="D10">
        <v>2.9236703915482585E-2</v>
      </c>
      <c r="E10">
        <v>3.0740528304662958E-2</v>
      </c>
      <c r="F10">
        <v>2.3103624745021069E-2</v>
      </c>
      <c r="G10">
        <v>1.7807811557594901E-2</v>
      </c>
      <c r="H10">
        <v>1.8681091965512178E-2</v>
      </c>
      <c r="I10">
        <v>1.0934318955234295E-2</v>
      </c>
      <c r="J10">
        <v>2.1370829451853729E-2</v>
      </c>
      <c r="K10" cm="1">
        <f t="array" ref="K10:K25">TRANSPOSE(L9:AA9)</f>
        <v>3.6922909238758635E-2</v>
      </c>
      <c r="L10">
        <f>_xlfn.COVARIANCE.S('Q1'!$K$5:$K$560,'Q1'!K5:K560)*52</f>
        <v>6.5170637393646896E-2</v>
      </c>
      <c r="M10">
        <f>_xlfn.COVARIANCE.S('Q1'!$K$5:$K$560,'Q1'!L5:L560)*52</f>
        <v>3.4007801417394075E-2</v>
      </c>
      <c r="N10">
        <f>_xlfn.COVARIANCE.S('Q1'!$K$5:$K$560,'Q1'!M5:M560)*52</f>
        <v>2.3786649496436937E-2</v>
      </c>
      <c r="O10">
        <f>_xlfn.COVARIANCE.S('Q1'!$K$5:$K$560,'Q1'!N5:N560)*52</f>
        <v>2.6022535907563385E-2</v>
      </c>
      <c r="P10">
        <f>_xlfn.COVARIANCE.S('Q1'!$K$5:$K$560,'Q1'!O5:O560)*52</f>
        <v>2.8149171336994828E-2</v>
      </c>
      <c r="Q10">
        <f>_xlfn.COVARIANCE.S('Q1'!$K$5:$K$560,'Q1'!P5:P560)*52</f>
        <v>2.5224518205636506E-2</v>
      </c>
      <c r="R10">
        <f>_xlfn.COVARIANCE.S('Q1'!$K$5:$K$560,'Q1'!Q5:Q560)*52</f>
        <v>2.5541714068592163E-2</v>
      </c>
      <c r="S10">
        <f>_xlfn.COVARIANCE.S('Q1'!$K$5:$K$560,'Q1'!R5:R560)*52</f>
        <v>2.3608904999517566E-2</v>
      </c>
      <c r="T10">
        <f>_xlfn.COVARIANCE.S('Q1'!$K$5:$K$560,'Q1'!S5:S560)*52</f>
        <v>1.946750719420166E-2</v>
      </c>
      <c r="U10">
        <f>_xlfn.COVARIANCE.S('Q1'!$K$5:$K$560,'Q1'!T5:T560)*52</f>
        <v>2.158887425880809E-2</v>
      </c>
      <c r="V10">
        <f>_xlfn.COVARIANCE.S('Q1'!$K$5:$K$560,'Q1'!U5:U560)*52</f>
        <v>3.1765215414841223E-2</v>
      </c>
      <c r="W10">
        <f>_xlfn.COVARIANCE.S('Q1'!$K$5:$K$560,'Q1'!V5:V560)*52</f>
        <v>1.6825121321270391E-2</v>
      </c>
      <c r="X10">
        <f>_xlfn.COVARIANCE.S('Q1'!$K$5:$K$560,'Q1'!W5:W560)*52</f>
        <v>1.8935072493337337E-2</v>
      </c>
      <c r="Y10">
        <f>_xlfn.COVARIANCE.S('Q1'!$K$5:$K$560,'Q1'!X5:X560)*52</f>
        <v>3.3290110965177158E-2</v>
      </c>
      <c r="Z10">
        <f>_xlfn.COVARIANCE.S('Q1'!$K$5:$K$560,'Q1'!Y5:Y560)*52</f>
        <v>2.3879973396387873E-2</v>
      </c>
      <c r="AA10">
        <f>_xlfn.COVARIANCE.S('Q1'!$K$5:$K$560,'Q1'!Z5:Z560)*52</f>
        <v>3.7778369735634717E-3</v>
      </c>
      <c r="AC10">
        <v>0.12775595546575763</v>
      </c>
    </row>
    <row r="11" spans="1:29" x14ac:dyDescent="0.25">
      <c r="A11">
        <v>1</v>
      </c>
      <c r="C11">
        <v>2.8732239800630117E-2</v>
      </c>
      <c r="D11">
        <v>2.9808897366495855E-2</v>
      </c>
      <c r="E11">
        <v>3.4924813102465119E-2</v>
      </c>
      <c r="F11">
        <v>2.1012176188663835E-2</v>
      </c>
      <c r="G11">
        <v>2.8569047836322872E-2</v>
      </c>
      <c r="H11">
        <v>2.6504635687873937E-2</v>
      </c>
      <c r="I11">
        <v>1.9484637224161855E-2</v>
      </c>
      <c r="J11">
        <v>2.6347467834476571E-2</v>
      </c>
      <c r="K11">
        <v>3.2315708914714796E-2</v>
      </c>
      <c r="L11" cm="1">
        <f t="array" ref="L11:L25">TRANSPOSE(M10:AA10)</f>
        <v>3.4007801417394075E-2</v>
      </c>
      <c r="M11">
        <f>_xlfn.COVARIANCE.S('Q1'!$L$5:$L$560,'Q1'!L5:L560)*52</f>
        <v>8.327096532378761E-2</v>
      </c>
      <c r="N11">
        <f>_xlfn.COVARIANCE.S('Q1'!$L$5:$L$560,'Q1'!M5:M560)*52</f>
        <v>2.8380986966035467E-2</v>
      </c>
      <c r="O11">
        <f>_xlfn.COVARIANCE.S('Q1'!$L$5:$L$560,'Q1'!N5:N560)*52</f>
        <v>3.8657617483262879E-2</v>
      </c>
      <c r="P11">
        <f>_xlfn.COVARIANCE.S('Q1'!$L$5:$L$560,'Q1'!O5:O560)*52</f>
        <v>2.6343147063659481E-2</v>
      </c>
      <c r="Q11">
        <f>_xlfn.COVARIANCE.S('Q1'!$L$5:$L$560,'Q1'!P5:P560)*52</f>
        <v>2.6399577462254797E-2</v>
      </c>
      <c r="R11">
        <f>_xlfn.COVARIANCE.S('Q1'!$L$5:$L$560,'Q1'!Q5:Q560)*52</f>
        <v>2.6547965182273127E-2</v>
      </c>
      <c r="S11">
        <f>_xlfn.COVARIANCE.S('Q1'!$L$5:$L$560,'Q1'!R5:R560)*52</f>
        <v>2.8521099194932079E-2</v>
      </c>
      <c r="T11">
        <f>_xlfn.COVARIANCE.S('Q1'!$L$5:$L$560,'Q1'!S5:S560)*52</f>
        <v>1.7219367181273371E-2</v>
      </c>
      <c r="U11">
        <f>_xlfn.COVARIANCE.S('Q1'!$L$5:$L$560,'Q1'!T5:T560)*52</f>
        <v>3.0749339616943278E-2</v>
      </c>
      <c r="V11">
        <f>_xlfn.COVARIANCE.S('Q1'!$L$5:$L$560,'Q1'!U5:U560)*52</f>
        <v>3.0770717543906177E-2</v>
      </c>
      <c r="W11">
        <f>_xlfn.COVARIANCE.S('Q1'!$L$5:$L$560,'Q1'!V5:V560)*52</f>
        <v>2.2889984592597494E-2</v>
      </c>
      <c r="X11">
        <f>_xlfn.COVARIANCE.S('Q1'!$L$5:$L$560,'Q1'!W5:W560)*52</f>
        <v>2.8736820556861144E-2</v>
      </c>
      <c r="Y11">
        <f>_xlfn.COVARIANCE.S('Q1'!$L$5:$L$560,'Q1'!X5:X560)*52</f>
        <v>2.9937096408811394E-2</v>
      </c>
      <c r="Z11">
        <f>_xlfn.COVARIANCE.S('Q1'!$L$5:$L$560,'Q1'!Y5:Y560)*52</f>
        <v>3.0581847821336126E-2</v>
      </c>
      <c r="AA11">
        <f>_xlfn.COVARIANCE.S('Q1'!$L$5:$L$560,'Q1'!Z5:Z560)*52</f>
        <v>6.8670424371459612E-3</v>
      </c>
      <c r="AC11">
        <v>6.9840688005532101E-2</v>
      </c>
    </row>
    <row r="12" spans="1:29" x14ac:dyDescent="0.25">
      <c r="A12">
        <v>1</v>
      </c>
      <c r="C12">
        <v>3.7376602883857094E-2</v>
      </c>
      <c r="D12">
        <v>3.3841595016515166E-2</v>
      </c>
      <c r="E12">
        <v>3.90006363286085E-2</v>
      </c>
      <c r="F12">
        <v>3.2563062025292501E-2</v>
      </c>
      <c r="G12">
        <v>5.4010448601153838E-2</v>
      </c>
      <c r="H12">
        <v>4.0829341663506762E-2</v>
      </c>
      <c r="I12">
        <v>4.8744526826505589E-2</v>
      </c>
      <c r="J12">
        <v>3.5985106597666586E-2</v>
      </c>
      <c r="K12">
        <v>3.6371086467386474E-2</v>
      </c>
      <c r="L12">
        <v>2.3786649496436937E-2</v>
      </c>
      <c r="M12" cm="1">
        <f t="array" ref="M12:M25">TRANSPOSE(N11:AA11)</f>
        <v>2.8380986966035467E-2</v>
      </c>
      <c r="N12">
        <f>_xlfn.COVARIANCE.S('Q1'!$M$5:$M$560,'Q1'!M5:M560)*52</f>
        <v>8.3442791264768015E-2</v>
      </c>
      <c r="O12">
        <f>_xlfn.COVARIANCE.S('Q1'!$M$5:$M$560,'Q1'!N5:N560)*52</f>
        <v>5.980713345984956E-2</v>
      </c>
      <c r="P12">
        <f>_xlfn.COVARIANCE.S('Q1'!$M$5:$M$560,'Q1'!O5:O560)*52</f>
        <v>2.0599834230068011E-2</v>
      </c>
      <c r="Q12">
        <f>_xlfn.COVARIANCE.S('Q1'!$M$5:$M$560,'Q1'!P5:P560)*52</f>
        <v>4.0026298878605947E-2</v>
      </c>
      <c r="R12">
        <f>_xlfn.COVARIANCE.S('Q1'!$M$5:$M$560,'Q1'!Q5:Q560)*52</f>
        <v>2.3193816673394149E-2</v>
      </c>
      <c r="S12">
        <f>_xlfn.COVARIANCE.S('Q1'!$M$5:$M$560,'Q1'!R5:R560)*52</f>
        <v>3.4069846971339551E-2</v>
      </c>
      <c r="T12">
        <f>_xlfn.COVARIANCE.S('Q1'!$M$5:$M$560,'Q1'!S5:S560)*52</f>
        <v>2.3959190602270246E-2</v>
      </c>
      <c r="U12">
        <f>_xlfn.COVARIANCE.S('Q1'!$M$5:$M$560,'Q1'!T5:T560)*52</f>
        <v>4.8796372281049293E-2</v>
      </c>
      <c r="V12">
        <f>_xlfn.COVARIANCE.S('Q1'!$M$5:$M$560,'Q1'!U5:U560)*52</f>
        <v>3.0459143310950319E-2</v>
      </c>
      <c r="W12">
        <f>_xlfn.COVARIANCE.S('Q1'!$M$5:$M$560,'Q1'!V5:V560)*52</f>
        <v>3.9296259027847752E-2</v>
      </c>
      <c r="X12">
        <f>_xlfn.COVARIANCE.S('Q1'!$M$5:$M$560,'Q1'!W5:W560)*52</f>
        <v>4.5162717813788063E-2</v>
      </c>
      <c r="Y12">
        <f>_xlfn.COVARIANCE.S('Q1'!$M$5:$M$560,'Q1'!X5:X560)*52</f>
        <v>1.8203864744302849E-2</v>
      </c>
      <c r="Z12">
        <f>_xlfn.COVARIANCE.S('Q1'!$M$5:$M$560,'Q1'!Y5:Y560)*52</f>
        <v>4.2774074436512863E-2</v>
      </c>
      <c r="AA12">
        <f>_xlfn.COVARIANCE.S('Q1'!$M$5:$M$560,'Q1'!Z5:Z560)*52</f>
        <v>2.9717540652863798E-2</v>
      </c>
      <c r="AC12">
        <v>0.11969302365155117</v>
      </c>
    </row>
    <row r="13" spans="1:29" x14ac:dyDescent="0.25">
      <c r="A13">
        <v>1</v>
      </c>
      <c r="C13">
        <v>6.7090710208935755E-2</v>
      </c>
      <c r="D13">
        <v>4.741306175266484E-2</v>
      </c>
      <c r="E13">
        <v>6.9621815705509488E-2</v>
      </c>
      <c r="F13">
        <v>6.844678149520024E-2</v>
      </c>
      <c r="G13">
        <v>7.9117170893023475E-2</v>
      </c>
      <c r="H13">
        <v>5.8405144754600673E-2</v>
      </c>
      <c r="I13">
        <v>7.1428614354449638E-2</v>
      </c>
      <c r="J13">
        <v>4.2367649281123319E-2</v>
      </c>
      <c r="K13">
        <v>5.0786895227718357E-2</v>
      </c>
      <c r="L13">
        <v>2.6022535907563385E-2</v>
      </c>
      <c r="M13">
        <v>3.8657617483262879E-2</v>
      </c>
      <c r="N13" cm="1">
        <f t="array" ref="N13:N25">TRANSPOSE(O12:AA12)</f>
        <v>5.980713345984956E-2</v>
      </c>
      <c r="O13">
        <f>_xlfn.COVARIANCE.S('Q1'!$N$5:$N$560,'Q1'!N5:N560)*52</f>
        <v>0.19658083587889413</v>
      </c>
      <c r="P13">
        <f>_xlfn.COVARIANCE.S('Q1'!$N$5:$N$560,'Q1'!O5:O560)*52</f>
        <v>1.0394933574797973E-2</v>
      </c>
      <c r="Q13">
        <f>_xlfn.COVARIANCE.S('Q1'!$N$5:$N$560,'Q1'!P5:P560)*52</f>
        <v>4.5589358893750091E-2</v>
      </c>
      <c r="R13">
        <f>_xlfn.COVARIANCE.S('Q1'!$N$5:$N$560,'Q1'!Q5:Q560)*52</f>
        <v>2.7085598014351963E-2</v>
      </c>
      <c r="S13">
        <f>_xlfn.COVARIANCE.S('Q1'!$N$5:$N$560,'Q1'!R5:R560)*52</f>
        <v>4.3903122510618453E-2</v>
      </c>
      <c r="T13">
        <f>_xlfn.COVARIANCE.S('Q1'!$N$5:$N$560,'Q1'!S5:S560)*52</f>
        <v>1.8647937671816914E-2</v>
      </c>
      <c r="U13">
        <f>_xlfn.COVARIANCE.S('Q1'!$N$5:$N$560,'Q1'!T5:T560)*52</f>
        <v>7.3471783813392644E-2</v>
      </c>
      <c r="V13">
        <f>_xlfn.COVARIANCE.S('Q1'!$N$5:$N$560,'Q1'!U5:U560)*52</f>
        <v>3.2252295480807713E-2</v>
      </c>
      <c r="W13">
        <f>_xlfn.COVARIANCE.S('Q1'!$N$5:$N$560,'Q1'!V5:V560)*52</f>
        <v>5.5803007724663921E-2</v>
      </c>
      <c r="X13">
        <f>_xlfn.COVARIANCE.S('Q1'!$N$5:$N$560,'Q1'!W5:W560)*52</f>
        <v>5.1907210599502256E-2</v>
      </c>
      <c r="Y13">
        <f>_xlfn.COVARIANCE.S('Q1'!$N$5:$N$560,'Q1'!X5:X560)*52</f>
        <v>1.3795125786527751E-2</v>
      </c>
      <c r="Z13">
        <f>_xlfn.COVARIANCE.S('Q1'!$N$5:$N$560,'Q1'!Y5:Y560)*52</f>
        <v>8.1975976743264095E-2</v>
      </c>
      <c r="AA13">
        <f>_xlfn.COVARIANCE.S('Q1'!$N$5:$N$560,'Q1'!Z5:Z560)*52</f>
        <v>1.9018968318470292E-2</v>
      </c>
      <c r="AC13">
        <v>0.23024311534345743</v>
      </c>
    </row>
    <row r="14" spans="1:29" x14ac:dyDescent="0.25">
      <c r="A14">
        <v>1</v>
      </c>
      <c r="C14">
        <v>9.4603334910250709E-3</v>
      </c>
      <c r="D14">
        <v>1.5964094272951243E-2</v>
      </c>
      <c r="E14">
        <v>1.2021030803136684E-2</v>
      </c>
      <c r="F14">
        <v>5.4311412245152645E-3</v>
      </c>
      <c r="G14">
        <v>1.3575674924217952E-2</v>
      </c>
      <c r="H14">
        <v>1.2613132556019245E-2</v>
      </c>
      <c r="I14">
        <v>7.4106380095226793E-3</v>
      </c>
      <c r="J14">
        <v>1.5576649146804337E-2</v>
      </c>
      <c r="K14">
        <v>2.4102544408236136E-2</v>
      </c>
      <c r="L14">
        <v>2.8149171336994828E-2</v>
      </c>
      <c r="M14">
        <v>2.6343147063659481E-2</v>
      </c>
      <c r="N14">
        <v>2.0599834230068011E-2</v>
      </c>
      <c r="O14" cm="1">
        <f t="array" ref="O14:O25">TRANSPOSE(P13:AA13)</f>
        <v>1.0394933574797973E-2</v>
      </c>
      <c r="P14">
        <f>_xlfn.COVARIANCE.S('Q1'!$O$5:$O$560,'Q1'!O5:O560)*52</f>
        <v>7.9672552202398744E-2</v>
      </c>
      <c r="Q14">
        <f>_xlfn.COVARIANCE.S('Q1'!$O$5:$O$560,'Q1'!P5:P560)*52</f>
        <v>1.7227042158263456E-2</v>
      </c>
      <c r="R14">
        <f>_xlfn.COVARIANCE.S('Q1'!$O$5:$O$560,'Q1'!Q5:Q560)*52</f>
        <v>2.6406056903245788E-2</v>
      </c>
      <c r="S14">
        <f>_xlfn.COVARIANCE.S('Q1'!$O$5:$O$560,'Q1'!R5:R560)*52</f>
        <v>1.879668791844535E-2</v>
      </c>
      <c r="T14">
        <f>_xlfn.COVARIANCE.S('Q1'!$O$5:$O$560,'Q1'!S5:S560)*52</f>
        <v>2.1116317738183923E-2</v>
      </c>
      <c r="U14">
        <f>_xlfn.COVARIANCE.S('Q1'!$O$5:$O$560,'Q1'!T5:T560)*52</f>
        <v>1.0582106107684081E-2</v>
      </c>
      <c r="V14">
        <f>_xlfn.COVARIANCE.S('Q1'!$O$5:$O$560,'Q1'!U5:U560)*52</f>
        <v>2.667482655910278E-2</v>
      </c>
      <c r="W14">
        <f>_xlfn.COVARIANCE.S('Q1'!$O$5:$O$560,'Q1'!V5:V560)*52</f>
        <v>8.4922871278283012E-3</v>
      </c>
      <c r="X14">
        <f>_xlfn.COVARIANCE.S('Q1'!$O$5:$O$560,'Q1'!W5:W560)*52</f>
        <v>1.7280633436904377E-2</v>
      </c>
      <c r="Y14">
        <f>_xlfn.COVARIANCE.S('Q1'!$O$5:$O$560,'Q1'!X5:X560)*52</f>
        <v>2.5782445537608011E-2</v>
      </c>
      <c r="Z14">
        <f>_xlfn.COVARIANCE.S('Q1'!$O$5:$O$560,'Q1'!Y5:Y560)*52</f>
        <v>1.4732734392849523E-2</v>
      </c>
      <c r="AA14">
        <f>_xlfn.COVARIANCE.S('Q1'!$O$5:$O$560,'Q1'!Z5:Z560)*52</f>
        <v>2.9091426349995529E-3</v>
      </c>
      <c r="AC14">
        <v>0.10903720811587872</v>
      </c>
    </row>
    <row r="15" spans="1:29" x14ac:dyDescent="0.25">
      <c r="A15">
        <v>1</v>
      </c>
      <c r="C15">
        <v>5.2915331916487389E-2</v>
      </c>
      <c r="D15">
        <v>3.4461910642101856E-2</v>
      </c>
      <c r="E15">
        <v>3.9062194704954638E-2</v>
      </c>
      <c r="F15">
        <v>4.0181789133990183E-2</v>
      </c>
      <c r="G15">
        <v>2.9076213811216112E-2</v>
      </c>
      <c r="H15">
        <v>3.2510586414770948E-2</v>
      </c>
      <c r="I15">
        <v>4.9581983191834281E-2</v>
      </c>
      <c r="J15">
        <v>4.3747099302116885E-2</v>
      </c>
      <c r="K15">
        <v>4.2854191655599568E-2</v>
      </c>
      <c r="L15">
        <v>2.5224518205636506E-2</v>
      </c>
      <c r="M15">
        <v>2.6399577462254797E-2</v>
      </c>
      <c r="N15">
        <v>4.0026298878605947E-2</v>
      </c>
      <c r="O15">
        <v>4.5589358893750091E-2</v>
      </c>
      <c r="P15" cm="1">
        <f t="array" ref="P15:P25">TRANSPOSE(Q14:AA14)</f>
        <v>1.7227042158263456E-2</v>
      </c>
      <c r="Q15">
        <f>_xlfn.COVARIANCE.S('Q1'!$P$5:$P$560,'Q1'!P5:P560)*52</f>
        <v>0.15268154525983973</v>
      </c>
      <c r="R15">
        <f>_xlfn.COVARIANCE.S('Q1'!$P$5:$P$560,'Q1'!Q5:Q560)*52</f>
        <v>2.1370149229492676E-2</v>
      </c>
      <c r="S15">
        <f>_xlfn.COVARIANCE.S('Q1'!$P$5:$P$560,'Q1'!R5:R560)*52</f>
        <v>2.9132742129339095E-2</v>
      </c>
      <c r="T15">
        <f>_xlfn.COVARIANCE.S('Q1'!$P$5:$P$560,'Q1'!S5:S560)*52</f>
        <v>2.4955494793517198E-2</v>
      </c>
      <c r="U15">
        <f>_xlfn.COVARIANCE.S('Q1'!$P$5:$P$560,'Q1'!T5:T560)*52</f>
        <v>3.533147148301656E-2</v>
      </c>
      <c r="V15">
        <f>_xlfn.COVARIANCE.S('Q1'!$P$5:$P$560,'Q1'!U5:U560)*52</f>
        <v>3.1259651168256186E-2</v>
      </c>
      <c r="W15">
        <f>_xlfn.COVARIANCE.S('Q1'!$P$5:$P$560,'Q1'!V5:V560)*52</f>
        <v>3.1342478883345168E-2</v>
      </c>
      <c r="X15">
        <f>_xlfn.COVARIANCE.S('Q1'!$P$5:$P$560,'Q1'!W5:W560)*52</f>
        <v>2.959565594778699E-2</v>
      </c>
      <c r="Y15">
        <f>_xlfn.COVARIANCE.S('Q1'!$P$5:$P$560,'Q1'!X5:X560)*52</f>
        <v>2.4768715055150943E-2</v>
      </c>
      <c r="Z15">
        <f>_xlfn.COVARIANCE.S('Q1'!$P$5:$P$560,'Q1'!Y5:Y560)*52</f>
        <v>3.9201406390477894E-2</v>
      </c>
      <c r="AA15">
        <f>_xlfn.COVARIANCE.S('Q1'!$P$5:$P$560,'Q1'!Z5:Z560)*52</f>
        <v>1.7504271009509097E-2</v>
      </c>
      <c r="AC15">
        <v>0.2502460853210029</v>
      </c>
    </row>
    <row r="16" spans="1:29" x14ac:dyDescent="0.25">
      <c r="A16">
        <v>1</v>
      </c>
      <c r="C16">
        <v>2.1348102266642809E-2</v>
      </c>
      <c r="D16">
        <v>2.1525969654032376E-2</v>
      </c>
      <c r="E16">
        <v>2.3351765887014909E-2</v>
      </c>
      <c r="F16">
        <v>2.1046834736441165E-2</v>
      </c>
      <c r="G16">
        <v>2.3391253814102213E-2</v>
      </c>
      <c r="H16">
        <v>1.9803203483886582E-2</v>
      </c>
      <c r="I16">
        <v>1.6448454429295538E-2</v>
      </c>
      <c r="J16">
        <v>1.6223853463070887E-2</v>
      </c>
      <c r="K16">
        <v>2.7558314213009014E-2</v>
      </c>
      <c r="L16">
        <v>2.5541714068592163E-2</v>
      </c>
      <c r="M16">
        <v>2.6547965182273127E-2</v>
      </c>
      <c r="N16">
        <v>2.3193816673394149E-2</v>
      </c>
      <c r="O16">
        <v>2.7085598014351963E-2</v>
      </c>
      <c r="P16">
        <v>2.6406056903245788E-2</v>
      </c>
      <c r="Q16" cm="1">
        <f t="array" ref="Q16:Q25">TRANSPOSE(R15:AA15)</f>
        <v>2.1370149229492676E-2</v>
      </c>
      <c r="R16">
        <f>_xlfn.COVARIANCE.S('Q1'!$Q$5:$Q$560,'Q1'!Q5:Q560)*52</f>
        <v>5.2452285449648015E-2</v>
      </c>
      <c r="S16">
        <f>_xlfn.COVARIANCE.S('Q1'!$Q$5:$Q$560,'Q1'!R5:R560)*52</f>
        <v>2.1394125323872765E-2</v>
      </c>
      <c r="T16">
        <f>_xlfn.COVARIANCE.S('Q1'!$Q$5:$Q$560,'Q1'!S5:S560)*52</f>
        <v>1.8121349440833795E-2</v>
      </c>
      <c r="U16">
        <f>_xlfn.COVARIANCE.S('Q1'!$Q$5:$Q$560,'Q1'!T5:T560)*52</f>
        <v>2.5860432726736292E-2</v>
      </c>
      <c r="V16">
        <f>_xlfn.COVARIANCE.S('Q1'!$Q$5:$Q$560,'Q1'!U5:U560)*52</f>
        <v>2.3993276072458988E-2</v>
      </c>
      <c r="W16">
        <f>_xlfn.COVARIANCE.S('Q1'!$Q$5:$Q$560,'Q1'!V5:V560)*52</f>
        <v>2.4445535829952736E-2</v>
      </c>
      <c r="X16">
        <f>_xlfn.COVARIANCE.S('Q1'!$Q$5:$Q$560,'Q1'!W5:W560)*52</f>
        <v>2.4171863827344601E-2</v>
      </c>
      <c r="Y16">
        <f>_xlfn.COVARIANCE.S('Q1'!$Q$5:$Q$560,'Q1'!X5:X560)*52</f>
        <v>1.7686775745524998E-2</v>
      </c>
      <c r="Z16">
        <f>_xlfn.COVARIANCE.S('Q1'!$Q$5:$Q$560,'Q1'!Y5:Y560)*52</f>
        <v>2.3749756373319577E-2</v>
      </c>
      <c r="AA16">
        <f>_xlfn.COVARIANCE.S('Q1'!$Q$5:$Q$560,'Q1'!Z5:Z560)*52</f>
        <v>1.3747473599895884E-2</v>
      </c>
      <c r="AC16">
        <v>0.13754592982020467</v>
      </c>
    </row>
    <row r="17" spans="1:29" x14ac:dyDescent="0.25">
      <c r="A17">
        <v>1</v>
      </c>
      <c r="C17">
        <v>2.7060420698492522E-2</v>
      </c>
      <c r="D17">
        <v>2.5195637232049446E-2</v>
      </c>
      <c r="E17">
        <v>2.165222542948636E-2</v>
      </c>
      <c r="F17">
        <v>1.7937882931978493E-2</v>
      </c>
      <c r="G17">
        <v>3.3446582159549827E-2</v>
      </c>
      <c r="H17">
        <v>2.7894000566531123E-2</v>
      </c>
      <c r="I17">
        <v>3.1700300384607465E-2</v>
      </c>
      <c r="J17">
        <v>2.5712394211622573E-2</v>
      </c>
      <c r="K17">
        <v>3.1277739256366253E-2</v>
      </c>
      <c r="L17">
        <v>2.3608904999517566E-2</v>
      </c>
      <c r="M17">
        <v>2.8521099194932079E-2</v>
      </c>
      <c r="N17">
        <v>3.4069846971339551E-2</v>
      </c>
      <c r="O17">
        <v>4.3903122510618453E-2</v>
      </c>
      <c r="P17">
        <v>1.879668791844535E-2</v>
      </c>
      <c r="Q17">
        <v>2.9132742129339095E-2</v>
      </c>
      <c r="R17" cm="1">
        <f t="array" ref="R17:R25">TRANSPOSE(S16:AA16)</f>
        <v>2.1394125323872765E-2</v>
      </c>
      <c r="S17">
        <f>_xlfn.COVARIANCE.S('Q1'!$R$5:$R$560,'Q1'!R5:R560)*52</f>
        <v>5.4945802339375349E-2</v>
      </c>
      <c r="T17">
        <f>_xlfn.COVARIANCE.S('Q1'!$R$5:$R$560,'Q1'!S5:S560)*52</f>
        <v>2.8750003983117774E-2</v>
      </c>
      <c r="U17">
        <f>_xlfn.COVARIANCE.S('Q1'!$R$5:$R$560,'Q1'!T5:T560)*52</f>
        <v>2.7628040155280059E-2</v>
      </c>
      <c r="V17">
        <f>_xlfn.COVARIANCE.S('Q1'!$R$5:$R$560,'Q1'!U5:U560)*52</f>
        <v>2.6858382148559769E-2</v>
      </c>
      <c r="W17">
        <f>_xlfn.COVARIANCE.S('Q1'!$R$5:$R$560,'Q1'!V5:V560)*52</f>
        <v>2.2249440026191211E-2</v>
      </c>
      <c r="X17">
        <f>_xlfn.COVARIANCE.S('Q1'!$R$5:$R$560,'Q1'!W5:W560)*52</f>
        <v>2.7369792661153986E-2</v>
      </c>
      <c r="Y17">
        <f>_xlfn.COVARIANCE.S('Q1'!$R$5:$R$560,'Q1'!X5:X560)*52</f>
        <v>2.2102803369749957E-2</v>
      </c>
      <c r="Z17">
        <f>_xlfn.COVARIANCE.S('Q1'!$R$5:$R$560,'Q1'!Y5:Y560)*52</f>
        <v>2.9792561735507227E-2</v>
      </c>
      <c r="AA17">
        <f>_xlfn.COVARIANCE.S('Q1'!$R$5:$R$560,'Q1'!Z5:Z560)*52</f>
        <v>1.124217808916737E-2</v>
      </c>
      <c r="AC17">
        <v>0.10068048028367158</v>
      </c>
    </row>
    <row r="18" spans="1:29" x14ac:dyDescent="0.25">
      <c r="A18">
        <v>1</v>
      </c>
      <c r="C18">
        <v>1.5443091125914524E-2</v>
      </c>
      <c r="D18">
        <v>1.0169273613007049E-2</v>
      </c>
      <c r="E18">
        <v>1.452035157968772E-2</v>
      </c>
      <c r="F18">
        <v>1.1613728484366146E-2</v>
      </c>
      <c r="G18">
        <v>1.6304377410285759E-2</v>
      </c>
      <c r="H18">
        <v>1.4016173057488448E-2</v>
      </c>
      <c r="I18">
        <v>1.864905873444183E-2</v>
      </c>
      <c r="J18">
        <v>1.7609522295060565E-2</v>
      </c>
      <c r="K18">
        <v>2.0817559961512057E-2</v>
      </c>
      <c r="L18">
        <v>1.946750719420166E-2</v>
      </c>
      <c r="M18">
        <v>1.7219367181273371E-2</v>
      </c>
      <c r="N18">
        <v>2.3959190602270246E-2</v>
      </c>
      <c r="O18">
        <v>1.8647937671816914E-2</v>
      </c>
      <c r="P18">
        <v>2.1116317738183923E-2</v>
      </c>
      <c r="Q18">
        <v>2.4955494793517198E-2</v>
      </c>
      <c r="R18">
        <v>1.8121349440833795E-2</v>
      </c>
      <c r="S18" cm="1">
        <f t="array" ref="S18:S25">TRANSPOSE(T17:AA17)</f>
        <v>2.8750003983117774E-2</v>
      </c>
      <c r="T18">
        <f>_xlfn.COVARIANCE.S('Q1'!$S$5:$S$560,'Q1'!S5:S560)*52</f>
        <v>4.7899729725987453E-2</v>
      </c>
      <c r="U18">
        <f>_xlfn.COVARIANCE.S('Q1'!$S$5:$S$560,'Q1'!T5:T560)*52</f>
        <v>1.3671759850293373E-2</v>
      </c>
      <c r="V18">
        <f>_xlfn.COVARIANCE.S('Q1'!$S$5:$S$560,'Q1'!U5:U560)*52</f>
        <v>2.0943703993996456E-2</v>
      </c>
      <c r="W18">
        <f>_xlfn.COVARIANCE.S('Q1'!$S$5:$S$560,'Q1'!V5:V560)*52</f>
        <v>1.4595401515019228E-2</v>
      </c>
      <c r="X18">
        <f>_xlfn.COVARIANCE.S('Q1'!$S$5:$S$560,'Q1'!W5:W560)*52</f>
        <v>1.968781340540186E-2</v>
      </c>
      <c r="Y18">
        <f>_xlfn.COVARIANCE.S('Q1'!$S$5:$S$560,'Q1'!X5:X560)*52</f>
        <v>2.0382422231496798E-2</v>
      </c>
      <c r="Z18">
        <f>_xlfn.COVARIANCE.S('Q1'!$S$5:$S$560,'Q1'!Y5:Y560)*52</f>
        <v>1.8394189056385405E-2</v>
      </c>
      <c r="AA18">
        <f>_xlfn.COVARIANCE.S('Q1'!$S$5:$S$560,'Q1'!Z5:Z560)*52</f>
        <v>5.1612970002205888E-3</v>
      </c>
      <c r="AC18">
        <v>4.5614334869172019E-2</v>
      </c>
    </row>
    <row r="19" spans="1:29" x14ac:dyDescent="0.25">
      <c r="A19">
        <v>1</v>
      </c>
      <c r="C19">
        <v>5.2516147663559297E-2</v>
      </c>
      <c r="D19">
        <v>3.0867685677939325E-2</v>
      </c>
      <c r="E19">
        <v>5.9158512576883399E-2</v>
      </c>
      <c r="F19">
        <v>4.4051288008463911E-2</v>
      </c>
      <c r="G19">
        <v>6.0487316372925003E-2</v>
      </c>
      <c r="H19">
        <v>4.682801660601512E-2</v>
      </c>
      <c r="I19">
        <v>5.2458266950298496E-2</v>
      </c>
      <c r="J19">
        <v>3.6314371777435066E-2</v>
      </c>
      <c r="K19">
        <v>3.4266835600323946E-2</v>
      </c>
      <c r="L19">
        <v>2.158887425880809E-2</v>
      </c>
      <c r="M19">
        <v>3.0749339616943278E-2</v>
      </c>
      <c r="N19">
        <v>4.8796372281049293E-2</v>
      </c>
      <c r="O19">
        <v>7.3471783813392644E-2</v>
      </c>
      <c r="P19">
        <v>1.0582106107684081E-2</v>
      </c>
      <c r="Q19">
        <v>3.533147148301656E-2</v>
      </c>
      <c r="R19">
        <v>2.5860432726736292E-2</v>
      </c>
      <c r="S19">
        <v>2.7628040155280059E-2</v>
      </c>
      <c r="T19" cm="1">
        <f t="array" ref="T19:T25">TRANSPOSE(U18:AA18)</f>
        <v>1.3671759850293373E-2</v>
      </c>
      <c r="U19">
        <f>_xlfn.COVARIANCE.S('Q1'!$T$5:$T$560,'Q1'!T5:T560)*52</f>
        <v>0.11857191382052203</v>
      </c>
      <c r="V19">
        <f>_xlfn.COVARIANCE.S('Q1'!$T$5:$T$560,'Q1'!U5:U560)*52</f>
        <v>2.8359921960213089E-2</v>
      </c>
      <c r="W19">
        <f>_xlfn.COVARIANCE.S('Q1'!$T$5:$T$560,'Q1'!V5:V560)*52</f>
        <v>4.7394044735983673E-2</v>
      </c>
      <c r="X19">
        <f>_xlfn.COVARIANCE.S('Q1'!$T$5:$T$560,'Q1'!W5:W560)*52</f>
        <v>4.8390136656652427E-2</v>
      </c>
      <c r="Y19">
        <f>_xlfn.COVARIANCE.S('Q1'!$T$5:$T$560,'Q1'!X5:X560)*52</f>
        <v>1.8103184599028925E-2</v>
      </c>
      <c r="Z19">
        <f>_xlfn.COVARIANCE.S('Q1'!$T$5:$T$560,'Q1'!Y5:Y560)*52</f>
        <v>6.7540356569838783E-2</v>
      </c>
      <c r="AA19">
        <f>_xlfn.COVARIANCE.S('Q1'!$T$5:$T$560,'Q1'!Z5:Z560)*52</f>
        <v>2.172728685781182E-2</v>
      </c>
      <c r="AC19">
        <v>0.16908874016030478</v>
      </c>
    </row>
    <row r="20" spans="1:29" x14ac:dyDescent="0.25">
      <c r="A20">
        <v>1</v>
      </c>
      <c r="C20">
        <v>3.3690029387240479E-2</v>
      </c>
      <c r="D20">
        <v>2.8715951066512577E-2</v>
      </c>
      <c r="E20">
        <v>2.7278501826771519E-2</v>
      </c>
      <c r="F20">
        <v>1.7898976077548139E-2</v>
      </c>
      <c r="G20">
        <v>2.249637493787824E-2</v>
      </c>
      <c r="H20">
        <v>2.4071818643510344E-2</v>
      </c>
      <c r="I20">
        <v>2.5026842730085479E-2</v>
      </c>
      <c r="J20">
        <v>2.4366339175000806E-2</v>
      </c>
      <c r="K20">
        <v>3.4953188538897242E-2</v>
      </c>
      <c r="L20">
        <v>3.1765215414841223E-2</v>
      </c>
      <c r="M20">
        <v>3.0770717543906177E-2</v>
      </c>
      <c r="N20">
        <v>3.0459143310950319E-2</v>
      </c>
      <c r="O20">
        <v>3.2252295480807713E-2</v>
      </c>
      <c r="P20">
        <v>2.667482655910278E-2</v>
      </c>
      <c r="Q20">
        <v>3.1259651168256186E-2</v>
      </c>
      <c r="R20">
        <v>2.3993276072458988E-2</v>
      </c>
      <c r="S20">
        <v>2.6858382148559769E-2</v>
      </c>
      <c r="T20">
        <v>2.0943703993996456E-2</v>
      </c>
      <c r="U20" cm="1">
        <f t="array" ref="U20:U25">TRANSPOSE(V19:AA19)</f>
        <v>2.8359921960213089E-2</v>
      </c>
      <c r="V20">
        <f>_xlfn.COVARIANCE.S('Q1'!$U$5:$U$560,'Q1'!U5:U560)*52</f>
        <v>5.4408180565968058E-2</v>
      </c>
      <c r="W20">
        <f>_xlfn.COVARIANCE.S('Q1'!$U$5:$U$560,'Q1'!V5:V560)*52</f>
        <v>1.6846926761223895E-2</v>
      </c>
      <c r="X20">
        <f>_xlfn.COVARIANCE.S('Q1'!$U$5:$U$560,'Q1'!W5:W560)*52</f>
        <v>2.5181398712689929E-2</v>
      </c>
      <c r="Y20">
        <f>_xlfn.COVARIANCE.S('Q1'!$U$5:$U$560,'Q1'!X5:X560)*52</f>
        <v>2.9970127732064152E-2</v>
      </c>
      <c r="Z20">
        <f>_xlfn.COVARIANCE.S('Q1'!$U$5:$U$560,'Q1'!Y5:Y560)*52</f>
        <v>3.0236354869219152E-2</v>
      </c>
      <c r="AA20">
        <f>_xlfn.COVARIANCE.S('Q1'!$U$5:$U$560,'Q1'!Z5:Z560)*52</f>
        <v>1.2975048420549255E-2</v>
      </c>
      <c r="AC20">
        <v>0.10349603867166834</v>
      </c>
    </row>
    <row r="21" spans="1:29" x14ac:dyDescent="0.25">
      <c r="A21">
        <v>1</v>
      </c>
      <c r="C21">
        <v>5.0313556993519595E-2</v>
      </c>
      <c r="D21">
        <v>1.9803517508273086E-2</v>
      </c>
      <c r="E21">
        <v>4.2422823101758475E-2</v>
      </c>
      <c r="F21">
        <v>4.7121354879418237E-2</v>
      </c>
      <c r="G21">
        <v>4.6838095549385499E-2</v>
      </c>
      <c r="H21">
        <v>3.707641736846707E-2</v>
      </c>
      <c r="I21">
        <v>4.991022163888291E-2</v>
      </c>
      <c r="J21">
        <v>2.9379945153516007E-2</v>
      </c>
      <c r="K21">
        <v>3.3500487091369789E-2</v>
      </c>
      <c r="L21">
        <v>1.6825121321270391E-2</v>
      </c>
      <c r="M21">
        <v>2.2889984592597494E-2</v>
      </c>
      <c r="N21">
        <v>3.9296259027847752E-2</v>
      </c>
      <c r="O21">
        <v>5.5803007724663921E-2</v>
      </c>
      <c r="P21">
        <v>8.4922871278283012E-3</v>
      </c>
      <c r="Q21">
        <v>3.1342478883345168E-2</v>
      </c>
      <c r="R21">
        <v>2.4445535829952736E-2</v>
      </c>
      <c r="S21">
        <v>2.2249440026191211E-2</v>
      </c>
      <c r="T21">
        <v>1.4595401515019228E-2</v>
      </c>
      <c r="U21">
        <v>4.7394044735983673E-2</v>
      </c>
      <c r="V21" cm="1">
        <f t="array" ref="V21:V25">TRANSPOSE(W20:AA20)</f>
        <v>1.6846926761223895E-2</v>
      </c>
      <c r="W21">
        <f>_xlfn.COVARIANCE.S('Q1'!$V$5:$V$560,'Q1'!V5:V560)*52</f>
        <v>0.10294663860756334</v>
      </c>
      <c r="X21">
        <f>_xlfn.COVARIANCE.S('Q1'!$V$5:$V$560,'Q1'!W5:W560)*52</f>
        <v>3.9811432114502457E-2</v>
      </c>
      <c r="Y21">
        <f>_xlfn.COVARIANCE.S('Q1'!$V$5:$V$560,'Q1'!X5:X560)*52</f>
        <v>1.3456713079130789E-2</v>
      </c>
      <c r="Z21">
        <f>_xlfn.COVARIANCE.S('Q1'!$V$5:$V$560,'Q1'!Y5:Y560)*52</f>
        <v>5.070265830967003E-2</v>
      </c>
      <c r="AA21">
        <f>_xlfn.COVARIANCE.S('Q1'!$V$5:$V$560,'Q1'!Z5:Z560)*52</f>
        <v>1.5190603424064373E-2</v>
      </c>
      <c r="AC21">
        <v>0.15258801570149472</v>
      </c>
    </row>
    <row r="22" spans="1:29" x14ac:dyDescent="0.25">
      <c r="A22">
        <v>1</v>
      </c>
      <c r="C22">
        <v>3.8628852762446098E-2</v>
      </c>
      <c r="D22">
        <v>2.4977804338233059E-2</v>
      </c>
      <c r="E22">
        <v>3.9632981459471993E-2</v>
      </c>
      <c r="F22">
        <v>3.110034406828413E-2</v>
      </c>
      <c r="G22">
        <v>4.9486373637356015E-2</v>
      </c>
      <c r="H22">
        <v>3.6363199380012874E-2</v>
      </c>
      <c r="I22">
        <v>4.3327061494946896E-2</v>
      </c>
      <c r="J22">
        <v>3.0631409895977464E-2</v>
      </c>
      <c r="K22">
        <v>2.8240334230845078E-2</v>
      </c>
      <c r="L22">
        <v>1.8935072493337337E-2</v>
      </c>
      <c r="M22">
        <v>2.8736820556861144E-2</v>
      </c>
      <c r="N22">
        <v>4.5162717813788063E-2</v>
      </c>
      <c r="O22">
        <v>5.1907210599502256E-2</v>
      </c>
      <c r="P22">
        <v>1.7280633436904377E-2</v>
      </c>
      <c r="Q22">
        <v>2.959565594778699E-2</v>
      </c>
      <c r="R22">
        <v>2.4171863827344601E-2</v>
      </c>
      <c r="S22">
        <v>2.7369792661153986E-2</v>
      </c>
      <c r="T22">
        <v>1.968781340540186E-2</v>
      </c>
      <c r="U22">
        <v>4.8390136656652427E-2</v>
      </c>
      <c r="V22">
        <v>2.5181398712689929E-2</v>
      </c>
      <c r="W22" cm="1">
        <f t="array" ref="W22:W25">TRANSPOSE(X21:AA21)</f>
        <v>3.9811432114502457E-2</v>
      </c>
      <c r="X22">
        <f>_xlfn.COVARIANCE.S('Q1'!$W$5:$W$560,'Q1'!W5:W560)*52</f>
        <v>7.0856182369853679E-2</v>
      </c>
      <c r="Y22">
        <f>_xlfn.COVARIANCE.S('Q1'!$W$5:$W$560,'Q1'!X5:X560)*52</f>
        <v>2.1655719106266479E-2</v>
      </c>
      <c r="Z22">
        <f>_xlfn.COVARIANCE.S('Q1'!$W$5:$W$560,'Q1'!Y5:Y560)*52</f>
        <v>4.3836949094050656E-2</v>
      </c>
      <c r="AA22">
        <f>_xlfn.COVARIANCE.S('Q1'!$W$5:$W$560,'Q1'!Z5:Z560)*52</f>
        <v>2.5492168849354582E-2</v>
      </c>
      <c r="AC22">
        <v>0.12577278913332421</v>
      </c>
    </row>
    <row r="23" spans="1:29" x14ac:dyDescent="0.25">
      <c r="A23">
        <v>1</v>
      </c>
      <c r="C23">
        <v>2.0154249503403637E-2</v>
      </c>
      <c r="D23">
        <v>1.6615638948787637E-2</v>
      </c>
      <c r="E23">
        <v>2.2953197390907697E-2</v>
      </c>
      <c r="F23">
        <v>8.9370587312447049E-3</v>
      </c>
      <c r="G23">
        <v>1.0318526408195352E-2</v>
      </c>
      <c r="H23">
        <v>1.0068689563107917E-2</v>
      </c>
      <c r="I23">
        <v>1.3145254477691938E-2</v>
      </c>
      <c r="J23">
        <v>1.7810666891726872E-2</v>
      </c>
      <c r="K23">
        <v>2.3123402209855665E-2</v>
      </c>
      <c r="L23">
        <v>3.3290110965177158E-2</v>
      </c>
      <c r="M23">
        <v>2.9937096408811394E-2</v>
      </c>
      <c r="N23">
        <v>1.8203864744302849E-2</v>
      </c>
      <c r="O23">
        <v>1.3795125786527751E-2</v>
      </c>
      <c r="P23">
        <v>2.5782445537608011E-2</v>
      </c>
      <c r="Q23">
        <v>2.4768715055150943E-2</v>
      </c>
      <c r="R23">
        <v>1.7686775745524998E-2</v>
      </c>
      <c r="S23">
        <v>2.2102803369749957E-2</v>
      </c>
      <c r="T23">
        <v>2.0382422231496798E-2</v>
      </c>
      <c r="U23">
        <v>1.8103184599028925E-2</v>
      </c>
      <c r="V23">
        <v>2.9970127732064152E-2</v>
      </c>
      <c r="W23">
        <v>1.3456713079130789E-2</v>
      </c>
      <c r="X23" cm="1">
        <f t="array" ref="X23:X25">TRANSPOSE(Y22:AA22)</f>
        <v>2.1655719106266479E-2</v>
      </c>
      <c r="Y23">
        <f>_xlfn.COVARIANCE.S('Q1'!$X$5:$X$560,'Q1'!X5:X560)*52</f>
        <v>7.4809373628345416E-2</v>
      </c>
      <c r="Z23">
        <f>_xlfn.COVARIANCE.S('Q1'!$X$5:$X$560,'Q1'!Y5:Y560)*52</f>
        <v>2.0286552683404627E-2</v>
      </c>
      <c r="AA23">
        <f>_xlfn.COVARIANCE.S('Q1'!$X$5:$X$560,'Q1'!Z5:Z560)*52</f>
        <v>4.7853950962504612E-3</v>
      </c>
      <c r="AC23">
        <v>0.1322678001481114</v>
      </c>
    </row>
    <row r="24" spans="1:29" x14ac:dyDescent="0.25">
      <c r="A24">
        <v>1</v>
      </c>
      <c r="C24">
        <v>7.1215829231437433E-2</v>
      </c>
      <c r="D24">
        <v>3.1669049632095568E-2</v>
      </c>
      <c r="E24">
        <v>6.4177912875036894E-2</v>
      </c>
      <c r="F24">
        <v>6.1013418217967887E-2</v>
      </c>
      <c r="G24">
        <v>5.6112298204704883E-2</v>
      </c>
      <c r="H24">
        <v>4.4745665034591792E-2</v>
      </c>
      <c r="I24">
        <v>6.073919569803287E-2</v>
      </c>
      <c r="J24">
        <v>3.9456916033071089E-2</v>
      </c>
      <c r="K24">
        <v>3.1926245160807998E-2</v>
      </c>
      <c r="L24">
        <v>2.3879973396387873E-2</v>
      </c>
      <c r="M24">
        <v>3.0581847821336126E-2</v>
      </c>
      <c r="N24">
        <v>4.2774074436512863E-2</v>
      </c>
      <c r="O24">
        <v>8.1975976743264095E-2</v>
      </c>
      <c r="P24">
        <v>1.4732734392849523E-2</v>
      </c>
      <c r="Q24">
        <v>3.9201406390477894E-2</v>
      </c>
      <c r="R24">
        <v>2.3749756373319577E-2</v>
      </c>
      <c r="S24">
        <v>2.9792561735507227E-2</v>
      </c>
      <c r="T24">
        <v>1.8394189056385405E-2</v>
      </c>
      <c r="U24">
        <v>6.7540356569838783E-2</v>
      </c>
      <c r="V24">
        <v>3.0236354869219152E-2</v>
      </c>
      <c r="W24">
        <v>5.070265830967003E-2</v>
      </c>
      <c r="X24">
        <v>4.3836949094050656E-2</v>
      </c>
      <c r="Y24" cm="1">
        <f t="array" ref="Y24:Y25">TRANSPOSE(Z23:AA23)</f>
        <v>2.0286552683404627E-2</v>
      </c>
      <c r="Z24">
        <f>_xlfn.COVARIANCE.S('Q1'!$Y$5:$Y$560,'Q1'!Y5:Y560)*52</f>
        <v>0.1616539577633633</v>
      </c>
      <c r="AA24">
        <f>_xlfn.COVARIANCE.S('Q1'!$Y$5:$Y$560,'Q1'!Z5:Z560)*52</f>
        <v>1.5187916858685521E-2</v>
      </c>
      <c r="AC24">
        <v>0.12910342244175688</v>
      </c>
    </row>
    <row r="25" spans="1:29" x14ac:dyDescent="0.25">
      <c r="A25">
        <v>1</v>
      </c>
      <c r="C25">
        <v>2.2205827492530077E-2</v>
      </c>
      <c r="D25">
        <v>1.6511114527225128E-2</v>
      </c>
      <c r="E25">
        <v>1.6050566574717227E-2</v>
      </c>
      <c r="F25">
        <v>1.7991947522388592E-2</v>
      </c>
      <c r="G25">
        <v>2.0744564055269161E-2</v>
      </c>
      <c r="H25">
        <v>1.4665532230494532E-2</v>
      </c>
      <c r="I25">
        <v>1.5324337036485954E-2</v>
      </c>
      <c r="J25">
        <v>9.2561122836065067E-3</v>
      </c>
      <c r="K25">
        <v>1.6068692572769612E-2</v>
      </c>
      <c r="L25">
        <v>3.7778369735634717E-3</v>
      </c>
      <c r="M25">
        <v>6.8670424371459612E-3</v>
      </c>
      <c r="N25">
        <v>2.9717540652863798E-2</v>
      </c>
      <c r="O25">
        <v>1.9018968318470292E-2</v>
      </c>
      <c r="P25">
        <v>2.9091426349995529E-3</v>
      </c>
      <c r="Q25">
        <v>1.7504271009509097E-2</v>
      </c>
      <c r="R25">
        <v>1.3747473599895884E-2</v>
      </c>
      <c r="S25">
        <v>1.124217808916737E-2</v>
      </c>
      <c r="T25">
        <v>5.1612970002205888E-3</v>
      </c>
      <c r="U25">
        <v>2.172728685781182E-2</v>
      </c>
      <c r="V25">
        <v>1.2975048420549255E-2</v>
      </c>
      <c r="W25">
        <v>1.5190603424064373E-2</v>
      </c>
      <c r="X25">
        <v>2.5492168849354582E-2</v>
      </c>
      <c r="Y25">
        <v>4.7853950962504612E-3</v>
      </c>
      <c r="Z25" cm="1">
        <f t="array" ref="Z25">TRANSPOSE(AA24)</f>
        <v>1.5187916858685521E-2</v>
      </c>
      <c r="AA25">
        <f>_xlfn.COVARIANCE.S('Q1'!Z5:Z560,'Q1'!Z5:Z560)*52</f>
        <v>5.7434538974896268E-2</v>
      </c>
      <c r="AC25">
        <v>6.2527407853882194E-2</v>
      </c>
    </row>
    <row r="29" spans="1:29" x14ac:dyDescent="0.25">
      <c r="C29" t="s">
        <v>12</v>
      </c>
      <c r="D29" t="s">
        <v>13</v>
      </c>
      <c r="E29" t="s">
        <v>14</v>
      </c>
      <c r="G29" t="s">
        <v>15</v>
      </c>
      <c r="I29" t="s">
        <v>16</v>
      </c>
      <c r="J29" t="s">
        <v>17</v>
      </c>
    </row>
    <row r="30" spans="1:29" x14ac:dyDescent="0.25">
      <c r="C30" cm="1">
        <f t="array" ref="C30">MMULT(MMULT(TRANSPOSE(ONE),MINVERSE(SIGMA)),ONE)</f>
        <v>51.562761622794746</v>
      </c>
      <c r="D30" cm="1">
        <f t="array" ref="D30">MMULT(MMULT(TRANSPOSE(ONE),MINVERSE(SIGMA)),Z)</f>
        <v>3.8818067427730858</v>
      </c>
      <c r="E30" cm="1">
        <f t="array" ref="E30">MMULT(MMULT(TRANSPOSE(Z),MINVERSE(SIGMA)),Z)</f>
        <v>1.7394428956598689</v>
      </c>
      <c r="G30">
        <f>A*Cee-B*B</f>
        <v>74.622055797135062</v>
      </c>
      <c r="I30">
        <f>(A*0.15-B)/DELTA</f>
        <v>5.1628268070229674E-2</v>
      </c>
      <c r="J30">
        <f>(Cee-B*0.15)/DELTA</f>
        <v>1.5507102717590005E-2</v>
      </c>
    </row>
    <row r="32" spans="1:29" x14ac:dyDescent="0.25">
      <c r="C32" s="4" t="s">
        <v>18</v>
      </c>
      <c r="E32" s="2" t="s">
        <v>19</v>
      </c>
      <c r="F32" s="2" t="s">
        <v>20</v>
      </c>
      <c r="H32" t="s">
        <v>11</v>
      </c>
    </row>
    <row r="33" spans="3:8" x14ac:dyDescent="0.25">
      <c r="C33" s="5" cm="1">
        <f t="array" ref="C33:C57">LAMBDA*MMULT(MINVERSE(SIGMA),ONE)+GAMMA*MMULT(MINVERSE(SIGMA),Z)</f>
        <v>6.9622751798250407E-2</v>
      </c>
      <c r="E33" s="3">
        <f>SUM(DOUBLEU)</f>
        <v>1.0000000000000002</v>
      </c>
      <c r="F33" s="3" cm="1">
        <f t="array" ref="F33">MMULT(TRANSPOSE(DOUBLEU),Z)</f>
        <v>0.14999999999999994</v>
      </c>
      <c r="H33" cm="1">
        <f t="array" ref="H33">MMULT(MMULT(TRANSPOSE(DOUBLEU),SIGMA),DOUBLEU)^0.5</f>
        <v>0.15248391039098008</v>
      </c>
    </row>
    <row r="34" spans="3:8" x14ac:dyDescent="0.25">
      <c r="C34" s="5">
        <v>2.0444500292366524E-2</v>
      </c>
    </row>
    <row r="35" spans="3:8" x14ac:dyDescent="0.25">
      <c r="C35" s="5">
        <v>-6.2050215768004379E-3</v>
      </c>
    </row>
    <row r="36" spans="3:8" x14ac:dyDescent="0.25">
      <c r="C36" s="5">
        <v>3.9991862401923109E-2</v>
      </c>
    </row>
    <row r="37" spans="3:8" x14ac:dyDescent="0.25">
      <c r="C37" s="5">
        <v>-2.162845312555909E-2</v>
      </c>
    </row>
    <row r="38" spans="3:8" x14ac:dyDescent="0.25">
      <c r="C38" s="5">
        <v>0.2028953649243086</v>
      </c>
    </row>
    <row r="39" spans="3:8" x14ac:dyDescent="0.25">
      <c r="C39" s="5">
        <v>-7.033393699138929E-2</v>
      </c>
    </row>
    <row r="40" spans="3:8" x14ac:dyDescent="0.25">
      <c r="C40" s="5">
        <v>5.2369043465311668E-2</v>
      </c>
    </row>
    <row r="41" spans="3:8" x14ac:dyDescent="0.25">
      <c r="C41" s="5">
        <v>-3.858401341703064E-2</v>
      </c>
    </row>
    <row r="42" spans="3:8" x14ac:dyDescent="0.25">
      <c r="C42" s="5">
        <v>6.3075872980697403E-2</v>
      </c>
    </row>
    <row r="43" spans="3:8" x14ac:dyDescent="0.25">
      <c r="C43" s="5">
        <v>-4.0587156887973166E-2</v>
      </c>
    </row>
    <row r="44" spans="3:8" x14ac:dyDescent="0.25">
      <c r="C44" s="5">
        <v>-0.10883240080611463</v>
      </c>
    </row>
    <row r="45" spans="3:8" x14ac:dyDescent="0.25">
      <c r="C45" s="5">
        <v>1.7907209547693904E-2</v>
      </c>
    </row>
    <row r="46" spans="3:8" x14ac:dyDescent="0.25">
      <c r="C46" s="5">
        <v>0.11071049065506794</v>
      </c>
    </row>
    <row r="47" spans="3:8" x14ac:dyDescent="0.25">
      <c r="C47" s="5">
        <v>4.079497376685657E-2</v>
      </c>
    </row>
    <row r="48" spans="3:8" x14ac:dyDescent="0.25">
      <c r="C48" s="5">
        <v>0.12717558477027174</v>
      </c>
    </row>
    <row r="49" spans="2:26" x14ac:dyDescent="0.25">
      <c r="C49" s="5">
        <v>5.1087431989110532E-2</v>
      </c>
    </row>
    <row r="50" spans="2:26" x14ac:dyDescent="0.25">
      <c r="C50" s="5">
        <v>0.12892775314926508</v>
      </c>
    </row>
    <row r="51" spans="2:26" x14ac:dyDescent="0.25">
      <c r="C51" s="5">
        <v>2.1040338249556437E-2</v>
      </c>
    </row>
    <row r="52" spans="2:26" x14ac:dyDescent="0.25">
      <c r="C52" s="5">
        <v>-2.7122506090916671E-2</v>
      </c>
    </row>
    <row r="53" spans="2:26" x14ac:dyDescent="0.25">
      <c r="C53" s="5">
        <v>6.462900642105035E-2</v>
      </c>
    </row>
    <row r="54" spans="2:26" x14ac:dyDescent="0.25">
      <c r="C54" s="5">
        <v>-3.466885748598382E-2</v>
      </c>
    </row>
    <row r="55" spans="2:26" x14ac:dyDescent="0.25">
      <c r="C55" s="5">
        <v>0.13825973340032627</v>
      </c>
    </row>
    <row r="56" spans="2:26" x14ac:dyDescent="0.25">
      <c r="C56" s="5">
        <v>-3.625609284915679E-2</v>
      </c>
    </row>
    <row r="57" spans="2:26" x14ac:dyDescent="0.25">
      <c r="C57" s="5">
        <v>0.23528652141886813</v>
      </c>
    </row>
    <row r="62" spans="2:26" x14ac:dyDescent="0.25">
      <c r="B62" t="s">
        <v>490</v>
      </c>
    </row>
    <row r="63" spans="2:26" x14ac:dyDescent="0.25">
      <c r="B63" s="20" t="s">
        <v>3</v>
      </c>
      <c r="C63" s="20" t="s">
        <v>57</v>
      </c>
      <c r="D63" s="20" t="s">
        <v>59</v>
      </c>
      <c r="E63" s="20" t="s">
        <v>61</v>
      </c>
      <c r="F63" s="20" t="s">
        <v>4</v>
      </c>
      <c r="G63" s="20" t="s">
        <v>5</v>
      </c>
      <c r="H63" s="20" t="s">
        <v>66</v>
      </c>
      <c r="I63" s="20" t="s">
        <v>68</v>
      </c>
      <c r="J63" s="20" t="s">
        <v>71</v>
      </c>
      <c r="K63" s="20" t="s">
        <v>74</v>
      </c>
      <c r="L63" s="20" t="s">
        <v>76</v>
      </c>
      <c r="M63" s="20" t="s">
        <v>78</v>
      </c>
      <c r="N63" s="20" t="s">
        <v>81</v>
      </c>
      <c r="O63" s="20" t="s">
        <v>83</v>
      </c>
      <c r="P63" s="20" t="s">
        <v>86</v>
      </c>
      <c r="Q63" s="20" t="s">
        <v>88</v>
      </c>
      <c r="R63" s="20" t="s">
        <v>90</v>
      </c>
      <c r="S63" s="20" t="s">
        <v>93</v>
      </c>
      <c r="T63" s="20" t="s">
        <v>95</v>
      </c>
      <c r="U63" s="20" t="s">
        <v>98</v>
      </c>
      <c r="V63" s="20" t="s">
        <v>100</v>
      </c>
      <c r="W63" s="20" t="s">
        <v>102</v>
      </c>
      <c r="X63" s="20" t="s">
        <v>105</v>
      </c>
      <c r="Y63" s="20" t="s">
        <v>108</v>
      </c>
      <c r="Z63" s="20" t="s">
        <v>110</v>
      </c>
    </row>
    <row r="64" spans="2:26" x14ac:dyDescent="0.25">
      <c r="B64" s="21" cm="1">
        <f t="array" ref="B64:Z64">TRANSPOSE(DOUBLEU)</f>
        <v>6.9622751798250407E-2</v>
      </c>
      <c r="C64" s="21">
        <v>2.0444500292366524E-2</v>
      </c>
      <c r="D64" s="21">
        <v>-6.2050215768004379E-3</v>
      </c>
      <c r="E64" s="21">
        <v>3.9991862401923109E-2</v>
      </c>
      <c r="F64" s="21">
        <v>-2.162845312555909E-2</v>
      </c>
      <c r="G64" s="21">
        <v>0.2028953649243086</v>
      </c>
      <c r="H64" s="21">
        <v>-7.033393699138929E-2</v>
      </c>
      <c r="I64" s="21">
        <v>5.2369043465311668E-2</v>
      </c>
      <c r="J64" s="21">
        <v>-3.858401341703064E-2</v>
      </c>
      <c r="K64" s="21">
        <v>6.3075872980697403E-2</v>
      </c>
      <c r="L64" s="21">
        <v>-4.0587156887973166E-2</v>
      </c>
      <c r="M64" s="21">
        <v>-0.10883240080611463</v>
      </c>
      <c r="N64" s="21">
        <v>1.7907209547693904E-2</v>
      </c>
      <c r="O64" s="21">
        <v>0.11071049065506794</v>
      </c>
      <c r="P64" s="21">
        <v>4.079497376685657E-2</v>
      </c>
      <c r="Q64" s="21">
        <v>0.12717558477027174</v>
      </c>
      <c r="R64" s="21">
        <v>5.1087431989110532E-2</v>
      </c>
      <c r="S64" s="21">
        <v>0.12892775314926508</v>
      </c>
      <c r="T64" s="21">
        <v>2.1040338249556437E-2</v>
      </c>
      <c r="U64" s="21">
        <v>-2.7122506090916671E-2</v>
      </c>
      <c r="V64" s="21">
        <v>6.462900642105035E-2</v>
      </c>
      <c r="W64" s="21">
        <v>-3.466885748598382E-2</v>
      </c>
      <c r="X64" s="21">
        <v>0.13825973340032627</v>
      </c>
      <c r="Y64" s="21">
        <v>-3.625609284915679E-2</v>
      </c>
      <c r="Z64" s="21">
        <v>0.23528652141886813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42C3A-6C98-4EE0-9631-6A1BF11F67F8}">
  <dimension ref="A1:B67"/>
  <sheetViews>
    <sheetView workbookViewId="0">
      <selection activeCell="U20" sqref="U20"/>
    </sheetView>
  </sheetViews>
  <sheetFormatPr defaultRowHeight="15" x14ac:dyDescent="0.25"/>
  <sheetData>
    <row r="1" spans="1:2" x14ac:dyDescent="0.25">
      <c r="A1" t="s">
        <v>22</v>
      </c>
      <c r="B1" t="s">
        <v>21</v>
      </c>
    </row>
    <row r="2" spans="1:2" x14ac:dyDescent="0.25">
      <c r="A2">
        <f t="shared" ref="A2:A33" si="0">((A*B2*B2-2*B*B2+Cee)/(DELTA))^0.5</f>
        <v>0.49807226951896943</v>
      </c>
      <c r="B2">
        <v>-0.5</v>
      </c>
    </row>
    <row r="3" spans="1:2" x14ac:dyDescent="0.25">
      <c r="A3">
        <f t="shared" si="0"/>
        <v>0.48213264412154011</v>
      </c>
      <c r="B3">
        <f>B2+0.02</f>
        <v>-0.48</v>
      </c>
    </row>
    <row r="4" spans="1:2" x14ac:dyDescent="0.25">
      <c r="A4">
        <f t="shared" si="0"/>
        <v>0.46624089891875731</v>
      </c>
      <c r="B4">
        <f t="shared" ref="B4:B67" si="1">B3+0.02</f>
        <v>-0.45999999999999996</v>
      </c>
    </row>
    <row r="5" spans="1:2" x14ac:dyDescent="0.25">
      <c r="A5">
        <f t="shared" si="0"/>
        <v>0.4504021020761409</v>
      </c>
      <c r="B5">
        <f t="shared" si="1"/>
        <v>-0.43999999999999995</v>
      </c>
    </row>
    <row r="6" spans="1:2" x14ac:dyDescent="0.25">
      <c r="A6">
        <f t="shared" si="0"/>
        <v>0.43462204237444574</v>
      </c>
      <c r="B6">
        <f t="shared" si="1"/>
        <v>-0.41999999999999993</v>
      </c>
    </row>
    <row r="7" spans="1:2" x14ac:dyDescent="0.25">
      <c r="A7">
        <f t="shared" si="0"/>
        <v>0.41890735767464754</v>
      </c>
      <c r="B7">
        <f t="shared" si="1"/>
        <v>-0.39999999999999991</v>
      </c>
    </row>
    <row r="8" spans="1:2" x14ac:dyDescent="0.25">
      <c r="A8">
        <f t="shared" si="0"/>
        <v>0.40326569075891888</v>
      </c>
      <c r="B8">
        <f t="shared" si="1"/>
        <v>-0.37999999999999989</v>
      </c>
    </row>
    <row r="9" spans="1:2" x14ac:dyDescent="0.25">
      <c r="A9">
        <f t="shared" si="0"/>
        <v>0.38770587925084843</v>
      </c>
      <c r="B9">
        <f t="shared" si="1"/>
        <v>-0.35999999999999988</v>
      </c>
    </row>
    <row r="10" spans="1:2" x14ac:dyDescent="0.25">
      <c r="A10">
        <f t="shared" si="0"/>
        <v>0.37223818812847692</v>
      </c>
      <c r="B10">
        <f t="shared" si="1"/>
        <v>-0.33999999999999986</v>
      </c>
    </row>
    <row r="11" spans="1:2" x14ac:dyDescent="0.25">
      <c r="A11">
        <f t="shared" si="0"/>
        <v>0.35687459566318486</v>
      </c>
      <c r="B11">
        <f t="shared" si="1"/>
        <v>-0.31999999999999984</v>
      </c>
    </row>
    <row r="12" spans="1:2" x14ac:dyDescent="0.25">
      <c r="A12">
        <f t="shared" si="0"/>
        <v>0.34162914657775395</v>
      </c>
      <c r="B12">
        <f t="shared" si="1"/>
        <v>-0.29999999999999982</v>
      </c>
    </row>
    <row r="13" spans="1:2" x14ac:dyDescent="0.25">
      <c r="A13">
        <f t="shared" si="0"/>
        <v>0.32651838996635357</v>
      </c>
      <c r="B13">
        <f t="shared" si="1"/>
        <v>-0.2799999999999998</v>
      </c>
    </row>
    <row r="14" spans="1:2" x14ac:dyDescent="0.25">
      <c r="A14">
        <f t="shared" si="0"/>
        <v>0.31156192420462331</v>
      </c>
      <c r="B14">
        <f t="shared" si="1"/>
        <v>-0.25999999999999979</v>
      </c>
    </row>
    <row r="15" spans="1:2" x14ac:dyDescent="0.25">
      <c r="A15">
        <f t="shared" si="0"/>
        <v>0.29678307680029131</v>
      </c>
      <c r="B15">
        <f t="shared" si="1"/>
        <v>-0.2399999999999998</v>
      </c>
    </row>
    <row r="16" spans="1:2" x14ac:dyDescent="0.25">
      <c r="A16">
        <f t="shared" si="0"/>
        <v>0.2822097538518118</v>
      </c>
      <c r="B16">
        <f t="shared" si="1"/>
        <v>-0.21999999999999981</v>
      </c>
    </row>
    <row r="17" spans="1:2" x14ac:dyDescent="0.25">
      <c r="A17">
        <f t="shared" si="0"/>
        <v>0.26787550111244829</v>
      </c>
      <c r="B17">
        <f t="shared" si="1"/>
        <v>-0.19999999999999982</v>
      </c>
    </row>
    <row r="18" spans="1:2" x14ac:dyDescent="0.25">
      <c r="A18">
        <f t="shared" si="0"/>
        <v>0.25382082549799334</v>
      </c>
      <c r="B18">
        <f t="shared" si="1"/>
        <v>-0.17999999999999983</v>
      </c>
    </row>
    <row r="19" spans="1:2" x14ac:dyDescent="0.25">
      <c r="A19">
        <f t="shared" si="0"/>
        <v>0.24009482970237567</v>
      </c>
      <c r="B19">
        <f t="shared" si="1"/>
        <v>-0.15999999999999984</v>
      </c>
    </row>
    <row r="20" spans="1:2" x14ac:dyDescent="0.25">
      <c r="A20">
        <f t="shared" si="0"/>
        <v>0.22675720821229736</v>
      </c>
      <c r="B20">
        <f t="shared" si="1"/>
        <v>-0.13999999999999985</v>
      </c>
    </row>
    <row r="21" spans="1:2" x14ac:dyDescent="0.25">
      <c r="A21">
        <f t="shared" si="0"/>
        <v>0.21388063057638027</v>
      </c>
      <c r="B21">
        <f t="shared" si="1"/>
        <v>-0.11999999999999984</v>
      </c>
    </row>
    <row r="22" spans="1:2" x14ac:dyDescent="0.25">
      <c r="A22">
        <f t="shared" si="0"/>
        <v>0.201553479822</v>
      </c>
      <c r="B22">
        <f t="shared" si="1"/>
        <v>-9.9999999999999839E-2</v>
      </c>
    </row>
    <row r="23" spans="1:2" x14ac:dyDescent="0.25">
      <c r="A23">
        <f t="shared" si="0"/>
        <v>0.18988279214835962</v>
      </c>
      <c r="B23">
        <f t="shared" si="1"/>
        <v>-7.9999999999999835E-2</v>
      </c>
    </row>
    <row r="24" spans="1:2" x14ac:dyDescent="0.25">
      <c r="A24">
        <f t="shared" si="0"/>
        <v>0.17899701872614907</v>
      </c>
      <c r="B24">
        <f t="shared" si="1"/>
        <v>-5.9999999999999831E-2</v>
      </c>
    </row>
    <row r="25" spans="1:2" x14ac:dyDescent="0.25">
      <c r="A25">
        <f t="shared" si="0"/>
        <v>0.16904786039679423</v>
      </c>
      <c r="B25">
        <f t="shared" si="1"/>
        <v>-3.9999999999999827E-2</v>
      </c>
    </row>
    <row r="26" spans="1:2" x14ac:dyDescent="0.25">
      <c r="A26">
        <f t="shared" si="0"/>
        <v>0.16020990584140282</v>
      </c>
      <c r="B26">
        <f t="shared" si="1"/>
        <v>-1.9999999999999827E-2</v>
      </c>
    </row>
    <row r="27" spans="1:2" x14ac:dyDescent="0.25">
      <c r="A27">
        <f t="shared" si="0"/>
        <v>0.15267624958643941</v>
      </c>
      <c r="B27">
        <f t="shared" si="1"/>
        <v>1.7347234759768071E-16</v>
      </c>
    </row>
    <row r="28" spans="1:2" x14ac:dyDescent="0.25">
      <c r="A28">
        <f t="shared" si="0"/>
        <v>0.1466480442383831</v>
      </c>
      <c r="B28">
        <f t="shared" si="1"/>
        <v>2.0000000000000174E-2</v>
      </c>
    </row>
    <row r="29" spans="1:2" x14ac:dyDescent="0.25">
      <c r="A29">
        <f t="shared" si="0"/>
        <v>0.14231672074354879</v>
      </c>
      <c r="B29">
        <f t="shared" si="1"/>
        <v>4.0000000000000174E-2</v>
      </c>
    </row>
    <row r="30" spans="1:2" x14ac:dyDescent="0.25">
      <c r="A30">
        <f t="shared" si="0"/>
        <v>0.13984004276509707</v>
      </c>
      <c r="B30">
        <f t="shared" si="1"/>
        <v>6.0000000000000178E-2</v>
      </c>
    </row>
    <row r="31" spans="1:2" x14ac:dyDescent="0.25">
      <c r="A31">
        <f t="shared" si="0"/>
        <v>0.13931695715519907</v>
      </c>
      <c r="B31">
        <f t="shared" si="1"/>
        <v>8.0000000000000182E-2</v>
      </c>
    </row>
    <row r="32" spans="1:2" x14ac:dyDescent="0.25">
      <c r="A32">
        <f t="shared" si="0"/>
        <v>0.14076924370939628</v>
      </c>
      <c r="B32">
        <f t="shared" si="1"/>
        <v>0.10000000000000019</v>
      </c>
    </row>
    <row r="33" spans="1:2" x14ac:dyDescent="0.25">
      <c r="A33">
        <f t="shared" si="0"/>
        <v>0.14413720488180592</v>
      </c>
      <c r="B33">
        <f t="shared" si="1"/>
        <v>0.12000000000000019</v>
      </c>
    </row>
    <row r="34" spans="1:2" x14ac:dyDescent="0.25">
      <c r="A34">
        <f t="shared" ref="A34:A67" si="2">((A*B34*B34-2*B*B34+Cee)/(DELTA))^0.5</f>
        <v>0.14929124596189972</v>
      </c>
      <c r="B34">
        <f t="shared" si="1"/>
        <v>0.14000000000000018</v>
      </c>
    </row>
    <row r="35" spans="1:2" x14ac:dyDescent="0.25">
      <c r="A35">
        <f t="shared" si="2"/>
        <v>0.15605449959442252</v>
      </c>
      <c r="B35">
        <f t="shared" si="1"/>
        <v>0.16000000000000017</v>
      </c>
    </row>
    <row r="36" spans="1:2" x14ac:dyDescent="0.25">
      <c r="A36">
        <f t="shared" si="2"/>
        <v>0.16422827405647078</v>
      </c>
      <c r="B36">
        <f t="shared" si="1"/>
        <v>0.18000000000000016</v>
      </c>
    </row>
    <row r="37" spans="1:2" x14ac:dyDescent="0.25">
      <c r="A37">
        <f t="shared" si="2"/>
        <v>0.1736134602747188</v>
      </c>
      <c r="B37">
        <f t="shared" si="1"/>
        <v>0.20000000000000015</v>
      </c>
    </row>
    <row r="38" spans="1:2" x14ac:dyDescent="0.25">
      <c r="A38">
        <f t="shared" si="2"/>
        <v>0.18402480705233168</v>
      </c>
      <c r="B38">
        <f t="shared" si="1"/>
        <v>0.22000000000000014</v>
      </c>
    </row>
    <row r="39" spans="1:2" x14ac:dyDescent="0.25">
      <c r="A39">
        <f t="shared" si="2"/>
        <v>0.1952982694900979</v>
      </c>
      <c r="B39">
        <f t="shared" si="1"/>
        <v>0.24000000000000013</v>
      </c>
    </row>
    <row r="40" spans="1:2" x14ac:dyDescent="0.25">
      <c r="A40">
        <f t="shared" si="2"/>
        <v>0.20729323904579799</v>
      </c>
      <c r="B40">
        <f t="shared" si="1"/>
        <v>0.26000000000000012</v>
      </c>
    </row>
    <row r="41" spans="1:2" x14ac:dyDescent="0.25">
      <c r="A41">
        <f t="shared" si="2"/>
        <v>0.21989167395666043</v>
      </c>
      <c r="B41">
        <f t="shared" si="1"/>
        <v>0.28000000000000014</v>
      </c>
    </row>
    <row r="42" spans="1:2" x14ac:dyDescent="0.25">
      <c r="A42">
        <f t="shared" si="2"/>
        <v>0.23299570388725757</v>
      </c>
      <c r="B42">
        <f t="shared" si="1"/>
        <v>0.30000000000000016</v>
      </c>
    </row>
    <row r="43" spans="1:2" x14ac:dyDescent="0.25">
      <c r="A43">
        <f t="shared" si="2"/>
        <v>0.24652471725461411</v>
      </c>
      <c r="B43">
        <f t="shared" si="1"/>
        <v>0.32000000000000017</v>
      </c>
    </row>
    <row r="44" spans="1:2" x14ac:dyDescent="0.25">
      <c r="A44">
        <f t="shared" si="2"/>
        <v>0.26041248594894345</v>
      </c>
      <c r="B44">
        <f t="shared" si="1"/>
        <v>0.34000000000000019</v>
      </c>
    </row>
    <row r="45" spans="1:2" x14ac:dyDescent="0.25">
      <c r="A45">
        <f t="shared" si="2"/>
        <v>0.27460458461548382</v>
      </c>
      <c r="B45">
        <f t="shared" si="1"/>
        <v>0.36000000000000021</v>
      </c>
    </row>
    <row r="46" spans="1:2" x14ac:dyDescent="0.25">
      <c r="A46">
        <f t="shared" si="2"/>
        <v>0.28905619069424648</v>
      </c>
      <c r="B46">
        <f t="shared" si="1"/>
        <v>0.38000000000000023</v>
      </c>
    </row>
    <row r="47" spans="1:2" x14ac:dyDescent="0.25">
      <c r="A47">
        <f t="shared" si="2"/>
        <v>0.30373026404786729</v>
      </c>
      <c r="B47">
        <f t="shared" si="1"/>
        <v>0.40000000000000024</v>
      </c>
    </row>
    <row r="48" spans="1:2" x14ac:dyDescent="0.25">
      <c r="A48">
        <f t="shared" si="2"/>
        <v>0.31859606659781325</v>
      </c>
      <c r="B48">
        <f t="shared" si="1"/>
        <v>0.42000000000000026</v>
      </c>
    </row>
    <row r="49" spans="1:2" x14ac:dyDescent="0.25">
      <c r="A49">
        <f t="shared" si="2"/>
        <v>0.33362797010697681</v>
      </c>
      <c r="B49">
        <f t="shared" si="1"/>
        <v>0.44000000000000028</v>
      </c>
    </row>
    <row r="50" spans="1:2" x14ac:dyDescent="0.25">
      <c r="A50">
        <f t="shared" si="2"/>
        <v>0.34880450062592055</v>
      </c>
      <c r="B50">
        <f t="shared" si="1"/>
        <v>0.4600000000000003</v>
      </c>
    </row>
    <row r="51" spans="1:2" x14ac:dyDescent="0.25">
      <c r="A51">
        <f t="shared" si="2"/>
        <v>0.3641075738146437</v>
      </c>
      <c r="B51">
        <f t="shared" si="1"/>
        <v>0.48000000000000032</v>
      </c>
    </row>
    <row r="52" spans="1:2" x14ac:dyDescent="0.25">
      <c r="A52">
        <f t="shared" si="2"/>
        <v>0.37952188262940401</v>
      </c>
      <c r="B52">
        <f t="shared" si="1"/>
        <v>0.50000000000000033</v>
      </c>
    </row>
    <row r="53" spans="1:2" x14ac:dyDescent="0.25">
      <c r="A53">
        <f t="shared" si="2"/>
        <v>0.39503440598641587</v>
      </c>
      <c r="B53">
        <f t="shared" si="1"/>
        <v>0.52000000000000035</v>
      </c>
    </row>
    <row r="54" spans="1:2" x14ac:dyDescent="0.25">
      <c r="A54">
        <f t="shared" si="2"/>
        <v>0.41063401328263865</v>
      </c>
      <c r="B54">
        <f t="shared" si="1"/>
        <v>0.54000000000000037</v>
      </c>
    </row>
    <row r="55" spans="1:2" x14ac:dyDescent="0.25">
      <c r="A55">
        <f t="shared" si="2"/>
        <v>0.42631114488043176</v>
      </c>
      <c r="B55">
        <f t="shared" si="1"/>
        <v>0.56000000000000039</v>
      </c>
    </row>
    <row r="56" spans="1:2" x14ac:dyDescent="0.25">
      <c r="A56">
        <f t="shared" si="2"/>
        <v>0.44205755288990956</v>
      </c>
      <c r="B56">
        <f t="shared" si="1"/>
        <v>0.5800000000000004</v>
      </c>
    </row>
    <row r="57" spans="1:2" x14ac:dyDescent="0.25">
      <c r="A57">
        <f t="shared" si="2"/>
        <v>0.45786608994099826</v>
      </c>
      <c r="B57">
        <f t="shared" si="1"/>
        <v>0.60000000000000042</v>
      </c>
    </row>
    <row r="58" spans="1:2" x14ac:dyDescent="0.25">
      <c r="A58">
        <f t="shared" si="2"/>
        <v>0.47373053627752765</v>
      </c>
      <c r="B58">
        <f t="shared" si="1"/>
        <v>0.62000000000000044</v>
      </c>
    </row>
    <row r="59" spans="1:2" x14ac:dyDescent="0.25">
      <c r="A59">
        <f t="shared" si="2"/>
        <v>0.48964545756988498</v>
      </c>
      <c r="B59">
        <f t="shared" si="1"/>
        <v>0.64000000000000046</v>
      </c>
    </row>
    <row r="60" spans="1:2" x14ac:dyDescent="0.25">
      <c r="A60">
        <f t="shared" si="2"/>
        <v>0.50560608745241842</v>
      </c>
      <c r="B60">
        <f t="shared" si="1"/>
        <v>0.66000000000000048</v>
      </c>
    </row>
    <row r="61" spans="1:2" x14ac:dyDescent="0.25">
      <c r="A61">
        <f t="shared" si="2"/>
        <v>0.52160823004641654</v>
      </c>
      <c r="B61">
        <f t="shared" si="1"/>
        <v>0.68000000000000049</v>
      </c>
    </row>
    <row r="62" spans="1:2" x14ac:dyDescent="0.25">
      <c r="A62">
        <f t="shared" si="2"/>
        <v>0.5376481787084012</v>
      </c>
      <c r="B62">
        <f t="shared" si="1"/>
        <v>0.70000000000000051</v>
      </c>
    </row>
    <row r="63" spans="1:2" x14ac:dyDescent="0.25">
      <c r="A63">
        <f t="shared" si="2"/>
        <v>0.55372264800878312</v>
      </c>
      <c r="B63">
        <f t="shared" si="1"/>
        <v>0.72000000000000053</v>
      </c>
    </row>
    <row r="64" spans="1:2" x14ac:dyDescent="0.25">
      <c r="A64">
        <f t="shared" si="2"/>
        <v>0.56982871654590128</v>
      </c>
      <c r="B64">
        <f t="shared" si="1"/>
        <v>0.74000000000000055</v>
      </c>
    </row>
    <row r="65" spans="1:2" x14ac:dyDescent="0.25">
      <c r="A65">
        <f t="shared" si="2"/>
        <v>0.58596377867230998</v>
      </c>
      <c r="B65">
        <f t="shared" si="1"/>
        <v>0.76000000000000056</v>
      </c>
    </row>
    <row r="66" spans="1:2" x14ac:dyDescent="0.25">
      <c r="A66">
        <f t="shared" si="2"/>
        <v>0.60212550358260619</v>
      </c>
      <c r="B66">
        <f t="shared" si="1"/>
        <v>0.78000000000000058</v>
      </c>
    </row>
    <row r="67" spans="1:2" x14ac:dyDescent="0.25">
      <c r="A67">
        <f t="shared" si="2"/>
        <v>0.61831180050713475</v>
      </c>
      <c r="B67">
        <f t="shared" si="1"/>
        <v>0.8000000000000006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30F3A-A63F-4E17-AC93-A3076815FFC3}">
  <dimension ref="A1:D68"/>
  <sheetViews>
    <sheetView workbookViewId="0">
      <selection activeCell="X28" sqref="X28"/>
    </sheetView>
  </sheetViews>
  <sheetFormatPr defaultRowHeight="15" x14ac:dyDescent="0.25"/>
  <sheetData>
    <row r="1" spans="1:4" x14ac:dyDescent="0.25">
      <c r="A1" t="s">
        <v>23</v>
      </c>
      <c r="C1" t="s">
        <v>25</v>
      </c>
    </row>
    <row r="2" spans="1:4" x14ac:dyDescent="0.25">
      <c r="A2" t="s">
        <v>22</v>
      </c>
      <c r="B2" t="s">
        <v>21</v>
      </c>
      <c r="C2" t="s">
        <v>22</v>
      </c>
      <c r="D2" t="s">
        <v>21</v>
      </c>
    </row>
    <row r="3" spans="1:4" x14ac:dyDescent="0.25">
      <c r="A3" cm="1">
        <f t="array" ref="A3:A27">TRANSPOSE('Q1'!B563:Z563)</f>
        <v>0.49550742198516146</v>
      </c>
      <c r="B3" cm="1">
        <f t="array" ref="B3:B27">TRANSPOSE('Q1'!B562:Z562)</f>
        <v>0.45728616563989866</v>
      </c>
      <c r="C3">
        <f t="shared" ref="C3:C34" si="0">((A*D3*D3-2*B*D3+Cee)/(DELTA))^0.5</f>
        <v>0.49807226951896943</v>
      </c>
      <c r="D3">
        <v>-0.5</v>
      </c>
    </row>
    <row r="4" spans="1:4" x14ac:dyDescent="0.25">
      <c r="A4">
        <v>0.39806339668125262</v>
      </c>
      <c r="B4">
        <v>0.1412068161185541</v>
      </c>
      <c r="C4">
        <f t="shared" si="0"/>
        <v>0.48213264412154011</v>
      </c>
      <c r="D4">
        <f>D3+0.02</f>
        <v>-0.48</v>
      </c>
    </row>
    <row r="5" spans="1:4" x14ac:dyDescent="0.25">
      <c r="A5">
        <v>0.49271848775587679</v>
      </c>
      <c r="B5">
        <v>0.14762085278124076</v>
      </c>
      <c r="C5">
        <f t="shared" si="0"/>
        <v>0.46624089891875731</v>
      </c>
      <c r="D5">
        <f t="shared" ref="D5:D68" si="1">D4+0.02</f>
        <v>-0.45999999999999996</v>
      </c>
    </row>
    <row r="6" spans="1:4" x14ac:dyDescent="0.25">
      <c r="A6">
        <v>0.39652316622498968</v>
      </c>
      <c r="B6">
        <v>0.21476522812701707</v>
      </c>
      <c r="C6">
        <f t="shared" si="0"/>
        <v>0.4504021020761409</v>
      </c>
      <c r="D6">
        <f t="shared" si="1"/>
        <v>-0.43999999999999995</v>
      </c>
    </row>
    <row r="7" spans="1:4" x14ac:dyDescent="0.25">
      <c r="A7">
        <v>0.30546393834713575</v>
      </c>
      <c r="B7">
        <v>0.11791721016331608</v>
      </c>
      <c r="C7">
        <f t="shared" si="0"/>
        <v>0.43462204237444574</v>
      </c>
      <c r="D7">
        <f t="shared" si="1"/>
        <v>-0.41999999999999993</v>
      </c>
    </row>
    <row r="8" spans="1:4" x14ac:dyDescent="0.25">
      <c r="A8">
        <v>0.24802935759135519</v>
      </c>
      <c r="B8">
        <v>0.13736659136719787</v>
      </c>
      <c r="C8">
        <f t="shared" si="0"/>
        <v>0.41890735767464754</v>
      </c>
      <c r="D8">
        <f t="shared" si="1"/>
        <v>-0.39999999999999991</v>
      </c>
    </row>
    <row r="9" spans="1:4" x14ac:dyDescent="0.25">
      <c r="A9">
        <v>0.42747029040952167</v>
      </c>
      <c r="B9">
        <v>-3.1840752003082083E-2</v>
      </c>
      <c r="C9">
        <f t="shared" si="0"/>
        <v>0.40326569075891888</v>
      </c>
      <c r="D9">
        <f t="shared" si="1"/>
        <v>-0.37999999999999989</v>
      </c>
    </row>
    <row r="10" spans="1:4" x14ac:dyDescent="0.25">
      <c r="A10">
        <v>0.27036204899864458</v>
      </c>
      <c r="B10">
        <v>6.6827472671224256E-2</v>
      </c>
      <c r="C10">
        <f t="shared" si="0"/>
        <v>0.38770587925084843</v>
      </c>
      <c r="D10">
        <f t="shared" si="1"/>
        <v>-0.35999999999999988</v>
      </c>
    </row>
    <row r="11" spans="1:4" x14ac:dyDescent="0.25">
      <c r="A11">
        <v>0.35190500975195099</v>
      </c>
      <c r="B11">
        <v>0.1333418043557586</v>
      </c>
      <c r="C11">
        <f t="shared" si="0"/>
        <v>0.37223818812847692</v>
      </c>
      <c r="D11">
        <f t="shared" si="1"/>
        <v>-0.33999999999999986</v>
      </c>
    </row>
    <row r="12" spans="1:4" x14ac:dyDescent="0.25">
      <c r="A12">
        <v>0.25528540380062242</v>
      </c>
      <c r="B12">
        <v>0.12775595546575763</v>
      </c>
      <c r="C12">
        <f t="shared" si="0"/>
        <v>0.35687459566318486</v>
      </c>
      <c r="D12">
        <f t="shared" si="1"/>
        <v>-0.31999999999999984</v>
      </c>
    </row>
    <row r="13" spans="1:4" x14ac:dyDescent="0.25">
      <c r="A13">
        <v>0.28856708981411522</v>
      </c>
      <c r="B13">
        <v>6.9840688005532101E-2</v>
      </c>
      <c r="C13">
        <f t="shared" si="0"/>
        <v>0.34162914657775395</v>
      </c>
      <c r="D13">
        <f t="shared" si="1"/>
        <v>-0.29999999999999982</v>
      </c>
    </row>
    <row r="14" spans="1:4" x14ac:dyDescent="0.25">
      <c r="A14">
        <v>0.28886465907889813</v>
      </c>
      <c r="B14">
        <v>0.11969302365155117</v>
      </c>
      <c r="C14">
        <f t="shared" si="0"/>
        <v>0.32651838996635357</v>
      </c>
      <c r="D14">
        <f t="shared" si="1"/>
        <v>-0.2799999999999998</v>
      </c>
    </row>
    <row r="15" spans="1:4" x14ac:dyDescent="0.25">
      <c r="A15">
        <v>0.44337437440485244</v>
      </c>
      <c r="B15">
        <v>0.23024311534345743</v>
      </c>
      <c r="C15">
        <f t="shared" si="0"/>
        <v>0.31156192420462331</v>
      </c>
      <c r="D15">
        <f t="shared" si="1"/>
        <v>-0.25999999999999979</v>
      </c>
    </row>
    <row r="16" spans="1:4" x14ac:dyDescent="0.25">
      <c r="A16">
        <v>0.28226326754007275</v>
      </c>
      <c r="B16">
        <v>0.10903720811587872</v>
      </c>
      <c r="C16">
        <f t="shared" si="0"/>
        <v>0.29678307680029131</v>
      </c>
      <c r="D16">
        <f t="shared" si="1"/>
        <v>-0.2399999999999998</v>
      </c>
    </row>
    <row r="17" spans="1:4" x14ac:dyDescent="0.25">
      <c r="A17">
        <v>0.39074485954371796</v>
      </c>
      <c r="B17">
        <v>0.2502460853210029</v>
      </c>
      <c r="C17">
        <f t="shared" si="0"/>
        <v>0.2822097538518118</v>
      </c>
      <c r="D17">
        <f t="shared" si="1"/>
        <v>-0.21999999999999981</v>
      </c>
    </row>
    <row r="18" spans="1:4" x14ac:dyDescent="0.25">
      <c r="A18">
        <v>0.22902463939421011</v>
      </c>
      <c r="B18">
        <v>0.13754592982020467</v>
      </c>
      <c r="C18">
        <f t="shared" si="0"/>
        <v>0.26787550111244829</v>
      </c>
      <c r="D18">
        <f t="shared" si="1"/>
        <v>-0.19999999999999982</v>
      </c>
    </row>
    <row r="19" spans="1:4" x14ac:dyDescent="0.25">
      <c r="A19">
        <v>0.23440520971039736</v>
      </c>
      <c r="B19">
        <v>0.10068048028367158</v>
      </c>
      <c r="C19">
        <f t="shared" si="0"/>
        <v>0.25382082549799334</v>
      </c>
      <c r="D19">
        <f t="shared" si="1"/>
        <v>-0.17999999999999983</v>
      </c>
    </row>
    <row r="20" spans="1:4" x14ac:dyDescent="0.25">
      <c r="A20">
        <v>0.21886006882477999</v>
      </c>
      <c r="B20">
        <v>4.5614334869172019E-2</v>
      </c>
      <c r="C20">
        <f t="shared" si="0"/>
        <v>0.24009482970237567</v>
      </c>
      <c r="D20">
        <f t="shared" si="1"/>
        <v>-0.15999999999999984</v>
      </c>
    </row>
    <row r="21" spans="1:4" x14ac:dyDescent="0.25">
      <c r="A21">
        <v>0.34434272726532478</v>
      </c>
      <c r="B21">
        <v>0.16908874016030478</v>
      </c>
      <c r="C21">
        <f t="shared" si="0"/>
        <v>0.22675720821229736</v>
      </c>
      <c r="D21">
        <f t="shared" si="1"/>
        <v>-0.13999999999999985</v>
      </c>
    </row>
    <row r="22" spans="1:4" x14ac:dyDescent="0.25">
      <c r="A22">
        <v>0.23325561207818357</v>
      </c>
      <c r="B22">
        <v>0.10349603867166834</v>
      </c>
      <c r="C22">
        <f t="shared" si="0"/>
        <v>0.21388063057638027</v>
      </c>
      <c r="D22">
        <f t="shared" si="1"/>
        <v>-0.11999999999999984</v>
      </c>
    </row>
    <row r="23" spans="1:4" x14ac:dyDescent="0.25">
      <c r="A23">
        <v>0.3208529859726465</v>
      </c>
      <c r="B23">
        <v>0.15258801570149472</v>
      </c>
      <c r="C23">
        <f t="shared" si="0"/>
        <v>0.201553479822</v>
      </c>
      <c r="D23">
        <f t="shared" si="1"/>
        <v>-9.9999999999999839E-2</v>
      </c>
    </row>
    <row r="24" spans="1:4" x14ac:dyDescent="0.25">
      <c r="A24">
        <v>0.26618824611513875</v>
      </c>
      <c r="B24">
        <v>0.12577278913332421</v>
      </c>
      <c r="C24">
        <f t="shared" si="0"/>
        <v>0.18988279214835962</v>
      </c>
      <c r="D24">
        <f t="shared" si="1"/>
        <v>-7.9999999999999835E-2</v>
      </c>
    </row>
    <row r="25" spans="1:4" x14ac:dyDescent="0.25">
      <c r="A25">
        <v>0.27351302277651324</v>
      </c>
      <c r="B25">
        <v>0.1322678001481114</v>
      </c>
      <c r="C25">
        <f t="shared" si="0"/>
        <v>0.17899701872614907</v>
      </c>
      <c r="D25">
        <f t="shared" si="1"/>
        <v>-5.9999999999999831E-2</v>
      </c>
    </row>
    <row r="26" spans="1:4" x14ac:dyDescent="0.25">
      <c r="A26">
        <v>0.40206213172016525</v>
      </c>
      <c r="B26">
        <v>0.12910342244175688</v>
      </c>
      <c r="C26">
        <f t="shared" si="0"/>
        <v>0.16904786039679423</v>
      </c>
      <c r="D26">
        <f t="shared" si="1"/>
        <v>-3.9999999999999827E-2</v>
      </c>
    </row>
    <row r="27" spans="1:4" x14ac:dyDescent="0.25">
      <c r="A27">
        <v>0.23965504162211182</v>
      </c>
      <c r="B27">
        <v>6.2527407853882194E-2</v>
      </c>
      <c r="C27">
        <f t="shared" si="0"/>
        <v>0.16020990584140282</v>
      </c>
      <c r="D27">
        <f t="shared" si="1"/>
        <v>-1.9999999999999827E-2</v>
      </c>
    </row>
    <row r="28" spans="1:4" x14ac:dyDescent="0.25">
      <c r="C28">
        <f t="shared" si="0"/>
        <v>0.15267624958643941</v>
      </c>
      <c r="D28">
        <f t="shared" si="1"/>
        <v>1.7347234759768071E-16</v>
      </c>
    </row>
    <row r="29" spans="1:4" x14ac:dyDescent="0.25">
      <c r="C29">
        <f t="shared" si="0"/>
        <v>0.1466480442383831</v>
      </c>
      <c r="D29">
        <f t="shared" si="1"/>
        <v>2.0000000000000174E-2</v>
      </c>
    </row>
    <row r="30" spans="1:4" x14ac:dyDescent="0.25">
      <c r="C30">
        <f t="shared" si="0"/>
        <v>0.14231672074354879</v>
      </c>
      <c r="D30">
        <f t="shared" si="1"/>
        <v>4.0000000000000174E-2</v>
      </c>
    </row>
    <row r="31" spans="1:4" x14ac:dyDescent="0.25">
      <c r="C31">
        <f t="shared" si="0"/>
        <v>0.13984004276509707</v>
      </c>
      <c r="D31">
        <f t="shared" si="1"/>
        <v>6.0000000000000178E-2</v>
      </c>
    </row>
    <row r="32" spans="1:4" x14ac:dyDescent="0.25">
      <c r="C32">
        <f t="shared" si="0"/>
        <v>0.13931695715519907</v>
      </c>
      <c r="D32">
        <f t="shared" si="1"/>
        <v>8.0000000000000182E-2</v>
      </c>
    </row>
    <row r="33" spans="3:4" x14ac:dyDescent="0.25">
      <c r="C33">
        <f t="shared" si="0"/>
        <v>0.14076924370939628</v>
      </c>
      <c r="D33">
        <f t="shared" si="1"/>
        <v>0.10000000000000019</v>
      </c>
    </row>
    <row r="34" spans="3:4" x14ac:dyDescent="0.25">
      <c r="C34">
        <f t="shared" si="0"/>
        <v>0.14413720488180592</v>
      </c>
      <c r="D34">
        <f t="shared" si="1"/>
        <v>0.12000000000000019</v>
      </c>
    </row>
    <row r="35" spans="3:4" x14ac:dyDescent="0.25">
      <c r="C35">
        <f t="shared" ref="C35:C68" si="2">((A*D35*D35-2*B*D35+Cee)/(DELTA))^0.5</f>
        <v>0.14929124596189972</v>
      </c>
      <c r="D35">
        <f t="shared" si="1"/>
        <v>0.14000000000000018</v>
      </c>
    </row>
    <row r="36" spans="3:4" x14ac:dyDescent="0.25">
      <c r="C36">
        <f t="shared" si="2"/>
        <v>0.15605449959442252</v>
      </c>
      <c r="D36">
        <f t="shared" si="1"/>
        <v>0.16000000000000017</v>
      </c>
    </row>
    <row r="37" spans="3:4" x14ac:dyDescent="0.25">
      <c r="C37">
        <f t="shared" si="2"/>
        <v>0.16422827405647078</v>
      </c>
      <c r="D37">
        <f t="shared" si="1"/>
        <v>0.18000000000000016</v>
      </c>
    </row>
    <row r="38" spans="3:4" x14ac:dyDescent="0.25">
      <c r="C38">
        <f t="shared" si="2"/>
        <v>0.1736134602747188</v>
      </c>
      <c r="D38">
        <f t="shared" si="1"/>
        <v>0.20000000000000015</v>
      </c>
    </row>
    <row r="39" spans="3:4" x14ac:dyDescent="0.25">
      <c r="C39">
        <f t="shared" si="2"/>
        <v>0.18402480705233168</v>
      </c>
      <c r="D39">
        <f t="shared" si="1"/>
        <v>0.22000000000000014</v>
      </c>
    </row>
    <row r="40" spans="3:4" x14ac:dyDescent="0.25">
      <c r="C40">
        <f t="shared" si="2"/>
        <v>0.1952982694900979</v>
      </c>
      <c r="D40">
        <f t="shared" si="1"/>
        <v>0.24000000000000013</v>
      </c>
    </row>
    <row r="41" spans="3:4" x14ac:dyDescent="0.25">
      <c r="C41">
        <f t="shared" si="2"/>
        <v>0.20729323904579799</v>
      </c>
      <c r="D41">
        <f t="shared" si="1"/>
        <v>0.26000000000000012</v>
      </c>
    </row>
    <row r="42" spans="3:4" x14ac:dyDescent="0.25">
      <c r="C42">
        <f t="shared" si="2"/>
        <v>0.21989167395666043</v>
      </c>
      <c r="D42">
        <f t="shared" si="1"/>
        <v>0.28000000000000014</v>
      </c>
    </row>
    <row r="43" spans="3:4" x14ac:dyDescent="0.25">
      <c r="C43">
        <f t="shared" si="2"/>
        <v>0.23299570388725757</v>
      </c>
      <c r="D43">
        <f t="shared" si="1"/>
        <v>0.30000000000000016</v>
      </c>
    </row>
    <row r="44" spans="3:4" x14ac:dyDescent="0.25">
      <c r="C44">
        <f t="shared" si="2"/>
        <v>0.24652471725461411</v>
      </c>
      <c r="D44">
        <f t="shared" si="1"/>
        <v>0.32000000000000017</v>
      </c>
    </row>
    <row r="45" spans="3:4" x14ac:dyDescent="0.25">
      <c r="C45">
        <f t="shared" si="2"/>
        <v>0.26041248594894345</v>
      </c>
      <c r="D45">
        <f t="shared" si="1"/>
        <v>0.34000000000000019</v>
      </c>
    </row>
    <row r="46" spans="3:4" x14ac:dyDescent="0.25">
      <c r="C46">
        <f t="shared" si="2"/>
        <v>0.27460458461548382</v>
      </c>
      <c r="D46">
        <f t="shared" si="1"/>
        <v>0.36000000000000021</v>
      </c>
    </row>
    <row r="47" spans="3:4" x14ac:dyDescent="0.25">
      <c r="C47">
        <f t="shared" si="2"/>
        <v>0.28905619069424648</v>
      </c>
      <c r="D47">
        <f t="shared" si="1"/>
        <v>0.38000000000000023</v>
      </c>
    </row>
    <row r="48" spans="3:4" x14ac:dyDescent="0.25">
      <c r="C48">
        <f t="shared" si="2"/>
        <v>0.30373026404786729</v>
      </c>
      <c r="D48">
        <f t="shared" si="1"/>
        <v>0.40000000000000024</v>
      </c>
    </row>
    <row r="49" spans="3:4" x14ac:dyDescent="0.25">
      <c r="C49">
        <f t="shared" si="2"/>
        <v>0.31859606659781325</v>
      </c>
      <c r="D49">
        <f t="shared" si="1"/>
        <v>0.42000000000000026</v>
      </c>
    </row>
    <row r="50" spans="3:4" x14ac:dyDescent="0.25">
      <c r="C50">
        <f t="shared" si="2"/>
        <v>0.33362797010697681</v>
      </c>
      <c r="D50">
        <f t="shared" si="1"/>
        <v>0.44000000000000028</v>
      </c>
    </row>
    <row r="51" spans="3:4" x14ac:dyDescent="0.25">
      <c r="C51">
        <f t="shared" si="2"/>
        <v>0.34880450062592055</v>
      </c>
      <c r="D51">
        <f t="shared" si="1"/>
        <v>0.4600000000000003</v>
      </c>
    </row>
    <row r="52" spans="3:4" x14ac:dyDescent="0.25">
      <c r="C52">
        <f t="shared" si="2"/>
        <v>0.3641075738146437</v>
      </c>
      <c r="D52">
        <f t="shared" si="1"/>
        <v>0.48000000000000032</v>
      </c>
    </row>
    <row r="53" spans="3:4" x14ac:dyDescent="0.25">
      <c r="C53">
        <f t="shared" si="2"/>
        <v>0.37952188262940401</v>
      </c>
      <c r="D53">
        <f t="shared" si="1"/>
        <v>0.50000000000000033</v>
      </c>
    </row>
    <row r="54" spans="3:4" x14ac:dyDescent="0.25">
      <c r="C54">
        <f t="shared" si="2"/>
        <v>0.39503440598641587</v>
      </c>
      <c r="D54">
        <f t="shared" si="1"/>
        <v>0.52000000000000035</v>
      </c>
    </row>
    <row r="55" spans="3:4" x14ac:dyDescent="0.25">
      <c r="C55">
        <f t="shared" si="2"/>
        <v>0.41063401328263865</v>
      </c>
      <c r="D55">
        <f t="shared" si="1"/>
        <v>0.54000000000000037</v>
      </c>
    </row>
    <row r="56" spans="3:4" x14ac:dyDescent="0.25">
      <c r="C56">
        <f t="shared" si="2"/>
        <v>0.42631114488043176</v>
      </c>
      <c r="D56">
        <f t="shared" si="1"/>
        <v>0.56000000000000039</v>
      </c>
    </row>
    <row r="57" spans="3:4" x14ac:dyDescent="0.25">
      <c r="C57">
        <f t="shared" si="2"/>
        <v>0.44205755288990956</v>
      </c>
      <c r="D57">
        <f t="shared" si="1"/>
        <v>0.5800000000000004</v>
      </c>
    </row>
    <row r="58" spans="3:4" x14ac:dyDescent="0.25">
      <c r="C58">
        <f t="shared" si="2"/>
        <v>0.45786608994099826</v>
      </c>
      <c r="D58">
        <f t="shared" si="1"/>
        <v>0.60000000000000042</v>
      </c>
    </row>
    <row r="59" spans="3:4" x14ac:dyDescent="0.25">
      <c r="C59">
        <f t="shared" si="2"/>
        <v>0.47373053627752765</v>
      </c>
      <c r="D59">
        <f t="shared" si="1"/>
        <v>0.62000000000000044</v>
      </c>
    </row>
    <row r="60" spans="3:4" x14ac:dyDescent="0.25">
      <c r="C60">
        <f t="shared" si="2"/>
        <v>0.48964545756988498</v>
      </c>
      <c r="D60">
        <f t="shared" si="1"/>
        <v>0.64000000000000046</v>
      </c>
    </row>
    <row r="61" spans="3:4" x14ac:dyDescent="0.25">
      <c r="C61">
        <f t="shared" si="2"/>
        <v>0.50560608745241842</v>
      </c>
      <c r="D61">
        <f t="shared" si="1"/>
        <v>0.66000000000000048</v>
      </c>
    </row>
    <row r="62" spans="3:4" x14ac:dyDescent="0.25">
      <c r="C62">
        <f t="shared" si="2"/>
        <v>0.52160823004641654</v>
      </c>
      <c r="D62">
        <f t="shared" si="1"/>
        <v>0.68000000000000049</v>
      </c>
    </row>
    <row r="63" spans="3:4" x14ac:dyDescent="0.25">
      <c r="C63">
        <f t="shared" si="2"/>
        <v>0.5376481787084012</v>
      </c>
      <c r="D63">
        <f t="shared" si="1"/>
        <v>0.70000000000000051</v>
      </c>
    </row>
    <row r="64" spans="3:4" x14ac:dyDescent="0.25">
      <c r="C64">
        <f t="shared" si="2"/>
        <v>0.55372264800878312</v>
      </c>
      <c r="D64">
        <f t="shared" si="1"/>
        <v>0.72000000000000053</v>
      </c>
    </row>
    <row r="65" spans="3:4" x14ac:dyDescent="0.25">
      <c r="C65">
        <f t="shared" si="2"/>
        <v>0.56982871654590128</v>
      </c>
      <c r="D65">
        <f t="shared" si="1"/>
        <v>0.74000000000000055</v>
      </c>
    </row>
    <row r="66" spans="3:4" x14ac:dyDescent="0.25">
      <c r="C66">
        <f t="shared" si="2"/>
        <v>0.58596377867230998</v>
      </c>
      <c r="D66">
        <f t="shared" si="1"/>
        <v>0.76000000000000056</v>
      </c>
    </row>
    <row r="67" spans="3:4" x14ac:dyDescent="0.25">
      <c r="C67">
        <f t="shared" si="2"/>
        <v>0.60212550358260619</v>
      </c>
      <c r="D67">
        <f t="shared" si="1"/>
        <v>0.78000000000000058</v>
      </c>
    </row>
    <row r="68" spans="3:4" x14ac:dyDescent="0.25">
      <c r="C68">
        <f t="shared" si="2"/>
        <v>0.61831180050713475</v>
      </c>
      <c r="D68">
        <f t="shared" si="1"/>
        <v>0.8000000000000006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46E46-6DC3-428C-969E-4DF192136ACA}">
  <dimension ref="A1:AB26"/>
  <sheetViews>
    <sheetView workbookViewId="0">
      <selection activeCell="C7" sqref="C7"/>
    </sheetView>
  </sheetViews>
  <sheetFormatPr defaultRowHeight="15" x14ac:dyDescent="0.25"/>
  <sheetData>
    <row r="1" spans="1:28" x14ac:dyDescent="0.25">
      <c r="A1" t="s">
        <v>24</v>
      </c>
      <c r="D1" t="s">
        <v>491</v>
      </c>
    </row>
    <row r="2" spans="1:28" x14ac:dyDescent="0.25">
      <c r="A2" cm="1">
        <f t="array" ref="A2:A26">MMULT(MINVERSE(SIGMA),ONE)/A</f>
        <v>-1.1722263416657778E-2</v>
      </c>
      <c r="D2" s="20" t="s">
        <v>3</v>
      </c>
      <c r="E2" s="20" t="s">
        <v>57</v>
      </c>
      <c r="F2" s="20" t="s">
        <v>59</v>
      </c>
      <c r="G2" s="20" t="s">
        <v>61</v>
      </c>
      <c r="H2" s="20" t="s">
        <v>4</v>
      </c>
      <c r="I2" s="20" t="s">
        <v>5</v>
      </c>
      <c r="J2" s="20" t="s">
        <v>66</v>
      </c>
      <c r="K2" s="20" t="s">
        <v>68</v>
      </c>
      <c r="L2" s="20" t="s">
        <v>71</v>
      </c>
      <c r="M2" s="20" t="s">
        <v>74</v>
      </c>
      <c r="N2" s="20" t="s">
        <v>76</v>
      </c>
      <c r="O2" s="20" t="s">
        <v>78</v>
      </c>
      <c r="P2" s="20" t="s">
        <v>81</v>
      </c>
      <c r="Q2" s="20" t="s">
        <v>83</v>
      </c>
      <c r="R2" s="20" t="s">
        <v>86</v>
      </c>
      <c r="S2" s="20" t="s">
        <v>88</v>
      </c>
      <c r="T2" s="20" t="s">
        <v>90</v>
      </c>
      <c r="U2" s="20" t="s">
        <v>93</v>
      </c>
      <c r="V2" s="20" t="s">
        <v>95</v>
      </c>
      <c r="W2" s="20" t="s">
        <v>98</v>
      </c>
      <c r="X2" s="20" t="s">
        <v>100</v>
      </c>
      <c r="Y2" s="20" t="s">
        <v>102</v>
      </c>
      <c r="Z2" s="20" t="s">
        <v>105</v>
      </c>
      <c r="AA2" s="20" t="s">
        <v>108</v>
      </c>
      <c r="AB2" s="20" t="s">
        <v>110</v>
      </c>
    </row>
    <row r="3" spans="1:28" x14ac:dyDescent="0.25">
      <c r="A3">
        <v>4.4872665405460546E-2</v>
      </c>
      <c r="D3" s="22" cm="1">
        <f t="array" ref="D3:AB3">TRANSPOSE(W_G)</f>
        <v>-1.1722263416657778E-2</v>
      </c>
      <c r="E3" s="22">
        <v>4.4872665405460546E-2</v>
      </c>
      <c r="F3" s="22">
        <v>6.6808975488304289E-3</v>
      </c>
      <c r="G3" s="22">
        <v>2.285265740916886E-2</v>
      </c>
      <c r="H3" s="22">
        <v>2.1551636629545772E-2</v>
      </c>
      <c r="I3" s="22">
        <v>0.13695621762573978</v>
      </c>
      <c r="J3" s="22">
        <v>8.6854653008179086E-3</v>
      </c>
      <c r="K3" s="22">
        <v>9.6100931698284459E-2</v>
      </c>
      <c r="L3" s="22">
        <v>-1.9844470236303605E-2</v>
      </c>
      <c r="M3" s="22">
        <v>6.3286841993923384E-2</v>
      </c>
      <c r="N3" s="22">
        <v>2.4925075290661666E-2</v>
      </c>
      <c r="O3" s="22">
        <v>-0.14431858350544302</v>
      </c>
      <c r="P3" s="22">
        <v>-2.2267537851746511E-2</v>
      </c>
      <c r="Q3" s="22">
        <v>8.8972465946601326E-2</v>
      </c>
      <c r="R3" s="22">
        <v>-2.4135885732794325E-2</v>
      </c>
      <c r="S3" s="22">
        <v>6.0857206432887737E-2</v>
      </c>
      <c r="T3" s="22">
        <v>2.1484360084288105E-2</v>
      </c>
      <c r="U3" s="22">
        <v>0.23718418524203735</v>
      </c>
      <c r="V3" s="22">
        <v>-6.318988322193313E-4</v>
      </c>
      <c r="W3" s="22">
        <v>4.4933992547635882E-3</v>
      </c>
      <c r="X3" s="22">
        <v>5.9712561247323763E-2</v>
      </c>
      <c r="Y3" s="22">
        <v>-6.6318592475167124E-2</v>
      </c>
      <c r="Z3" s="22">
        <v>9.1144403336502464E-2</v>
      </c>
      <c r="AA3" s="22">
        <v>-1.1864841559208356E-2</v>
      </c>
      <c r="AB3" s="22">
        <v>0.31134310316270303</v>
      </c>
    </row>
    <row r="4" spans="1:28" x14ac:dyDescent="0.25">
      <c r="A4">
        <v>6.6808975488304289E-3</v>
      </c>
    </row>
    <row r="5" spans="1:28" x14ac:dyDescent="0.25">
      <c r="A5">
        <v>2.285265740916886E-2</v>
      </c>
    </row>
    <row r="6" spans="1:28" x14ac:dyDescent="0.25">
      <c r="A6">
        <v>2.1551636629545772E-2</v>
      </c>
    </row>
    <row r="7" spans="1:28" x14ac:dyDescent="0.25">
      <c r="A7">
        <v>0.13695621762573978</v>
      </c>
    </row>
    <row r="8" spans="1:28" x14ac:dyDescent="0.25">
      <c r="A8">
        <v>8.6854653008179086E-3</v>
      </c>
    </row>
    <row r="9" spans="1:28" x14ac:dyDescent="0.25">
      <c r="A9">
        <v>9.6100931698284459E-2</v>
      </c>
    </row>
    <row r="10" spans="1:28" x14ac:dyDescent="0.25">
      <c r="A10">
        <v>-1.9844470236303605E-2</v>
      </c>
    </row>
    <row r="11" spans="1:28" x14ac:dyDescent="0.25">
      <c r="A11">
        <v>6.3286841993923384E-2</v>
      </c>
    </row>
    <row r="12" spans="1:28" x14ac:dyDescent="0.25">
      <c r="A12">
        <v>2.4925075290661666E-2</v>
      </c>
    </row>
    <row r="13" spans="1:28" x14ac:dyDescent="0.25">
      <c r="A13">
        <v>-0.14431858350544302</v>
      </c>
    </row>
    <row r="14" spans="1:28" x14ac:dyDescent="0.25">
      <c r="A14">
        <v>-2.2267537851746511E-2</v>
      </c>
    </row>
    <row r="15" spans="1:28" x14ac:dyDescent="0.25">
      <c r="A15">
        <v>8.8972465946601326E-2</v>
      </c>
    </row>
    <row r="16" spans="1:28" x14ac:dyDescent="0.25">
      <c r="A16">
        <v>-2.4135885732794325E-2</v>
      </c>
    </row>
    <row r="17" spans="1:1" x14ac:dyDescent="0.25">
      <c r="A17">
        <v>6.0857206432887737E-2</v>
      </c>
    </row>
    <row r="18" spans="1:1" x14ac:dyDescent="0.25">
      <c r="A18">
        <v>2.1484360084288105E-2</v>
      </c>
    </row>
    <row r="19" spans="1:1" x14ac:dyDescent="0.25">
      <c r="A19">
        <v>0.23718418524203735</v>
      </c>
    </row>
    <row r="20" spans="1:1" x14ac:dyDescent="0.25">
      <c r="A20">
        <v>-6.318988322193313E-4</v>
      </c>
    </row>
    <row r="21" spans="1:1" x14ac:dyDescent="0.25">
      <c r="A21">
        <v>4.4933992547635882E-3</v>
      </c>
    </row>
    <row r="22" spans="1:1" x14ac:dyDescent="0.25">
      <c r="A22">
        <v>5.9712561247323763E-2</v>
      </c>
    </row>
    <row r="23" spans="1:1" x14ac:dyDescent="0.25">
      <c r="A23">
        <v>-6.6318592475167124E-2</v>
      </c>
    </row>
    <row r="24" spans="1:1" x14ac:dyDescent="0.25">
      <c r="A24">
        <v>9.1144403336502464E-2</v>
      </c>
    </row>
    <row r="25" spans="1:1" x14ac:dyDescent="0.25">
      <c r="A25">
        <v>-1.1864841559208356E-2</v>
      </c>
    </row>
    <row r="26" spans="1:1" x14ac:dyDescent="0.25">
      <c r="A26">
        <v>0.31134310316270303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C16B0-100D-441B-B519-6AE8CF28102B}">
  <dimension ref="A1:F68"/>
  <sheetViews>
    <sheetView workbookViewId="0">
      <selection activeCell="W34" sqref="W34"/>
    </sheetView>
  </sheetViews>
  <sheetFormatPr defaultRowHeight="15" x14ac:dyDescent="0.25"/>
  <sheetData>
    <row r="1" spans="1:6" x14ac:dyDescent="0.25">
      <c r="A1" t="s">
        <v>26</v>
      </c>
      <c r="C1" t="s">
        <v>25</v>
      </c>
    </row>
    <row r="2" spans="1:6" x14ac:dyDescent="0.25">
      <c r="A2" t="s">
        <v>22</v>
      </c>
      <c r="B2" t="s">
        <v>21</v>
      </c>
      <c r="C2" t="s">
        <v>22</v>
      </c>
      <c r="D2" t="s">
        <v>21</v>
      </c>
      <c r="F2" t="s">
        <v>18</v>
      </c>
    </row>
    <row r="3" spans="1:6" x14ac:dyDescent="0.25">
      <c r="A3" cm="1">
        <f t="array" ref="A3">(MMULT(MMULT(TRANSPOSE(F3:F27),SIGMA),F3:F27))^0.5</f>
        <v>0.18387664409933613</v>
      </c>
      <c r="B3" cm="1">
        <f t="array" ref="B3">MMULT(TRANSPOSE(F3:F27),Z)</f>
        <v>0.13799969696831585</v>
      </c>
      <c r="C3">
        <f t="shared" ref="C3:C34" si="0">((A*D3*D3-2*B*D3+Cee)/(DELTA))^0.5</f>
        <v>0.49807226951896943</v>
      </c>
      <c r="D3">
        <v>-0.5</v>
      </c>
      <c r="F3">
        <f>1/25</f>
        <v>0.04</v>
      </c>
    </row>
    <row r="4" spans="1:6" x14ac:dyDescent="0.25">
      <c r="C4">
        <f t="shared" si="0"/>
        <v>0.48213264412154011</v>
      </c>
      <c r="D4">
        <f>D3+0.02</f>
        <v>-0.48</v>
      </c>
      <c r="F4">
        <f t="shared" ref="F4:F27" si="1">1/25</f>
        <v>0.04</v>
      </c>
    </row>
    <row r="5" spans="1:6" x14ac:dyDescent="0.25">
      <c r="C5">
        <f t="shared" si="0"/>
        <v>0.46624089891875731</v>
      </c>
      <c r="D5">
        <f t="shared" ref="D5:D36" si="2">D4+0.02</f>
        <v>-0.45999999999999996</v>
      </c>
      <c r="F5">
        <f t="shared" si="1"/>
        <v>0.04</v>
      </c>
    </row>
    <row r="6" spans="1:6" x14ac:dyDescent="0.25">
      <c r="C6">
        <f t="shared" si="0"/>
        <v>0.4504021020761409</v>
      </c>
      <c r="D6">
        <f t="shared" si="2"/>
        <v>-0.43999999999999995</v>
      </c>
      <c r="F6">
        <f t="shared" si="1"/>
        <v>0.04</v>
      </c>
    </row>
    <row r="7" spans="1:6" x14ac:dyDescent="0.25">
      <c r="C7">
        <f t="shared" si="0"/>
        <v>0.43462204237444574</v>
      </c>
      <c r="D7">
        <f t="shared" si="2"/>
        <v>-0.41999999999999993</v>
      </c>
      <c r="F7">
        <f t="shared" si="1"/>
        <v>0.04</v>
      </c>
    </row>
    <row r="8" spans="1:6" x14ac:dyDescent="0.25">
      <c r="C8">
        <f t="shared" si="0"/>
        <v>0.41890735767464754</v>
      </c>
      <c r="D8">
        <f t="shared" si="2"/>
        <v>-0.39999999999999991</v>
      </c>
      <c r="F8">
        <f t="shared" si="1"/>
        <v>0.04</v>
      </c>
    </row>
    <row r="9" spans="1:6" x14ac:dyDescent="0.25">
      <c r="C9">
        <f t="shared" si="0"/>
        <v>0.40326569075891888</v>
      </c>
      <c r="D9">
        <f t="shared" si="2"/>
        <v>-0.37999999999999989</v>
      </c>
      <c r="F9">
        <f t="shared" si="1"/>
        <v>0.04</v>
      </c>
    </row>
    <row r="10" spans="1:6" x14ac:dyDescent="0.25">
      <c r="C10">
        <f t="shared" si="0"/>
        <v>0.38770587925084843</v>
      </c>
      <c r="D10">
        <f t="shared" si="2"/>
        <v>-0.35999999999999988</v>
      </c>
      <c r="F10">
        <f t="shared" si="1"/>
        <v>0.04</v>
      </c>
    </row>
    <row r="11" spans="1:6" x14ac:dyDescent="0.25">
      <c r="C11">
        <f t="shared" si="0"/>
        <v>0.37223818812847692</v>
      </c>
      <c r="D11">
        <f t="shared" si="2"/>
        <v>-0.33999999999999986</v>
      </c>
      <c r="F11">
        <f t="shared" si="1"/>
        <v>0.04</v>
      </c>
    </row>
    <row r="12" spans="1:6" x14ac:dyDescent="0.25">
      <c r="C12">
        <f t="shared" si="0"/>
        <v>0.35687459566318486</v>
      </c>
      <c r="D12">
        <f t="shared" si="2"/>
        <v>-0.31999999999999984</v>
      </c>
      <c r="F12">
        <f t="shared" si="1"/>
        <v>0.04</v>
      </c>
    </row>
    <row r="13" spans="1:6" x14ac:dyDescent="0.25">
      <c r="C13">
        <f t="shared" si="0"/>
        <v>0.34162914657775395</v>
      </c>
      <c r="D13">
        <f t="shared" si="2"/>
        <v>-0.29999999999999982</v>
      </c>
      <c r="F13">
        <f t="shared" si="1"/>
        <v>0.04</v>
      </c>
    </row>
    <row r="14" spans="1:6" x14ac:dyDescent="0.25">
      <c r="C14">
        <f t="shared" si="0"/>
        <v>0.32651838996635357</v>
      </c>
      <c r="D14">
        <f t="shared" si="2"/>
        <v>-0.2799999999999998</v>
      </c>
      <c r="F14">
        <f t="shared" si="1"/>
        <v>0.04</v>
      </c>
    </row>
    <row r="15" spans="1:6" x14ac:dyDescent="0.25">
      <c r="C15">
        <f t="shared" si="0"/>
        <v>0.31156192420462331</v>
      </c>
      <c r="D15">
        <f t="shared" si="2"/>
        <v>-0.25999999999999979</v>
      </c>
      <c r="F15">
        <f t="shared" si="1"/>
        <v>0.04</v>
      </c>
    </row>
    <row r="16" spans="1:6" x14ac:dyDescent="0.25">
      <c r="C16">
        <f t="shared" si="0"/>
        <v>0.29678307680029131</v>
      </c>
      <c r="D16">
        <f t="shared" si="2"/>
        <v>-0.2399999999999998</v>
      </c>
      <c r="F16">
        <f t="shared" si="1"/>
        <v>0.04</v>
      </c>
    </row>
    <row r="17" spans="3:6" x14ac:dyDescent="0.25">
      <c r="C17">
        <f t="shared" si="0"/>
        <v>0.2822097538518118</v>
      </c>
      <c r="D17">
        <f t="shared" si="2"/>
        <v>-0.21999999999999981</v>
      </c>
      <c r="F17">
        <f t="shared" si="1"/>
        <v>0.04</v>
      </c>
    </row>
    <row r="18" spans="3:6" x14ac:dyDescent="0.25">
      <c r="C18">
        <f t="shared" si="0"/>
        <v>0.26787550111244829</v>
      </c>
      <c r="D18">
        <f t="shared" si="2"/>
        <v>-0.19999999999999982</v>
      </c>
      <c r="F18">
        <f t="shared" si="1"/>
        <v>0.04</v>
      </c>
    </row>
    <row r="19" spans="3:6" x14ac:dyDescent="0.25">
      <c r="C19">
        <f t="shared" si="0"/>
        <v>0.25382082549799334</v>
      </c>
      <c r="D19">
        <f t="shared" si="2"/>
        <v>-0.17999999999999983</v>
      </c>
      <c r="F19">
        <f t="shared" si="1"/>
        <v>0.04</v>
      </c>
    </row>
    <row r="20" spans="3:6" x14ac:dyDescent="0.25">
      <c r="C20">
        <f t="shared" si="0"/>
        <v>0.24009482970237567</v>
      </c>
      <c r="D20">
        <f t="shared" si="2"/>
        <v>-0.15999999999999984</v>
      </c>
      <c r="F20">
        <f t="shared" si="1"/>
        <v>0.04</v>
      </c>
    </row>
    <row r="21" spans="3:6" x14ac:dyDescent="0.25">
      <c r="C21">
        <f t="shared" si="0"/>
        <v>0.22675720821229736</v>
      </c>
      <c r="D21">
        <f t="shared" si="2"/>
        <v>-0.13999999999999985</v>
      </c>
      <c r="F21">
        <f t="shared" si="1"/>
        <v>0.04</v>
      </c>
    </row>
    <row r="22" spans="3:6" x14ac:dyDescent="0.25">
      <c r="C22">
        <f t="shared" si="0"/>
        <v>0.21388063057638027</v>
      </c>
      <c r="D22">
        <f t="shared" si="2"/>
        <v>-0.11999999999999984</v>
      </c>
      <c r="F22">
        <f t="shared" si="1"/>
        <v>0.04</v>
      </c>
    </row>
    <row r="23" spans="3:6" x14ac:dyDescent="0.25">
      <c r="C23">
        <f t="shared" si="0"/>
        <v>0.201553479822</v>
      </c>
      <c r="D23">
        <f t="shared" si="2"/>
        <v>-9.9999999999999839E-2</v>
      </c>
      <c r="F23">
        <f t="shared" si="1"/>
        <v>0.04</v>
      </c>
    </row>
    <row r="24" spans="3:6" x14ac:dyDescent="0.25">
      <c r="C24">
        <f t="shared" si="0"/>
        <v>0.18988279214835962</v>
      </c>
      <c r="D24">
        <f t="shared" si="2"/>
        <v>-7.9999999999999835E-2</v>
      </c>
      <c r="F24">
        <f t="shared" si="1"/>
        <v>0.04</v>
      </c>
    </row>
    <row r="25" spans="3:6" x14ac:dyDescent="0.25">
      <c r="C25">
        <f t="shared" si="0"/>
        <v>0.17899701872614907</v>
      </c>
      <c r="D25">
        <f t="shared" si="2"/>
        <v>-5.9999999999999831E-2</v>
      </c>
      <c r="F25">
        <f t="shared" si="1"/>
        <v>0.04</v>
      </c>
    </row>
    <row r="26" spans="3:6" x14ac:dyDescent="0.25">
      <c r="C26">
        <f t="shared" si="0"/>
        <v>0.16904786039679423</v>
      </c>
      <c r="D26">
        <f t="shared" si="2"/>
        <v>-3.9999999999999827E-2</v>
      </c>
      <c r="F26">
        <f t="shared" si="1"/>
        <v>0.04</v>
      </c>
    </row>
    <row r="27" spans="3:6" x14ac:dyDescent="0.25">
      <c r="C27">
        <f t="shared" si="0"/>
        <v>0.16020990584140282</v>
      </c>
      <c r="D27">
        <f t="shared" si="2"/>
        <v>-1.9999999999999827E-2</v>
      </c>
      <c r="F27">
        <f t="shared" si="1"/>
        <v>0.04</v>
      </c>
    </row>
    <row r="28" spans="3:6" x14ac:dyDescent="0.25">
      <c r="C28">
        <f t="shared" si="0"/>
        <v>0.15267624958643941</v>
      </c>
      <c r="D28">
        <f t="shared" si="2"/>
        <v>1.7347234759768071E-16</v>
      </c>
    </row>
    <row r="29" spans="3:6" x14ac:dyDescent="0.25">
      <c r="C29">
        <f t="shared" si="0"/>
        <v>0.1466480442383831</v>
      </c>
      <c r="D29">
        <f t="shared" si="2"/>
        <v>2.0000000000000174E-2</v>
      </c>
    </row>
    <row r="30" spans="3:6" x14ac:dyDescent="0.25">
      <c r="C30">
        <f t="shared" si="0"/>
        <v>0.14231672074354879</v>
      </c>
      <c r="D30">
        <f t="shared" si="2"/>
        <v>4.0000000000000174E-2</v>
      </c>
    </row>
    <row r="31" spans="3:6" x14ac:dyDescent="0.25">
      <c r="C31">
        <f t="shared" si="0"/>
        <v>0.13984004276509707</v>
      </c>
      <c r="D31">
        <f t="shared" si="2"/>
        <v>6.0000000000000178E-2</v>
      </c>
    </row>
    <row r="32" spans="3:6" x14ac:dyDescent="0.25">
      <c r="C32">
        <f t="shared" si="0"/>
        <v>0.13931695715519907</v>
      </c>
      <c r="D32">
        <f t="shared" si="2"/>
        <v>8.0000000000000182E-2</v>
      </c>
    </row>
    <row r="33" spans="3:4" x14ac:dyDescent="0.25">
      <c r="C33">
        <f t="shared" si="0"/>
        <v>0.14076924370939628</v>
      </c>
      <c r="D33">
        <f t="shared" si="2"/>
        <v>0.10000000000000019</v>
      </c>
    </row>
    <row r="34" spans="3:4" x14ac:dyDescent="0.25">
      <c r="C34">
        <f t="shared" si="0"/>
        <v>0.14413720488180592</v>
      </c>
      <c r="D34">
        <f t="shared" si="2"/>
        <v>0.12000000000000019</v>
      </c>
    </row>
    <row r="35" spans="3:4" x14ac:dyDescent="0.25">
      <c r="C35">
        <f t="shared" ref="C35:C68" si="3">((A*D35*D35-2*B*D35+Cee)/(DELTA))^0.5</f>
        <v>0.14929124596189972</v>
      </c>
      <c r="D35">
        <f t="shared" si="2"/>
        <v>0.14000000000000018</v>
      </c>
    </row>
    <row r="36" spans="3:4" x14ac:dyDescent="0.25">
      <c r="C36">
        <f t="shared" si="3"/>
        <v>0.15605449959442252</v>
      </c>
      <c r="D36">
        <f t="shared" si="2"/>
        <v>0.16000000000000017</v>
      </c>
    </row>
    <row r="37" spans="3:4" x14ac:dyDescent="0.25">
      <c r="C37">
        <f t="shared" si="3"/>
        <v>0.16422827405647078</v>
      </c>
      <c r="D37">
        <f t="shared" ref="D37:D68" si="4">D36+0.02</f>
        <v>0.18000000000000016</v>
      </c>
    </row>
    <row r="38" spans="3:4" x14ac:dyDescent="0.25">
      <c r="C38">
        <f t="shared" si="3"/>
        <v>0.1736134602747188</v>
      </c>
      <c r="D38">
        <f t="shared" si="4"/>
        <v>0.20000000000000015</v>
      </c>
    </row>
    <row r="39" spans="3:4" x14ac:dyDescent="0.25">
      <c r="C39">
        <f t="shared" si="3"/>
        <v>0.18402480705233168</v>
      </c>
      <c r="D39">
        <f t="shared" si="4"/>
        <v>0.22000000000000014</v>
      </c>
    </row>
    <row r="40" spans="3:4" x14ac:dyDescent="0.25">
      <c r="C40">
        <f t="shared" si="3"/>
        <v>0.1952982694900979</v>
      </c>
      <c r="D40">
        <f t="shared" si="4"/>
        <v>0.24000000000000013</v>
      </c>
    </row>
    <row r="41" spans="3:4" x14ac:dyDescent="0.25">
      <c r="C41">
        <f t="shared" si="3"/>
        <v>0.20729323904579799</v>
      </c>
      <c r="D41">
        <f t="shared" si="4"/>
        <v>0.26000000000000012</v>
      </c>
    </row>
    <row r="42" spans="3:4" x14ac:dyDescent="0.25">
      <c r="C42">
        <f t="shared" si="3"/>
        <v>0.21989167395666043</v>
      </c>
      <c r="D42">
        <f t="shared" si="4"/>
        <v>0.28000000000000014</v>
      </c>
    </row>
    <row r="43" spans="3:4" x14ac:dyDescent="0.25">
      <c r="C43">
        <f t="shared" si="3"/>
        <v>0.23299570388725757</v>
      </c>
      <c r="D43">
        <f t="shared" si="4"/>
        <v>0.30000000000000016</v>
      </c>
    </row>
    <row r="44" spans="3:4" x14ac:dyDescent="0.25">
      <c r="C44">
        <f t="shared" si="3"/>
        <v>0.24652471725461411</v>
      </c>
      <c r="D44">
        <f t="shared" si="4"/>
        <v>0.32000000000000017</v>
      </c>
    </row>
    <row r="45" spans="3:4" x14ac:dyDescent="0.25">
      <c r="C45">
        <f t="shared" si="3"/>
        <v>0.26041248594894345</v>
      </c>
      <c r="D45">
        <f t="shared" si="4"/>
        <v>0.34000000000000019</v>
      </c>
    </row>
    <row r="46" spans="3:4" x14ac:dyDescent="0.25">
      <c r="C46">
        <f t="shared" si="3"/>
        <v>0.27460458461548382</v>
      </c>
      <c r="D46">
        <f t="shared" si="4"/>
        <v>0.36000000000000021</v>
      </c>
    </row>
    <row r="47" spans="3:4" x14ac:dyDescent="0.25">
      <c r="C47">
        <f t="shared" si="3"/>
        <v>0.28905619069424648</v>
      </c>
      <c r="D47">
        <f t="shared" si="4"/>
        <v>0.38000000000000023</v>
      </c>
    </row>
    <row r="48" spans="3:4" x14ac:dyDescent="0.25">
      <c r="C48">
        <f t="shared" si="3"/>
        <v>0.30373026404786729</v>
      </c>
      <c r="D48">
        <f t="shared" si="4"/>
        <v>0.40000000000000024</v>
      </c>
    </row>
    <row r="49" spans="3:4" x14ac:dyDescent="0.25">
      <c r="C49">
        <f t="shared" si="3"/>
        <v>0.31859606659781325</v>
      </c>
      <c r="D49">
        <f t="shared" si="4"/>
        <v>0.42000000000000026</v>
      </c>
    </row>
    <row r="50" spans="3:4" x14ac:dyDescent="0.25">
      <c r="C50">
        <f t="shared" si="3"/>
        <v>0.33362797010697681</v>
      </c>
      <c r="D50">
        <f t="shared" si="4"/>
        <v>0.44000000000000028</v>
      </c>
    </row>
    <row r="51" spans="3:4" x14ac:dyDescent="0.25">
      <c r="C51">
        <f t="shared" si="3"/>
        <v>0.34880450062592055</v>
      </c>
      <c r="D51">
        <f t="shared" si="4"/>
        <v>0.4600000000000003</v>
      </c>
    </row>
    <row r="52" spans="3:4" x14ac:dyDescent="0.25">
      <c r="C52">
        <f t="shared" si="3"/>
        <v>0.3641075738146437</v>
      </c>
      <c r="D52">
        <f t="shared" si="4"/>
        <v>0.48000000000000032</v>
      </c>
    </row>
    <row r="53" spans="3:4" x14ac:dyDescent="0.25">
      <c r="C53">
        <f t="shared" si="3"/>
        <v>0.37952188262940401</v>
      </c>
      <c r="D53">
        <f t="shared" si="4"/>
        <v>0.50000000000000033</v>
      </c>
    </row>
    <row r="54" spans="3:4" x14ac:dyDescent="0.25">
      <c r="C54">
        <f t="shared" si="3"/>
        <v>0.39503440598641587</v>
      </c>
      <c r="D54">
        <f t="shared" si="4"/>
        <v>0.52000000000000035</v>
      </c>
    </row>
    <row r="55" spans="3:4" x14ac:dyDescent="0.25">
      <c r="C55">
        <f t="shared" si="3"/>
        <v>0.41063401328263865</v>
      </c>
      <c r="D55">
        <f t="shared" si="4"/>
        <v>0.54000000000000037</v>
      </c>
    </row>
    <row r="56" spans="3:4" x14ac:dyDescent="0.25">
      <c r="C56">
        <f t="shared" si="3"/>
        <v>0.42631114488043176</v>
      </c>
      <c r="D56">
        <f t="shared" si="4"/>
        <v>0.56000000000000039</v>
      </c>
    </row>
    <row r="57" spans="3:4" x14ac:dyDescent="0.25">
      <c r="C57">
        <f t="shared" si="3"/>
        <v>0.44205755288990956</v>
      </c>
      <c r="D57">
        <f t="shared" si="4"/>
        <v>0.5800000000000004</v>
      </c>
    </row>
    <row r="58" spans="3:4" x14ac:dyDescent="0.25">
      <c r="C58">
        <f t="shared" si="3"/>
        <v>0.45786608994099826</v>
      </c>
      <c r="D58">
        <f t="shared" si="4"/>
        <v>0.60000000000000042</v>
      </c>
    </row>
    <row r="59" spans="3:4" x14ac:dyDescent="0.25">
      <c r="C59">
        <f t="shared" si="3"/>
        <v>0.47373053627752765</v>
      </c>
      <c r="D59">
        <f t="shared" si="4"/>
        <v>0.62000000000000044</v>
      </c>
    </row>
    <row r="60" spans="3:4" x14ac:dyDescent="0.25">
      <c r="C60">
        <f t="shared" si="3"/>
        <v>0.48964545756988498</v>
      </c>
      <c r="D60">
        <f t="shared" si="4"/>
        <v>0.64000000000000046</v>
      </c>
    </row>
    <row r="61" spans="3:4" x14ac:dyDescent="0.25">
      <c r="C61">
        <f t="shared" si="3"/>
        <v>0.50560608745241842</v>
      </c>
      <c r="D61">
        <f t="shared" si="4"/>
        <v>0.66000000000000048</v>
      </c>
    </row>
    <row r="62" spans="3:4" x14ac:dyDescent="0.25">
      <c r="C62">
        <f t="shared" si="3"/>
        <v>0.52160823004641654</v>
      </c>
      <c r="D62">
        <f t="shared" si="4"/>
        <v>0.68000000000000049</v>
      </c>
    </row>
    <row r="63" spans="3:4" x14ac:dyDescent="0.25">
      <c r="C63">
        <f t="shared" si="3"/>
        <v>0.5376481787084012</v>
      </c>
      <c r="D63">
        <f t="shared" si="4"/>
        <v>0.70000000000000051</v>
      </c>
    </row>
    <row r="64" spans="3:4" x14ac:dyDescent="0.25">
      <c r="C64">
        <f t="shared" si="3"/>
        <v>0.55372264800878312</v>
      </c>
      <c r="D64">
        <f t="shared" si="4"/>
        <v>0.72000000000000053</v>
      </c>
    </row>
    <row r="65" spans="3:4" x14ac:dyDescent="0.25">
      <c r="C65">
        <f t="shared" si="3"/>
        <v>0.56982871654590128</v>
      </c>
      <c r="D65">
        <f t="shared" si="4"/>
        <v>0.74000000000000055</v>
      </c>
    </row>
    <row r="66" spans="3:4" x14ac:dyDescent="0.25">
      <c r="C66">
        <f t="shared" si="3"/>
        <v>0.58596377867230998</v>
      </c>
      <c r="D66">
        <f t="shared" si="4"/>
        <v>0.76000000000000056</v>
      </c>
    </row>
    <row r="67" spans="3:4" x14ac:dyDescent="0.25">
      <c r="C67">
        <f t="shared" si="3"/>
        <v>0.60212550358260619</v>
      </c>
      <c r="D67">
        <f t="shared" si="4"/>
        <v>0.78000000000000058</v>
      </c>
    </row>
    <row r="68" spans="3:4" x14ac:dyDescent="0.25">
      <c r="C68">
        <f t="shared" si="3"/>
        <v>0.61831180050713475</v>
      </c>
      <c r="D68">
        <f t="shared" si="4"/>
        <v>0.8000000000000006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F7E0C-41FD-4F65-A42A-7A872A736221}">
  <dimension ref="A1:F557"/>
  <sheetViews>
    <sheetView workbookViewId="0">
      <selection activeCell="U27" sqref="U27"/>
    </sheetView>
  </sheetViews>
  <sheetFormatPr defaultRowHeight="15" x14ac:dyDescent="0.25"/>
  <cols>
    <col min="1" max="1" width="14.85546875" bestFit="1" customWidth="1"/>
  </cols>
  <sheetData>
    <row r="1" spans="1:6" x14ac:dyDescent="0.25">
      <c r="B1" t="s">
        <v>113</v>
      </c>
      <c r="C1" t="s">
        <v>114</v>
      </c>
      <c r="D1" t="s">
        <v>115</v>
      </c>
      <c r="E1" t="s">
        <v>116</v>
      </c>
      <c r="F1" t="s">
        <v>117</v>
      </c>
    </row>
    <row r="2" spans="1:6" x14ac:dyDescent="0.25">
      <c r="A2" s="6">
        <v>41280</v>
      </c>
      <c r="B2">
        <v>14.5956211090087</v>
      </c>
      <c r="C2">
        <v>15.163017272949199</v>
      </c>
      <c r="D2">
        <v>21.147352218627901</v>
      </c>
      <c r="E2">
        <v>33.680244445800703</v>
      </c>
      <c r="F2">
        <v>16.6820163726806</v>
      </c>
    </row>
    <row r="3" spans="1:6" x14ac:dyDescent="0.25">
      <c r="A3" s="6">
        <v>41287</v>
      </c>
      <c r="B3">
        <v>14.6800632476806</v>
      </c>
      <c r="C3">
        <v>15.423159599304199</v>
      </c>
      <c r="D3">
        <v>21.786027908325099</v>
      </c>
      <c r="E3">
        <v>33.631729125976499</v>
      </c>
      <c r="F3">
        <v>16.934921264648398</v>
      </c>
    </row>
    <row r="4" spans="1:6" x14ac:dyDescent="0.25">
      <c r="A4" s="6">
        <v>41294</v>
      </c>
      <c r="B4">
        <v>14.844615936279199</v>
      </c>
      <c r="C4">
        <v>15.285173416137599</v>
      </c>
      <c r="D4">
        <v>22.029970169067301</v>
      </c>
      <c r="E4">
        <v>33.542778015136697</v>
      </c>
      <c r="F4">
        <v>17.614894866943299</v>
      </c>
    </row>
    <row r="5" spans="1:6" x14ac:dyDescent="0.25">
      <c r="A5" s="6">
        <v>41301</v>
      </c>
      <c r="B5">
        <v>15.017838478088301</v>
      </c>
      <c r="C5">
        <v>15.228619575500399</v>
      </c>
      <c r="D5">
        <v>22.464622497558501</v>
      </c>
      <c r="E5">
        <v>33.898582458496001</v>
      </c>
      <c r="F5">
        <v>18.509595870971602</v>
      </c>
    </row>
    <row r="6" spans="1:6" x14ac:dyDescent="0.25">
      <c r="A6" s="6">
        <v>41308</v>
      </c>
      <c r="B6">
        <v>14.9961814880371</v>
      </c>
      <c r="C6">
        <v>15.269334793090801</v>
      </c>
      <c r="D6">
        <v>22.047714233398398</v>
      </c>
      <c r="E6">
        <v>34.367595672607401</v>
      </c>
      <c r="F6">
        <v>18.046735763549801</v>
      </c>
    </row>
    <row r="7" spans="1:6" x14ac:dyDescent="0.25">
      <c r="A7" s="6">
        <v>41315</v>
      </c>
      <c r="B7">
        <v>15.2256917953491</v>
      </c>
      <c r="C7">
        <v>15.927614212036101</v>
      </c>
      <c r="D7">
        <v>21.963441848754801</v>
      </c>
      <c r="E7">
        <v>34.723392486572202</v>
      </c>
      <c r="F7">
        <v>18.884180068969702</v>
      </c>
    </row>
    <row r="8" spans="1:6" x14ac:dyDescent="0.25">
      <c r="A8" s="6">
        <v>41322</v>
      </c>
      <c r="B8">
        <v>15.2473449707031</v>
      </c>
      <c r="C8">
        <v>15.9298782348632</v>
      </c>
      <c r="D8">
        <v>22.247295379638601</v>
      </c>
      <c r="E8">
        <v>34.480808258056598</v>
      </c>
      <c r="F8">
        <v>19.516435623168899</v>
      </c>
    </row>
    <row r="9" spans="1:6" x14ac:dyDescent="0.25">
      <c r="A9" s="6">
        <v>41329</v>
      </c>
      <c r="B9">
        <v>14.985353469848601</v>
      </c>
      <c r="C9">
        <v>15.647111892700099</v>
      </c>
      <c r="D9">
        <v>21.670713424682599</v>
      </c>
      <c r="E9">
        <v>37.557369232177699</v>
      </c>
      <c r="F9">
        <v>17.777132034301701</v>
      </c>
    </row>
    <row r="10" spans="1:6" x14ac:dyDescent="0.25">
      <c r="A10" s="6">
        <v>41336</v>
      </c>
      <c r="B10">
        <v>15.409737586975</v>
      </c>
      <c r="C10">
        <v>16.2805080413818</v>
      </c>
      <c r="D10">
        <v>22.406963348388601</v>
      </c>
      <c r="E10">
        <v>39.327644348144503</v>
      </c>
      <c r="F10">
        <v>19.060735702514599</v>
      </c>
    </row>
    <row r="11" spans="1:6" x14ac:dyDescent="0.25">
      <c r="A11" s="6">
        <v>41343</v>
      </c>
      <c r="B11">
        <v>15.684714317321699</v>
      </c>
      <c r="C11">
        <v>16.5429077148437</v>
      </c>
      <c r="D11">
        <v>22.988136291503899</v>
      </c>
      <c r="E11">
        <v>40.838043212890597</v>
      </c>
      <c r="F11">
        <v>20.6926670074462</v>
      </c>
    </row>
    <row r="12" spans="1:6" x14ac:dyDescent="0.25">
      <c r="A12" s="6">
        <v>41350</v>
      </c>
      <c r="B12">
        <v>15.691216468811</v>
      </c>
      <c r="C12">
        <v>16.417146682739201</v>
      </c>
      <c r="D12">
        <v>23.522222518920898</v>
      </c>
      <c r="E12">
        <v>41.203472137451101</v>
      </c>
      <c r="F12">
        <v>21.029077529907202</v>
      </c>
    </row>
    <row r="13" spans="1:6" x14ac:dyDescent="0.25">
      <c r="A13" s="6">
        <v>41357</v>
      </c>
      <c r="B13">
        <v>15.652238845825099</v>
      </c>
      <c r="C13">
        <v>16.4466018676757</v>
      </c>
      <c r="D13">
        <v>23.7848186492919</v>
      </c>
      <c r="E13">
        <v>41.503929138183501</v>
      </c>
      <c r="F13">
        <v>21.012376785278299</v>
      </c>
    </row>
    <row r="14" spans="1:6" x14ac:dyDescent="0.25">
      <c r="A14" s="6">
        <v>41364</v>
      </c>
      <c r="B14">
        <v>15.8674774169921</v>
      </c>
      <c r="C14">
        <v>16.655015945434499</v>
      </c>
      <c r="D14">
        <v>23.646844863891602</v>
      </c>
      <c r="E14">
        <v>39.684928894042898</v>
      </c>
      <c r="F14">
        <v>20.454082489013601</v>
      </c>
    </row>
    <row r="15" spans="1:6" x14ac:dyDescent="0.25">
      <c r="A15" s="6">
        <v>41371</v>
      </c>
      <c r="B15">
        <v>15.8305854797363</v>
      </c>
      <c r="C15">
        <v>16.546270370483398</v>
      </c>
      <c r="D15">
        <v>23.5667304992675</v>
      </c>
      <c r="E15">
        <v>40.383293151855398</v>
      </c>
      <c r="F15">
        <v>19.988836288452099</v>
      </c>
    </row>
    <row r="16" spans="1:6" x14ac:dyDescent="0.25">
      <c r="A16" s="6">
        <v>41378</v>
      </c>
      <c r="B16">
        <v>15.763311386108301</v>
      </c>
      <c r="C16">
        <v>16.197414398193299</v>
      </c>
      <c r="D16">
        <v>22.280467987060501</v>
      </c>
      <c r="E16">
        <v>39.993503570556598</v>
      </c>
      <c r="F16">
        <v>18.390302658081001</v>
      </c>
    </row>
    <row r="17" spans="1:6" x14ac:dyDescent="0.25">
      <c r="A17" s="6">
        <v>41385</v>
      </c>
      <c r="B17">
        <v>15.913047790527299</v>
      </c>
      <c r="C17">
        <v>16.718448638916001</v>
      </c>
      <c r="D17">
        <v>19.111522674560501</v>
      </c>
      <c r="E17">
        <v>39.035289764404297</v>
      </c>
      <c r="F17">
        <v>18.781581878662099</v>
      </c>
    </row>
    <row r="18" spans="1:6" x14ac:dyDescent="0.25">
      <c r="A18" s="6">
        <v>41392</v>
      </c>
      <c r="B18">
        <v>16.199497222900298</v>
      </c>
      <c r="C18">
        <v>16.967636108398398</v>
      </c>
      <c r="D18">
        <v>19.329616546630799</v>
      </c>
      <c r="E18">
        <v>38.710483551025298</v>
      </c>
      <c r="F18">
        <v>20.456468582153299</v>
      </c>
    </row>
    <row r="19" spans="1:6" x14ac:dyDescent="0.25">
      <c r="A19" s="6">
        <v>41399</v>
      </c>
      <c r="B19">
        <v>16.524997711181602</v>
      </c>
      <c r="C19">
        <v>17.4796142578125</v>
      </c>
      <c r="D19">
        <v>19.8058471679687</v>
      </c>
      <c r="E19">
        <v>39.822990417480398</v>
      </c>
      <c r="F19">
        <v>21.630315780639599</v>
      </c>
    </row>
    <row r="20" spans="1:6" x14ac:dyDescent="0.25">
      <c r="A20" s="6">
        <v>41406</v>
      </c>
      <c r="B20">
        <v>16.666061401367099</v>
      </c>
      <c r="C20">
        <v>18.086729049682599</v>
      </c>
      <c r="D20">
        <v>19.636714935302699</v>
      </c>
      <c r="E20">
        <v>40.602550506591797</v>
      </c>
      <c r="F20">
        <v>22.546493530273398</v>
      </c>
    </row>
    <row r="21" spans="1:6" x14ac:dyDescent="0.25">
      <c r="A21" s="6">
        <v>41413</v>
      </c>
      <c r="B21">
        <v>17.026287078857401</v>
      </c>
      <c r="C21">
        <v>18.560194015502901</v>
      </c>
      <c r="D21">
        <v>20.055086135864201</v>
      </c>
      <c r="E21">
        <v>41.024822235107401</v>
      </c>
      <c r="F21">
        <v>24.302495956420898</v>
      </c>
    </row>
    <row r="22" spans="1:6" x14ac:dyDescent="0.25">
      <c r="A22" s="6">
        <v>41420</v>
      </c>
      <c r="B22">
        <v>16.867872238159102</v>
      </c>
      <c r="C22">
        <v>17.746921539306602</v>
      </c>
      <c r="D22">
        <v>19.534349441528299</v>
      </c>
      <c r="E22">
        <v>40.952114105224602</v>
      </c>
      <c r="F22">
        <v>23.276567459106399</v>
      </c>
    </row>
    <row r="23" spans="1:6" x14ac:dyDescent="0.25">
      <c r="A23" s="6">
        <v>41427</v>
      </c>
      <c r="B23">
        <v>16.776725769042901</v>
      </c>
      <c r="C23">
        <v>17.828477859496999</v>
      </c>
      <c r="D23">
        <v>20.055086135864201</v>
      </c>
      <c r="E23">
        <v>41.6448364257812</v>
      </c>
      <c r="F23">
        <v>23.820549011230401</v>
      </c>
    </row>
    <row r="24" spans="1:6" x14ac:dyDescent="0.25">
      <c r="A24" s="6">
        <v>41434</v>
      </c>
      <c r="B24">
        <v>16.8179607391357</v>
      </c>
      <c r="C24">
        <v>17.629121780395501</v>
      </c>
      <c r="D24">
        <v>20.037742614746001</v>
      </c>
      <c r="E24">
        <v>40.585372924804602</v>
      </c>
      <c r="F24">
        <v>23.844408035278299</v>
      </c>
    </row>
    <row r="25" spans="1:6" x14ac:dyDescent="0.25">
      <c r="A25" s="6">
        <v>41441</v>
      </c>
      <c r="B25">
        <v>16.783248901367099</v>
      </c>
      <c r="C25">
        <v>17.9206447601318</v>
      </c>
      <c r="D25">
        <v>19.470340728759702</v>
      </c>
      <c r="E25">
        <v>38.401268005371001</v>
      </c>
      <c r="F25">
        <v>23.481752395629801</v>
      </c>
    </row>
    <row r="26" spans="1:6" x14ac:dyDescent="0.25">
      <c r="A26" s="6">
        <v>41448</v>
      </c>
      <c r="B26">
        <v>16.123538970947202</v>
      </c>
      <c r="C26">
        <v>17.004194259643501</v>
      </c>
      <c r="D26">
        <v>19.358648300170898</v>
      </c>
      <c r="E26">
        <v>39.444423675537102</v>
      </c>
      <c r="F26">
        <v>20.881151199340799</v>
      </c>
    </row>
    <row r="27" spans="1:6" x14ac:dyDescent="0.25">
      <c r="A27" s="6">
        <v>41455</v>
      </c>
      <c r="B27">
        <v>16.527173995971602</v>
      </c>
      <c r="C27">
        <v>17.8072299957275</v>
      </c>
      <c r="D27">
        <v>20.158369064331001</v>
      </c>
      <c r="E27">
        <v>41.359611511230398</v>
      </c>
      <c r="F27">
        <v>23.548561096191399</v>
      </c>
    </row>
    <row r="28" spans="1:6" x14ac:dyDescent="0.25">
      <c r="A28" s="6">
        <v>41462</v>
      </c>
      <c r="B28">
        <v>16.849775314331001</v>
      </c>
      <c r="C28">
        <v>18.256380081176701</v>
      </c>
      <c r="D28">
        <v>20.7346992492675</v>
      </c>
      <c r="E28">
        <v>42.891750335693303</v>
      </c>
      <c r="F28">
        <v>24.941909790038999</v>
      </c>
    </row>
    <row r="29" spans="1:6" x14ac:dyDescent="0.25">
      <c r="A29" s="6">
        <v>41469</v>
      </c>
      <c r="B29">
        <v>17.3725891113281</v>
      </c>
      <c r="C29">
        <v>19.263561248779201</v>
      </c>
      <c r="D29">
        <v>21.239561080932599</v>
      </c>
      <c r="E29">
        <v>45.491485595703097</v>
      </c>
      <c r="F29">
        <v>27.5472812652587</v>
      </c>
    </row>
    <row r="30" spans="1:6" x14ac:dyDescent="0.25">
      <c r="A30" s="6">
        <v>41476</v>
      </c>
      <c r="B30">
        <v>17.546855926513601</v>
      </c>
      <c r="C30">
        <v>17.809495925903299</v>
      </c>
      <c r="D30">
        <v>21.7846145629882</v>
      </c>
      <c r="E30">
        <v>44.733570098876903</v>
      </c>
      <c r="F30">
        <v>28.3632488250732</v>
      </c>
    </row>
    <row r="31" spans="1:6" x14ac:dyDescent="0.25">
      <c r="A31" s="6">
        <v>41483</v>
      </c>
      <c r="B31">
        <v>17.307237625121999</v>
      </c>
      <c r="C31">
        <v>17.550886154174801</v>
      </c>
      <c r="D31">
        <v>21.610378265380799</v>
      </c>
      <c r="E31">
        <v>44.978054046630803</v>
      </c>
      <c r="F31">
        <v>27.394586563110298</v>
      </c>
    </row>
    <row r="32" spans="1:6" x14ac:dyDescent="0.25">
      <c r="A32" s="6">
        <v>41490</v>
      </c>
      <c r="B32">
        <v>17.636180877685501</v>
      </c>
      <c r="C32">
        <v>18.004581451416001</v>
      </c>
      <c r="D32">
        <v>21.851640701293899</v>
      </c>
      <c r="E32">
        <v>44.921005249023402</v>
      </c>
      <c r="F32">
        <v>29.069465637206999</v>
      </c>
    </row>
    <row r="33" spans="1:6" x14ac:dyDescent="0.25">
      <c r="A33" s="6">
        <v>41497</v>
      </c>
      <c r="B33">
        <v>17.435762405395501</v>
      </c>
      <c r="C33">
        <v>17.578111648559499</v>
      </c>
      <c r="D33">
        <v>22.186719894409102</v>
      </c>
      <c r="E33">
        <v>43.502967834472599</v>
      </c>
      <c r="F33">
        <v>28.263042449951101</v>
      </c>
    </row>
    <row r="34" spans="1:6" x14ac:dyDescent="0.25">
      <c r="A34" s="6">
        <v>41504</v>
      </c>
      <c r="B34">
        <v>17.013156890869102</v>
      </c>
      <c r="C34">
        <v>16.813655853271399</v>
      </c>
      <c r="D34">
        <v>20.998306274413999</v>
      </c>
      <c r="E34">
        <v>44.097900390625</v>
      </c>
      <c r="F34">
        <v>25.1614055633544</v>
      </c>
    </row>
    <row r="35" spans="1:6" x14ac:dyDescent="0.25">
      <c r="A35" s="6">
        <v>41511</v>
      </c>
      <c r="B35">
        <v>17.104652404785099</v>
      </c>
      <c r="C35">
        <v>17.476028442382798</v>
      </c>
      <c r="D35">
        <v>21.293170928955</v>
      </c>
      <c r="E35">
        <v>45.776462554931598</v>
      </c>
      <c r="F35">
        <v>27.036705017089801</v>
      </c>
    </row>
    <row r="36" spans="1:6" x14ac:dyDescent="0.25">
      <c r="A36" s="6">
        <v>41518</v>
      </c>
      <c r="B36">
        <v>16.827989578246999</v>
      </c>
      <c r="C36">
        <v>17.187942504882798</v>
      </c>
      <c r="D36">
        <v>20.1405010223388</v>
      </c>
      <c r="E36">
        <v>44.026206970214801</v>
      </c>
      <c r="F36">
        <v>24.922824859619102</v>
      </c>
    </row>
    <row r="37" spans="1:6" x14ac:dyDescent="0.25">
      <c r="A37" s="6">
        <v>41525</v>
      </c>
      <c r="B37">
        <v>17.211389541625898</v>
      </c>
      <c r="C37">
        <v>17.285488128662099</v>
      </c>
      <c r="D37">
        <v>20.784767150878899</v>
      </c>
      <c r="E37">
        <v>45.490188598632798</v>
      </c>
      <c r="F37">
        <v>27.518651962280199</v>
      </c>
    </row>
    <row r="38" spans="1:6" x14ac:dyDescent="0.25">
      <c r="A38" s="6">
        <v>41532</v>
      </c>
      <c r="B38">
        <v>17.459724426269499</v>
      </c>
      <c r="C38">
        <v>17.759210586547798</v>
      </c>
      <c r="D38">
        <v>20.0177822113037</v>
      </c>
      <c r="E38">
        <v>46.324424743652301</v>
      </c>
      <c r="F38">
        <v>28.3632488250732</v>
      </c>
    </row>
    <row r="39" spans="1:6" x14ac:dyDescent="0.25">
      <c r="A39" s="6">
        <v>41539</v>
      </c>
      <c r="B39">
        <v>17.5621128082275</v>
      </c>
      <c r="C39">
        <v>17.604557037353501</v>
      </c>
      <c r="D39">
        <v>20.8071899414062</v>
      </c>
      <c r="E39">
        <v>45.302078247070298</v>
      </c>
      <c r="F39">
        <v>29.708879470825099</v>
      </c>
    </row>
    <row r="40" spans="1:6" x14ac:dyDescent="0.25">
      <c r="A40" s="6">
        <v>41546</v>
      </c>
      <c r="B40">
        <v>17.2985305786132</v>
      </c>
      <c r="C40">
        <v>17.599998474121001</v>
      </c>
      <c r="D40">
        <v>20.8565273284912</v>
      </c>
      <c r="E40">
        <v>45.113967895507798</v>
      </c>
      <c r="F40">
        <v>29.928382873535099</v>
      </c>
    </row>
    <row r="41" spans="1:6" x14ac:dyDescent="0.25">
      <c r="A41" s="6">
        <v>41553</v>
      </c>
      <c r="B41">
        <v>17.350938796996999</v>
      </c>
      <c r="C41">
        <v>17.242904663085898</v>
      </c>
      <c r="D41">
        <v>20.34521484375</v>
      </c>
      <c r="E41">
        <v>45.220302581787102</v>
      </c>
      <c r="F41">
        <v>29.160127639770501</v>
      </c>
    </row>
    <row r="42" spans="1:6" x14ac:dyDescent="0.25">
      <c r="A42" s="6">
        <v>41560</v>
      </c>
      <c r="B42">
        <v>17.729045867919901</v>
      </c>
      <c r="C42">
        <v>17.536319732666001</v>
      </c>
      <c r="D42">
        <v>21.7849826812744</v>
      </c>
      <c r="E42">
        <v>46.209926605224602</v>
      </c>
      <c r="F42">
        <v>31.078371047973601</v>
      </c>
    </row>
    <row r="43" spans="1:6" x14ac:dyDescent="0.25">
      <c r="A43" s="6">
        <v>41567</v>
      </c>
      <c r="B43">
        <v>18.0481262207031</v>
      </c>
      <c r="C43">
        <v>18.7281379699707</v>
      </c>
      <c r="D43">
        <v>23.3907070159912</v>
      </c>
      <c r="E43">
        <v>46.226291656494098</v>
      </c>
      <c r="F43">
        <v>33.010921478271399</v>
      </c>
    </row>
    <row r="44" spans="1:6" x14ac:dyDescent="0.25">
      <c r="A44" s="6">
        <v>41574</v>
      </c>
      <c r="B44">
        <v>18.268873214721602</v>
      </c>
      <c r="C44">
        <v>18.361955642700099</v>
      </c>
      <c r="D44">
        <v>23.9558601379394</v>
      </c>
      <c r="E44">
        <v>45.702838897705</v>
      </c>
      <c r="F44">
        <v>33.540596008300703</v>
      </c>
    </row>
    <row r="45" spans="1:6" x14ac:dyDescent="0.25">
      <c r="A45" s="6">
        <v>41581</v>
      </c>
      <c r="B45">
        <v>18.3235054016113</v>
      </c>
      <c r="C45">
        <v>18.2618808746337</v>
      </c>
      <c r="D45">
        <v>23.462474822998001</v>
      </c>
      <c r="E45">
        <v>49.432350158691399</v>
      </c>
      <c r="F45">
        <v>32.5098876953125</v>
      </c>
    </row>
    <row r="46" spans="1:6" x14ac:dyDescent="0.25">
      <c r="A46" s="6">
        <v>41588</v>
      </c>
      <c r="B46">
        <v>18.391260147094702</v>
      </c>
      <c r="C46">
        <v>18.443840026855401</v>
      </c>
      <c r="D46">
        <v>23.1933574676513</v>
      </c>
      <c r="E46">
        <v>50.471061706542898</v>
      </c>
      <c r="F46">
        <v>31.8800239562988</v>
      </c>
    </row>
    <row r="47" spans="1:6" x14ac:dyDescent="0.25">
      <c r="A47" s="6">
        <v>41595</v>
      </c>
      <c r="B47">
        <v>18.618556976318299</v>
      </c>
      <c r="C47">
        <v>19.2831306457519</v>
      </c>
      <c r="D47">
        <v>23.605998992919901</v>
      </c>
      <c r="E47">
        <v>49.955787658691399</v>
      </c>
      <c r="F47">
        <v>32.471717834472599</v>
      </c>
    </row>
    <row r="48" spans="1:6" x14ac:dyDescent="0.25">
      <c r="A48" s="6">
        <v>41602</v>
      </c>
      <c r="B48">
        <v>18.705978393554599</v>
      </c>
      <c r="C48">
        <v>19.344535827636701</v>
      </c>
      <c r="D48">
        <v>24.157688140869102</v>
      </c>
      <c r="E48">
        <v>53.096511840820298</v>
      </c>
      <c r="F48">
        <v>34.137062072753899</v>
      </c>
    </row>
    <row r="49" spans="1:6" x14ac:dyDescent="0.25">
      <c r="A49" s="6">
        <v>41609</v>
      </c>
      <c r="B49">
        <v>18.716901779174801</v>
      </c>
      <c r="C49">
        <v>19.344535827636701</v>
      </c>
      <c r="D49">
        <v>23.794384002685501</v>
      </c>
      <c r="E49">
        <v>52.546829223632798</v>
      </c>
      <c r="F49">
        <v>34.523567199707003</v>
      </c>
    </row>
    <row r="50" spans="1:6" x14ac:dyDescent="0.25">
      <c r="A50" s="6">
        <v>41616</v>
      </c>
      <c r="B50">
        <v>18.8545932769775</v>
      </c>
      <c r="C50">
        <v>19.694810867309499</v>
      </c>
      <c r="D50">
        <v>24.333204269409102</v>
      </c>
      <c r="E50">
        <v>52.678089141845703</v>
      </c>
      <c r="F50">
        <v>34.547431945800703</v>
      </c>
    </row>
    <row r="51" spans="1:6" x14ac:dyDescent="0.25">
      <c r="A51" s="6">
        <v>41623</v>
      </c>
      <c r="B51">
        <v>18.699413299560501</v>
      </c>
      <c r="C51">
        <v>19.617557525634702</v>
      </c>
      <c r="D51">
        <v>24.148689270019499</v>
      </c>
      <c r="E51">
        <v>53.473869323730398</v>
      </c>
      <c r="F51">
        <v>33.006156921386697</v>
      </c>
    </row>
    <row r="52" spans="1:6" x14ac:dyDescent="0.25">
      <c r="A52" s="6">
        <v>41630</v>
      </c>
      <c r="B52">
        <v>19.105936050415</v>
      </c>
      <c r="C52">
        <v>20.037031173706001</v>
      </c>
      <c r="D52">
        <v>24.720226287841701</v>
      </c>
      <c r="E52">
        <v>55.500282287597599</v>
      </c>
      <c r="F52">
        <v>36.963653564453097</v>
      </c>
    </row>
    <row r="53" spans="1:6" x14ac:dyDescent="0.25">
      <c r="A53" s="6">
        <v>41637</v>
      </c>
      <c r="B53">
        <v>19.167125701904201</v>
      </c>
      <c r="C53">
        <v>20.223970413208001</v>
      </c>
      <c r="D53">
        <v>24.630229949951101</v>
      </c>
      <c r="E53">
        <v>54.884971618652301</v>
      </c>
      <c r="F53">
        <v>37.298851013183501</v>
      </c>
    </row>
    <row r="54" spans="1:6" x14ac:dyDescent="0.25">
      <c r="A54" s="6">
        <v>41644</v>
      </c>
      <c r="B54">
        <v>19.1430130004882</v>
      </c>
      <c r="C54">
        <v>19.891115188598601</v>
      </c>
      <c r="D54">
        <v>24.0181789398193</v>
      </c>
      <c r="E54">
        <v>52.784740447997997</v>
      </c>
      <c r="F54">
        <v>36.026081085205</v>
      </c>
    </row>
    <row r="55" spans="1:6" x14ac:dyDescent="0.25">
      <c r="A55" s="6">
        <v>41651</v>
      </c>
      <c r="B55">
        <v>19.006950378417901</v>
      </c>
      <c r="C55">
        <v>20.333396911621001</v>
      </c>
      <c r="D55">
        <v>23.5006504058837</v>
      </c>
      <c r="E55">
        <v>52.891407012939403</v>
      </c>
      <c r="F55">
        <v>36.186389923095703</v>
      </c>
    </row>
    <row r="56" spans="1:6" x14ac:dyDescent="0.25">
      <c r="A56" s="6">
        <v>41658</v>
      </c>
      <c r="B56">
        <v>19.182516098022401</v>
      </c>
      <c r="C56">
        <v>20.992254257202099</v>
      </c>
      <c r="D56">
        <v>23.919174194335898</v>
      </c>
      <c r="E56">
        <v>53.244182586669901</v>
      </c>
      <c r="F56">
        <v>38.012954711913999</v>
      </c>
    </row>
    <row r="57" spans="1:6" x14ac:dyDescent="0.25">
      <c r="A57" s="6">
        <v>41665</v>
      </c>
      <c r="B57">
        <v>18.631689071655199</v>
      </c>
      <c r="C57">
        <v>19.4556789398193</v>
      </c>
      <c r="D57">
        <v>23.253124237060501</v>
      </c>
      <c r="E57">
        <v>51.357242584228501</v>
      </c>
      <c r="F57">
        <v>34.019775390625</v>
      </c>
    </row>
    <row r="58" spans="1:6" x14ac:dyDescent="0.25">
      <c r="A58" s="6">
        <v>41672</v>
      </c>
      <c r="B58">
        <v>18.192775726318299</v>
      </c>
      <c r="C58">
        <v>19.305217742919901</v>
      </c>
      <c r="D58">
        <v>22.0245456695556</v>
      </c>
      <c r="E58">
        <v>48.461219787597599</v>
      </c>
      <c r="F58">
        <v>31.100183486938398</v>
      </c>
    </row>
    <row r="59" spans="1:6" x14ac:dyDescent="0.25">
      <c r="A59" s="6">
        <v>41679</v>
      </c>
      <c r="B59">
        <v>18.7501907348632</v>
      </c>
      <c r="C59">
        <v>19.840967178344702</v>
      </c>
      <c r="D59">
        <v>23.073112487792901</v>
      </c>
      <c r="E59">
        <v>48.625293731689403</v>
      </c>
      <c r="F59">
        <v>33.087059020996001</v>
      </c>
    </row>
    <row r="60" spans="1:6" x14ac:dyDescent="0.25">
      <c r="A60" s="6">
        <v>41686</v>
      </c>
      <c r="B60">
        <v>19.173738479614201</v>
      </c>
      <c r="C60">
        <v>20.123664855956999</v>
      </c>
      <c r="D60">
        <v>23.6311531066894</v>
      </c>
      <c r="E60">
        <v>48.723739624023402</v>
      </c>
      <c r="F60">
        <v>35.836616516113203</v>
      </c>
    </row>
    <row r="61" spans="1:6" x14ac:dyDescent="0.25">
      <c r="A61" s="6">
        <v>41693</v>
      </c>
      <c r="B61">
        <v>19.353691101074201</v>
      </c>
      <c r="C61">
        <v>20.269563674926701</v>
      </c>
      <c r="D61">
        <v>23.8336677551269</v>
      </c>
      <c r="E61">
        <v>50.269931793212798</v>
      </c>
      <c r="F61">
        <v>38.187839508056598</v>
      </c>
    </row>
    <row r="62" spans="1:6" x14ac:dyDescent="0.25">
      <c r="A62" s="6">
        <v>41700</v>
      </c>
      <c r="B62">
        <v>19.3668613433837</v>
      </c>
      <c r="C62">
        <v>20.011949539184499</v>
      </c>
      <c r="D62">
        <v>24.072187423706001</v>
      </c>
      <c r="E62">
        <v>49.677352905273402</v>
      </c>
      <c r="F62">
        <v>38.508460998535099</v>
      </c>
    </row>
    <row r="63" spans="1:6" x14ac:dyDescent="0.25">
      <c r="A63" s="6">
        <v>41707</v>
      </c>
      <c r="B63">
        <v>19.755290985107401</v>
      </c>
      <c r="C63">
        <v>20.6297702789306</v>
      </c>
      <c r="D63">
        <v>24.6368103027343</v>
      </c>
      <c r="E63">
        <v>51.027103424072202</v>
      </c>
      <c r="F63">
        <v>40.786811828613203</v>
      </c>
    </row>
    <row r="64" spans="1:6" x14ac:dyDescent="0.25">
      <c r="A64" s="6">
        <v>41714</v>
      </c>
      <c r="B64">
        <v>19.5863132476806</v>
      </c>
      <c r="C64">
        <v>20.846876144409102</v>
      </c>
      <c r="D64">
        <v>24.0181789398193</v>
      </c>
      <c r="E64">
        <v>51.175243377685497</v>
      </c>
      <c r="F64">
        <v>39.538341522216797</v>
      </c>
    </row>
    <row r="65" spans="1:6" x14ac:dyDescent="0.25">
      <c r="A65" s="6">
        <v>41721</v>
      </c>
      <c r="B65">
        <v>19.641178131103501</v>
      </c>
      <c r="C65">
        <v>21.134757995605401</v>
      </c>
      <c r="D65">
        <v>24.5194072723388</v>
      </c>
      <c r="E65">
        <v>51.084705352783203</v>
      </c>
      <c r="F65">
        <v>38.639629364013601</v>
      </c>
    </row>
    <row r="66" spans="1:6" x14ac:dyDescent="0.25">
      <c r="A66" s="6">
        <v>41728</v>
      </c>
      <c r="B66">
        <v>19.726764678955</v>
      </c>
      <c r="C66">
        <v>20.940555572509702</v>
      </c>
      <c r="D66">
        <v>24.880651473998999</v>
      </c>
      <c r="E66">
        <v>51.537364959716797</v>
      </c>
      <c r="F66">
        <v>37.940086364746001</v>
      </c>
    </row>
    <row r="67" spans="1:6" x14ac:dyDescent="0.25">
      <c r="A67" s="6">
        <v>41735</v>
      </c>
      <c r="B67">
        <v>19.5753459930419</v>
      </c>
      <c r="C67">
        <v>20.8994235992431</v>
      </c>
      <c r="D67">
        <v>24.5284328460693</v>
      </c>
      <c r="E67">
        <v>51.208179473876903</v>
      </c>
      <c r="F67">
        <v>34.466690063476499</v>
      </c>
    </row>
    <row r="68" spans="1:6" x14ac:dyDescent="0.25">
      <c r="A68" s="6">
        <v>41742</v>
      </c>
      <c r="B68">
        <v>19.399127960205</v>
      </c>
      <c r="C68">
        <v>20.842306137084901</v>
      </c>
      <c r="D68">
        <v>23.787887573242099</v>
      </c>
      <c r="E68">
        <v>49.858409881591797</v>
      </c>
      <c r="F68">
        <v>32.402099609375</v>
      </c>
    </row>
    <row r="69" spans="1:6" x14ac:dyDescent="0.25">
      <c r="A69" s="6">
        <v>41749</v>
      </c>
      <c r="B69">
        <v>19.8837165832519</v>
      </c>
      <c r="C69">
        <v>21.559745788574201</v>
      </c>
      <c r="D69">
        <v>23.3905124664306</v>
      </c>
      <c r="E69">
        <v>49.9324951171875</v>
      </c>
      <c r="F69">
        <v>34.869903564453097</v>
      </c>
    </row>
    <row r="70" spans="1:6" x14ac:dyDescent="0.25">
      <c r="A70" s="6">
        <v>41756</v>
      </c>
      <c r="B70">
        <v>19.956403732299801</v>
      </c>
      <c r="C70">
        <v>21.644283294677699</v>
      </c>
      <c r="D70">
        <v>22.871238708496001</v>
      </c>
      <c r="E70">
        <v>48.673271179199197</v>
      </c>
      <c r="F70">
        <v>32.567268371582003</v>
      </c>
    </row>
    <row r="71" spans="1:6" x14ac:dyDescent="0.25">
      <c r="A71" s="6">
        <v>41763</v>
      </c>
      <c r="B71">
        <v>20.1348266601562</v>
      </c>
      <c r="C71">
        <v>22.057842254638601</v>
      </c>
      <c r="D71">
        <v>22.370006561279201</v>
      </c>
      <c r="E71">
        <v>46.969612121582003</v>
      </c>
      <c r="F71">
        <v>33.363964080810497</v>
      </c>
    </row>
    <row r="72" spans="1:6" x14ac:dyDescent="0.25">
      <c r="A72" s="6">
        <v>41770</v>
      </c>
      <c r="B72">
        <v>20.300025939941399</v>
      </c>
      <c r="C72">
        <v>22.078403472900298</v>
      </c>
      <c r="D72">
        <v>23.047342300415</v>
      </c>
      <c r="E72">
        <v>47.998405456542898</v>
      </c>
      <c r="F72">
        <v>33.806026458740199</v>
      </c>
    </row>
    <row r="73" spans="1:6" x14ac:dyDescent="0.25">
      <c r="A73" s="6">
        <v>41777</v>
      </c>
      <c r="B73">
        <v>20.1965026855468</v>
      </c>
      <c r="C73">
        <v>21.8819046020507</v>
      </c>
      <c r="D73">
        <v>22.162288665771399</v>
      </c>
      <c r="E73">
        <v>46.895549774169901</v>
      </c>
      <c r="F73">
        <v>32.1883544921875</v>
      </c>
    </row>
    <row r="74" spans="1:6" x14ac:dyDescent="0.25">
      <c r="A74" s="6">
        <v>41784</v>
      </c>
      <c r="B74">
        <v>20.3572998046875</v>
      </c>
      <c r="C74">
        <v>21.868198394775298</v>
      </c>
      <c r="D74">
        <v>22.500963211059499</v>
      </c>
      <c r="E74">
        <v>47.521408081054602</v>
      </c>
      <c r="F74">
        <v>33.189075469970703</v>
      </c>
    </row>
    <row r="75" spans="1:6" x14ac:dyDescent="0.25">
      <c r="A75" s="6">
        <v>41791</v>
      </c>
      <c r="B75">
        <v>20.656864166259702</v>
      </c>
      <c r="C75">
        <v>22.124095916748001</v>
      </c>
      <c r="D75">
        <v>22.135198593139599</v>
      </c>
      <c r="E75">
        <v>48.3720703125</v>
      </c>
      <c r="F75">
        <v>33.441688537597599</v>
      </c>
    </row>
    <row r="76" spans="1:6" x14ac:dyDescent="0.25">
      <c r="A76" s="6">
        <v>41798</v>
      </c>
      <c r="B76">
        <v>20.859508514404201</v>
      </c>
      <c r="C76">
        <v>22.4371242523193</v>
      </c>
      <c r="D76">
        <v>23.750341415405199</v>
      </c>
      <c r="E76">
        <v>51.246158599853501</v>
      </c>
      <c r="F76">
        <v>37.668041229247997</v>
      </c>
    </row>
    <row r="77" spans="1:6" x14ac:dyDescent="0.25">
      <c r="A77" s="6">
        <v>41805</v>
      </c>
      <c r="B77">
        <v>20.705322265625</v>
      </c>
      <c r="C77">
        <v>22.0893955230712</v>
      </c>
      <c r="D77">
        <v>22.889329910278299</v>
      </c>
      <c r="E77">
        <v>48.801536560058501</v>
      </c>
      <c r="F77">
        <v>36.915069580078097</v>
      </c>
    </row>
    <row r="78" spans="1:6" x14ac:dyDescent="0.25">
      <c r="A78" s="6">
        <v>41812</v>
      </c>
      <c r="B78">
        <v>21.011499404907202</v>
      </c>
      <c r="C78">
        <v>22.231348037719702</v>
      </c>
      <c r="D78">
        <v>23.596265792846602</v>
      </c>
      <c r="E78">
        <v>48.595058441162102</v>
      </c>
      <c r="F78">
        <v>38.7416381835937</v>
      </c>
    </row>
    <row r="79" spans="1:6" x14ac:dyDescent="0.25">
      <c r="A79" s="6">
        <v>41819</v>
      </c>
      <c r="B79">
        <v>20.927799224853501</v>
      </c>
      <c r="C79">
        <v>22.057344436645501</v>
      </c>
      <c r="D79">
        <v>23.859102249145501</v>
      </c>
      <c r="E79">
        <v>50.1064453125</v>
      </c>
      <c r="F79">
        <v>39.494617462158203</v>
      </c>
    </row>
    <row r="80" spans="1:6" x14ac:dyDescent="0.25">
      <c r="A80" s="6">
        <v>41826</v>
      </c>
      <c r="B80">
        <v>21.225164413452099</v>
      </c>
      <c r="C80">
        <v>22.398485183715799</v>
      </c>
      <c r="D80">
        <v>23.5192260742187</v>
      </c>
      <c r="E80">
        <v>51.246158599853501</v>
      </c>
      <c r="F80">
        <v>38.867942810058501</v>
      </c>
    </row>
    <row r="81" spans="1:6" x14ac:dyDescent="0.25">
      <c r="A81" s="6">
        <v>41833</v>
      </c>
      <c r="B81">
        <v>21.2185363769531</v>
      </c>
      <c r="C81">
        <v>22.199293136596602</v>
      </c>
      <c r="D81">
        <v>23.147626876831001</v>
      </c>
      <c r="E81">
        <v>49.553092956542898</v>
      </c>
      <c r="F81">
        <v>36.754764556884702</v>
      </c>
    </row>
    <row r="82" spans="1:6" x14ac:dyDescent="0.25">
      <c r="A82" s="6">
        <v>41840</v>
      </c>
      <c r="B82">
        <v>21.2804145812988</v>
      </c>
      <c r="C82">
        <v>22.057344436645501</v>
      </c>
      <c r="D82">
        <v>22.979961395263601</v>
      </c>
      <c r="E82">
        <v>48.198654174804602</v>
      </c>
      <c r="F82">
        <v>34.908767700195298</v>
      </c>
    </row>
    <row r="83" spans="1:6" x14ac:dyDescent="0.25">
      <c r="A83" s="6">
        <v>41847</v>
      </c>
      <c r="B83">
        <v>21.390916824340799</v>
      </c>
      <c r="C83">
        <v>22.348119735717699</v>
      </c>
      <c r="D83">
        <v>22.866672515869102</v>
      </c>
      <c r="E83">
        <v>48.107795715332003</v>
      </c>
      <c r="F83">
        <v>34.228660583496001</v>
      </c>
    </row>
    <row r="84" spans="1:6" x14ac:dyDescent="0.25">
      <c r="A84" s="6">
        <v>41854</v>
      </c>
      <c r="B84">
        <v>20.913547515869102</v>
      </c>
      <c r="C84">
        <v>22.2450866699218</v>
      </c>
      <c r="D84">
        <v>22.689937591552699</v>
      </c>
      <c r="E84">
        <v>46.761600494384702</v>
      </c>
      <c r="F84">
        <v>32.844173431396399</v>
      </c>
    </row>
    <row r="85" spans="1:6" x14ac:dyDescent="0.25">
      <c r="A85" s="6">
        <v>41861</v>
      </c>
      <c r="B85">
        <v>20.959962844848601</v>
      </c>
      <c r="C85">
        <v>22.719020843505799</v>
      </c>
      <c r="D85">
        <v>23.301700592041001</v>
      </c>
      <c r="E85">
        <v>48.239940643310497</v>
      </c>
      <c r="F85">
        <v>34.345249176025298</v>
      </c>
    </row>
    <row r="86" spans="1:6" x14ac:dyDescent="0.25">
      <c r="A86" s="6">
        <v>41868</v>
      </c>
      <c r="B86">
        <v>21.324621200561499</v>
      </c>
      <c r="C86">
        <v>23.305139541625898</v>
      </c>
      <c r="D86">
        <v>23.976924896240199</v>
      </c>
      <c r="E86">
        <v>48.099540710449197</v>
      </c>
      <c r="F86">
        <v>35.865768432617102</v>
      </c>
    </row>
    <row r="87" spans="1:6" x14ac:dyDescent="0.25">
      <c r="A87" s="6">
        <v>41875</v>
      </c>
      <c r="B87">
        <v>21.6583347320556</v>
      </c>
      <c r="C87">
        <v>23.8843879699707</v>
      </c>
      <c r="D87">
        <v>23.505628585815401</v>
      </c>
      <c r="E87">
        <v>48.414962768554602</v>
      </c>
      <c r="F87">
        <v>36.482719421386697</v>
      </c>
    </row>
    <row r="88" spans="1:6" x14ac:dyDescent="0.25">
      <c r="A88" s="6">
        <v>41882</v>
      </c>
      <c r="B88">
        <v>21.759992599487301</v>
      </c>
      <c r="C88">
        <v>23.5844631195068</v>
      </c>
      <c r="D88">
        <v>23.600793838500898</v>
      </c>
      <c r="E88">
        <v>48.539295196533203</v>
      </c>
      <c r="F88">
        <v>37.255130767822202</v>
      </c>
    </row>
    <row r="89" spans="1:6" x14ac:dyDescent="0.25">
      <c r="A89" s="6">
        <v>41889</v>
      </c>
      <c r="B89">
        <v>21.6936931610107</v>
      </c>
      <c r="C89">
        <v>23.829444885253899</v>
      </c>
      <c r="D89">
        <v>23.918888092041001</v>
      </c>
      <c r="E89">
        <v>50.437431335449197</v>
      </c>
      <c r="F89">
        <v>37.21626663208</v>
      </c>
    </row>
    <row r="90" spans="1:6" x14ac:dyDescent="0.25">
      <c r="A90" s="6">
        <v>41896</v>
      </c>
      <c r="B90">
        <v>21.474899291992099</v>
      </c>
      <c r="C90">
        <v>23.781223297119102</v>
      </c>
      <c r="D90">
        <v>23.2457580566406</v>
      </c>
      <c r="E90">
        <v>49.401313781738203</v>
      </c>
      <c r="F90">
        <v>34.889335632324197</v>
      </c>
    </row>
    <row r="91" spans="1:6" x14ac:dyDescent="0.25">
      <c r="A91" s="6">
        <v>41903</v>
      </c>
      <c r="B91">
        <v>21.550043106079102</v>
      </c>
      <c r="C91">
        <v>23.7697448730468</v>
      </c>
      <c r="D91">
        <v>23.1820774078369</v>
      </c>
      <c r="E91">
        <v>48.928882598876903</v>
      </c>
      <c r="F91">
        <v>33.242515563964801</v>
      </c>
    </row>
    <row r="92" spans="1:6" x14ac:dyDescent="0.25">
      <c r="A92" s="6">
        <v>41910</v>
      </c>
      <c r="B92">
        <v>21.258314132690401</v>
      </c>
      <c r="C92">
        <v>23.372703552246001</v>
      </c>
      <c r="D92">
        <v>23.0410861968994</v>
      </c>
      <c r="E92">
        <v>47.188213348388601</v>
      </c>
      <c r="F92">
        <v>32.290367126464801</v>
      </c>
    </row>
    <row r="93" spans="1:6" x14ac:dyDescent="0.25">
      <c r="A93" s="6">
        <v>41917</v>
      </c>
      <c r="B93">
        <v>21.197402954101499</v>
      </c>
      <c r="C93">
        <v>22.7209167480468</v>
      </c>
      <c r="D93">
        <v>22.18603515625</v>
      </c>
      <c r="E93">
        <v>47.312557220458899</v>
      </c>
      <c r="F93">
        <v>30.264629364013601</v>
      </c>
    </row>
    <row r="94" spans="1:6" x14ac:dyDescent="0.25">
      <c r="A94" s="6">
        <v>41924</v>
      </c>
      <c r="B94">
        <v>20.237218856811499</v>
      </c>
      <c r="C94">
        <v>20.912420272827099</v>
      </c>
      <c r="D94">
        <v>22.713615417480401</v>
      </c>
      <c r="E94">
        <v>47.237957000732401</v>
      </c>
      <c r="F94">
        <v>26.538633346557599</v>
      </c>
    </row>
    <row r="95" spans="1:6" x14ac:dyDescent="0.25">
      <c r="A95" s="6">
        <v>41931</v>
      </c>
      <c r="B95">
        <v>20.658554077148398</v>
      </c>
      <c r="C95">
        <v>22.151739120483398</v>
      </c>
      <c r="D95">
        <v>23.7733459472656</v>
      </c>
      <c r="E95">
        <v>47.884479522705</v>
      </c>
      <c r="F95">
        <v>30.012018203735298</v>
      </c>
    </row>
    <row r="96" spans="1:6" x14ac:dyDescent="0.25">
      <c r="A96" s="6">
        <v>41938</v>
      </c>
      <c r="B96">
        <v>21.279457092285099</v>
      </c>
      <c r="C96">
        <v>22.202236175537099</v>
      </c>
      <c r="D96">
        <v>24.4191875457763</v>
      </c>
      <c r="E96">
        <v>48.008800506591797</v>
      </c>
      <c r="F96">
        <v>31.833723068237301</v>
      </c>
    </row>
    <row r="97" spans="1:6" x14ac:dyDescent="0.25">
      <c r="A97" s="6">
        <v>41945</v>
      </c>
      <c r="B97">
        <v>21.895929336547798</v>
      </c>
      <c r="C97">
        <v>23.1340217590332</v>
      </c>
      <c r="D97">
        <v>25.624454498291001</v>
      </c>
      <c r="E97">
        <v>50.561763763427699</v>
      </c>
      <c r="F97">
        <v>36.599315643310497</v>
      </c>
    </row>
    <row r="98" spans="1:6" x14ac:dyDescent="0.25">
      <c r="A98" s="6">
        <v>41952</v>
      </c>
      <c r="B98">
        <v>22.108810424804599</v>
      </c>
      <c r="C98">
        <v>23.2625427246093</v>
      </c>
      <c r="D98">
        <v>26.270296096801701</v>
      </c>
      <c r="E98">
        <v>51.970855712890597</v>
      </c>
      <c r="F98">
        <v>37.405723571777301</v>
      </c>
    </row>
    <row r="99" spans="1:6" x14ac:dyDescent="0.25">
      <c r="A99" s="6">
        <v>41959</v>
      </c>
      <c r="B99">
        <v>22.215253829956001</v>
      </c>
      <c r="C99">
        <v>23.331403732299801</v>
      </c>
      <c r="D99">
        <v>25.1878337860107</v>
      </c>
      <c r="E99">
        <v>51.200008392333899</v>
      </c>
      <c r="F99">
        <v>35.924068450927699</v>
      </c>
    </row>
    <row r="100" spans="1:6" x14ac:dyDescent="0.25">
      <c r="A100" s="6">
        <v>41966</v>
      </c>
      <c r="B100">
        <v>22.510183334350501</v>
      </c>
      <c r="C100">
        <v>24.074996948242099</v>
      </c>
      <c r="D100">
        <v>25.820020675659102</v>
      </c>
      <c r="E100">
        <v>52.088962554931598</v>
      </c>
      <c r="F100">
        <v>38.022670745849602</v>
      </c>
    </row>
    <row r="101" spans="1:6" x14ac:dyDescent="0.25">
      <c r="A101" s="6">
        <v>41973</v>
      </c>
      <c r="B101">
        <v>22.303956985473601</v>
      </c>
      <c r="C101">
        <v>24.2999057769775</v>
      </c>
      <c r="D101">
        <v>24.924036026000898</v>
      </c>
      <c r="E101">
        <v>51.381908416747997</v>
      </c>
      <c r="F101">
        <v>35.0302124023437</v>
      </c>
    </row>
    <row r="102" spans="1:6" x14ac:dyDescent="0.25">
      <c r="A102" s="6">
        <v>41980</v>
      </c>
      <c r="B102">
        <v>22.4170532226562</v>
      </c>
      <c r="C102">
        <v>24.602848052978501</v>
      </c>
      <c r="D102">
        <v>24.9986038208007</v>
      </c>
      <c r="E102">
        <v>52.979015350341797</v>
      </c>
      <c r="F102">
        <v>36.215534210205</v>
      </c>
    </row>
    <row r="103" spans="1:6" x14ac:dyDescent="0.25">
      <c r="A103" s="6">
        <v>41987</v>
      </c>
      <c r="B103">
        <v>21.660869598388601</v>
      </c>
      <c r="C103">
        <v>23.878648757934499</v>
      </c>
      <c r="D103">
        <v>24.948408126831001</v>
      </c>
      <c r="E103">
        <v>52.679561614990199</v>
      </c>
      <c r="F103">
        <v>33.441688537597599</v>
      </c>
    </row>
    <row r="104" spans="1:6" x14ac:dyDescent="0.25">
      <c r="A104" s="6">
        <v>41994</v>
      </c>
      <c r="B104">
        <v>22.539016723632798</v>
      </c>
      <c r="C104">
        <v>25.410739898681602</v>
      </c>
      <c r="D104">
        <v>26.545616149902301</v>
      </c>
      <c r="E104">
        <v>54.592765808105398</v>
      </c>
      <c r="F104">
        <v>39.216552734375</v>
      </c>
    </row>
    <row r="105" spans="1:6" x14ac:dyDescent="0.25">
      <c r="A105" s="6">
        <v>42001</v>
      </c>
      <c r="B105">
        <v>22.805303573608398</v>
      </c>
      <c r="C105">
        <v>25.295719146728501</v>
      </c>
      <c r="D105">
        <v>27.3533535003662</v>
      </c>
      <c r="E105">
        <v>55.582630157470703</v>
      </c>
      <c r="F105">
        <v>41.05025100708</v>
      </c>
    </row>
    <row r="106" spans="1:6" x14ac:dyDescent="0.25">
      <c r="A106" s="6">
        <v>42008</v>
      </c>
      <c r="B106">
        <v>21.999187469482401</v>
      </c>
      <c r="C106">
        <v>24.228307723998999</v>
      </c>
      <c r="D106">
        <v>25.993432998657202</v>
      </c>
      <c r="E106">
        <v>52.895820617675703</v>
      </c>
      <c r="F106">
        <v>37.417098999023402</v>
      </c>
    </row>
    <row r="107" spans="1:6" x14ac:dyDescent="0.25">
      <c r="A107" s="6">
        <v>42015</v>
      </c>
      <c r="B107">
        <v>22.025903701782202</v>
      </c>
      <c r="C107">
        <v>24.3617343902587</v>
      </c>
      <c r="D107">
        <v>25.327169418334901</v>
      </c>
      <c r="E107">
        <v>51.506694793701101</v>
      </c>
      <c r="F107">
        <v>37.079704284667898</v>
      </c>
    </row>
    <row r="108" spans="1:6" x14ac:dyDescent="0.25">
      <c r="A108" s="6">
        <v>42022</v>
      </c>
      <c r="B108">
        <v>21.903429031371999</v>
      </c>
      <c r="C108">
        <v>24.1178894042968</v>
      </c>
      <c r="D108">
        <v>26.1531581878662</v>
      </c>
      <c r="E108">
        <v>52.047374725341797</v>
      </c>
      <c r="F108">
        <v>36.483139038085902</v>
      </c>
    </row>
    <row r="109" spans="1:6" x14ac:dyDescent="0.25">
      <c r="A109" s="6">
        <v>42029</v>
      </c>
      <c r="B109">
        <v>22.366615295410099</v>
      </c>
      <c r="C109">
        <v>25.208299636840799</v>
      </c>
      <c r="D109">
        <v>26.568435668945298</v>
      </c>
      <c r="E109">
        <v>53.511379241943303</v>
      </c>
      <c r="F109">
        <v>38.864498138427699</v>
      </c>
    </row>
    <row r="110" spans="1:6" x14ac:dyDescent="0.25">
      <c r="A110" s="6">
        <v>42036</v>
      </c>
      <c r="B110">
        <v>21.996952056884702</v>
      </c>
      <c r="C110">
        <v>24.955247879028299</v>
      </c>
      <c r="D110">
        <v>27.143428802490199</v>
      </c>
      <c r="E110">
        <v>51.140674591064403</v>
      </c>
      <c r="F110">
        <v>36.321773529052699</v>
      </c>
    </row>
    <row r="111" spans="1:6" x14ac:dyDescent="0.25">
      <c r="A111" s="6">
        <v>42043</v>
      </c>
      <c r="B111">
        <v>22.4066982269287</v>
      </c>
      <c r="C111">
        <v>25.212898254394499</v>
      </c>
      <c r="D111">
        <v>26.563867568969702</v>
      </c>
      <c r="E111">
        <v>52.7710571289062</v>
      </c>
      <c r="F111">
        <v>38.272819519042898</v>
      </c>
    </row>
    <row r="112" spans="1:6" x14ac:dyDescent="0.25">
      <c r="A112" s="6">
        <v>42050</v>
      </c>
      <c r="B112">
        <v>22.905519485473601</v>
      </c>
      <c r="C112">
        <v>25.944438934326101</v>
      </c>
      <c r="D112">
        <v>27.421798706054599</v>
      </c>
      <c r="E112">
        <v>54.11861038208</v>
      </c>
      <c r="F112">
        <v>40.849773406982401</v>
      </c>
    </row>
    <row r="113" spans="1:6" x14ac:dyDescent="0.25">
      <c r="A113" s="6">
        <v>42057</v>
      </c>
      <c r="B113">
        <v>23.010179519653299</v>
      </c>
      <c r="C113">
        <v>26.096277236938398</v>
      </c>
      <c r="D113">
        <v>27.3533535003662</v>
      </c>
      <c r="E113">
        <v>54.347240447997997</v>
      </c>
      <c r="F113">
        <v>41.852180480957003</v>
      </c>
    </row>
    <row r="114" spans="1:6" x14ac:dyDescent="0.25">
      <c r="A114" s="6">
        <v>42064</v>
      </c>
      <c r="B114">
        <v>22.9767742156982</v>
      </c>
      <c r="C114">
        <v>26.326316833496001</v>
      </c>
      <c r="D114">
        <v>27.084098815917901</v>
      </c>
      <c r="E114">
        <v>56.1421089172363</v>
      </c>
      <c r="F114">
        <v>42.859500885009702</v>
      </c>
    </row>
    <row r="115" spans="1:6" x14ac:dyDescent="0.25">
      <c r="A115" s="6">
        <v>42071</v>
      </c>
      <c r="B115">
        <v>22.549217224121001</v>
      </c>
      <c r="C115">
        <v>26.5517578125</v>
      </c>
      <c r="D115">
        <v>25.920726776123001</v>
      </c>
      <c r="E115">
        <v>56.300727844238203</v>
      </c>
      <c r="F115">
        <v>40.928005218505803</v>
      </c>
    </row>
    <row r="116" spans="1:6" x14ac:dyDescent="0.25">
      <c r="A116" s="6">
        <v>42078</v>
      </c>
      <c r="B116">
        <v>22.5336303710937</v>
      </c>
      <c r="C116">
        <v>27.347072601318299</v>
      </c>
      <c r="D116">
        <v>26.3785190582275</v>
      </c>
      <c r="E116">
        <v>56.434303283691399</v>
      </c>
      <c r="F116">
        <v>42.517208099365199</v>
      </c>
    </row>
    <row r="117" spans="1:6" x14ac:dyDescent="0.25">
      <c r="A117" s="6">
        <v>42085</v>
      </c>
      <c r="B117">
        <v>22.8832473754882</v>
      </c>
      <c r="C117">
        <v>27.545343399047798</v>
      </c>
      <c r="D117">
        <v>27.403997421264599</v>
      </c>
      <c r="E117">
        <v>57.5947265625</v>
      </c>
      <c r="F117">
        <v>45.177288055419901</v>
      </c>
    </row>
    <row r="118" spans="1:6" x14ac:dyDescent="0.25">
      <c r="A118" s="6">
        <v>42092</v>
      </c>
      <c r="B118">
        <v>22.5558967590332</v>
      </c>
      <c r="C118">
        <v>27.0980911254882</v>
      </c>
      <c r="D118">
        <v>27.770235061645501</v>
      </c>
      <c r="E118">
        <v>57.436122894287102</v>
      </c>
      <c r="F118">
        <v>44.282444000244098</v>
      </c>
    </row>
    <row r="119" spans="1:6" x14ac:dyDescent="0.25">
      <c r="A119" s="6">
        <v>42099</v>
      </c>
      <c r="B119">
        <v>22.637981414794901</v>
      </c>
      <c r="C119">
        <v>27.1902980804443</v>
      </c>
      <c r="D119">
        <v>27.4406204223632</v>
      </c>
      <c r="E119">
        <v>57.335918426513601</v>
      </c>
      <c r="F119">
        <v>44.742088317871001</v>
      </c>
    </row>
    <row r="120" spans="1:6" x14ac:dyDescent="0.25">
      <c r="A120" s="6">
        <v>42106</v>
      </c>
      <c r="B120">
        <v>22.684923171996999</v>
      </c>
      <c r="C120">
        <v>27.208744049072202</v>
      </c>
      <c r="D120">
        <v>27.715295791625898</v>
      </c>
      <c r="E120">
        <v>57.536281585693303</v>
      </c>
      <c r="F120">
        <v>45.270195007324197</v>
      </c>
    </row>
    <row r="121" spans="1:6" x14ac:dyDescent="0.25">
      <c r="A121" s="6">
        <v>42113</v>
      </c>
      <c r="B121">
        <v>22.778804779052699</v>
      </c>
      <c r="C121">
        <v>26.945930480956999</v>
      </c>
      <c r="D121">
        <v>28.937625885009702</v>
      </c>
      <c r="E121">
        <v>57.452804565429602</v>
      </c>
      <c r="F121">
        <v>45.074596405029297</v>
      </c>
    </row>
    <row r="122" spans="1:6" x14ac:dyDescent="0.25">
      <c r="A122" s="6">
        <v>42120</v>
      </c>
      <c r="B122">
        <v>22.834682464599599</v>
      </c>
      <c r="C122">
        <v>25.922319412231399</v>
      </c>
      <c r="D122">
        <v>29.3771152496337</v>
      </c>
      <c r="E122">
        <v>56.868415832519503</v>
      </c>
      <c r="F122">
        <v>43.817905426025298</v>
      </c>
    </row>
    <row r="123" spans="1:6" x14ac:dyDescent="0.25">
      <c r="A123" s="6">
        <v>42127</v>
      </c>
      <c r="B123">
        <v>22.915153503417901</v>
      </c>
      <c r="C123">
        <v>26.203584671020501</v>
      </c>
      <c r="D123">
        <v>28.846073150634702</v>
      </c>
      <c r="E123">
        <v>56.876762390136697</v>
      </c>
      <c r="F123">
        <v>41.593029022216797</v>
      </c>
    </row>
    <row r="124" spans="1:6" x14ac:dyDescent="0.25">
      <c r="A124" s="6">
        <v>42134</v>
      </c>
      <c r="B124">
        <v>22.863740921020501</v>
      </c>
      <c r="C124">
        <v>26.351125717163001</v>
      </c>
      <c r="D124">
        <v>28.9147434234619</v>
      </c>
      <c r="E124">
        <v>56.910160064697202</v>
      </c>
      <c r="F124">
        <v>41.817958831787102</v>
      </c>
    </row>
    <row r="125" spans="1:6" x14ac:dyDescent="0.25">
      <c r="A125" s="6">
        <v>42141</v>
      </c>
      <c r="B125">
        <v>23.1118450164794</v>
      </c>
      <c r="C125">
        <v>26.816825866699201</v>
      </c>
      <c r="D125">
        <v>29.436630249023398</v>
      </c>
      <c r="E125">
        <v>59.564895629882798</v>
      </c>
      <c r="F125">
        <v>44.174858093261697</v>
      </c>
    </row>
    <row r="126" spans="1:6" x14ac:dyDescent="0.25">
      <c r="A126" s="6">
        <v>42148</v>
      </c>
      <c r="B126">
        <v>23.116313934326101</v>
      </c>
      <c r="C126">
        <v>26.7107753753662</v>
      </c>
      <c r="D126">
        <v>29.1711120605468</v>
      </c>
      <c r="E126">
        <v>59.606655120849602</v>
      </c>
      <c r="F126">
        <v>43.548965454101499</v>
      </c>
    </row>
    <row r="127" spans="1:6" x14ac:dyDescent="0.25">
      <c r="A127" s="6">
        <v>42155</v>
      </c>
      <c r="B127">
        <v>22.794450759887599</v>
      </c>
      <c r="C127">
        <v>26.374187469482401</v>
      </c>
      <c r="D127">
        <v>28.923892974853501</v>
      </c>
      <c r="E127">
        <v>59.603263854980398</v>
      </c>
      <c r="F127">
        <v>43.372920989990199</v>
      </c>
    </row>
    <row r="128" spans="1:6" x14ac:dyDescent="0.25">
      <c r="A128" s="6">
        <v>42162</v>
      </c>
      <c r="B128">
        <v>22.405525207519499</v>
      </c>
      <c r="C128">
        <v>26.217409133911101</v>
      </c>
      <c r="D128">
        <v>29.589433670043899</v>
      </c>
      <c r="E128">
        <v>61.194705963134702</v>
      </c>
      <c r="F128">
        <v>43.915706634521399</v>
      </c>
    </row>
    <row r="129" spans="1:6" x14ac:dyDescent="0.25">
      <c r="A129" s="6">
        <v>42169</v>
      </c>
      <c r="B129">
        <v>22.4591674804687</v>
      </c>
      <c r="C129">
        <v>26.334962844848601</v>
      </c>
      <c r="D129">
        <v>29.258823394775298</v>
      </c>
      <c r="E129">
        <v>62.828018188476499</v>
      </c>
      <c r="F129">
        <v>44.619838714599602</v>
      </c>
    </row>
    <row r="130" spans="1:6" x14ac:dyDescent="0.25">
      <c r="A130" s="6">
        <v>42176</v>
      </c>
      <c r="B130">
        <v>22.950910568237301</v>
      </c>
      <c r="C130">
        <v>26.769338607788001</v>
      </c>
      <c r="D130">
        <v>29.240459442138601</v>
      </c>
      <c r="E130">
        <v>64.067665100097599</v>
      </c>
      <c r="F130">
        <v>47.979167938232401</v>
      </c>
    </row>
    <row r="131" spans="1:6" x14ac:dyDescent="0.25">
      <c r="A131" s="6">
        <v>42183</v>
      </c>
      <c r="B131">
        <v>22.1417732238769</v>
      </c>
      <c r="C131">
        <v>26.265651702880799</v>
      </c>
      <c r="D131">
        <v>28.909852981567301</v>
      </c>
      <c r="E131">
        <v>63.137935638427699</v>
      </c>
      <c r="F131">
        <v>43.123550415038999</v>
      </c>
    </row>
    <row r="132" spans="1:6" x14ac:dyDescent="0.25">
      <c r="A132" s="6">
        <v>42190</v>
      </c>
      <c r="B132">
        <v>22.3552932739257</v>
      </c>
      <c r="C132">
        <v>25.886732101440401</v>
      </c>
      <c r="D132">
        <v>29.125665664672798</v>
      </c>
      <c r="E132">
        <v>64.452934265136705</v>
      </c>
      <c r="F132">
        <v>43.050209045410099</v>
      </c>
    </row>
    <row r="133" spans="1:6" x14ac:dyDescent="0.25">
      <c r="A133" s="6">
        <v>42197</v>
      </c>
      <c r="B133">
        <v>22.731996536254801</v>
      </c>
      <c r="C133">
        <v>25.590988159179599</v>
      </c>
      <c r="D133">
        <v>29.226686477661101</v>
      </c>
      <c r="E133">
        <v>65.776344299316406</v>
      </c>
      <c r="F133">
        <v>44.820323944091797</v>
      </c>
    </row>
    <row r="134" spans="1:6" x14ac:dyDescent="0.25">
      <c r="A134" s="6">
        <v>42204</v>
      </c>
      <c r="B134">
        <v>23.005548477172798</v>
      </c>
      <c r="C134">
        <v>25.115026473998999</v>
      </c>
      <c r="D134">
        <v>29.235862731933501</v>
      </c>
      <c r="E134">
        <v>65.751235961914006</v>
      </c>
      <c r="F134">
        <v>44.297111511230398</v>
      </c>
    </row>
    <row r="135" spans="1:6" x14ac:dyDescent="0.25">
      <c r="A135" s="6">
        <v>42211</v>
      </c>
      <c r="B135">
        <v>22.364271163940401</v>
      </c>
      <c r="C135">
        <v>25.299860000610298</v>
      </c>
      <c r="D135">
        <v>25.397138595581001</v>
      </c>
      <c r="E135">
        <v>64.017402648925696</v>
      </c>
      <c r="F135">
        <v>39.695770263671797</v>
      </c>
    </row>
    <row r="136" spans="1:6" x14ac:dyDescent="0.25">
      <c r="A136" s="6">
        <v>42218</v>
      </c>
      <c r="B136">
        <v>22.7544231414794</v>
      </c>
      <c r="C136">
        <v>25.849756240844702</v>
      </c>
      <c r="D136">
        <v>26.2787570953369</v>
      </c>
      <c r="E136">
        <v>65.617210388183594</v>
      </c>
      <c r="F136">
        <v>41.372993469238203</v>
      </c>
    </row>
    <row r="137" spans="1:6" x14ac:dyDescent="0.25">
      <c r="A137" s="6">
        <v>42225</v>
      </c>
      <c r="B137">
        <v>22.763389587402301</v>
      </c>
      <c r="C137">
        <v>26.1686077117919</v>
      </c>
      <c r="D137">
        <v>26.949153900146399</v>
      </c>
      <c r="E137">
        <v>65.843345642089801</v>
      </c>
      <c r="F137">
        <v>40.214092254638601</v>
      </c>
    </row>
    <row r="138" spans="1:6" x14ac:dyDescent="0.25">
      <c r="A138" s="6">
        <v>42232</v>
      </c>
      <c r="B138">
        <v>22.7364807128906</v>
      </c>
      <c r="C138">
        <v>25.780452728271399</v>
      </c>
      <c r="D138">
        <v>28.1338386535644</v>
      </c>
      <c r="E138">
        <v>65.508316040039006</v>
      </c>
      <c r="F138">
        <v>40.492813110351499</v>
      </c>
    </row>
    <row r="139" spans="1:6" x14ac:dyDescent="0.25">
      <c r="A139" s="6">
        <v>42239</v>
      </c>
      <c r="B139">
        <v>20.337266921996999</v>
      </c>
      <c r="C139">
        <v>22.670526504516602</v>
      </c>
      <c r="D139">
        <v>26.7471199035644</v>
      </c>
      <c r="E139">
        <v>61.073699951171797</v>
      </c>
      <c r="F139">
        <v>30.273035049438398</v>
      </c>
    </row>
    <row r="140" spans="1:6" x14ac:dyDescent="0.25">
      <c r="A140" s="6">
        <v>42246</v>
      </c>
      <c r="B140">
        <v>21.3642177581787</v>
      </c>
      <c r="C140">
        <v>24.195449829101499</v>
      </c>
      <c r="D140">
        <v>26.765483856201101</v>
      </c>
      <c r="E140">
        <v>63.149234771728501</v>
      </c>
      <c r="F140">
        <v>34.028434753417898</v>
      </c>
    </row>
    <row r="141" spans="1:6" x14ac:dyDescent="0.25">
      <c r="A141" s="6">
        <v>42253</v>
      </c>
      <c r="B141">
        <v>20.8484992980957</v>
      </c>
      <c r="C141">
        <v>23.4514770507812</v>
      </c>
      <c r="D141">
        <v>25.991441726684499</v>
      </c>
      <c r="E141">
        <v>61.871982574462798</v>
      </c>
      <c r="F141">
        <v>31.891572952270501</v>
      </c>
    </row>
    <row r="142" spans="1:6" x14ac:dyDescent="0.25">
      <c r="A142" s="6">
        <v>42260</v>
      </c>
      <c r="B142">
        <v>21.319374084472599</v>
      </c>
      <c r="C142">
        <v>23.866947174072202</v>
      </c>
      <c r="D142">
        <v>26.691795349121001</v>
      </c>
      <c r="E142">
        <v>64.283660888671804</v>
      </c>
      <c r="F142">
        <v>33.334075927734297</v>
      </c>
    </row>
    <row r="143" spans="1:6" x14ac:dyDescent="0.25">
      <c r="A143" s="6">
        <v>42267</v>
      </c>
      <c r="B143">
        <v>21.4000949859619</v>
      </c>
      <c r="C143">
        <v>24.0986213684082</v>
      </c>
      <c r="D143">
        <v>27.194017410278299</v>
      </c>
      <c r="E143">
        <v>63.6282348632812</v>
      </c>
      <c r="F143">
        <v>34.072437286376903</v>
      </c>
    </row>
    <row r="144" spans="1:6" x14ac:dyDescent="0.25">
      <c r="A144" s="6">
        <v>42274</v>
      </c>
      <c r="B144">
        <v>20.355201721191399</v>
      </c>
      <c r="C144">
        <v>22.9217224121093</v>
      </c>
      <c r="D144">
        <v>26.7010097503662</v>
      </c>
      <c r="E144">
        <v>63.367733001708899</v>
      </c>
      <c r="F144">
        <v>28.199741363525298</v>
      </c>
    </row>
    <row r="145" spans="1:6" x14ac:dyDescent="0.25">
      <c r="A145" s="6">
        <v>42281</v>
      </c>
      <c r="B145">
        <v>21.5140266418457</v>
      </c>
      <c r="C145">
        <v>23.9920539855957</v>
      </c>
      <c r="D145">
        <v>27.226274490356399</v>
      </c>
      <c r="E145">
        <v>64.535758972167898</v>
      </c>
      <c r="F145">
        <v>32.077384948730398</v>
      </c>
    </row>
    <row r="146" spans="1:6" x14ac:dyDescent="0.25">
      <c r="A146" s="6">
        <v>42288</v>
      </c>
      <c r="B146">
        <v>21.901340484619102</v>
      </c>
      <c r="C146">
        <v>24.107889175415</v>
      </c>
      <c r="D146">
        <v>28.184654235839801</v>
      </c>
      <c r="E146">
        <v>65.006340026855398</v>
      </c>
      <c r="F146">
        <v>34.087116241455</v>
      </c>
    </row>
    <row r="147" spans="1:6" x14ac:dyDescent="0.25">
      <c r="A147" s="6">
        <v>42295</v>
      </c>
      <c r="B147">
        <v>22.031948089599599</v>
      </c>
      <c r="C147">
        <v>24.594402313232401</v>
      </c>
      <c r="D147">
        <v>27.7100734710693</v>
      </c>
      <c r="E147">
        <v>64.838272094726506</v>
      </c>
      <c r="F147">
        <v>34.023544311523402</v>
      </c>
    </row>
    <row r="148" spans="1:6" x14ac:dyDescent="0.25">
      <c r="A148" s="6">
        <v>42302</v>
      </c>
      <c r="B148">
        <v>22.486824035644499</v>
      </c>
      <c r="C148">
        <v>24.941919326782202</v>
      </c>
      <c r="D148">
        <v>27.567237854003899</v>
      </c>
      <c r="E148">
        <v>65.922271728515597</v>
      </c>
      <c r="F148">
        <v>33.510108947753899</v>
      </c>
    </row>
    <row r="149" spans="1:6" x14ac:dyDescent="0.25">
      <c r="A149" s="6">
        <v>42309</v>
      </c>
      <c r="B149">
        <v>22.829093933105401</v>
      </c>
      <c r="C149">
        <v>25.516456604003899</v>
      </c>
      <c r="D149">
        <v>27.903591156005799</v>
      </c>
      <c r="E149">
        <v>65.039955139160099</v>
      </c>
      <c r="F149">
        <v>35.666530609130803</v>
      </c>
    </row>
    <row r="150" spans="1:6" x14ac:dyDescent="0.25">
      <c r="A150" s="6">
        <v>42316</v>
      </c>
      <c r="B150">
        <v>22.504837036132798</v>
      </c>
      <c r="C150">
        <v>25.437696456909102</v>
      </c>
      <c r="D150">
        <v>27.645570755004801</v>
      </c>
      <c r="E150">
        <v>67.115509033203097</v>
      </c>
      <c r="F150">
        <v>35.710548400878899</v>
      </c>
    </row>
    <row r="151" spans="1:6" x14ac:dyDescent="0.25">
      <c r="A151" s="6">
        <v>42323</v>
      </c>
      <c r="B151">
        <v>22.2030925750732</v>
      </c>
      <c r="C151">
        <v>25.266250610351499</v>
      </c>
      <c r="D151">
        <v>27.115694046020501</v>
      </c>
      <c r="E151">
        <v>63.670223236083899</v>
      </c>
      <c r="F151">
        <v>33.148262023925703</v>
      </c>
    </row>
    <row r="152" spans="1:6" x14ac:dyDescent="0.25">
      <c r="A152" s="6">
        <v>42330</v>
      </c>
      <c r="B152">
        <v>22.6759719848632</v>
      </c>
      <c r="C152">
        <v>25.660099029541001</v>
      </c>
      <c r="D152">
        <v>27.8621215820312</v>
      </c>
      <c r="E152">
        <v>66.053253173828097</v>
      </c>
      <c r="F152">
        <v>35.148204803466797</v>
      </c>
    </row>
    <row r="153" spans="1:6" x14ac:dyDescent="0.25">
      <c r="A153" s="6">
        <v>42337</v>
      </c>
      <c r="B153">
        <v>22.707502365112301</v>
      </c>
      <c r="C153">
        <v>25.507196426391602</v>
      </c>
      <c r="D153">
        <v>28.027996063232401</v>
      </c>
      <c r="E153">
        <v>66.2724609375</v>
      </c>
      <c r="F153">
        <v>36.703182220458899</v>
      </c>
    </row>
    <row r="154" spans="1:6" x14ac:dyDescent="0.25">
      <c r="A154" s="6">
        <v>42344</v>
      </c>
      <c r="B154">
        <v>22.626436233520501</v>
      </c>
      <c r="C154">
        <v>25.349655151367099</v>
      </c>
      <c r="D154">
        <v>27.547185897827099</v>
      </c>
      <c r="E154">
        <v>62.790630340576101</v>
      </c>
      <c r="F154">
        <v>33.818172454833899</v>
      </c>
    </row>
    <row r="155" spans="1:6" x14ac:dyDescent="0.25">
      <c r="A155" s="6">
        <v>42351</v>
      </c>
      <c r="B155">
        <v>21.941873550415</v>
      </c>
      <c r="C155">
        <v>24.478563308715799</v>
      </c>
      <c r="D155">
        <v>27.066411972045898</v>
      </c>
      <c r="E155">
        <v>60.143463134765597</v>
      </c>
      <c r="F155">
        <v>29.700922012329102</v>
      </c>
    </row>
    <row r="156" spans="1:6" x14ac:dyDescent="0.25">
      <c r="A156" s="6">
        <v>42358</v>
      </c>
      <c r="B156">
        <v>21.950883865356399</v>
      </c>
      <c r="C156">
        <v>24.203598022460898</v>
      </c>
      <c r="D156">
        <v>27.029430389404201</v>
      </c>
      <c r="E156">
        <v>59.376262664794901</v>
      </c>
      <c r="F156">
        <v>30.532197952270501</v>
      </c>
    </row>
    <row r="157" spans="1:6" x14ac:dyDescent="0.25">
      <c r="A157" s="6">
        <v>42365</v>
      </c>
      <c r="B157">
        <v>22.347204208373999</v>
      </c>
      <c r="C157">
        <v>24.700668334960898</v>
      </c>
      <c r="D157">
        <v>27.750585556030199</v>
      </c>
      <c r="E157">
        <v>60.792613983154297</v>
      </c>
      <c r="F157">
        <v>32.224082946777301</v>
      </c>
    </row>
    <row r="158" spans="1:6" x14ac:dyDescent="0.25">
      <c r="A158" s="6">
        <v>42372</v>
      </c>
      <c r="B158">
        <v>22.007045745849599</v>
      </c>
      <c r="C158">
        <v>23.632177352905199</v>
      </c>
      <c r="D158">
        <v>26.280538558959901</v>
      </c>
      <c r="E158">
        <v>58.575374603271399</v>
      </c>
      <c r="F158">
        <v>28.9381084442138</v>
      </c>
    </row>
    <row r="159" spans="1:6" x14ac:dyDescent="0.25">
      <c r="A159" s="6">
        <v>42379</v>
      </c>
      <c r="B159">
        <v>20.960817337036101</v>
      </c>
      <c r="C159">
        <v>21.495204925537099</v>
      </c>
      <c r="D159">
        <v>25.933830261230401</v>
      </c>
      <c r="E159">
        <v>57.563713073730398</v>
      </c>
      <c r="F159">
        <v>23.950466156005799</v>
      </c>
    </row>
    <row r="160" spans="1:6" x14ac:dyDescent="0.25">
      <c r="A160" s="6">
        <v>42386</v>
      </c>
      <c r="B160">
        <v>20.4716682434082</v>
      </c>
      <c r="C160">
        <v>21.132846832275298</v>
      </c>
      <c r="D160">
        <v>25.319002151489201</v>
      </c>
      <c r="E160">
        <v>54.166194915771399</v>
      </c>
      <c r="F160">
        <v>21.5495491027832</v>
      </c>
    </row>
    <row r="161" spans="1:6" x14ac:dyDescent="0.25">
      <c r="A161" s="6">
        <v>42393</v>
      </c>
      <c r="B161">
        <v>20.476202011108398</v>
      </c>
      <c r="C161">
        <v>22.382513046264599</v>
      </c>
      <c r="D161">
        <v>24.694919586181602</v>
      </c>
      <c r="E161">
        <v>53.036510467529297</v>
      </c>
      <c r="F161">
        <v>20.8698616027832</v>
      </c>
    </row>
    <row r="162" spans="1:6" x14ac:dyDescent="0.25">
      <c r="A162" s="6">
        <v>42400</v>
      </c>
      <c r="B162">
        <v>21.114801406860298</v>
      </c>
      <c r="C162">
        <v>23.1676216125488</v>
      </c>
      <c r="D162">
        <v>25.619483947753899</v>
      </c>
      <c r="E162">
        <v>55.397060394287102</v>
      </c>
      <c r="F162">
        <v>22.9089241027832</v>
      </c>
    </row>
    <row r="163" spans="1:6" x14ac:dyDescent="0.25">
      <c r="A163" s="6">
        <v>42407</v>
      </c>
      <c r="B163">
        <v>20.2633361816406</v>
      </c>
      <c r="C163">
        <v>22.754161834716701</v>
      </c>
      <c r="D163">
        <v>29.0310955047607</v>
      </c>
      <c r="E163">
        <v>53.264141082763601</v>
      </c>
      <c r="F163">
        <v>18.962820053100501</v>
      </c>
    </row>
    <row r="164" spans="1:6" x14ac:dyDescent="0.25">
      <c r="A164" s="6">
        <v>42414</v>
      </c>
      <c r="B164">
        <v>20.399204254150298</v>
      </c>
      <c r="C164">
        <v>23.014316558837798</v>
      </c>
      <c r="D164">
        <v>29.049587249755799</v>
      </c>
      <c r="E164">
        <v>51.906829833984297</v>
      </c>
      <c r="F164">
        <v>19.050838470458899</v>
      </c>
    </row>
    <row r="165" spans="1:6" x14ac:dyDescent="0.25">
      <c r="A165" s="6">
        <v>42421</v>
      </c>
      <c r="B165">
        <v>21.418254852294901</v>
      </c>
      <c r="C165">
        <v>24.389419555663999</v>
      </c>
      <c r="D165">
        <v>30.048109054565401</v>
      </c>
      <c r="E165">
        <v>53.095180511474602</v>
      </c>
      <c r="F165">
        <v>22.082546234130799</v>
      </c>
    </row>
    <row r="166" spans="1:6" x14ac:dyDescent="0.25">
      <c r="A166" s="6">
        <v>42428</v>
      </c>
      <c r="B166">
        <v>21.427318572998001</v>
      </c>
      <c r="C166">
        <v>24.654211044311499</v>
      </c>
      <c r="D166">
        <v>30.3670845031738</v>
      </c>
      <c r="E166">
        <v>52.883487701416001</v>
      </c>
      <c r="F166">
        <v>22.8013496398925</v>
      </c>
    </row>
    <row r="167" spans="1:6" x14ac:dyDescent="0.25">
      <c r="A167" s="6">
        <v>42435</v>
      </c>
      <c r="B167">
        <v>22.247087478637599</v>
      </c>
      <c r="C167">
        <v>26.3545017242431</v>
      </c>
      <c r="D167">
        <v>31.6188430786132</v>
      </c>
      <c r="E167">
        <v>54.992038726806598</v>
      </c>
      <c r="F167">
        <v>27.0946350097656</v>
      </c>
    </row>
    <row r="168" spans="1:6" x14ac:dyDescent="0.25">
      <c r="A168" s="6">
        <v>42442</v>
      </c>
      <c r="B168">
        <v>22.568660736083899</v>
      </c>
      <c r="C168">
        <v>25.8620700836181</v>
      </c>
      <c r="D168">
        <v>30.886217117309499</v>
      </c>
      <c r="E168">
        <v>55.042858123779297</v>
      </c>
      <c r="F168">
        <v>26.263359069824201</v>
      </c>
    </row>
    <row r="169" spans="1:6" x14ac:dyDescent="0.25">
      <c r="A169" s="6">
        <v>42449</v>
      </c>
      <c r="B169">
        <v>22.872108459472599</v>
      </c>
      <c r="C169">
        <v>26.635492324829102</v>
      </c>
      <c r="D169">
        <v>30.3251552581787</v>
      </c>
      <c r="E169">
        <v>55.152946472167898</v>
      </c>
      <c r="F169">
        <v>27.2364406585693</v>
      </c>
    </row>
    <row r="170" spans="1:6" x14ac:dyDescent="0.25">
      <c r="A170" s="6">
        <v>42456</v>
      </c>
      <c r="B170">
        <v>22.659233093261701</v>
      </c>
      <c r="C170">
        <v>26.649457931518501</v>
      </c>
      <c r="D170">
        <v>30.130407333373999</v>
      </c>
      <c r="E170">
        <v>53.501663208007798</v>
      </c>
      <c r="F170">
        <v>25.940628051757798</v>
      </c>
    </row>
    <row r="171" spans="1:6" x14ac:dyDescent="0.25">
      <c r="A171" s="6">
        <v>42463</v>
      </c>
      <c r="B171">
        <v>23.017589569091701</v>
      </c>
      <c r="C171">
        <v>27.1152019500732</v>
      </c>
      <c r="D171">
        <v>30.8583965301513</v>
      </c>
      <c r="E171">
        <v>54.704139709472599</v>
      </c>
      <c r="F171">
        <v>27.984584808349599</v>
      </c>
    </row>
    <row r="172" spans="1:6" x14ac:dyDescent="0.25">
      <c r="A172" s="6">
        <v>42470</v>
      </c>
      <c r="B172">
        <v>22.703771591186499</v>
      </c>
      <c r="C172">
        <v>27.212999343871999</v>
      </c>
      <c r="D172">
        <v>29.903202056884702</v>
      </c>
      <c r="E172">
        <v>53.840381622314403</v>
      </c>
      <c r="F172">
        <v>26.8892612457275</v>
      </c>
    </row>
    <row r="173" spans="1:6" x14ac:dyDescent="0.25">
      <c r="A173" s="6">
        <v>42477</v>
      </c>
      <c r="B173">
        <v>23.2222480773925</v>
      </c>
      <c r="C173">
        <v>27.2456035614013</v>
      </c>
      <c r="D173">
        <v>30.659008026123001</v>
      </c>
      <c r="E173">
        <v>57.574825286865199</v>
      </c>
      <c r="F173">
        <v>30.302375793456999</v>
      </c>
    </row>
    <row r="174" spans="1:6" x14ac:dyDescent="0.25">
      <c r="A174" s="6">
        <v>42484</v>
      </c>
      <c r="B174">
        <v>23.172222137451101</v>
      </c>
      <c r="C174">
        <v>26.430562973022401</v>
      </c>
      <c r="D174">
        <v>32.685333251953097</v>
      </c>
      <c r="E174">
        <v>58.9720649719238</v>
      </c>
      <c r="F174">
        <v>30.2779216766357</v>
      </c>
    </row>
    <row r="175" spans="1:6" x14ac:dyDescent="0.25">
      <c r="A175" s="6">
        <v>42491</v>
      </c>
      <c r="B175">
        <v>23.040327072143501</v>
      </c>
      <c r="C175">
        <v>26.2023525238037</v>
      </c>
      <c r="D175">
        <v>33.348392486572202</v>
      </c>
      <c r="E175">
        <v>59.590255737304602</v>
      </c>
      <c r="F175">
        <v>30.380611419677699</v>
      </c>
    </row>
    <row r="176" spans="1:6" x14ac:dyDescent="0.25">
      <c r="A176" s="6">
        <v>42498</v>
      </c>
      <c r="B176">
        <v>22.8675022125244</v>
      </c>
      <c r="C176">
        <v>26.160432815551701</v>
      </c>
      <c r="D176">
        <v>34.363880157470703</v>
      </c>
      <c r="E176">
        <v>58.277690887451101</v>
      </c>
      <c r="F176">
        <v>28.5664768218994</v>
      </c>
    </row>
    <row r="177" spans="1:6" x14ac:dyDescent="0.25">
      <c r="A177" s="6">
        <v>42505</v>
      </c>
      <c r="B177">
        <v>22.876602172851499</v>
      </c>
      <c r="C177">
        <v>25.913591384887599</v>
      </c>
      <c r="D177">
        <v>34.530799865722599</v>
      </c>
      <c r="E177">
        <v>58.447036743163999</v>
      </c>
      <c r="F177">
        <v>28.380666732788001</v>
      </c>
    </row>
    <row r="178" spans="1:6" x14ac:dyDescent="0.25">
      <c r="A178" s="6">
        <v>42512</v>
      </c>
      <c r="B178">
        <v>22.681035995483398</v>
      </c>
      <c r="C178">
        <v>26.253582000732401</v>
      </c>
      <c r="D178">
        <v>33.635887145996001</v>
      </c>
      <c r="E178">
        <v>59.770824432372997</v>
      </c>
      <c r="F178">
        <v>27.979700088500898</v>
      </c>
    </row>
    <row r="179" spans="1:6" x14ac:dyDescent="0.25">
      <c r="A179" s="6">
        <v>42519</v>
      </c>
      <c r="B179">
        <v>23.258638381958001</v>
      </c>
      <c r="C179">
        <v>27.082593917846602</v>
      </c>
      <c r="D179">
        <v>34.484439849853501</v>
      </c>
      <c r="E179">
        <v>61.769420623779297</v>
      </c>
      <c r="F179">
        <v>31.035850524902301</v>
      </c>
    </row>
    <row r="180" spans="1:6" x14ac:dyDescent="0.25">
      <c r="A180" s="6">
        <v>42526</v>
      </c>
      <c r="B180">
        <v>23.404170989990199</v>
      </c>
      <c r="C180">
        <v>27.6694240570068</v>
      </c>
      <c r="D180">
        <v>35.117454528808501</v>
      </c>
      <c r="E180">
        <v>61.284633636474602</v>
      </c>
      <c r="F180">
        <v>33.197166442871001</v>
      </c>
    </row>
    <row r="181" spans="1:6" x14ac:dyDescent="0.25">
      <c r="A181" s="6">
        <v>42533</v>
      </c>
      <c r="B181">
        <v>23.035778045654201</v>
      </c>
      <c r="C181">
        <v>27.3154602050781</v>
      </c>
      <c r="D181">
        <v>33.494781494140597</v>
      </c>
      <c r="E181">
        <v>58.6737060546875</v>
      </c>
      <c r="F181">
        <v>31.162984848022401</v>
      </c>
    </row>
    <row r="182" spans="1:6" x14ac:dyDescent="0.25">
      <c r="A182" s="6">
        <v>42540</v>
      </c>
      <c r="B182">
        <v>23.0767211914062</v>
      </c>
      <c r="C182">
        <v>27.197307586669901</v>
      </c>
      <c r="D182">
        <v>33.708663940429602</v>
      </c>
      <c r="E182">
        <v>56.981288909912102</v>
      </c>
      <c r="F182">
        <v>31.5492839813232</v>
      </c>
    </row>
    <row r="183" spans="1:6" x14ac:dyDescent="0.25">
      <c r="A183" s="6">
        <v>42547</v>
      </c>
      <c r="B183">
        <v>22.1261806488037</v>
      </c>
      <c r="C183">
        <v>25.918197631835898</v>
      </c>
      <c r="D183">
        <v>31.853521347045898</v>
      </c>
      <c r="E183">
        <v>54.676521301269503</v>
      </c>
      <c r="F183">
        <v>26.146009445190401</v>
      </c>
    </row>
    <row r="184" spans="1:6" x14ac:dyDescent="0.25">
      <c r="A184" s="6">
        <v>42554</v>
      </c>
      <c r="B184">
        <v>23.3641242980957</v>
      </c>
      <c r="C184">
        <v>26.725812911987301</v>
      </c>
      <c r="D184">
        <v>33.518028259277301</v>
      </c>
      <c r="E184">
        <v>57.244937896728501</v>
      </c>
      <c r="F184">
        <v>31.148317337036101</v>
      </c>
    </row>
    <row r="185" spans="1:6" x14ac:dyDescent="0.25">
      <c r="A185" s="6">
        <v>42561</v>
      </c>
      <c r="B185">
        <v>23.843364715576101</v>
      </c>
      <c r="C185">
        <v>26.875198364257798</v>
      </c>
      <c r="D185">
        <v>34.471179962158203</v>
      </c>
      <c r="E185">
        <v>59.056423187255803</v>
      </c>
      <c r="F185">
        <v>33.891521453857401</v>
      </c>
    </row>
    <row r="186" spans="1:6" x14ac:dyDescent="0.25">
      <c r="A186" s="6">
        <v>42568</v>
      </c>
      <c r="B186">
        <v>24.2358894348144</v>
      </c>
      <c r="C186">
        <v>27.580102920532202</v>
      </c>
      <c r="D186">
        <v>34.782688140869098</v>
      </c>
      <c r="E186">
        <v>60.612777709960902</v>
      </c>
      <c r="F186">
        <v>35.3878173828125</v>
      </c>
    </row>
    <row r="187" spans="1:6" x14ac:dyDescent="0.25">
      <c r="A187" s="6">
        <v>42575</v>
      </c>
      <c r="B187">
        <v>24.318044662475501</v>
      </c>
      <c r="C187">
        <v>27.379365921020501</v>
      </c>
      <c r="D187">
        <v>32.369617462158203</v>
      </c>
      <c r="E187">
        <v>63.062114715576101</v>
      </c>
      <c r="F187">
        <v>35.646968841552699</v>
      </c>
    </row>
    <row r="188" spans="1:6" x14ac:dyDescent="0.25">
      <c r="A188" s="6">
        <v>42582</v>
      </c>
      <c r="B188">
        <v>24.217632293701101</v>
      </c>
      <c r="C188">
        <v>27.752828598022401</v>
      </c>
      <c r="D188">
        <v>32.406803131103501</v>
      </c>
      <c r="E188">
        <v>61.5653076171875</v>
      </c>
      <c r="F188">
        <v>36.434238433837798</v>
      </c>
    </row>
    <row r="189" spans="1:6" x14ac:dyDescent="0.25">
      <c r="A189" s="6">
        <v>42589</v>
      </c>
      <c r="B189">
        <v>24.318044662475501</v>
      </c>
      <c r="C189">
        <v>27.962902069091701</v>
      </c>
      <c r="D189">
        <v>32.699722290038999</v>
      </c>
      <c r="E189">
        <v>61.794918060302699</v>
      </c>
      <c r="F189">
        <v>37.373088836669901</v>
      </c>
    </row>
    <row r="190" spans="1:6" x14ac:dyDescent="0.25">
      <c r="A190" s="6">
        <v>42596</v>
      </c>
      <c r="B190">
        <v>24.4595336914062</v>
      </c>
      <c r="C190">
        <v>28.252334594726499</v>
      </c>
      <c r="D190">
        <v>32.620693206787102</v>
      </c>
      <c r="E190">
        <v>61.301651000976499</v>
      </c>
      <c r="F190">
        <v>38.434181213378899</v>
      </c>
    </row>
    <row r="191" spans="1:6" x14ac:dyDescent="0.25">
      <c r="A191" s="6">
        <v>42603</v>
      </c>
      <c r="B191">
        <v>24.39107131958</v>
      </c>
      <c r="C191">
        <v>28.709825515746999</v>
      </c>
      <c r="D191">
        <v>31.714031219482401</v>
      </c>
      <c r="E191">
        <v>63.297012329101499</v>
      </c>
      <c r="F191">
        <v>38.189693450927699</v>
      </c>
    </row>
    <row r="192" spans="1:6" x14ac:dyDescent="0.25">
      <c r="A192" s="6">
        <v>42610</v>
      </c>
      <c r="B192">
        <v>24.363689422607401</v>
      </c>
      <c r="C192">
        <v>28.980583190917901</v>
      </c>
      <c r="D192">
        <v>31.077062606811499</v>
      </c>
      <c r="E192">
        <v>64.245063781738196</v>
      </c>
      <c r="F192">
        <v>38.664005279541001</v>
      </c>
    </row>
    <row r="193" spans="1:6" x14ac:dyDescent="0.25">
      <c r="A193" s="6">
        <v>42617</v>
      </c>
      <c r="B193">
        <v>24.418460845947202</v>
      </c>
      <c r="C193">
        <v>29.213994979858398</v>
      </c>
      <c r="D193">
        <v>31.007978439331001</v>
      </c>
      <c r="E193">
        <v>65.714096069335895</v>
      </c>
      <c r="F193">
        <v>39.368144989013601</v>
      </c>
    </row>
    <row r="194" spans="1:6" x14ac:dyDescent="0.25">
      <c r="A194" s="6">
        <v>42624</v>
      </c>
      <c r="B194">
        <v>24.153734207153299</v>
      </c>
      <c r="C194">
        <v>29.022594451904201</v>
      </c>
      <c r="D194">
        <v>30.7047100067138</v>
      </c>
      <c r="E194">
        <v>65.107688903808594</v>
      </c>
      <c r="F194">
        <v>37.744720458984297</v>
      </c>
    </row>
    <row r="195" spans="1:6" x14ac:dyDescent="0.25">
      <c r="A195" s="6">
        <v>42631</v>
      </c>
      <c r="B195">
        <v>23.984857559204102</v>
      </c>
      <c r="C195">
        <v>29.831256866455</v>
      </c>
      <c r="D195">
        <v>30.923997879028299</v>
      </c>
      <c r="E195">
        <v>63.946109771728501</v>
      </c>
      <c r="F195">
        <v>37.4268798828125</v>
      </c>
    </row>
    <row r="196" spans="1:6" x14ac:dyDescent="0.25">
      <c r="A196" s="6">
        <v>42638</v>
      </c>
      <c r="B196">
        <v>23.975730895996001</v>
      </c>
      <c r="C196">
        <v>29.962263107299801</v>
      </c>
      <c r="D196">
        <v>31.0546360015869</v>
      </c>
      <c r="E196">
        <v>63.134731292724602</v>
      </c>
      <c r="F196">
        <v>38.233699798583899</v>
      </c>
    </row>
    <row r="197" spans="1:6" x14ac:dyDescent="0.25">
      <c r="A197" s="6">
        <v>42645</v>
      </c>
      <c r="B197">
        <v>24.049903869628899</v>
      </c>
      <c r="C197">
        <v>30.1306972503662</v>
      </c>
      <c r="D197">
        <v>31.297254562377901</v>
      </c>
      <c r="E197">
        <v>63.484912872314403</v>
      </c>
      <c r="F197">
        <v>38.649341583251903</v>
      </c>
    </row>
    <row r="198" spans="1:6" x14ac:dyDescent="0.25">
      <c r="A198" s="6">
        <v>42652</v>
      </c>
      <c r="B198">
        <v>24.054489135742099</v>
      </c>
      <c r="C198">
        <v>30.3459148406982</v>
      </c>
      <c r="D198">
        <v>31.1759433746337</v>
      </c>
      <c r="E198">
        <v>65.321235656738196</v>
      </c>
      <c r="F198">
        <v>39.011196136474602</v>
      </c>
    </row>
    <row r="199" spans="1:6" x14ac:dyDescent="0.25">
      <c r="A199" s="6">
        <v>42659</v>
      </c>
      <c r="B199">
        <v>23.765892028808501</v>
      </c>
      <c r="C199">
        <v>29.499074935913001</v>
      </c>
      <c r="D199">
        <v>30.802688598632798</v>
      </c>
      <c r="E199">
        <v>62.485622406005803</v>
      </c>
      <c r="F199">
        <v>35.3584785461425</v>
      </c>
    </row>
    <row r="200" spans="1:6" x14ac:dyDescent="0.25">
      <c r="A200" s="6">
        <v>42666</v>
      </c>
      <c r="B200">
        <v>24.040742874145501</v>
      </c>
      <c r="C200">
        <v>30.8746032714843</v>
      </c>
      <c r="D200">
        <v>30.0002040863037</v>
      </c>
      <c r="E200">
        <v>61.998775482177699</v>
      </c>
      <c r="F200">
        <v>36.688507080078097</v>
      </c>
    </row>
    <row r="201" spans="1:6" x14ac:dyDescent="0.25">
      <c r="A201" s="6">
        <v>42673</v>
      </c>
      <c r="B201">
        <v>23.9078979492187</v>
      </c>
      <c r="C201">
        <v>30.846534729003899</v>
      </c>
      <c r="D201">
        <v>30.0002040863037</v>
      </c>
      <c r="E201">
        <v>62.647899627685497</v>
      </c>
      <c r="F201">
        <v>33.681262969970703</v>
      </c>
    </row>
    <row r="202" spans="1:6" x14ac:dyDescent="0.25">
      <c r="A202" s="6">
        <v>42680</v>
      </c>
      <c r="B202">
        <v>23.921642303466701</v>
      </c>
      <c r="C202">
        <v>31.131929397583001</v>
      </c>
      <c r="D202">
        <v>30.420108795166001</v>
      </c>
      <c r="E202">
        <v>62.220855712890597</v>
      </c>
      <c r="F202">
        <v>33.593238830566399</v>
      </c>
    </row>
    <row r="203" spans="1:6" x14ac:dyDescent="0.25">
      <c r="A203" s="6">
        <v>42687</v>
      </c>
      <c r="B203">
        <v>24.663753509521399</v>
      </c>
      <c r="C203">
        <v>31.174034118652301</v>
      </c>
      <c r="D203">
        <v>33.452781677246001</v>
      </c>
      <c r="E203">
        <v>72.598091125488196</v>
      </c>
      <c r="F203">
        <v>43.221343994140597</v>
      </c>
    </row>
    <row r="204" spans="1:6" x14ac:dyDescent="0.25">
      <c r="A204" s="6">
        <v>42694</v>
      </c>
      <c r="B204">
        <v>24.970674514770501</v>
      </c>
      <c r="C204">
        <v>31.800991058349599</v>
      </c>
      <c r="D204">
        <v>32.752941131591797</v>
      </c>
      <c r="E204">
        <v>73.089981079101506</v>
      </c>
      <c r="F204">
        <v>45.680934906005803</v>
      </c>
    </row>
    <row r="205" spans="1:6" x14ac:dyDescent="0.25">
      <c r="A205" s="6">
        <v>42701</v>
      </c>
      <c r="B205">
        <v>25.043972015380799</v>
      </c>
      <c r="C205">
        <v>32.044277191162102</v>
      </c>
      <c r="D205">
        <v>33.919349670410099</v>
      </c>
      <c r="E205">
        <v>72.789726257324205</v>
      </c>
      <c r="F205">
        <v>46.438858032226499</v>
      </c>
    </row>
    <row r="206" spans="1:6" x14ac:dyDescent="0.25">
      <c r="A206" s="6">
        <v>42708</v>
      </c>
      <c r="B206">
        <v>25.034805297851499</v>
      </c>
      <c r="C206">
        <v>31.744834899902301</v>
      </c>
      <c r="D206">
        <v>34.307987213134702</v>
      </c>
      <c r="E206">
        <v>74.333885192871094</v>
      </c>
      <c r="F206">
        <v>47.216350555419901</v>
      </c>
    </row>
    <row r="207" spans="1:6" x14ac:dyDescent="0.25">
      <c r="A207" s="6">
        <v>42715</v>
      </c>
      <c r="B207">
        <v>25.6211738586425</v>
      </c>
      <c r="C207">
        <v>31.6559448242187</v>
      </c>
      <c r="D207">
        <v>36.086563110351499</v>
      </c>
      <c r="E207">
        <v>75.878021240234304</v>
      </c>
      <c r="F207">
        <v>51.074440002441399</v>
      </c>
    </row>
    <row r="208" spans="1:6" x14ac:dyDescent="0.25">
      <c r="A208" s="6">
        <v>42722</v>
      </c>
      <c r="B208">
        <v>25.671554565429599</v>
      </c>
      <c r="C208">
        <v>31.889162063598601</v>
      </c>
      <c r="D208">
        <v>35.665325164794901</v>
      </c>
      <c r="E208">
        <v>73.776275634765597</v>
      </c>
      <c r="F208">
        <v>51.010875701904297</v>
      </c>
    </row>
    <row r="209" spans="1:6" x14ac:dyDescent="0.25">
      <c r="A209" s="6">
        <v>42729</v>
      </c>
      <c r="B209">
        <v>25.534130096435501</v>
      </c>
      <c r="C209">
        <v>32.029838562011697</v>
      </c>
      <c r="D209">
        <v>36.039756774902301</v>
      </c>
      <c r="E209">
        <v>75.577804565429602</v>
      </c>
      <c r="F209">
        <v>50.756607055663999</v>
      </c>
    </row>
    <row r="210" spans="1:6" x14ac:dyDescent="0.25">
      <c r="A210" s="6">
        <v>42736</v>
      </c>
      <c r="B210">
        <v>25.4195156097412</v>
      </c>
      <c r="C210">
        <v>31.513982772827099</v>
      </c>
      <c r="D210">
        <v>34.588813781738203</v>
      </c>
      <c r="E210">
        <v>74.977279663085895</v>
      </c>
      <c r="F210">
        <v>49.460796356201101</v>
      </c>
    </row>
    <row r="211" spans="1:6" x14ac:dyDescent="0.25">
      <c r="A211" s="6">
        <v>42743</v>
      </c>
      <c r="B211">
        <v>25.801387786865199</v>
      </c>
      <c r="C211">
        <v>31.598390579223601</v>
      </c>
      <c r="D211">
        <v>34.167568206787102</v>
      </c>
      <c r="E211">
        <v>73.518905639648395</v>
      </c>
      <c r="F211">
        <v>49.2358589172363</v>
      </c>
    </row>
    <row r="212" spans="1:6" x14ac:dyDescent="0.25">
      <c r="A212" s="6">
        <v>42750</v>
      </c>
      <c r="B212">
        <v>25.769176483154201</v>
      </c>
      <c r="C212">
        <v>31.940738677978501</v>
      </c>
      <c r="D212">
        <v>35.618518829345703</v>
      </c>
      <c r="E212">
        <v>74.033622741699205</v>
      </c>
      <c r="F212">
        <v>50.805496215820298</v>
      </c>
    </row>
    <row r="213" spans="1:6" x14ac:dyDescent="0.25">
      <c r="A213" s="6">
        <v>42757</v>
      </c>
      <c r="B213">
        <v>25.5943489074707</v>
      </c>
      <c r="C213">
        <v>31.8797702789306</v>
      </c>
      <c r="D213">
        <v>35.244083404541001</v>
      </c>
      <c r="E213">
        <v>74.677032470703097</v>
      </c>
      <c r="F213">
        <v>48.111190795898402</v>
      </c>
    </row>
    <row r="214" spans="1:6" x14ac:dyDescent="0.25">
      <c r="A214" s="6">
        <v>42764</v>
      </c>
      <c r="B214">
        <v>25.824392318725501</v>
      </c>
      <c r="C214">
        <v>31.410820007324201</v>
      </c>
      <c r="D214">
        <v>36.133373260497997</v>
      </c>
      <c r="E214">
        <v>77.293510437011705</v>
      </c>
      <c r="F214">
        <v>48.536605834960902</v>
      </c>
    </row>
    <row r="215" spans="1:6" x14ac:dyDescent="0.25">
      <c r="A215" s="6">
        <v>42771</v>
      </c>
      <c r="B215">
        <v>25.976213455200099</v>
      </c>
      <c r="C215">
        <v>31.453010559081999</v>
      </c>
      <c r="D215">
        <v>35.992973327636697</v>
      </c>
      <c r="E215">
        <v>73.561790466308594</v>
      </c>
      <c r="F215">
        <v>50.028011322021399</v>
      </c>
    </row>
    <row r="216" spans="1:6" x14ac:dyDescent="0.25">
      <c r="A216" s="6">
        <v>42778</v>
      </c>
      <c r="B216">
        <v>26.385684967041001</v>
      </c>
      <c r="C216">
        <v>32.344043731689403</v>
      </c>
      <c r="D216">
        <v>34.354778289794901</v>
      </c>
      <c r="E216">
        <v>75.063064575195298</v>
      </c>
      <c r="F216">
        <v>52.761440277099602</v>
      </c>
    </row>
    <row r="217" spans="1:6" x14ac:dyDescent="0.25">
      <c r="A217" s="6">
        <v>42785</v>
      </c>
      <c r="B217">
        <v>26.657136917114201</v>
      </c>
      <c r="C217">
        <v>32.573829650878899</v>
      </c>
      <c r="D217">
        <v>33.559097290038999</v>
      </c>
      <c r="E217">
        <v>77.593765258789006</v>
      </c>
      <c r="F217">
        <v>53.651390075683501</v>
      </c>
    </row>
    <row r="218" spans="1:6" x14ac:dyDescent="0.25">
      <c r="A218" s="6">
        <v>42792</v>
      </c>
      <c r="B218">
        <v>26.9193801879882</v>
      </c>
      <c r="C218">
        <v>32.578525543212798</v>
      </c>
      <c r="D218">
        <v>34.495201110839801</v>
      </c>
      <c r="E218">
        <v>78.270179748535099</v>
      </c>
      <c r="F218">
        <v>54.541336059570298</v>
      </c>
    </row>
    <row r="219" spans="1:6" x14ac:dyDescent="0.25">
      <c r="A219" s="6">
        <v>42799</v>
      </c>
      <c r="B219">
        <v>26.9193801879882</v>
      </c>
      <c r="C219">
        <v>32.888027191162102</v>
      </c>
      <c r="D219">
        <v>33.573040008544901</v>
      </c>
      <c r="E219">
        <v>78.657653808593693</v>
      </c>
      <c r="F219">
        <v>51.832363128662102</v>
      </c>
    </row>
    <row r="220" spans="1:6" x14ac:dyDescent="0.25">
      <c r="A220" s="6">
        <v>42806</v>
      </c>
      <c r="B220">
        <v>26.9285793304443</v>
      </c>
      <c r="C220">
        <v>33.478912353515597</v>
      </c>
      <c r="D220">
        <v>32.915657043457003</v>
      </c>
      <c r="E220">
        <v>76.763328552246094</v>
      </c>
      <c r="F220">
        <v>50.184486389160099</v>
      </c>
    </row>
    <row r="221" spans="1:6" x14ac:dyDescent="0.25">
      <c r="A221" s="6">
        <v>42813</v>
      </c>
      <c r="B221">
        <v>26.9285793304443</v>
      </c>
      <c r="C221">
        <v>33.4554634094238</v>
      </c>
      <c r="D221">
        <v>34.089550018310497</v>
      </c>
      <c r="E221">
        <v>77.452178955078097</v>
      </c>
      <c r="F221">
        <v>51.891044616699197</v>
      </c>
    </row>
    <row r="222" spans="1:6" x14ac:dyDescent="0.25">
      <c r="A222" s="6">
        <v>42820</v>
      </c>
      <c r="B222">
        <v>26.551317214965799</v>
      </c>
      <c r="C222">
        <v>33.360923767089801</v>
      </c>
      <c r="D222">
        <v>33.713905334472599</v>
      </c>
      <c r="E222">
        <v>74.137100219726506</v>
      </c>
      <c r="F222">
        <v>48.727317810058501</v>
      </c>
    </row>
    <row r="223" spans="1:6" x14ac:dyDescent="0.25">
      <c r="A223" s="6">
        <v>42827</v>
      </c>
      <c r="B223">
        <v>26.871536254882798</v>
      </c>
      <c r="C223">
        <v>33.03662109375</v>
      </c>
      <c r="D223">
        <v>33.713905334472599</v>
      </c>
      <c r="E223">
        <v>76.5050048828125</v>
      </c>
      <c r="F223">
        <v>50.042678833007798</v>
      </c>
    </row>
    <row r="224" spans="1:6" x14ac:dyDescent="0.25">
      <c r="A224" s="6">
        <v>42834</v>
      </c>
      <c r="B224">
        <v>26.931526184081999</v>
      </c>
      <c r="C224">
        <v>32.731121063232401</v>
      </c>
      <c r="D224">
        <v>34.277374267578097</v>
      </c>
      <c r="E224">
        <v>75.127311706542898</v>
      </c>
      <c r="F224">
        <v>49.656379699707003</v>
      </c>
    </row>
    <row r="225" spans="1:6" x14ac:dyDescent="0.25">
      <c r="A225" s="6">
        <v>42841</v>
      </c>
      <c r="B225">
        <v>26.86692237854</v>
      </c>
      <c r="C225">
        <v>32.679416656494098</v>
      </c>
      <c r="D225">
        <v>33.432178497314403</v>
      </c>
      <c r="E225">
        <v>74.955123901367102</v>
      </c>
      <c r="F225">
        <v>49.001140594482401</v>
      </c>
    </row>
    <row r="226" spans="1:6" x14ac:dyDescent="0.25">
      <c r="A226" s="6">
        <v>42848</v>
      </c>
      <c r="B226">
        <v>27.1991786956787</v>
      </c>
      <c r="C226">
        <v>33.807426452636697</v>
      </c>
      <c r="D226">
        <v>38.456394195556598</v>
      </c>
      <c r="E226">
        <v>78.313240051269503</v>
      </c>
      <c r="F226">
        <v>52.991260528564403</v>
      </c>
    </row>
    <row r="227" spans="1:6" x14ac:dyDescent="0.25">
      <c r="A227" s="6">
        <v>42855</v>
      </c>
      <c r="B227">
        <v>27.333009719848601</v>
      </c>
      <c r="C227">
        <v>33.788627624511697</v>
      </c>
      <c r="D227">
        <v>37.094680786132798</v>
      </c>
      <c r="E227">
        <v>75.730072021484304</v>
      </c>
      <c r="F227">
        <v>53.974117279052699</v>
      </c>
    </row>
    <row r="228" spans="1:6" x14ac:dyDescent="0.25">
      <c r="A228" s="6">
        <v>42862</v>
      </c>
      <c r="B228">
        <v>27.3976135253906</v>
      </c>
      <c r="C228">
        <v>34.089424133300703</v>
      </c>
      <c r="D228">
        <v>36.484268188476499</v>
      </c>
      <c r="E228">
        <v>75.600906372070298</v>
      </c>
      <c r="F228">
        <v>52.262668609619098</v>
      </c>
    </row>
    <row r="229" spans="1:6" x14ac:dyDescent="0.25">
      <c r="A229" s="6">
        <v>42869</v>
      </c>
      <c r="B229">
        <v>27.448377609252901</v>
      </c>
      <c r="C229">
        <v>34.390232086181598</v>
      </c>
      <c r="D229">
        <v>35.967765808105398</v>
      </c>
      <c r="E229">
        <v>73.189933776855398</v>
      </c>
      <c r="F229">
        <v>52.409374237060497</v>
      </c>
    </row>
    <row r="230" spans="1:6" x14ac:dyDescent="0.25">
      <c r="A230" s="6">
        <v>42876</v>
      </c>
      <c r="B230">
        <v>27.2960891723632</v>
      </c>
      <c r="C230">
        <v>34.592330932617102</v>
      </c>
      <c r="D230">
        <v>36.202529907226499</v>
      </c>
      <c r="E230">
        <v>72.299110412597599</v>
      </c>
      <c r="F230">
        <v>50.384971618652301</v>
      </c>
    </row>
    <row r="231" spans="1:6" x14ac:dyDescent="0.25">
      <c r="A231" s="6">
        <v>42883</v>
      </c>
      <c r="B231">
        <v>27.526832580566399</v>
      </c>
      <c r="C231">
        <v>35.156337738037102</v>
      </c>
      <c r="D231">
        <v>36.719043731689403</v>
      </c>
      <c r="E231">
        <v>71.910163879394503</v>
      </c>
      <c r="F231">
        <v>51.010875701904297</v>
      </c>
    </row>
    <row r="232" spans="1:6" x14ac:dyDescent="0.25">
      <c r="A232" s="6">
        <v>42890</v>
      </c>
      <c r="B232">
        <v>27.812938690185501</v>
      </c>
      <c r="C232">
        <v>35.527641296386697</v>
      </c>
      <c r="D232">
        <v>37.769229888916001</v>
      </c>
      <c r="E232">
        <v>72.515174865722599</v>
      </c>
      <c r="F232">
        <v>52.604961395263601</v>
      </c>
    </row>
    <row r="233" spans="1:6" x14ac:dyDescent="0.25">
      <c r="A233" s="6">
        <v>42897</v>
      </c>
      <c r="B233">
        <v>27.831398010253899</v>
      </c>
      <c r="C233">
        <v>35.447746276855398</v>
      </c>
      <c r="D233">
        <v>38.475654602050703</v>
      </c>
      <c r="E233">
        <v>75.108085632324205</v>
      </c>
      <c r="F233">
        <v>55.255256652832003</v>
      </c>
    </row>
    <row r="234" spans="1:6" x14ac:dyDescent="0.25">
      <c r="A234" s="6">
        <v>42904</v>
      </c>
      <c r="B234">
        <v>28.103664398193299</v>
      </c>
      <c r="C234">
        <v>35.555843353271399</v>
      </c>
      <c r="D234">
        <v>38.051795959472599</v>
      </c>
      <c r="E234">
        <v>75.237739562988196</v>
      </c>
      <c r="F234">
        <v>55.010768890380803</v>
      </c>
    </row>
    <row r="235" spans="1:6" x14ac:dyDescent="0.25">
      <c r="A235" s="6">
        <v>42911</v>
      </c>
      <c r="B235">
        <v>27.8867797851562</v>
      </c>
      <c r="C235">
        <v>35.2117309570312</v>
      </c>
      <c r="D235">
        <v>37.533763885497997</v>
      </c>
      <c r="E235">
        <v>73.033729553222599</v>
      </c>
      <c r="F235">
        <v>54.815166473388601</v>
      </c>
    </row>
    <row r="236" spans="1:6" x14ac:dyDescent="0.25">
      <c r="A236" s="6">
        <v>42918</v>
      </c>
      <c r="B236">
        <v>27.937654495239201</v>
      </c>
      <c r="C236">
        <v>34.429874420166001</v>
      </c>
      <c r="D236">
        <v>37.580867767333899</v>
      </c>
      <c r="E236">
        <v>75.496986389160099</v>
      </c>
      <c r="F236">
        <v>55.842041015625</v>
      </c>
    </row>
    <row r="237" spans="1:6" x14ac:dyDescent="0.25">
      <c r="A237" s="6">
        <v>42925</v>
      </c>
      <c r="B237">
        <v>27.8219184875488</v>
      </c>
      <c r="C237">
        <v>34.7454414367675</v>
      </c>
      <c r="D237">
        <v>37.439582824707003</v>
      </c>
      <c r="E237">
        <v>74.287002563476506</v>
      </c>
      <c r="F237">
        <v>53.974117279052699</v>
      </c>
    </row>
    <row r="238" spans="1:6" x14ac:dyDescent="0.25">
      <c r="A238" s="6">
        <v>42932</v>
      </c>
      <c r="B238">
        <v>28.196895599365199</v>
      </c>
      <c r="C238">
        <v>35.2494087219238</v>
      </c>
      <c r="D238">
        <v>38.334362030029297</v>
      </c>
      <c r="E238">
        <v>72.904113769531193</v>
      </c>
      <c r="F238">
        <v>56.4483833312988</v>
      </c>
    </row>
    <row r="239" spans="1:6" x14ac:dyDescent="0.25">
      <c r="A239" s="6">
        <v>42939</v>
      </c>
      <c r="B239">
        <v>28.321882247924801</v>
      </c>
      <c r="C239">
        <v>35.626209259033203</v>
      </c>
      <c r="D239">
        <v>42.478618621826101</v>
      </c>
      <c r="E239">
        <v>72.515174865722599</v>
      </c>
      <c r="F239">
        <v>57.162296295166001</v>
      </c>
    </row>
    <row r="240" spans="1:6" x14ac:dyDescent="0.25">
      <c r="A240" s="6">
        <v>42946</v>
      </c>
      <c r="B240">
        <v>28.391319274902301</v>
      </c>
      <c r="C240">
        <v>36.087779998779297</v>
      </c>
      <c r="D240">
        <v>42.619903564453097</v>
      </c>
      <c r="E240">
        <v>72.385498046875</v>
      </c>
      <c r="F240">
        <v>55.675785064697202</v>
      </c>
    </row>
    <row r="241" spans="1:6" x14ac:dyDescent="0.25">
      <c r="A241" s="6">
        <v>42953</v>
      </c>
      <c r="B241">
        <v>28.3404026031494</v>
      </c>
      <c r="C241">
        <v>36.728340148925703</v>
      </c>
      <c r="D241">
        <v>42.196052551269503</v>
      </c>
      <c r="E241">
        <v>72.515174865722599</v>
      </c>
      <c r="F241">
        <v>54.3750801086425</v>
      </c>
    </row>
    <row r="242" spans="1:6" x14ac:dyDescent="0.25">
      <c r="A242" s="6">
        <v>42960</v>
      </c>
      <c r="B242">
        <v>28.1783733367919</v>
      </c>
      <c r="C242">
        <v>37.255855560302699</v>
      </c>
      <c r="D242">
        <v>42.384437561035099</v>
      </c>
      <c r="E242">
        <v>71.607643127441406</v>
      </c>
      <c r="F242">
        <v>51.988838195800703</v>
      </c>
    </row>
    <row r="243" spans="1:6" x14ac:dyDescent="0.25">
      <c r="A243" s="6">
        <v>42967</v>
      </c>
      <c r="B243">
        <v>27.808034896850501</v>
      </c>
      <c r="C243">
        <v>37.072170257568303</v>
      </c>
      <c r="D243">
        <v>41.678024291992102</v>
      </c>
      <c r="E243">
        <v>69.590805053710895</v>
      </c>
      <c r="F243">
        <v>47.9107055664062</v>
      </c>
    </row>
    <row r="244" spans="1:6" x14ac:dyDescent="0.25">
      <c r="A244" s="6">
        <v>42974</v>
      </c>
      <c r="B244">
        <v>28.067276000976499</v>
      </c>
      <c r="C244">
        <v>37.562007904052699</v>
      </c>
      <c r="D244">
        <v>42.4315185546875</v>
      </c>
      <c r="E244">
        <v>70.979148864746094</v>
      </c>
      <c r="F244">
        <v>50.6392402648925</v>
      </c>
    </row>
    <row r="245" spans="1:6" x14ac:dyDescent="0.25">
      <c r="A245" s="6">
        <v>42981</v>
      </c>
      <c r="B245">
        <v>28.5255737304687</v>
      </c>
      <c r="C245">
        <v>38.089523315429602</v>
      </c>
      <c r="D245">
        <v>43.043746948242102</v>
      </c>
      <c r="E245">
        <v>71.5865478515625</v>
      </c>
      <c r="F245">
        <v>54.003456115722599</v>
      </c>
    </row>
    <row r="246" spans="1:6" x14ac:dyDescent="0.25">
      <c r="A246" s="6">
        <v>42988</v>
      </c>
      <c r="B246">
        <v>28.618160247802699</v>
      </c>
      <c r="C246">
        <v>38.593494415283203</v>
      </c>
      <c r="D246">
        <v>42.696002960205</v>
      </c>
      <c r="E246">
        <v>70.5452880859375</v>
      </c>
      <c r="F246">
        <v>54.169704437255803</v>
      </c>
    </row>
    <row r="247" spans="1:6" x14ac:dyDescent="0.25">
      <c r="A247" s="6">
        <v>42995</v>
      </c>
      <c r="B247">
        <v>28.747776031494102</v>
      </c>
      <c r="C247">
        <v>38.998550415038999</v>
      </c>
      <c r="D247">
        <v>43.8767700195312</v>
      </c>
      <c r="E247">
        <v>71.326232910156193</v>
      </c>
      <c r="F247">
        <v>57.211193084716797</v>
      </c>
    </row>
    <row r="248" spans="1:6" x14ac:dyDescent="0.25">
      <c r="A248" s="6">
        <v>43002</v>
      </c>
      <c r="B248">
        <v>28.747776031494102</v>
      </c>
      <c r="C248">
        <v>38.673450469970703</v>
      </c>
      <c r="D248">
        <v>44.726913452148402</v>
      </c>
      <c r="E248">
        <v>74.233078002929602</v>
      </c>
      <c r="F248">
        <v>58.599906921386697</v>
      </c>
    </row>
    <row r="249" spans="1:6" x14ac:dyDescent="0.25">
      <c r="A249" s="6">
        <v>43009</v>
      </c>
      <c r="B249">
        <v>29.118118286132798</v>
      </c>
      <c r="C249">
        <v>40.018886566162102</v>
      </c>
      <c r="D249">
        <v>47.6551704406738</v>
      </c>
      <c r="E249">
        <v>79.179069519042898</v>
      </c>
      <c r="F249">
        <v>65.836883544921804</v>
      </c>
    </row>
    <row r="250" spans="1:6" x14ac:dyDescent="0.25">
      <c r="A250" s="6">
        <v>43016</v>
      </c>
      <c r="B250">
        <v>29.2632751464843</v>
      </c>
      <c r="C250">
        <v>40.859218597412102</v>
      </c>
      <c r="D250">
        <v>47.844100952148402</v>
      </c>
      <c r="E250">
        <v>79.829856872558594</v>
      </c>
      <c r="F250">
        <v>65.083847045898395</v>
      </c>
    </row>
    <row r="251" spans="1:6" x14ac:dyDescent="0.25">
      <c r="A251" s="6">
        <v>43023</v>
      </c>
      <c r="B251">
        <v>29.365556716918899</v>
      </c>
      <c r="C251">
        <v>41.043327331542898</v>
      </c>
      <c r="D251">
        <v>47.985786437988203</v>
      </c>
      <c r="E251">
        <v>80.176925659179602</v>
      </c>
      <c r="F251">
        <v>64.790451049804602</v>
      </c>
    </row>
    <row r="252" spans="1:6" x14ac:dyDescent="0.25">
      <c r="A252" s="6">
        <v>43030</v>
      </c>
      <c r="B252">
        <v>29.537590026855401</v>
      </c>
      <c r="C252">
        <v>40.764797210693303</v>
      </c>
      <c r="D252">
        <v>41.609725952148402</v>
      </c>
      <c r="E252">
        <v>78.701835632324205</v>
      </c>
      <c r="F252">
        <v>64.2330322265625</v>
      </c>
    </row>
    <row r="253" spans="1:6" x14ac:dyDescent="0.25">
      <c r="A253" s="6">
        <v>43037</v>
      </c>
      <c r="B253">
        <v>29.602678298950099</v>
      </c>
      <c r="C253">
        <v>40.486263275146399</v>
      </c>
      <c r="D253">
        <v>41.090198516845703</v>
      </c>
      <c r="E253">
        <v>78.137794494628906</v>
      </c>
      <c r="F253">
        <v>63.333282470703097</v>
      </c>
    </row>
    <row r="254" spans="1:6" x14ac:dyDescent="0.25">
      <c r="A254" s="6">
        <v>43044</v>
      </c>
      <c r="B254">
        <v>29.8955898284912</v>
      </c>
      <c r="C254">
        <v>41.1849555969238</v>
      </c>
      <c r="D254">
        <v>41.987571716308501</v>
      </c>
      <c r="E254">
        <v>77.877479553222599</v>
      </c>
      <c r="F254">
        <v>64.037422180175696</v>
      </c>
    </row>
    <row r="255" spans="1:6" x14ac:dyDescent="0.25">
      <c r="A255" s="6">
        <v>43051</v>
      </c>
      <c r="B255">
        <v>29.8444499969482</v>
      </c>
      <c r="C255">
        <v>41.770347595214801</v>
      </c>
      <c r="D255">
        <v>41.326343536376903</v>
      </c>
      <c r="E255">
        <v>76.315589904785099</v>
      </c>
      <c r="F255">
        <v>61.152412414550703</v>
      </c>
    </row>
    <row r="256" spans="1:6" x14ac:dyDescent="0.25">
      <c r="A256" s="6">
        <v>43058</v>
      </c>
      <c r="B256">
        <v>29.867689132690401</v>
      </c>
      <c r="C256">
        <v>42.431270599365199</v>
      </c>
      <c r="D256">
        <v>42.5543212890625</v>
      </c>
      <c r="E256">
        <v>76.257080078125</v>
      </c>
      <c r="F256">
        <v>64.692672729492102</v>
      </c>
    </row>
    <row r="257" spans="1:6" x14ac:dyDescent="0.25">
      <c r="A257" s="6">
        <v>43065</v>
      </c>
      <c r="B257">
        <v>30.072269439697202</v>
      </c>
      <c r="C257">
        <v>42.667308807372997</v>
      </c>
      <c r="D257">
        <v>43.026618957519503</v>
      </c>
      <c r="E257">
        <v>76.474853515625</v>
      </c>
      <c r="F257">
        <v>65.905342102050696</v>
      </c>
    </row>
    <row r="258" spans="1:6" x14ac:dyDescent="0.25">
      <c r="A258" s="6">
        <v>43072</v>
      </c>
      <c r="B258">
        <v>30.755733489990199</v>
      </c>
      <c r="C258">
        <v>41.760894775390597</v>
      </c>
      <c r="D258">
        <v>43.215545654296797</v>
      </c>
      <c r="E258">
        <v>78.957214355468693</v>
      </c>
      <c r="F258">
        <v>68.467628479003906</v>
      </c>
    </row>
    <row r="259" spans="1:6" x14ac:dyDescent="0.25">
      <c r="A259" s="6">
        <v>43079</v>
      </c>
      <c r="B259">
        <v>30.969596862792901</v>
      </c>
      <c r="C259">
        <v>42.129127502441399</v>
      </c>
      <c r="D259">
        <v>43.811939239501903</v>
      </c>
      <c r="E259">
        <v>75.560279846191406</v>
      </c>
      <c r="F259">
        <v>66.863754272460895</v>
      </c>
    </row>
    <row r="260" spans="1:6" x14ac:dyDescent="0.25">
      <c r="A260" s="6">
        <v>43086</v>
      </c>
      <c r="B260">
        <v>31.332256317138601</v>
      </c>
      <c r="C260">
        <v>42.228263854980398</v>
      </c>
      <c r="D260">
        <v>45.80122756958</v>
      </c>
      <c r="E260">
        <v>78.652381896972599</v>
      </c>
      <c r="F260">
        <v>70.677818298339801</v>
      </c>
    </row>
    <row r="261" spans="1:6" x14ac:dyDescent="0.25">
      <c r="A261" s="6">
        <v>43093</v>
      </c>
      <c r="B261">
        <v>31.2625122070312</v>
      </c>
      <c r="C261">
        <v>41.698619842529297</v>
      </c>
      <c r="D261">
        <v>45.0907592773437</v>
      </c>
      <c r="E261">
        <v>77.2152099609375</v>
      </c>
      <c r="F261">
        <v>69.758544921875</v>
      </c>
    </row>
    <row r="262" spans="1:6" x14ac:dyDescent="0.25">
      <c r="A262" s="6">
        <v>43100</v>
      </c>
      <c r="B262">
        <v>31.039344787597599</v>
      </c>
      <c r="C262">
        <v>41.537765502929602</v>
      </c>
      <c r="D262">
        <v>45.28023147583</v>
      </c>
      <c r="E262">
        <v>75.908706665039006</v>
      </c>
      <c r="F262">
        <v>68.822822570800696</v>
      </c>
    </row>
    <row r="263" spans="1:6" x14ac:dyDescent="0.25">
      <c r="A263" s="6">
        <v>43107</v>
      </c>
      <c r="B263">
        <v>31.978111267089801</v>
      </c>
      <c r="C263">
        <v>42.895557403564403</v>
      </c>
      <c r="D263">
        <v>44.9013061523437</v>
      </c>
      <c r="E263">
        <v>76.910354614257798</v>
      </c>
      <c r="F263">
        <v>72.221366882324205</v>
      </c>
    </row>
    <row r="264" spans="1:6" x14ac:dyDescent="0.25">
      <c r="A264" s="6">
        <v>43114</v>
      </c>
      <c r="B264">
        <v>32.402622222900298</v>
      </c>
      <c r="C264">
        <v>43.444343566894503</v>
      </c>
      <c r="D264">
        <v>46.132789611816399</v>
      </c>
      <c r="E264">
        <v>79.6104736328125</v>
      </c>
      <c r="F264">
        <v>76.569931030273395</v>
      </c>
    </row>
    <row r="265" spans="1:6" x14ac:dyDescent="0.25">
      <c r="A265" s="6">
        <v>43121</v>
      </c>
      <c r="B265">
        <v>32.948413848876903</v>
      </c>
      <c r="C265">
        <v>43.515312194824197</v>
      </c>
      <c r="D265">
        <v>47.269523620605398</v>
      </c>
      <c r="E265">
        <v>78.652381896972599</v>
      </c>
      <c r="F265">
        <v>78.244705200195298</v>
      </c>
    </row>
    <row r="266" spans="1:6" x14ac:dyDescent="0.25">
      <c r="A266" s="6">
        <v>43128</v>
      </c>
      <c r="B266">
        <v>33.0603828430175</v>
      </c>
      <c r="C266">
        <v>43.586277008056598</v>
      </c>
      <c r="D266">
        <v>46.274879455566399</v>
      </c>
      <c r="E266">
        <v>77.389396667480398</v>
      </c>
      <c r="F266">
        <v>77.167373657226506</v>
      </c>
    </row>
    <row r="267" spans="1:6" x14ac:dyDescent="0.25">
      <c r="A267" s="6">
        <v>43135</v>
      </c>
      <c r="B267">
        <v>30.695262908935501</v>
      </c>
      <c r="C267">
        <v>41.826358795166001</v>
      </c>
      <c r="D267">
        <v>43.764568328857401</v>
      </c>
      <c r="E267">
        <v>75.342544555664006</v>
      </c>
      <c r="F267">
        <v>62.2314453125</v>
      </c>
    </row>
    <row r="268" spans="1:6" x14ac:dyDescent="0.25">
      <c r="A268" s="6">
        <v>43142</v>
      </c>
      <c r="B268">
        <v>30.760570526123001</v>
      </c>
      <c r="C268">
        <v>40.880168914794901</v>
      </c>
      <c r="D268">
        <v>45.80122756958</v>
      </c>
      <c r="E268">
        <v>75.255416870117102</v>
      </c>
      <c r="F268">
        <v>62.015968322753899</v>
      </c>
    </row>
    <row r="269" spans="1:6" x14ac:dyDescent="0.25">
      <c r="A269" s="6">
        <v>43149</v>
      </c>
      <c r="B269">
        <v>31.8661499023437</v>
      </c>
      <c r="C269">
        <v>42.5738525390625</v>
      </c>
      <c r="D269">
        <v>46.843246459960902</v>
      </c>
      <c r="E269">
        <v>79.169242858886705</v>
      </c>
      <c r="F269">
        <v>68.470252990722599</v>
      </c>
    </row>
    <row r="270" spans="1:6" x14ac:dyDescent="0.25">
      <c r="A270" s="6">
        <v>43156</v>
      </c>
      <c r="B270">
        <v>32.323318481445298</v>
      </c>
      <c r="C270">
        <v>43.718738555908203</v>
      </c>
      <c r="D270">
        <v>48.07470703125</v>
      </c>
      <c r="E270">
        <v>77.988906860351506</v>
      </c>
      <c r="F270">
        <v>70.654319763183594</v>
      </c>
    </row>
    <row r="271" spans="1:6" x14ac:dyDescent="0.25">
      <c r="A271" s="6">
        <v>43163</v>
      </c>
      <c r="B271">
        <v>31.82883644104</v>
      </c>
      <c r="C271">
        <v>42.190650939941399</v>
      </c>
      <c r="D271">
        <v>45.990692138671797</v>
      </c>
      <c r="E271">
        <v>78.120048522949205</v>
      </c>
      <c r="F271">
        <v>68.685729980468693</v>
      </c>
    </row>
    <row r="272" spans="1:6" x14ac:dyDescent="0.25">
      <c r="A272" s="6">
        <v>43170</v>
      </c>
      <c r="B272">
        <v>32.551895141601499</v>
      </c>
      <c r="C272">
        <v>43.837020874023402</v>
      </c>
      <c r="D272">
        <v>46.821079254150298</v>
      </c>
      <c r="E272">
        <v>79.737533569335895</v>
      </c>
      <c r="F272">
        <v>76.197761535644503</v>
      </c>
    </row>
    <row r="273" spans="1:6" x14ac:dyDescent="0.25">
      <c r="A273" s="6">
        <v>43177</v>
      </c>
      <c r="B273">
        <v>31.838172912597599</v>
      </c>
      <c r="C273">
        <v>43.212528228759702</v>
      </c>
      <c r="D273">
        <v>46.156288146972599</v>
      </c>
      <c r="E273">
        <v>77.857765197753906</v>
      </c>
      <c r="F273">
        <v>72.025489807128906</v>
      </c>
    </row>
    <row r="274" spans="1:6" x14ac:dyDescent="0.25">
      <c r="A274" s="6">
        <v>43184</v>
      </c>
      <c r="B274">
        <v>31.082450866699201</v>
      </c>
      <c r="C274">
        <v>41.287181854247997</v>
      </c>
      <c r="D274">
        <v>44.351818084716797</v>
      </c>
      <c r="E274">
        <v>75.409683227539006</v>
      </c>
      <c r="F274">
        <v>68.137252807617102</v>
      </c>
    </row>
    <row r="275" spans="1:6" x14ac:dyDescent="0.25">
      <c r="A275" s="6">
        <v>43191</v>
      </c>
      <c r="B275">
        <v>30.1210117340087</v>
      </c>
      <c r="C275">
        <v>39.845996856689403</v>
      </c>
      <c r="D275">
        <v>43.734508514404297</v>
      </c>
      <c r="E275">
        <v>73.879608154296804</v>
      </c>
      <c r="F275">
        <v>61.271614074707003</v>
      </c>
    </row>
    <row r="276" spans="1:6" x14ac:dyDescent="0.25">
      <c r="A276" s="6">
        <v>43198</v>
      </c>
      <c r="B276">
        <v>30.728946685791001</v>
      </c>
      <c r="C276">
        <v>39.623184204101499</v>
      </c>
      <c r="D276">
        <v>43.2596435546875</v>
      </c>
      <c r="E276">
        <v>73.661041259765597</v>
      </c>
      <c r="F276">
        <v>63.857246398925703</v>
      </c>
    </row>
    <row r="277" spans="1:6" x14ac:dyDescent="0.25">
      <c r="A277" s="6">
        <v>43205</v>
      </c>
      <c r="B277">
        <v>31.500562667846602</v>
      </c>
      <c r="C277">
        <v>40.993255615234297</v>
      </c>
      <c r="D277">
        <v>43.354618072509702</v>
      </c>
      <c r="E277">
        <v>75.584541320800696</v>
      </c>
      <c r="F277">
        <v>70.007919311523395</v>
      </c>
    </row>
    <row r="278" spans="1:6" x14ac:dyDescent="0.25">
      <c r="A278" s="6">
        <v>43212</v>
      </c>
      <c r="B278">
        <v>31.322851181030199</v>
      </c>
      <c r="C278">
        <v>40.011913299560497</v>
      </c>
      <c r="D278">
        <v>41.075302124023402</v>
      </c>
      <c r="E278">
        <v>77.070869445800696</v>
      </c>
      <c r="F278">
        <v>69.900184631347599</v>
      </c>
    </row>
    <row r="279" spans="1:6" x14ac:dyDescent="0.25">
      <c r="A279" s="6">
        <v>43219</v>
      </c>
      <c r="B279">
        <v>31.070325851440401</v>
      </c>
      <c r="C279">
        <v>39.684814453125</v>
      </c>
      <c r="D279">
        <v>40.315525054931598</v>
      </c>
      <c r="E279">
        <v>75.671958923339801</v>
      </c>
      <c r="F279">
        <v>67.128463745117102</v>
      </c>
    </row>
    <row r="280" spans="1:6" x14ac:dyDescent="0.25">
      <c r="A280" s="6">
        <v>43226</v>
      </c>
      <c r="B280">
        <v>31.182567596435501</v>
      </c>
      <c r="C280">
        <v>40.685115814208899</v>
      </c>
      <c r="D280">
        <v>40.647914886474602</v>
      </c>
      <c r="E280">
        <v>76.589988708496094</v>
      </c>
      <c r="F280">
        <v>71.898178100585895</v>
      </c>
    </row>
    <row r="281" spans="1:6" x14ac:dyDescent="0.25">
      <c r="A281" s="6">
        <v>43233</v>
      </c>
      <c r="B281">
        <v>31.818567276000898</v>
      </c>
      <c r="C281">
        <v>41.808662414550703</v>
      </c>
      <c r="D281">
        <v>41.122787475585902</v>
      </c>
      <c r="E281">
        <v>76.677429199218693</v>
      </c>
      <c r="F281">
        <v>74.963714599609304</v>
      </c>
    </row>
    <row r="282" spans="1:6" x14ac:dyDescent="0.25">
      <c r="A282" s="6">
        <v>43240</v>
      </c>
      <c r="B282">
        <v>31.8793544769287</v>
      </c>
      <c r="C282">
        <v>42.1594848632812</v>
      </c>
      <c r="D282">
        <v>41.550155639648402</v>
      </c>
      <c r="E282">
        <v>79.517387390136705</v>
      </c>
      <c r="F282">
        <v>80.164360046386705</v>
      </c>
    </row>
    <row r="283" spans="1:6" x14ac:dyDescent="0.25">
      <c r="A283" s="6">
        <v>43247</v>
      </c>
      <c r="B283">
        <v>31.818567276000898</v>
      </c>
      <c r="C283">
        <v>41.37251663208</v>
      </c>
      <c r="D283">
        <v>41.265239715576101</v>
      </c>
      <c r="E283">
        <v>79.034683227539006</v>
      </c>
      <c r="F283">
        <v>78.401435852050696</v>
      </c>
    </row>
    <row r="284" spans="1:6" x14ac:dyDescent="0.25">
      <c r="A284" s="6">
        <v>43254</v>
      </c>
      <c r="B284">
        <v>32.085117340087798</v>
      </c>
      <c r="C284">
        <v>41.761253356933501</v>
      </c>
      <c r="D284">
        <v>41.692623138427699</v>
      </c>
      <c r="E284">
        <v>79.8245849609375</v>
      </c>
      <c r="F284">
        <v>82.465950012207003</v>
      </c>
    </row>
    <row r="285" spans="1:6" x14ac:dyDescent="0.25">
      <c r="A285" s="6">
        <v>43261</v>
      </c>
      <c r="B285">
        <v>32.459228515625</v>
      </c>
      <c r="C285">
        <v>43.008083343505803</v>
      </c>
      <c r="D285">
        <v>42.341644287109297</v>
      </c>
      <c r="E285">
        <v>79.8245849609375</v>
      </c>
      <c r="F285">
        <v>85.580459594726506</v>
      </c>
    </row>
    <row r="286" spans="1:6" x14ac:dyDescent="0.25">
      <c r="A286" s="6">
        <v>43268</v>
      </c>
      <c r="B286">
        <v>32.323616027832003</v>
      </c>
      <c r="C286">
        <v>43.045997619628899</v>
      </c>
      <c r="D286">
        <v>44.9612007141113</v>
      </c>
      <c r="E286">
        <v>78.069229125976506</v>
      </c>
      <c r="F286">
        <v>88.234649658203097</v>
      </c>
    </row>
    <row r="287" spans="1:6" x14ac:dyDescent="0.25">
      <c r="A287" s="6">
        <v>43275</v>
      </c>
      <c r="B287">
        <v>31.6268215179443</v>
      </c>
      <c r="C287">
        <v>41.724266052246001</v>
      </c>
      <c r="D287">
        <v>42.675041198730398</v>
      </c>
      <c r="E287">
        <v>78.639739990234304</v>
      </c>
      <c r="F287">
        <v>82.730392456054602</v>
      </c>
    </row>
    <row r="288" spans="1:6" x14ac:dyDescent="0.25">
      <c r="A288" s="6">
        <v>43282</v>
      </c>
      <c r="B288">
        <v>31.677541732788001</v>
      </c>
      <c r="C288">
        <v>41.401065826416001</v>
      </c>
      <c r="D288">
        <v>43.2942085266113</v>
      </c>
      <c r="E288">
        <v>76.270011901855398</v>
      </c>
      <c r="F288">
        <v>82.250480651855398</v>
      </c>
    </row>
    <row r="289" spans="1:6" x14ac:dyDescent="0.25">
      <c r="A289" s="6">
        <v>43289</v>
      </c>
      <c r="B289">
        <v>32.503261566162102</v>
      </c>
      <c r="C289">
        <v>42.475208282470703</v>
      </c>
      <c r="D289">
        <v>44.437286376953097</v>
      </c>
      <c r="E289">
        <v>78.727500915527301</v>
      </c>
      <c r="F289">
        <v>89.821296691894503</v>
      </c>
    </row>
    <row r="290" spans="1:6" x14ac:dyDescent="0.25">
      <c r="A290" s="6">
        <v>43296</v>
      </c>
      <c r="B290">
        <v>32.545482635497997</v>
      </c>
      <c r="C290">
        <v>42.075969696044901</v>
      </c>
      <c r="D290">
        <v>43.246585845947202</v>
      </c>
      <c r="E290">
        <v>76.621086120605398</v>
      </c>
      <c r="F290">
        <v>85.756767272949205</v>
      </c>
    </row>
    <row r="291" spans="1:6" x14ac:dyDescent="0.25">
      <c r="A291" s="6">
        <v>43303</v>
      </c>
      <c r="B291">
        <v>32.606479644775298</v>
      </c>
      <c r="C291">
        <v>41.824073791503899</v>
      </c>
      <c r="D291">
        <v>50.057437896728501</v>
      </c>
      <c r="E291">
        <v>79.078567504882798</v>
      </c>
      <c r="F291">
        <v>88.557861328125</v>
      </c>
    </row>
    <row r="292" spans="1:6" x14ac:dyDescent="0.25">
      <c r="A292" s="6">
        <v>43310</v>
      </c>
      <c r="B292">
        <v>32.446964263916001</v>
      </c>
      <c r="C292">
        <v>43.843986511230398</v>
      </c>
      <c r="D292">
        <v>47.961788177490199</v>
      </c>
      <c r="E292">
        <v>76.664939880371094</v>
      </c>
      <c r="F292">
        <v>81.525733947753906</v>
      </c>
    </row>
    <row r="293" spans="1:6" x14ac:dyDescent="0.25">
      <c r="A293" s="6">
        <v>43317</v>
      </c>
      <c r="B293">
        <v>33.0052490234375</v>
      </c>
      <c r="C293">
        <v>44.6614570617675</v>
      </c>
      <c r="D293">
        <v>49.914558410644503</v>
      </c>
      <c r="E293">
        <v>72.408226013183594</v>
      </c>
      <c r="F293">
        <v>86.030990600585895</v>
      </c>
    </row>
    <row r="294" spans="1:6" x14ac:dyDescent="0.25">
      <c r="A294" s="6">
        <v>43324</v>
      </c>
      <c r="B294">
        <v>32.7847480773925</v>
      </c>
      <c r="C294">
        <v>44.604412078857401</v>
      </c>
      <c r="D294">
        <v>50.152702331542898</v>
      </c>
      <c r="E294">
        <v>72.627647399902301</v>
      </c>
      <c r="F294">
        <v>84.767562866210895</v>
      </c>
    </row>
    <row r="295" spans="1:6" x14ac:dyDescent="0.25">
      <c r="A295" s="6">
        <v>43331</v>
      </c>
      <c r="B295">
        <v>33.296138763427699</v>
      </c>
      <c r="C295">
        <v>44.818302154541001</v>
      </c>
      <c r="D295">
        <v>51.48628616333</v>
      </c>
      <c r="E295">
        <v>73.549201965332003</v>
      </c>
      <c r="F295">
        <v>88.077964782714801</v>
      </c>
    </row>
    <row r="296" spans="1:6" x14ac:dyDescent="0.25">
      <c r="A296" s="6">
        <v>43338</v>
      </c>
      <c r="B296">
        <v>33.779369354247997</v>
      </c>
      <c r="C296">
        <v>44.889583587646399</v>
      </c>
      <c r="D296">
        <v>52.200710296630803</v>
      </c>
      <c r="E296">
        <v>73.727722167968693</v>
      </c>
      <c r="F296">
        <v>92.798690795898395</v>
      </c>
    </row>
    <row r="297" spans="1:6" x14ac:dyDescent="0.25">
      <c r="A297" s="6">
        <v>43345</v>
      </c>
      <c r="B297">
        <v>33.849742889404297</v>
      </c>
      <c r="C297">
        <v>44.951374053955</v>
      </c>
      <c r="D297">
        <v>52.343605041503899</v>
      </c>
      <c r="E297">
        <v>72.6700439453125</v>
      </c>
      <c r="F297">
        <v>94.522445678710895</v>
      </c>
    </row>
    <row r="298" spans="1:6" x14ac:dyDescent="0.25">
      <c r="A298" s="6">
        <v>43352</v>
      </c>
      <c r="B298">
        <v>33.535404205322202</v>
      </c>
      <c r="C298">
        <v>45.778350830078097</v>
      </c>
      <c r="D298">
        <v>53.683021545410099</v>
      </c>
      <c r="E298">
        <v>71.436126708984304</v>
      </c>
      <c r="F298">
        <v>90.976982116699205</v>
      </c>
    </row>
    <row r="299" spans="1:6" x14ac:dyDescent="0.25">
      <c r="A299" s="6">
        <v>43359</v>
      </c>
      <c r="B299">
        <v>33.6339302062988</v>
      </c>
      <c r="C299">
        <v>45.716552734375</v>
      </c>
      <c r="D299">
        <v>51.724830627441399</v>
      </c>
      <c r="E299">
        <v>72.185295104980398</v>
      </c>
      <c r="F299">
        <v>88.694984436035099</v>
      </c>
    </row>
    <row r="300" spans="1:6" x14ac:dyDescent="0.25">
      <c r="A300" s="6">
        <v>43366</v>
      </c>
      <c r="B300">
        <v>34.009246826171797</v>
      </c>
      <c r="C300">
        <v>45.105861663818303</v>
      </c>
      <c r="D300">
        <v>51.629302978515597</v>
      </c>
      <c r="E300">
        <v>73.066673278808594</v>
      </c>
      <c r="F300">
        <v>88.939826965332003</v>
      </c>
    </row>
    <row r="301" spans="1:6" x14ac:dyDescent="0.25">
      <c r="A301" s="6">
        <v>43373</v>
      </c>
      <c r="B301">
        <v>33.943565368652301</v>
      </c>
      <c r="C301">
        <v>45.00581741333</v>
      </c>
      <c r="D301">
        <v>50.024539947509702</v>
      </c>
      <c r="E301">
        <v>70.995422363281193</v>
      </c>
      <c r="F301">
        <v>84.023223876953097</v>
      </c>
    </row>
    <row r="302" spans="1:6" x14ac:dyDescent="0.25">
      <c r="A302" s="6">
        <v>43380</v>
      </c>
      <c r="B302">
        <v>33.588897705078097</v>
      </c>
      <c r="C302">
        <v>42.542808532714801</v>
      </c>
      <c r="D302">
        <v>49.231716156005803</v>
      </c>
      <c r="E302">
        <v>72.114776611328097</v>
      </c>
      <c r="F302">
        <v>77.345802307128906</v>
      </c>
    </row>
    <row r="303" spans="1:6" x14ac:dyDescent="0.25">
      <c r="A303" s="6">
        <v>43387</v>
      </c>
      <c r="B303">
        <v>31.969476699829102</v>
      </c>
      <c r="C303">
        <v>40.194133758544901</v>
      </c>
      <c r="D303">
        <v>46.079517364501903</v>
      </c>
      <c r="E303">
        <v>68.412979125976506</v>
      </c>
      <c r="F303">
        <v>66.531501770019503</v>
      </c>
    </row>
    <row r="304" spans="1:6" x14ac:dyDescent="0.25">
      <c r="A304" s="6">
        <v>43394</v>
      </c>
      <c r="B304">
        <v>31.917695999145501</v>
      </c>
      <c r="C304">
        <v>39.4080810546875</v>
      </c>
      <c r="D304">
        <v>46.490257263183501</v>
      </c>
      <c r="E304">
        <v>64.455543518066406</v>
      </c>
      <c r="F304">
        <v>64.631156921386705</v>
      </c>
    </row>
    <row r="305" spans="1:6" x14ac:dyDescent="0.25">
      <c r="A305" s="6">
        <v>43401</v>
      </c>
      <c r="B305">
        <v>30.660751342773398</v>
      </c>
      <c r="C305">
        <v>40.713417053222599</v>
      </c>
      <c r="D305">
        <v>45.850261688232401</v>
      </c>
      <c r="E305">
        <v>58.365203857421797</v>
      </c>
      <c r="F305">
        <v>56.5889892578125</v>
      </c>
    </row>
    <row r="306" spans="1:6" x14ac:dyDescent="0.25">
      <c r="A306" s="6">
        <v>43408</v>
      </c>
      <c r="B306">
        <v>31.865900039672798</v>
      </c>
      <c r="C306">
        <v>42.8763008117675</v>
      </c>
      <c r="D306">
        <v>47.875316619872997</v>
      </c>
      <c r="E306">
        <v>61.511734008788999</v>
      </c>
      <c r="F306">
        <v>64.954406738281193</v>
      </c>
    </row>
    <row r="307" spans="1:6" x14ac:dyDescent="0.25">
      <c r="A307" s="6">
        <v>43415</v>
      </c>
      <c r="B307">
        <v>31.578739166259702</v>
      </c>
      <c r="C307">
        <v>42.137874603271399</v>
      </c>
      <c r="D307">
        <v>49.203056335449197</v>
      </c>
      <c r="E307">
        <v>59.828285217285099</v>
      </c>
      <c r="F307">
        <v>61.183109283447202</v>
      </c>
    </row>
    <row r="308" spans="1:6" x14ac:dyDescent="0.25">
      <c r="A308" s="6">
        <v>43422</v>
      </c>
      <c r="B308">
        <v>30.9479160308837</v>
      </c>
      <c r="C308">
        <v>41.046913146972599</v>
      </c>
      <c r="D308">
        <v>50.139163970947202</v>
      </c>
      <c r="E308">
        <v>60.905132293701101</v>
      </c>
      <c r="F308">
        <v>58.430557250976499</v>
      </c>
    </row>
    <row r="309" spans="1:6" x14ac:dyDescent="0.25">
      <c r="A309" s="6">
        <v>43429</v>
      </c>
      <c r="B309">
        <v>30.8772983551025</v>
      </c>
      <c r="C309">
        <v>40.470451354980398</v>
      </c>
      <c r="D309">
        <v>51.084827423095703</v>
      </c>
      <c r="E309">
        <v>62.499755859375</v>
      </c>
      <c r="F309">
        <v>59.253387451171797</v>
      </c>
    </row>
    <row r="310" spans="1:6" x14ac:dyDescent="0.25">
      <c r="A310" s="6">
        <v>43436</v>
      </c>
      <c r="B310">
        <v>32.096572875976499</v>
      </c>
      <c r="C310">
        <v>42.771484375</v>
      </c>
      <c r="D310">
        <v>54.418529510497997</v>
      </c>
      <c r="E310">
        <v>63.4830932617187</v>
      </c>
      <c r="F310">
        <v>64.268722534179602</v>
      </c>
    </row>
    <row r="311" spans="1:6" x14ac:dyDescent="0.25">
      <c r="A311" s="6">
        <v>43443</v>
      </c>
      <c r="B311">
        <v>30.340635299682599</v>
      </c>
      <c r="C311">
        <v>40.608615875244098</v>
      </c>
      <c r="D311">
        <v>51.396743774413999</v>
      </c>
      <c r="E311">
        <v>58.034854888916001</v>
      </c>
      <c r="F311">
        <v>51.554073333740199</v>
      </c>
    </row>
    <row r="312" spans="1:6" x14ac:dyDescent="0.25">
      <c r="A312" s="6">
        <v>43450</v>
      </c>
      <c r="B312">
        <v>29.1637268066406</v>
      </c>
      <c r="C312">
        <v>39.3223266601562</v>
      </c>
      <c r="D312">
        <v>49.375736236572202</v>
      </c>
      <c r="E312">
        <v>55.696083068847599</v>
      </c>
      <c r="F312">
        <v>45.000831604003899</v>
      </c>
    </row>
    <row r="313" spans="1:6" x14ac:dyDescent="0.25">
      <c r="A313" s="6">
        <v>43457</v>
      </c>
      <c r="B313">
        <v>26.91819190979</v>
      </c>
      <c r="C313">
        <v>36.137939453125</v>
      </c>
      <c r="D313">
        <v>45.008071899413999</v>
      </c>
      <c r="E313">
        <v>50.602207183837798</v>
      </c>
      <c r="F313">
        <v>34.705692291259702</v>
      </c>
    </row>
    <row r="314" spans="1:6" x14ac:dyDescent="0.25">
      <c r="A314" s="6">
        <v>43464</v>
      </c>
      <c r="B314">
        <v>28.537614822387599</v>
      </c>
      <c r="C314">
        <v>38.703189849853501</v>
      </c>
      <c r="D314">
        <v>47.134437561035099</v>
      </c>
      <c r="E314">
        <v>53.109275817871001</v>
      </c>
      <c r="F314">
        <v>41.229541778564403</v>
      </c>
    </row>
    <row r="315" spans="1:6" x14ac:dyDescent="0.25">
      <c r="A315" s="6">
        <v>43471</v>
      </c>
      <c r="B315">
        <v>29.3927497863769</v>
      </c>
      <c r="C315">
        <v>37.317867279052699</v>
      </c>
      <c r="D315">
        <v>47.431365966796797</v>
      </c>
      <c r="E315">
        <v>54.8722114562988</v>
      </c>
      <c r="F315">
        <v>46.617073059082003</v>
      </c>
    </row>
    <row r="316" spans="1:6" x14ac:dyDescent="0.25">
      <c r="A316" s="6">
        <v>43478</v>
      </c>
      <c r="B316">
        <v>29.913311004638601</v>
      </c>
      <c r="C316">
        <v>38.703189849853501</v>
      </c>
      <c r="D316">
        <v>48.657360076904297</v>
      </c>
      <c r="E316">
        <v>56.218765258788999</v>
      </c>
      <c r="F316">
        <v>49.192169189453097</v>
      </c>
    </row>
    <row r="317" spans="1:6" x14ac:dyDescent="0.25">
      <c r="A317" s="6">
        <v>43485</v>
      </c>
      <c r="B317">
        <v>30.8929138183593</v>
      </c>
      <c r="C317">
        <v>39.4054145812988</v>
      </c>
      <c r="D317">
        <v>50.228202819824197</v>
      </c>
      <c r="E317">
        <v>59.434551239013601</v>
      </c>
      <c r="F317">
        <v>54.538928985595703</v>
      </c>
    </row>
    <row r="318" spans="1:6" x14ac:dyDescent="0.25">
      <c r="A318" s="6">
        <v>43492</v>
      </c>
      <c r="B318">
        <v>30.703619003295898</v>
      </c>
      <c r="C318">
        <v>40.962703704833899</v>
      </c>
      <c r="D318">
        <v>49.720550537109297</v>
      </c>
      <c r="E318">
        <v>58.929592132568303</v>
      </c>
      <c r="F318">
        <v>53.457778930663999</v>
      </c>
    </row>
    <row r="319" spans="1:6" x14ac:dyDescent="0.25">
      <c r="A319" s="6">
        <v>43499</v>
      </c>
      <c r="B319">
        <v>31.479719161987301</v>
      </c>
      <c r="C319">
        <v>42.281154632568303</v>
      </c>
      <c r="D319">
        <v>51.655345916747997</v>
      </c>
      <c r="E319">
        <v>59.602867126464801</v>
      </c>
      <c r="F319">
        <v>58.283622741699197</v>
      </c>
    </row>
    <row r="320" spans="1:6" x14ac:dyDescent="0.25">
      <c r="A320" s="6">
        <v>43506</v>
      </c>
      <c r="B320">
        <v>31.238374710083001</v>
      </c>
      <c r="C320">
        <v>43.0311470031738</v>
      </c>
      <c r="D320">
        <v>56.722236633300703</v>
      </c>
      <c r="E320">
        <v>58.752418518066399</v>
      </c>
      <c r="F320">
        <v>58.372081756591797</v>
      </c>
    </row>
    <row r="321" spans="1:6" x14ac:dyDescent="0.25">
      <c r="A321" s="6">
        <v>43513</v>
      </c>
      <c r="B321">
        <v>32.019222259521399</v>
      </c>
      <c r="C321">
        <v>44.277946472167898</v>
      </c>
      <c r="D321">
        <v>57.622585296630803</v>
      </c>
      <c r="E321">
        <v>59.762332916259702</v>
      </c>
      <c r="F321">
        <v>64.338050842285099</v>
      </c>
    </row>
    <row r="322" spans="1:6" x14ac:dyDescent="0.25">
      <c r="A322" s="6">
        <v>43520</v>
      </c>
      <c r="B322">
        <v>32.270030975341797</v>
      </c>
      <c r="C322">
        <v>45.443519592285099</v>
      </c>
      <c r="D322">
        <v>58.044021606445298</v>
      </c>
      <c r="E322">
        <v>63.391036987304602</v>
      </c>
      <c r="F322">
        <v>66.755889892578097</v>
      </c>
    </row>
    <row r="323" spans="1:6" x14ac:dyDescent="0.25">
      <c r="A323" s="6">
        <v>43527</v>
      </c>
      <c r="B323">
        <v>32.156455993652301</v>
      </c>
      <c r="C323">
        <v>45.128246307372997</v>
      </c>
      <c r="D323">
        <v>56.674346923828097</v>
      </c>
      <c r="E323">
        <v>63.408836364746001</v>
      </c>
      <c r="F323">
        <v>64.908088684082003</v>
      </c>
    </row>
    <row r="324" spans="1:6" x14ac:dyDescent="0.25">
      <c r="A324" s="6">
        <v>43534</v>
      </c>
      <c r="B324">
        <v>31.9529609680175</v>
      </c>
      <c r="C324">
        <v>44.889396667480398</v>
      </c>
      <c r="D324">
        <v>55.702678680419901</v>
      </c>
      <c r="E324">
        <v>62.063503265380803</v>
      </c>
      <c r="F324">
        <v>61.586032867431598</v>
      </c>
    </row>
    <row r="325" spans="1:6" x14ac:dyDescent="0.25">
      <c r="A325" s="6">
        <v>43541</v>
      </c>
      <c r="B325">
        <v>32.587093353271399</v>
      </c>
      <c r="C325">
        <v>45.586837768554602</v>
      </c>
      <c r="D325">
        <v>54.867290496826101</v>
      </c>
      <c r="E325">
        <v>63.613754272460902</v>
      </c>
      <c r="F325">
        <v>63.296207427978501</v>
      </c>
    </row>
    <row r="326" spans="1:6" x14ac:dyDescent="0.25">
      <c r="A326" s="6">
        <v>43548</v>
      </c>
      <c r="B326">
        <v>31.9955539703369</v>
      </c>
      <c r="C326">
        <v>45.098415374755803</v>
      </c>
      <c r="D326">
        <v>52.9756469726562</v>
      </c>
      <c r="E326">
        <v>57.893882751464801</v>
      </c>
      <c r="F326">
        <v>56.878131866455</v>
      </c>
    </row>
    <row r="327" spans="1:6" x14ac:dyDescent="0.25">
      <c r="A327" s="6">
        <v>43555</v>
      </c>
      <c r="B327">
        <v>32.941722869872997</v>
      </c>
      <c r="C327">
        <v>46.836654663085902</v>
      </c>
      <c r="D327">
        <v>53.513381958007798</v>
      </c>
      <c r="E327">
        <v>62.660446166992102</v>
      </c>
      <c r="F327">
        <v>62.008670806884702</v>
      </c>
    </row>
    <row r="328" spans="1:6" x14ac:dyDescent="0.25">
      <c r="A328" s="6">
        <v>43562</v>
      </c>
      <c r="B328">
        <v>33.202743530273402</v>
      </c>
      <c r="C328">
        <v>49.221343994140597</v>
      </c>
      <c r="D328">
        <v>54.502403259277301</v>
      </c>
      <c r="E328">
        <v>63.542484283447202</v>
      </c>
      <c r="F328">
        <v>64.790153503417898</v>
      </c>
    </row>
    <row r="329" spans="1:6" x14ac:dyDescent="0.25">
      <c r="A329" s="6">
        <v>43569</v>
      </c>
      <c r="B329">
        <v>33.364109039306598</v>
      </c>
      <c r="C329">
        <v>49.748081207275298</v>
      </c>
      <c r="D329">
        <v>54.9729194641113</v>
      </c>
      <c r="E329">
        <v>63.898860931396399</v>
      </c>
      <c r="F329">
        <v>64.682052612304602</v>
      </c>
    </row>
    <row r="330" spans="1:6" x14ac:dyDescent="0.25">
      <c r="A330" s="6">
        <v>43576</v>
      </c>
      <c r="B330">
        <v>33.368854522705</v>
      </c>
      <c r="C330">
        <v>49.757663726806598</v>
      </c>
      <c r="D330">
        <v>53.667015075683501</v>
      </c>
      <c r="E330">
        <v>63.685062408447202</v>
      </c>
      <c r="F330">
        <v>62.234725952148402</v>
      </c>
    </row>
    <row r="331" spans="1:6" x14ac:dyDescent="0.25">
      <c r="A331" s="6">
        <v>43583</v>
      </c>
      <c r="B331">
        <v>33.781749725341797</v>
      </c>
      <c r="C331">
        <v>47.3681831359863</v>
      </c>
      <c r="D331">
        <v>51.967414855957003</v>
      </c>
      <c r="E331">
        <v>67.694290161132798</v>
      </c>
      <c r="F331">
        <v>66.795196533203097</v>
      </c>
    </row>
    <row r="332" spans="1:6" x14ac:dyDescent="0.25">
      <c r="A332" s="6">
        <v>43590</v>
      </c>
      <c r="B332">
        <v>33.629886627197202</v>
      </c>
      <c r="C332">
        <v>47.114395141601499</v>
      </c>
      <c r="D332">
        <v>53.350131988525298</v>
      </c>
      <c r="E332">
        <v>67.658668518066406</v>
      </c>
      <c r="F332">
        <v>68.790397644042898</v>
      </c>
    </row>
    <row r="333" spans="1:6" x14ac:dyDescent="0.25">
      <c r="A333" s="6">
        <v>43597</v>
      </c>
      <c r="B333">
        <v>32.343723297119098</v>
      </c>
      <c r="C333">
        <v>44.131137847900298</v>
      </c>
      <c r="D333">
        <v>50.642303466796797</v>
      </c>
      <c r="E333">
        <v>63.212825775146399</v>
      </c>
      <c r="F333">
        <v>57.3892211914062</v>
      </c>
    </row>
    <row r="334" spans="1:6" x14ac:dyDescent="0.25">
      <c r="A334" s="6">
        <v>43604</v>
      </c>
      <c r="B334">
        <v>32.623733520507798</v>
      </c>
      <c r="C334">
        <v>42.957942962646399</v>
      </c>
      <c r="D334">
        <v>49.922130584716797</v>
      </c>
      <c r="E334">
        <v>64.951866149902301</v>
      </c>
      <c r="F334">
        <v>57.399055480957003</v>
      </c>
    </row>
    <row r="335" spans="1:6" x14ac:dyDescent="0.25">
      <c r="A335" s="6">
        <v>43611</v>
      </c>
      <c r="B335">
        <v>32.405422210693303</v>
      </c>
      <c r="C335">
        <v>42.8621826171875</v>
      </c>
      <c r="D335">
        <v>50.5654907226562</v>
      </c>
      <c r="E335">
        <v>62.7393379211425</v>
      </c>
      <c r="F335">
        <v>56.003391265869098</v>
      </c>
    </row>
    <row r="336" spans="1:6" x14ac:dyDescent="0.25">
      <c r="A336" s="6">
        <v>43618</v>
      </c>
      <c r="B336">
        <v>31.517929077148398</v>
      </c>
      <c r="C336">
        <v>41.727287292480398</v>
      </c>
      <c r="D336">
        <v>51.400875091552699</v>
      </c>
      <c r="E336">
        <v>59.460838317871001</v>
      </c>
      <c r="F336">
        <v>51.138229370117102</v>
      </c>
    </row>
    <row r="337" spans="1:6" x14ac:dyDescent="0.25">
      <c r="A337" s="6">
        <v>43625</v>
      </c>
      <c r="B337">
        <v>32.989181518554602</v>
      </c>
      <c r="C337">
        <v>45.084053039550703</v>
      </c>
      <c r="D337">
        <v>53.628330230712798</v>
      </c>
      <c r="E337">
        <v>62.049591064453097</v>
      </c>
      <c r="F337">
        <v>56.828994750976499</v>
      </c>
    </row>
    <row r="338" spans="1:6" x14ac:dyDescent="0.25">
      <c r="A338" s="6">
        <v>43632</v>
      </c>
      <c r="B338">
        <v>32.984428405761697</v>
      </c>
      <c r="C338">
        <v>44.772804260253899</v>
      </c>
      <c r="D338">
        <v>54.870574951171797</v>
      </c>
      <c r="E338">
        <v>64.647315979003906</v>
      </c>
      <c r="F338">
        <v>57.949455261230398</v>
      </c>
    </row>
    <row r="339" spans="1:6" x14ac:dyDescent="0.25">
      <c r="A339" s="6">
        <v>43639</v>
      </c>
      <c r="B339">
        <v>33.582424163818303</v>
      </c>
      <c r="C339">
        <v>45.787971496582003</v>
      </c>
      <c r="D339">
        <v>55.997268676757798</v>
      </c>
      <c r="E339">
        <v>64.118820190429602</v>
      </c>
      <c r="F339">
        <v>57.536659240722599</v>
      </c>
    </row>
    <row r="340" spans="1:6" x14ac:dyDescent="0.25">
      <c r="A340" s="6">
        <v>43646</v>
      </c>
      <c r="B340">
        <v>33.696331024169901</v>
      </c>
      <c r="C340">
        <v>46.98095703125</v>
      </c>
      <c r="D340">
        <v>56.228385925292898</v>
      </c>
      <c r="E340">
        <v>66.6986083984375</v>
      </c>
      <c r="F340">
        <v>61.861240386962798</v>
      </c>
    </row>
    <row r="341" spans="1:6" x14ac:dyDescent="0.25">
      <c r="A341" s="6">
        <v>43653</v>
      </c>
      <c r="B341">
        <v>33.971847534179602</v>
      </c>
      <c r="C341">
        <v>46.832141876220703</v>
      </c>
      <c r="D341">
        <v>55.958744049072202</v>
      </c>
      <c r="E341">
        <v>66.492584228515597</v>
      </c>
      <c r="F341">
        <v>60.953975677490199</v>
      </c>
    </row>
    <row r="342" spans="1:6" x14ac:dyDescent="0.25">
      <c r="A342" s="6">
        <v>43660</v>
      </c>
      <c r="B342">
        <v>34.367488861083899</v>
      </c>
      <c r="C342">
        <v>47.528202056884702</v>
      </c>
      <c r="D342">
        <v>55.130592346191399</v>
      </c>
      <c r="E342">
        <v>67.039009094238196</v>
      </c>
      <c r="F342">
        <v>60.835697174072202</v>
      </c>
    </row>
    <row r="343" spans="1:6" x14ac:dyDescent="0.25">
      <c r="A343" s="6">
        <v>43667</v>
      </c>
      <c r="B343">
        <v>34.009986877441399</v>
      </c>
      <c r="C343">
        <v>46.635337829589801</v>
      </c>
      <c r="D343">
        <v>50.161617279052699</v>
      </c>
      <c r="E343">
        <v>67.558555603027301</v>
      </c>
      <c r="F343">
        <v>58.943202972412102</v>
      </c>
    </row>
    <row r="344" spans="1:6" x14ac:dyDescent="0.25">
      <c r="A344" s="6">
        <v>43674</v>
      </c>
      <c r="B344">
        <v>34.472347259521399</v>
      </c>
      <c r="C344">
        <v>46.030483245849602</v>
      </c>
      <c r="D344">
        <v>51.403846740722599</v>
      </c>
      <c r="E344">
        <v>69.081329345703097</v>
      </c>
      <c r="F344">
        <v>61.65380859375</v>
      </c>
    </row>
    <row r="345" spans="1:6" x14ac:dyDescent="0.25">
      <c r="A345" s="6">
        <v>43681</v>
      </c>
      <c r="B345">
        <v>32.403636932372997</v>
      </c>
      <c r="C345">
        <v>41.383754730224602</v>
      </c>
      <c r="D345">
        <v>50.845325469970703</v>
      </c>
      <c r="E345">
        <v>66.600067138671804</v>
      </c>
      <c r="F345">
        <v>52.171634674072202</v>
      </c>
    </row>
    <row r="346" spans="1:6" x14ac:dyDescent="0.25">
      <c r="A346" s="6">
        <v>43688</v>
      </c>
      <c r="B346">
        <v>32.818325042724602</v>
      </c>
      <c r="C346">
        <v>41.316555023193303</v>
      </c>
      <c r="D346">
        <v>51.894973754882798</v>
      </c>
      <c r="E346">
        <v>66.949417114257798</v>
      </c>
      <c r="F346">
        <v>52.694038391113203</v>
      </c>
    </row>
    <row r="347" spans="1:6" x14ac:dyDescent="0.25">
      <c r="A347" s="6">
        <v>43695</v>
      </c>
      <c r="B347">
        <v>33.094795227050703</v>
      </c>
      <c r="C347">
        <v>42.339015960693303</v>
      </c>
      <c r="D347">
        <v>51.047554016113203</v>
      </c>
      <c r="E347">
        <v>68.245170593261705</v>
      </c>
      <c r="F347">
        <v>53.965560913085902</v>
      </c>
    </row>
    <row r="348" spans="1:6" x14ac:dyDescent="0.25">
      <c r="A348" s="6">
        <v>43702</v>
      </c>
      <c r="B348">
        <v>32.622898101806598</v>
      </c>
      <c r="C348">
        <v>40.927719116210902</v>
      </c>
      <c r="D348">
        <v>48.283802032470703</v>
      </c>
      <c r="E348">
        <v>67.281173706054602</v>
      </c>
      <c r="F348">
        <v>50.4368476867675</v>
      </c>
    </row>
    <row r="349" spans="1:6" x14ac:dyDescent="0.25">
      <c r="A349" s="6">
        <v>43709</v>
      </c>
      <c r="B349">
        <v>33.0566596984863</v>
      </c>
      <c r="C349">
        <v>42.022201538085902</v>
      </c>
      <c r="D349">
        <v>49.670486450195298</v>
      </c>
      <c r="E349">
        <v>66.290145874023395</v>
      </c>
      <c r="F349">
        <v>52.191352844238203</v>
      </c>
    </row>
    <row r="350" spans="1:6" x14ac:dyDescent="0.25">
      <c r="A350" s="6">
        <v>43716</v>
      </c>
      <c r="B350">
        <v>33.819328308105398</v>
      </c>
      <c r="C350">
        <v>42.708656311035099</v>
      </c>
      <c r="D350">
        <v>51.410209655761697</v>
      </c>
      <c r="E350">
        <v>67.326217651367102</v>
      </c>
      <c r="F350">
        <v>55.207504272460902</v>
      </c>
    </row>
    <row r="351" spans="1:6" x14ac:dyDescent="0.25">
      <c r="A351" s="6">
        <v>43723</v>
      </c>
      <c r="B351">
        <v>34.214954376220703</v>
      </c>
      <c r="C351">
        <v>45.627254486083899</v>
      </c>
      <c r="D351">
        <v>50.975433349609297</v>
      </c>
      <c r="E351">
        <v>69.650604248046804</v>
      </c>
      <c r="F351">
        <v>61.841087341308501</v>
      </c>
    </row>
    <row r="352" spans="1:6" x14ac:dyDescent="0.25">
      <c r="A352" s="6">
        <v>43730</v>
      </c>
      <c r="B352">
        <v>34.119621276855398</v>
      </c>
      <c r="C352">
        <v>45.069381713867102</v>
      </c>
      <c r="D352">
        <v>52.357070922851499</v>
      </c>
      <c r="E352">
        <v>68.416336059570298</v>
      </c>
      <c r="F352">
        <v>58.824928283691399</v>
      </c>
    </row>
    <row r="353" spans="1:6" x14ac:dyDescent="0.25">
      <c r="A353" s="6">
        <v>43737</v>
      </c>
      <c r="B353">
        <v>33.809791564941399</v>
      </c>
      <c r="C353">
        <v>46.445907592773402</v>
      </c>
      <c r="D353">
        <v>51.883644104003899</v>
      </c>
      <c r="E353">
        <v>67.839736938476506</v>
      </c>
      <c r="F353">
        <v>54.8723754882812</v>
      </c>
    </row>
    <row r="354" spans="1:6" x14ac:dyDescent="0.25">
      <c r="A354" s="6">
        <v>43744</v>
      </c>
      <c r="B354">
        <v>33.425079345703097</v>
      </c>
      <c r="C354">
        <v>45.902030944824197</v>
      </c>
      <c r="D354">
        <v>51.41987991333</v>
      </c>
      <c r="E354">
        <v>68.101005554199205</v>
      </c>
      <c r="F354">
        <v>52.092781066894503</v>
      </c>
    </row>
    <row r="355" spans="1:6" x14ac:dyDescent="0.25">
      <c r="A355" s="6">
        <v>43751</v>
      </c>
      <c r="B355">
        <v>33.783916473388601</v>
      </c>
      <c r="C355">
        <v>46.643245697021399</v>
      </c>
      <c r="D355">
        <v>51.0623779296875</v>
      </c>
      <c r="E355">
        <v>68.389312744140597</v>
      </c>
      <c r="F355">
        <v>52.743324279785099</v>
      </c>
    </row>
    <row r="356" spans="1:6" x14ac:dyDescent="0.25">
      <c r="A356" s="6">
        <v>43758</v>
      </c>
      <c r="B356">
        <v>34.161891937255803</v>
      </c>
      <c r="C356">
        <v>48.327808380126903</v>
      </c>
      <c r="D356">
        <v>56.2507514953613</v>
      </c>
      <c r="E356">
        <v>70.425392150878906</v>
      </c>
      <c r="F356">
        <v>57.405559539794901</v>
      </c>
    </row>
    <row r="357" spans="1:6" x14ac:dyDescent="0.25">
      <c r="A357" s="6">
        <v>43765</v>
      </c>
      <c r="B357">
        <v>34.453762054443303</v>
      </c>
      <c r="C357">
        <v>48.703224182128899</v>
      </c>
      <c r="D357">
        <v>55.738681793212798</v>
      </c>
      <c r="E357">
        <v>71.128112792968693</v>
      </c>
      <c r="F357">
        <v>59.830310821533203</v>
      </c>
    </row>
    <row r="358" spans="1:6" x14ac:dyDescent="0.25">
      <c r="A358" s="6">
        <v>43772</v>
      </c>
      <c r="B358">
        <v>35.008762359619098</v>
      </c>
      <c r="C358">
        <v>50.151954650878899</v>
      </c>
      <c r="D358">
        <v>56.7048530578613</v>
      </c>
      <c r="E358">
        <v>73.668724060058594</v>
      </c>
      <c r="F358">
        <v>62.738044738769503</v>
      </c>
    </row>
    <row r="359" spans="1:6" x14ac:dyDescent="0.25">
      <c r="A359" s="6">
        <v>43779</v>
      </c>
      <c r="B359">
        <v>35.372398376464801</v>
      </c>
      <c r="C359">
        <v>49.174915313720703</v>
      </c>
      <c r="D359">
        <v>57.671031951904297</v>
      </c>
      <c r="E359">
        <v>73.047080993652301</v>
      </c>
      <c r="F359">
        <v>62.4817695617675</v>
      </c>
    </row>
    <row r="360" spans="1:6" x14ac:dyDescent="0.25">
      <c r="A360" s="6">
        <v>43786</v>
      </c>
      <c r="B360">
        <v>35.807796478271399</v>
      </c>
      <c r="C360">
        <v>49.309673309326101</v>
      </c>
      <c r="D360">
        <v>56.878772735595703</v>
      </c>
      <c r="E360">
        <v>73.121810913085895</v>
      </c>
      <c r="F360">
        <v>62.028354644775298</v>
      </c>
    </row>
    <row r="361" spans="1:6" x14ac:dyDescent="0.25">
      <c r="A361" s="6">
        <v>43793</v>
      </c>
      <c r="B361">
        <v>35.999172210693303</v>
      </c>
      <c r="C361">
        <v>49.6947212219238</v>
      </c>
      <c r="D361">
        <v>59.313533782958899</v>
      </c>
      <c r="E361">
        <v>74.870353698730398</v>
      </c>
      <c r="F361">
        <v>65.655624389648395</v>
      </c>
    </row>
    <row r="362" spans="1:6" x14ac:dyDescent="0.25">
      <c r="A362" s="6">
        <v>43800</v>
      </c>
      <c r="B362">
        <v>35.803005218505803</v>
      </c>
      <c r="C362">
        <v>49.429988861083899</v>
      </c>
      <c r="D362">
        <v>59.071983337402301</v>
      </c>
      <c r="E362">
        <v>75.486419677734304</v>
      </c>
      <c r="F362">
        <v>63.832141876220703</v>
      </c>
    </row>
    <row r="363" spans="1:6" x14ac:dyDescent="0.25">
      <c r="A363" s="6">
        <v>43807</v>
      </c>
      <c r="B363">
        <v>36.142715454101499</v>
      </c>
      <c r="C363">
        <v>50.277091979980398</v>
      </c>
      <c r="D363">
        <v>59.670955657958899</v>
      </c>
      <c r="E363">
        <v>76.011871337890597</v>
      </c>
      <c r="F363">
        <v>66.562454223632798</v>
      </c>
    </row>
    <row r="364" spans="1:6" x14ac:dyDescent="0.25">
      <c r="A364" s="6">
        <v>43814</v>
      </c>
      <c r="B364">
        <v>36.6211738586425</v>
      </c>
      <c r="C364">
        <v>51.87984085083</v>
      </c>
      <c r="D364">
        <v>61.5989570617675</v>
      </c>
      <c r="E364">
        <v>77.923507690429602</v>
      </c>
      <c r="F364">
        <v>68.928070068359304</v>
      </c>
    </row>
    <row r="365" spans="1:6" x14ac:dyDescent="0.25">
      <c r="A365" s="6">
        <v>43821</v>
      </c>
      <c r="B365">
        <v>36.956096649169901</v>
      </c>
      <c r="C365">
        <v>51.745487213134702</v>
      </c>
      <c r="D365">
        <v>63.643222808837798</v>
      </c>
      <c r="E365">
        <v>78.276840209960895</v>
      </c>
      <c r="F365">
        <v>71.845657348632798</v>
      </c>
    </row>
    <row r="366" spans="1:6" x14ac:dyDescent="0.25">
      <c r="A366" s="6">
        <v>43828</v>
      </c>
      <c r="B366">
        <v>36.798210144042898</v>
      </c>
      <c r="C366">
        <v>52.2375679016113</v>
      </c>
      <c r="D366">
        <v>63.7304077148437</v>
      </c>
      <c r="E366">
        <v>78.630165100097599</v>
      </c>
      <c r="F366">
        <v>70.799392700195298</v>
      </c>
    </row>
    <row r="367" spans="1:6" x14ac:dyDescent="0.25">
      <c r="A367" s="6">
        <v>43835</v>
      </c>
      <c r="B367">
        <v>37.219860076904297</v>
      </c>
      <c r="C367">
        <v>51.875747680663999</v>
      </c>
      <c r="D367">
        <v>61.618335723876903</v>
      </c>
      <c r="E367">
        <v>78.666435241699205</v>
      </c>
      <c r="F367">
        <v>70.631484985351506</v>
      </c>
    </row>
    <row r="368" spans="1:6" x14ac:dyDescent="0.25">
      <c r="A368" s="6">
        <v>43842</v>
      </c>
      <c r="B368">
        <v>37.681087493896399</v>
      </c>
      <c r="C368">
        <v>52.637992858886697</v>
      </c>
      <c r="D368">
        <v>61.550521850585902</v>
      </c>
      <c r="E368">
        <v>78.313102722167898</v>
      </c>
      <c r="F368">
        <v>71.224113464355398</v>
      </c>
    </row>
    <row r="369" spans="1:6" x14ac:dyDescent="0.25">
      <c r="A369" s="6">
        <v>43849</v>
      </c>
      <c r="B369">
        <v>38.094264984130803</v>
      </c>
      <c r="C369">
        <v>52.802005767822202</v>
      </c>
      <c r="D369">
        <v>61.473018646240199</v>
      </c>
      <c r="E369">
        <v>78.666435241699205</v>
      </c>
      <c r="F369">
        <v>75.174957275390597</v>
      </c>
    </row>
    <row r="370" spans="1:6" x14ac:dyDescent="0.25">
      <c r="A370" s="6">
        <v>43856</v>
      </c>
      <c r="B370">
        <v>37.109352111816399</v>
      </c>
      <c r="C370">
        <v>49.511837005615199</v>
      </c>
      <c r="D370">
        <v>58.915267944335902</v>
      </c>
      <c r="E370">
        <v>72.197700500488196</v>
      </c>
      <c r="F370">
        <v>67.915260314941406</v>
      </c>
    </row>
    <row r="371" spans="1:6" x14ac:dyDescent="0.25">
      <c r="A371" s="6">
        <v>43863</v>
      </c>
      <c r="B371">
        <v>37.022869110107401</v>
      </c>
      <c r="C371">
        <v>48.218925476074197</v>
      </c>
      <c r="D371">
        <v>57.6848335266113</v>
      </c>
      <c r="E371">
        <v>70.249839782714801</v>
      </c>
      <c r="F371">
        <v>66.216400146484304</v>
      </c>
    </row>
    <row r="372" spans="1:6" x14ac:dyDescent="0.25">
      <c r="A372" s="6">
        <v>43870</v>
      </c>
      <c r="B372">
        <v>38.171134948730398</v>
      </c>
      <c r="C372">
        <v>49.593856811523402</v>
      </c>
      <c r="D372">
        <v>65.406509399414006</v>
      </c>
      <c r="E372">
        <v>70.956512451171804</v>
      </c>
      <c r="F372">
        <v>70.424057006835895</v>
      </c>
    </row>
    <row r="373" spans="1:6" x14ac:dyDescent="0.25">
      <c r="A373" s="6">
        <v>43877</v>
      </c>
      <c r="B373">
        <v>38.565097808837798</v>
      </c>
      <c r="C373">
        <v>50.20654296875</v>
      </c>
      <c r="D373">
        <v>66.9566650390625</v>
      </c>
      <c r="E373">
        <v>71.523910522460895</v>
      </c>
      <c r="F373">
        <v>72.972373962402301</v>
      </c>
    </row>
    <row r="374" spans="1:6" x14ac:dyDescent="0.25">
      <c r="A374" s="6">
        <v>43884</v>
      </c>
      <c r="B374">
        <v>36.806674957275298</v>
      </c>
      <c r="C374">
        <v>47.1189765930175</v>
      </c>
      <c r="D374">
        <v>65.900619506835895</v>
      </c>
      <c r="E374">
        <v>70.166160583496094</v>
      </c>
      <c r="F374">
        <v>65.228683471679602</v>
      </c>
    </row>
    <row r="375" spans="1:6" x14ac:dyDescent="0.25">
      <c r="A375" s="6">
        <v>43891</v>
      </c>
      <c r="B375">
        <v>34.841667175292898</v>
      </c>
      <c r="C375">
        <v>45.797122955322202</v>
      </c>
      <c r="D375">
        <v>61.899295806884702</v>
      </c>
      <c r="E375">
        <v>64.598419189453097</v>
      </c>
      <c r="F375">
        <v>52.309371948242102</v>
      </c>
    </row>
    <row r="376" spans="1:6" x14ac:dyDescent="0.25">
      <c r="A376" s="6">
        <v>43898</v>
      </c>
      <c r="B376">
        <v>30.786739349365199</v>
      </c>
      <c r="C376">
        <v>41.262275695800703</v>
      </c>
      <c r="D376">
        <v>59.379745483398402</v>
      </c>
      <c r="E376">
        <v>53.918582916259702</v>
      </c>
      <c r="F376">
        <v>32.090858459472599</v>
      </c>
    </row>
    <row r="377" spans="1:6" x14ac:dyDescent="0.25">
      <c r="A377" s="6">
        <v>43905</v>
      </c>
      <c r="B377">
        <v>26.5588474273681</v>
      </c>
      <c r="C377">
        <v>32.969291687011697</v>
      </c>
      <c r="D377">
        <v>47.810749053955</v>
      </c>
      <c r="E377">
        <v>50.0457763671875</v>
      </c>
      <c r="F377">
        <v>14.272478103637599</v>
      </c>
    </row>
    <row r="378" spans="1:6" x14ac:dyDescent="0.25">
      <c r="A378" s="6">
        <v>43912</v>
      </c>
      <c r="B378">
        <v>24.680315017700099</v>
      </c>
      <c r="C378">
        <v>33.392578125</v>
      </c>
      <c r="D378">
        <v>41.768836975097599</v>
      </c>
      <c r="E378">
        <v>49.626602172851499</v>
      </c>
      <c r="F378">
        <v>11.2599477767944</v>
      </c>
    </row>
    <row r="379" spans="1:6" x14ac:dyDescent="0.25">
      <c r="A379" s="6">
        <v>43919</v>
      </c>
      <c r="B379">
        <v>28.9514446258544</v>
      </c>
      <c r="C379">
        <v>36.697963714599602</v>
      </c>
      <c r="D379">
        <v>52.191619873046797</v>
      </c>
      <c r="E379">
        <v>54.592891693115199</v>
      </c>
      <c r="F379">
        <v>16.6528720855712</v>
      </c>
    </row>
    <row r="380" spans="1:6" x14ac:dyDescent="0.25">
      <c r="A380" s="6">
        <v>43926</v>
      </c>
      <c r="B380">
        <v>29.449283599853501</v>
      </c>
      <c r="C380">
        <v>36.460826873779297</v>
      </c>
      <c r="D380">
        <v>51.919628143310497</v>
      </c>
      <c r="E380">
        <v>50.556079864501903</v>
      </c>
      <c r="F380">
        <v>15.033017158508301</v>
      </c>
    </row>
    <row r="381" spans="1:6" x14ac:dyDescent="0.25">
      <c r="A381" s="6">
        <v>43933</v>
      </c>
      <c r="B381">
        <v>30.704708099365199</v>
      </c>
      <c r="C381">
        <v>39.035434722900298</v>
      </c>
      <c r="D381">
        <v>52.0264892578125</v>
      </c>
      <c r="E381">
        <v>52.205436706542898</v>
      </c>
      <c r="F381">
        <v>18.124567031860298</v>
      </c>
    </row>
    <row r="382" spans="1:6" x14ac:dyDescent="0.25">
      <c r="A382" s="6">
        <v>43940</v>
      </c>
      <c r="B382">
        <v>31.250331878662099</v>
      </c>
      <c r="C382">
        <v>39.320976257324197</v>
      </c>
      <c r="D382">
        <v>54.911449432372997</v>
      </c>
      <c r="E382">
        <v>49.417015075683501</v>
      </c>
      <c r="F382">
        <v>17.907268524169901</v>
      </c>
    </row>
    <row r="383" spans="1:6" x14ac:dyDescent="0.25">
      <c r="A383" s="6">
        <v>43947</v>
      </c>
      <c r="B383">
        <v>31.7718181610107</v>
      </c>
      <c r="C383">
        <v>42.360172271728501</v>
      </c>
      <c r="D383">
        <v>57.135887145996001</v>
      </c>
      <c r="E383">
        <v>50.073116302490199</v>
      </c>
      <c r="F383">
        <v>20.9395542144775</v>
      </c>
    </row>
    <row r="384" spans="1:6" x14ac:dyDescent="0.25">
      <c r="A384" s="6">
        <v>43954</v>
      </c>
      <c r="B384">
        <v>31.5738430023193</v>
      </c>
      <c r="C384">
        <v>40.613113403320298</v>
      </c>
      <c r="D384">
        <v>54.5326118469238</v>
      </c>
      <c r="E384">
        <v>50.073116302490199</v>
      </c>
      <c r="F384">
        <v>19.724660873413001</v>
      </c>
    </row>
    <row r="385" spans="1:6" x14ac:dyDescent="0.25">
      <c r="A385" s="6">
        <v>43961</v>
      </c>
      <c r="B385">
        <v>32.452644348144503</v>
      </c>
      <c r="C385">
        <v>42.152084350585902</v>
      </c>
      <c r="D385">
        <v>58.068397521972599</v>
      </c>
      <c r="E385">
        <v>44.386928558349602</v>
      </c>
      <c r="F385">
        <v>22.598911285400298</v>
      </c>
    </row>
    <row r="386" spans="1:6" x14ac:dyDescent="0.25">
      <c r="A386" s="6">
        <v>43968</v>
      </c>
      <c r="B386">
        <v>32.708549499511697</v>
      </c>
      <c r="C386">
        <v>42.800567626953097</v>
      </c>
      <c r="D386">
        <v>58.971775054931598</v>
      </c>
      <c r="E386">
        <v>43.446750640869098</v>
      </c>
      <c r="F386">
        <v>22.707561492919901</v>
      </c>
    </row>
    <row r="387" spans="1:6" x14ac:dyDescent="0.25">
      <c r="A387" s="6">
        <v>43975</v>
      </c>
      <c r="B387">
        <v>32.800296783447202</v>
      </c>
      <c r="C387">
        <v>43.942699432372997</v>
      </c>
      <c r="D387">
        <v>59.350601196288999</v>
      </c>
      <c r="E387">
        <v>42.913215637207003</v>
      </c>
      <c r="F387">
        <v>23.734785079956001</v>
      </c>
    </row>
    <row r="388" spans="1:6" x14ac:dyDescent="0.25">
      <c r="A388" s="6">
        <v>43982</v>
      </c>
      <c r="B388">
        <v>33.988121032714801</v>
      </c>
      <c r="C388">
        <v>47.296478271484297</v>
      </c>
      <c r="D388">
        <v>59.651725769042898</v>
      </c>
      <c r="E388">
        <v>48.772964477538999</v>
      </c>
      <c r="F388">
        <v>26.5102634429931</v>
      </c>
    </row>
    <row r="389" spans="1:6" x14ac:dyDescent="0.25">
      <c r="A389" s="6">
        <v>43989</v>
      </c>
      <c r="B389">
        <v>36.127166748046797</v>
      </c>
      <c r="C389">
        <v>50.369556427001903</v>
      </c>
      <c r="D389">
        <v>65.070945739746094</v>
      </c>
      <c r="E389">
        <v>58.809047698974602</v>
      </c>
      <c r="F389">
        <v>34.184810638427699</v>
      </c>
    </row>
    <row r="390" spans="1:6" x14ac:dyDescent="0.25">
      <c r="A390" s="6">
        <v>43996</v>
      </c>
      <c r="B390">
        <v>34.0750312805175</v>
      </c>
      <c r="C390">
        <v>46.691539764404297</v>
      </c>
      <c r="D390">
        <v>61.486736297607401</v>
      </c>
      <c r="E390">
        <v>47.291927337646399</v>
      </c>
      <c r="F390">
        <v>26.302839279174801</v>
      </c>
    </row>
    <row r="391" spans="1:6" x14ac:dyDescent="0.25">
      <c r="A391" s="6">
        <v>44003</v>
      </c>
      <c r="B391">
        <v>34.548225402832003</v>
      </c>
      <c r="C391">
        <v>47.338760375976499</v>
      </c>
      <c r="D391">
        <v>60.863388061523402</v>
      </c>
      <c r="E391">
        <v>45.838489532470703</v>
      </c>
      <c r="F391">
        <v>26.9646091461181</v>
      </c>
    </row>
    <row r="392" spans="1:6" x14ac:dyDescent="0.25">
      <c r="A392" s="6">
        <v>44010</v>
      </c>
      <c r="B392">
        <v>33.693580627441399</v>
      </c>
      <c r="C392">
        <v>46.208187103271399</v>
      </c>
      <c r="D392">
        <v>59.480354309082003</v>
      </c>
      <c r="E392">
        <v>43.253578186035099</v>
      </c>
      <c r="F392">
        <v>26.065788269042901</v>
      </c>
    </row>
    <row r="393" spans="1:6" x14ac:dyDescent="0.25">
      <c r="A393" s="6">
        <v>44017</v>
      </c>
      <c r="B393">
        <v>35.101413726806598</v>
      </c>
      <c r="C393">
        <v>47.620193481445298</v>
      </c>
      <c r="D393">
        <v>62.5483589172363</v>
      </c>
      <c r="E393">
        <v>43.382362365722599</v>
      </c>
      <c r="F393">
        <v>27.2027492523193</v>
      </c>
    </row>
    <row r="394" spans="1:6" x14ac:dyDescent="0.25">
      <c r="A394" s="6">
        <v>44024</v>
      </c>
      <c r="B394">
        <v>34.636299133300703</v>
      </c>
      <c r="C394">
        <v>45.834560394287102</v>
      </c>
      <c r="D394">
        <v>59.772533416747997</v>
      </c>
      <c r="E394">
        <v>43.051204681396399</v>
      </c>
      <c r="F394">
        <v>24.9992561340332</v>
      </c>
    </row>
    <row r="395" spans="1:6" x14ac:dyDescent="0.25">
      <c r="A395" s="6">
        <v>44031</v>
      </c>
      <c r="B395">
        <v>35.789394378662102</v>
      </c>
      <c r="C395">
        <v>49.240848541259702</v>
      </c>
      <c r="D395">
        <v>61.535423278808501</v>
      </c>
      <c r="E395">
        <v>42.306083679199197</v>
      </c>
      <c r="F395">
        <v>28.408246994018501</v>
      </c>
    </row>
    <row r="396" spans="1:6" x14ac:dyDescent="0.25">
      <c r="A396" s="6">
        <v>44038</v>
      </c>
      <c r="B396">
        <v>35.64888381958</v>
      </c>
      <c r="C396">
        <v>51.516571044921797</v>
      </c>
      <c r="D396">
        <v>62.226943969726499</v>
      </c>
      <c r="E396">
        <v>43.133987426757798</v>
      </c>
      <c r="F396">
        <v>29.337068557739201</v>
      </c>
    </row>
    <row r="397" spans="1:6" x14ac:dyDescent="0.25">
      <c r="A397" s="6">
        <v>44045</v>
      </c>
      <c r="B397">
        <v>36.380466461181598</v>
      </c>
      <c r="C397">
        <v>52.108547210693303</v>
      </c>
      <c r="D397">
        <v>62.3925170898437</v>
      </c>
      <c r="E397">
        <v>44.293056488037102</v>
      </c>
      <c r="F397">
        <v>30.611736297607401</v>
      </c>
    </row>
    <row r="398" spans="1:6" x14ac:dyDescent="0.25">
      <c r="A398" s="6">
        <v>44052</v>
      </c>
      <c r="B398">
        <v>37.189571380615199</v>
      </c>
      <c r="C398">
        <v>52.462772369384702</v>
      </c>
      <c r="D398">
        <v>64.954071044921804</v>
      </c>
      <c r="E398">
        <v>53.243659973144503</v>
      </c>
      <c r="F398">
        <v>35.690635681152301</v>
      </c>
    </row>
    <row r="399" spans="1:6" x14ac:dyDescent="0.25">
      <c r="A399" s="6">
        <v>44059</v>
      </c>
      <c r="B399">
        <v>37.567478179931598</v>
      </c>
      <c r="C399">
        <v>53.321620941162102</v>
      </c>
      <c r="D399">
        <v>64.700843811035099</v>
      </c>
      <c r="E399">
        <v>55.083465576171797</v>
      </c>
      <c r="F399">
        <v>35.680755615234297</v>
      </c>
    </row>
    <row r="400" spans="1:6" x14ac:dyDescent="0.25">
      <c r="A400" s="6">
        <v>44066</v>
      </c>
      <c r="B400">
        <v>37.940525054931598</v>
      </c>
      <c r="C400">
        <v>52.768455505371001</v>
      </c>
      <c r="D400">
        <v>63.152214050292898</v>
      </c>
      <c r="E400">
        <v>54.688758850097599</v>
      </c>
      <c r="F400">
        <v>34.514785766601499</v>
      </c>
    </row>
    <row r="401" spans="1:6" x14ac:dyDescent="0.25">
      <c r="A401" s="6">
        <v>44073</v>
      </c>
      <c r="B401">
        <v>38.502536773681598</v>
      </c>
      <c r="C401">
        <v>53.277946472167898</v>
      </c>
      <c r="D401">
        <v>60.084213256835902</v>
      </c>
      <c r="E401">
        <v>51.620109558105398</v>
      </c>
      <c r="F401">
        <v>33.912033081054602</v>
      </c>
    </row>
    <row r="402" spans="1:6" x14ac:dyDescent="0.25">
      <c r="A402" s="6">
        <v>44080</v>
      </c>
      <c r="B402">
        <v>37.5384101867675</v>
      </c>
      <c r="C402">
        <v>52.6228828430175</v>
      </c>
      <c r="D402">
        <v>60.754386901855398</v>
      </c>
      <c r="E402">
        <v>53.8822021484375</v>
      </c>
      <c r="F402">
        <v>32.143310546875</v>
      </c>
    </row>
    <row r="403" spans="1:6" x14ac:dyDescent="0.25">
      <c r="A403" s="6">
        <v>44087</v>
      </c>
      <c r="B403">
        <v>37.131431579589801</v>
      </c>
      <c r="C403">
        <v>51.8125610351562</v>
      </c>
      <c r="D403">
        <v>61.2329902648925</v>
      </c>
      <c r="E403">
        <v>49.8401069641113</v>
      </c>
      <c r="F403">
        <v>32.143310546875</v>
      </c>
    </row>
    <row r="404" spans="1:6" x14ac:dyDescent="0.25">
      <c r="A404" s="6">
        <v>44094</v>
      </c>
      <c r="B404">
        <v>36.051013946533203</v>
      </c>
      <c r="C404">
        <v>50.336822509765597</v>
      </c>
      <c r="D404">
        <v>62.073009490966797</v>
      </c>
      <c r="E404">
        <v>44.472286224365199</v>
      </c>
      <c r="F404">
        <v>28.941827774047798</v>
      </c>
    </row>
    <row r="405" spans="1:6" x14ac:dyDescent="0.25">
      <c r="A405" s="6">
        <v>44101</v>
      </c>
      <c r="B405">
        <v>36.734153747558501</v>
      </c>
      <c r="C405">
        <v>52.618011474609297</v>
      </c>
      <c r="D405">
        <v>64.710266113281193</v>
      </c>
      <c r="E405">
        <v>44.527904510497997</v>
      </c>
      <c r="F405">
        <v>30.384471893310501</v>
      </c>
    </row>
    <row r="406" spans="1:6" x14ac:dyDescent="0.25">
      <c r="A406" s="6">
        <v>44108</v>
      </c>
      <c r="B406">
        <v>37.437366485595703</v>
      </c>
      <c r="C406">
        <v>54.247425079345703</v>
      </c>
      <c r="D406">
        <v>66.087493896484304</v>
      </c>
      <c r="E406">
        <v>47.624366760253899</v>
      </c>
      <c r="F406">
        <v>34.702526092529297</v>
      </c>
    </row>
    <row r="407" spans="1:6" x14ac:dyDescent="0.25">
      <c r="A407" s="6">
        <v>44115</v>
      </c>
      <c r="B407">
        <v>38.637493133544901</v>
      </c>
      <c r="C407">
        <v>55.818477630615199</v>
      </c>
      <c r="D407">
        <v>70.521949768066406</v>
      </c>
      <c r="E407">
        <v>52.296882629394503</v>
      </c>
      <c r="F407">
        <v>39.247844696044901</v>
      </c>
    </row>
    <row r="408" spans="1:6" x14ac:dyDescent="0.25">
      <c r="A408" s="6">
        <v>44122</v>
      </c>
      <c r="B408">
        <v>37.4470825195312</v>
      </c>
      <c r="C408">
        <v>55.011062622070298</v>
      </c>
      <c r="D408">
        <v>75.513206481933594</v>
      </c>
      <c r="E408">
        <v>49.979171752929602</v>
      </c>
      <c r="F408">
        <v>36.8072090148925</v>
      </c>
    </row>
    <row r="409" spans="1:6" x14ac:dyDescent="0.25">
      <c r="A409" s="6">
        <v>44129</v>
      </c>
      <c r="B409">
        <v>37.038936614990199</v>
      </c>
      <c r="C409">
        <v>56.640480041503899</v>
      </c>
      <c r="D409">
        <v>74.419242858886705</v>
      </c>
      <c r="E409">
        <v>56.552196502685497</v>
      </c>
      <c r="F409">
        <v>36.135284423828097</v>
      </c>
    </row>
    <row r="410" spans="1:6" x14ac:dyDescent="0.25">
      <c r="A410" s="6">
        <v>44136</v>
      </c>
      <c r="B410">
        <v>36.110904693603501</v>
      </c>
      <c r="C410">
        <v>55.969264984130803</v>
      </c>
      <c r="D410">
        <v>72.3680419921875</v>
      </c>
      <c r="E410">
        <v>56.830329895019503</v>
      </c>
      <c r="F410">
        <v>33.487144470214801</v>
      </c>
    </row>
    <row r="411" spans="1:6" x14ac:dyDescent="0.25">
      <c r="A411" s="6">
        <v>44143</v>
      </c>
      <c r="B411">
        <v>38.321670532226499</v>
      </c>
      <c r="C411">
        <v>59.140541076660099</v>
      </c>
      <c r="D411">
        <v>73.637825012207003</v>
      </c>
      <c r="E411">
        <v>66.713058471679602</v>
      </c>
      <c r="F411">
        <v>42.795169830322202</v>
      </c>
    </row>
    <row r="412" spans="1:6" x14ac:dyDescent="0.25">
      <c r="A412" s="6">
        <v>44150</v>
      </c>
      <c r="B412">
        <v>39.410057067871001</v>
      </c>
      <c r="C412">
        <v>61.421726226806598</v>
      </c>
      <c r="D412">
        <v>77.916038513183594</v>
      </c>
      <c r="E412">
        <v>66.054824829101506</v>
      </c>
      <c r="F412">
        <v>48.842418670654297</v>
      </c>
    </row>
    <row r="413" spans="1:6" x14ac:dyDescent="0.25">
      <c r="A413" s="6">
        <v>44157</v>
      </c>
      <c r="B413">
        <v>39.00191116333</v>
      </c>
      <c r="C413">
        <v>62.292373657226499</v>
      </c>
      <c r="D413">
        <v>78.765792846679602</v>
      </c>
      <c r="E413">
        <v>64.890609741210895</v>
      </c>
      <c r="F413">
        <v>51.520206451416001</v>
      </c>
    </row>
    <row r="414" spans="1:6" x14ac:dyDescent="0.25">
      <c r="A414" s="6">
        <v>44164</v>
      </c>
      <c r="B414">
        <v>39.555820465087798</v>
      </c>
      <c r="C414">
        <v>63.625087738037102</v>
      </c>
      <c r="D414">
        <v>80.523979187011705</v>
      </c>
      <c r="E414">
        <v>62.043716430663999</v>
      </c>
      <c r="F414">
        <v>51.451034545898402</v>
      </c>
    </row>
    <row r="415" spans="1:6" x14ac:dyDescent="0.25">
      <c r="A415" s="6">
        <v>44171</v>
      </c>
      <c r="B415">
        <v>40.328369140625</v>
      </c>
      <c r="C415">
        <v>64.413032531738196</v>
      </c>
      <c r="D415">
        <v>82.668472290039006</v>
      </c>
      <c r="E415">
        <v>69.548332214355398</v>
      </c>
      <c r="F415">
        <v>57.854011535644503</v>
      </c>
    </row>
    <row r="416" spans="1:6" x14ac:dyDescent="0.25">
      <c r="A416" s="6">
        <v>44178</v>
      </c>
      <c r="B416">
        <v>40.148593902587798</v>
      </c>
      <c r="C416">
        <v>63.377029418945298</v>
      </c>
      <c r="D416">
        <v>85.928237915039006</v>
      </c>
      <c r="E416">
        <v>68.754943847656193</v>
      </c>
      <c r="F416">
        <v>59.830230712890597</v>
      </c>
    </row>
    <row r="417" spans="1:6" x14ac:dyDescent="0.25">
      <c r="A417" s="6">
        <v>44185</v>
      </c>
      <c r="B417">
        <v>40.629619598388601</v>
      </c>
      <c r="C417">
        <v>63.0594062805175</v>
      </c>
      <c r="D417">
        <v>88.228660583496094</v>
      </c>
      <c r="E417">
        <v>68.064208984375</v>
      </c>
      <c r="F417">
        <v>64.830085754394503</v>
      </c>
    </row>
    <row r="418" spans="1:6" x14ac:dyDescent="0.25">
      <c r="A418" s="6">
        <v>44192</v>
      </c>
      <c r="B418">
        <v>40.862850189208899</v>
      </c>
      <c r="C418">
        <v>63.293399810791001</v>
      </c>
      <c r="D418">
        <v>92.379226684570298</v>
      </c>
      <c r="E418">
        <v>69.0069580078125</v>
      </c>
      <c r="F418">
        <v>67.735137939453097</v>
      </c>
    </row>
    <row r="419" spans="1:6" x14ac:dyDescent="0.25">
      <c r="A419" s="6">
        <v>44199</v>
      </c>
      <c r="B419">
        <v>40.709335327148402</v>
      </c>
      <c r="C419">
        <v>62.649936676025298</v>
      </c>
      <c r="D419">
        <v>88.962837219238196</v>
      </c>
      <c r="E419">
        <v>66.916122436523395</v>
      </c>
      <c r="F419">
        <v>62.8239135742187</v>
      </c>
    </row>
    <row r="420" spans="1:6" x14ac:dyDescent="0.25">
      <c r="A420" s="6">
        <v>44206</v>
      </c>
      <c r="B420">
        <v>41.957431793212798</v>
      </c>
      <c r="C420">
        <v>66.140228271484304</v>
      </c>
      <c r="D420">
        <v>101.8745803833</v>
      </c>
      <c r="E420">
        <v>75.055442810058594</v>
      </c>
      <c r="F420">
        <v>77.084548950195298</v>
      </c>
    </row>
    <row r="421" spans="1:6" x14ac:dyDescent="0.25">
      <c r="A421" s="6">
        <v>44213</v>
      </c>
      <c r="B421">
        <v>41.8111763000488</v>
      </c>
      <c r="C421">
        <v>64.219596862792898</v>
      </c>
      <c r="D421">
        <v>96.343780517578097</v>
      </c>
      <c r="E421">
        <v>74.756759643554602</v>
      </c>
      <c r="F421">
        <v>80.484176635742102</v>
      </c>
    </row>
    <row r="422" spans="1:6" x14ac:dyDescent="0.25">
      <c r="A422" s="6">
        <v>44220</v>
      </c>
      <c r="B422">
        <v>43.210395812988203</v>
      </c>
      <c r="C422">
        <v>64.746070861816406</v>
      </c>
      <c r="D422">
        <v>99.975517272949205</v>
      </c>
      <c r="E422">
        <v>73.169967651367102</v>
      </c>
      <c r="F422">
        <v>84.990653991699205</v>
      </c>
    </row>
    <row r="423" spans="1:6" x14ac:dyDescent="0.25">
      <c r="A423" s="6">
        <v>44227</v>
      </c>
      <c r="B423">
        <v>42.288955688476499</v>
      </c>
      <c r="C423">
        <v>61.241138458251903</v>
      </c>
      <c r="D423">
        <v>92.056175231933594</v>
      </c>
      <c r="E423">
        <v>65.945373535156193</v>
      </c>
      <c r="F423">
        <v>79.891220092773395</v>
      </c>
    </row>
    <row r="424" spans="1:6" x14ac:dyDescent="0.25">
      <c r="A424" s="6">
        <v>44234</v>
      </c>
      <c r="B424">
        <v>43.498050689697202</v>
      </c>
      <c r="C424">
        <v>64.492584228515597</v>
      </c>
      <c r="D424">
        <v>102.83391571044901</v>
      </c>
      <c r="E424">
        <v>72.899269104003906</v>
      </c>
      <c r="F424">
        <v>99.784957885742102</v>
      </c>
    </row>
    <row r="425" spans="1:6" x14ac:dyDescent="0.25">
      <c r="A425" s="6">
        <v>44241</v>
      </c>
      <c r="B425">
        <v>43.824703216552699</v>
      </c>
      <c r="C425">
        <v>66.247482299804602</v>
      </c>
      <c r="D425">
        <v>105.21266174316401</v>
      </c>
      <c r="E425">
        <v>73.291290283203097</v>
      </c>
      <c r="F425">
        <v>99.755317687988196</v>
      </c>
    </row>
    <row r="426" spans="1:6" x14ac:dyDescent="0.25">
      <c r="A426" s="6">
        <v>44248</v>
      </c>
      <c r="B426">
        <v>42.795997619628899</v>
      </c>
      <c r="C426">
        <v>63.3665161132812</v>
      </c>
      <c r="D426">
        <v>104.09669494628901</v>
      </c>
      <c r="E426">
        <v>78.222465515136705</v>
      </c>
      <c r="F426">
        <v>94.982002258300696</v>
      </c>
    </row>
    <row r="427" spans="1:6" x14ac:dyDescent="0.25">
      <c r="A427" s="6">
        <v>44255</v>
      </c>
      <c r="B427">
        <v>43.132396697997997</v>
      </c>
      <c r="C427">
        <v>63.351894378662102</v>
      </c>
      <c r="D427">
        <v>103.411476135253</v>
      </c>
      <c r="E427">
        <v>76.23193359375</v>
      </c>
      <c r="F427">
        <v>97.037605285644503</v>
      </c>
    </row>
    <row r="428" spans="1:6" x14ac:dyDescent="0.25">
      <c r="A428" s="6">
        <v>44262</v>
      </c>
      <c r="B428">
        <v>42.454715728759702</v>
      </c>
      <c r="C428">
        <v>59.803092956542898</v>
      </c>
      <c r="D428">
        <v>98.522209167480398</v>
      </c>
      <c r="E428">
        <v>81.931266784667898</v>
      </c>
      <c r="F428">
        <v>87.411895751953097</v>
      </c>
    </row>
    <row r="429" spans="1:6" x14ac:dyDescent="0.25">
      <c r="A429" s="6">
        <v>44269</v>
      </c>
      <c r="B429">
        <v>44.214729309082003</v>
      </c>
      <c r="C429">
        <v>64.200096130371094</v>
      </c>
      <c r="D429">
        <v>100.355758666992</v>
      </c>
      <c r="E429">
        <v>83.1612548828125</v>
      </c>
      <c r="F429">
        <v>107.137649536132</v>
      </c>
    </row>
    <row r="430" spans="1:6" x14ac:dyDescent="0.25">
      <c r="A430" s="6">
        <v>44276</v>
      </c>
      <c r="B430">
        <v>44.161102294921797</v>
      </c>
      <c r="C430">
        <v>63.088653564453097</v>
      </c>
      <c r="D430">
        <v>93.148979187011705</v>
      </c>
      <c r="E430">
        <v>77.706047058105398</v>
      </c>
      <c r="F430">
        <v>94.616348266601506</v>
      </c>
    </row>
    <row r="431" spans="1:6" x14ac:dyDescent="0.25">
      <c r="A431" s="6">
        <v>44283</v>
      </c>
      <c r="B431">
        <v>44.341487884521399</v>
      </c>
      <c r="C431">
        <v>64.696968078613196</v>
      </c>
      <c r="D431">
        <v>90.776138305664006</v>
      </c>
      <c r="E431">
        <v>72.8236083984375</v>
      </c>
      <c r="F431">
        <v>81.116668701171804</v>
      </c>
    </row>
    <row r="432" spans="1:6" x14ac:dyDescent="0.25">
      <c r="A432" s="6">
        <v>44290</v>
      </c>
      <c r="B432">
        <v>45.750289916992102</v>
      </c>
      <c r="C432">
        <v>67.247329711914006</v>
      </c>
      <c r="D432">
        <v>95.021766662597599</v>
      </c>
      <c r="E432">
        <v>73.687431335449205</v>
      </c>
      <c r="F432">
        <v>93.321723937988196</v>
      </c>
    </row>
    <row r="433" spans="1:6" x14ac:dyDescent="0.25">
      <c r="A433" s="6">
        <v>44297</v>
      </c>
      <c r="B433">
        <v>46.375797271728501</v>
      </c>
      <c r="C433">
        <v>66.172454833984304</v>
      </c>
      <c r="D433">
        <v>92.952880859375</v>
      </c>
      <c r="E433">
        <v>77.227203369140597</v>
      </c>
      <c r="F433">
        <v>89.309364318847599</v>
      </c>
    </row>
    <row r="434" spans="1:6" x14ac:dyDescent="0.25">
      <c r="A434" s="6">
        <v>44304</v>
      </c>
      <c r="B434">
        <v>46.830272674560497</v>
      </c>
      <c r="C434">
        <v>65.967262268066406</v>
      </c>
      <c r="D434">
        <v>94.727592468261705</v>
      </c>
      <c r="E434">
        <v>76.861022949218693</v>
      </c>
      <c r="F434">
        <v>89.259956359863196</v>
      </c>
    </row>
    <row r="435" spans="1:6" x14ac:dyDescent="0.25">
      <c r="A435" s="6">
        <v>44311</v>
      </c>
      <c r="B435">
        <v>47.1088256835937</v>
      </c>
      <c r="C435">
        <v>67.4036865234375</v>
      </c>
      <c r="D435">
        <v>94.335403442382798</v>
      </c>
      <c r="E435">
        <v>78.184906005859304</v>
      </c>
      <c r="F435">
        <v>96.592872619628906</v>
      </c>
    </row>
    <row r="436" spans="1:6" x14ac:dyDescent="0.25">
      <c r="A436" s="6">
        <v>44318</v>
      </c>
      <c r="B436">
        <v>47.196784973144503</v>
      </c>
      <c r="C436">
        <v>64.736045837402301</v>
      </c>
      <c r="D436">
        <v>90.599639892578097</v>
      </c>
      <c r="E436">
        <v>79.649642944335895</v>
      </c>
      <c r="F436">
        <v>94.003623962402301</v>
      </c>
    </row>
    <row r="437" spans="1:6" x14ac:dyDescent="0.25">
      <c r="A437" s="6">
        <v>44325</v>
      </c>
      <c r="B437">
        <v>47.485107421875</v>
      </c>
      <c r="C437">
        <v>65.527534484863196</v>
      </c>
      <c r="D437">
        <v>89.530868530273395</v>
      </c>
      <c r="E437">
        <v>83.743385314941406</v>
      </c>
      <c r="F437">
        <v>86.008575439453097</v>
      </c>
    </row>
    <row r="438" spans="1:6" x14ac:dyDescent="0.25">
      <c r="A438" s="6">
        <v>44332</v>
      </c>
      <c r="B438">
        <v>47.074611663818303</v>
      </c>
      <c r="C438">
        <v>64.9803466796875</v>
      </c>
      <c r="D438">
        <v>92.982284545898395</v>
      </c>
      <c r="E438">
        <v>84.184700012207003</v>
      </c>
      <c r="F438">
        <v>87.402023315429602</v>
      </c>
    </row>
    <row r="439" spans="1:6" x14ac:dyDescent="0.25">
      <c r="A439" s="6">
        <v>44339</v>
      </c>
      <c r="B439">
        <v>47.250541687011697</v>
      </c>
      <c r="C439">
        <v>65.537322998046804</v>
      </c>
      <c r="D439">
        <v>90.805549621582003</v>
      </c>
      <c r="E439">
        <v>84.910346984863196</v>
      </c>
      <c r="F439">
        <v>87.392135620117102</v>
      </c>
    </row>
    <row r="440" spans="1:6" x14ac:dyDescent="0.25">
      <c r="A440" s="6">
        <v>44346</v>
      </c>
      <c r="B440">
        <v>47.416690826416001</v>
      </c>
      <c r="C440">
        <v>65.722976684570298</v>
      </c>
      <c r="D440">
        <v>93.707862854003906</v>
      </c>
      <c r="E440">
        <v>83.843528747558594</v>
      </c>
      <c r="F440">
        <v>92.293930053710895</v>
      </c>
    </row>
    <row r="441" spans="1:6" x14ac:dyDescent="0.25">
      <c r="A441" s="6">
        <v>44353</v>
      </c>
      <c r="B441">
        <v>47.592617034912102</v>
      </c>
      <c r="C441">
        <v>66.631729125976506</v>
      </c>
      <c r="D441">
        <v>92.412460327148395</v>
      </c>
      <c r="E441">
        <v>85.250205993652301</v>
      </c>
      <c r="F441">
        <v>98.203742980957003</v>
      </c>
    </row>
    <row r="442" spans="1:6" x14ac:dyDescent="0.25">
      <c r="A442" s="6">
        <v>44360</v>
      </c>
      <c r="B442">
        <v>47.846733093261697</v>
      </c>
      <c r="C442">
        <v>66.748977661132798</v>
      </c>
      <c r="D442">
        <v>93.001892089843693</v>
      </c>
      <c r="E442">
        <v>80.775291442871094</v>
      </c>
      <c r="F442">
        <v>99.300720214843693</v>
      </c>
    </row>
    <row r="443" spans="1:6" x14ac:dyDescent="0.25">
      <c r="A443" s="6">
        <v>44367</v>
      </c>
      <c r="B443">
        <v>47.533973693847599</v>
      </c>
      <c r="C443">
        <v>65.498229980468693</v>
      </c>
      <c r="D443">
        <v>93.119773864746094</v>
      </c>
      <c r="E443">
        <v>79.274208068847599</v>
      </c>
      <c r="F443">
        <v>93.647850036621094</v>
      </c>
    </row>
    <row r="444" spans="1:6" x14ac:dyDescent="0.25">
      <c r="A444" s="6">
        <v>44374</v>
      </c>
      <c r="B444">
        <v>48.276767730712798</v>
      </c>
      <c r="C444">
        <v>66.983459472656193</v>
      </c>
      <c r="D444">
        <v>96.381263732910099</v>
      </c>
      <c r="E444">
        <v>78.603904724121094</v>
      </c>
      <c r="F444">
        <v>98.055503845214801</v>
      </c>
    </row>
    <row r="445" spans="1:6" x14ac:dyDescent="0.25">
      <c r="A445" s="6">
        <v>44381</v>
      </c>
      <c r="B445">
        <v>49.190467834472599</v>
      </c>
      <c r="C445">
        <v>68.501358032226506</v>
      </c>
      <c r="D445">
        <v>96.567916870117102</v>
      </c>
      <c r="E445">
        <v>76.205963134765597</v>
      </c>
      <c r="F445">
        <v>96.266746520996094</v>
      </c>
    </row>
    <row r="446" spans="1:6" x14ac:dyDescent="0.25">
      <c r="A446" s="6">
        <v>44388</v>
      </c>
      <c r="B446">
        <v>49.50874710083</v>
      </c>
      <c r="C446">
        <v>68.912666320800696</v>
      </c>
      <c r="D446">
        <v>99.004211425781193</v>
      </c>
      <c r="E446">
        <v>74.818153381347599</v>
      </c>
      <c r="F446">
        <v>92.956069946289006</v>
      </c>
    </row>
    <row r="447" spans="1:6" x14ac:dyDescent="0.25">
      <c r="A447" s="6">
        <v>44395</v>
      </c>
      <c r="B447">
        <v>48.1083374023437</v>
      </c>
      <c r="C447">
        <v>65.994369506835895</v>
      </c>
      <c r="D447">
        <v>92.559814453125</v>
      </c>
      <c r="E447">
        <v>69.370811462402301</v>
      </c>
      <c r="F447">
        <v>75.602157592773395</v>
      </c>
    </row>
    <row r="448" spans="1:6" x14ac:dyDescent="0.25">
      <c r="A448" s="6">
        <v>44402</v>
      </c>
      <c r="B448">
        <v>49.866184234619098</v>
      </c>
      <c r="C448">
        <v>69.275009155273395</v>
      </c>
      <c r="D448">
        <v>98.051315307617102</v>
      </c>
      <c r="E448">
        <v>67.237205505371094</v>
      </c>
      <c r="F448">
        <v>84.565704345703097</v>
      </c>
    </row>
    <row r="449" spans="1:6" x14ac:dyDescent="0.25">
      <c r="A449" s="6">
        <v>44409</v>
      </c>
      <c r="B449">
        <v>49.577297210693303</v>
      </c>
      <c r="C449">
        <v>71.174819946289006</v>
      </c>
      <c r="D449">
        <v>98.218315124511705</v>
      </c>
      <c r="E449">
        <v>64.414421081542898</v>
      </c>
      <c r="F449">
        <v>84.091331481933594</v>
      </c>
    </row>
    <row r="450" spans="1:6" x14ac:dyDescent="0.25">
      <c r="A450" s="6">
        <v>44416</v>
      </c>
      <c r="B450">
        <v>50.042465209960902</v>
      </c>
      <c r="C450">
        <v>71.909278869628906</v>
      </c>
      <c r="D450">
        <v>99.976768493652301</v>
      </c>
      <c r="E450">
        <v>67.9263916015625</v>
      </c>
      <c r="F450">
        <v>86.482940673828097</v>
      </c>
    </row>
    <row r="451" spans="1:6" x14ac:dyDescent="0.25">
      <c r="A451" s="6">
        <v>44423</v>
      </c>
      <c r="B451">
        <v>50.639835357666001</v>
      </c>
      <c r="C451">
        <v>72.957138061523395</v>
      </c>
      <c r="D451">
        <v>104.181358337402</v>
      </c>
      <c r="E451">
        <v>67.161674499511705</v>
      </c>
      <c r="F451">
        <v>82.856018066406193</v>
      </c>
    </row>
    <row r="452" spans="1:6" x14ac:dyDescent="0.25">
      <c r="A452" s="6">
        <v>44430</v>
      </c>
      <c r="B452">
        <v>50.664321899413999</v>
      </c>
      <c r="C452">
        <v>73.701400756835895</v>
      </c>
      <c r="D452">
        <v>104.947624206542</v>
      </c>
      <c r="E452">
        <v>66.147972106933594</v>
      </c>
      <c r="F452">
        <v>83.201896667480398</v>
      </c>
    </row>
    <row r="453" spans="1:6" x14ac:dyDescent="0.25">
      <c r="A453" s="6">
        <v>44437</v>
      </c>
      <c r="B453">
        <v>51.359626770019503</v>
      </c>
      <c r="C453">
        <v>75.336807250976506</v>
      </c>
      <c r="D453">
        <v>105.222694396972</v>
      </c>
      <c r="E453">
        <v>64.674636840820298</v>
      </c>
      <c r="F453">
        <v>89.744201660156193</v>
      </c>
    </row>
    <row r="454" spans="1:6" x14ac:dyDescent="0.25">
      <c r="A454" s="6">
        <v>44444</v>
      </c>
      <c r="B454">
        <v>51.594661712646399</v>
      </c>
      <c r="C454">
        <v>75.444519042968693</v>
      </c>
      <c r="D454">
        <v>103.96501159667901</v>
      </c>
      <c r="E454">
        <v>65.596672058105398</v>
      </c>
      <c r="F454">
        <v>92.689231872558594</v>
      </c>
    </row>
    <row r="455" spans="1:6" x14ac:dyDescent="0.25">
      <c r="A455" s="6">
        <v>44451</v>
      </c>
      <c r="B455">
        <v>50.639835357666001</v>
      </c>
      <c r="C455">
        <v>74.347709655761705</v>
      </c>
      <c r="D455">
        <v>100.50049591064401</v>
      </c>
      <c r="E455">
        <v>63.781124114990199</v>
      </c>
      <c r="F455">
        <v>86.562004089355398</v>
      </c>
    </row>
    <row r="456" spans="1:6" x14ac:dyDescent="0.25">
      <c r="A456" s="6">
        <v>44458</v>
      </c>
      <c r="B456">
        <v>49.689914703369098</v>
      </c>
      <c r="C456">
        <v>72.663345336914006</v>
      </c>
      <c r="D456">
        <v>98.994613647460895</v>
      </c>
      <c r="E456">
        <v>60.5778198242187</v>
      </c>
      <c r="F456">
        <v>79.723220825195298</v>
      </c>
    </row>
    <row r="457" spans="1:6" x14ac:dyDescent="0.25">
      <c r="A457" s="6">
        <v>44465</v>
      </c>
      <c r="B457">
        <v>50.443981170654297</v>
      </c>
      <c r="C457">
        <v>75.814949035644503</v>
      </c>
      <c r="D457">
        <v>105.70711517333901</v>
      </c>
      <c r="E457">
        <v>70.102218627929602</v>
      </c>
      <c r="F457">
        <v>90.880714416503906</v>
      </c>
    </row>
    <row r="458" spans="1:6" x14ac:dyDescent="0.25">
      <c r="A458" s="6">
        <v>44472</v>
      </c>
      <c r="B458">
        <v>49.271984100341797</v>
      </c>
      <c r="C458">
        <v>72.155189514160099</v>
      </c>
      <c r="D458">
        <v>100.441444396972</v>
      </c>
      <c r="E458">
        <v>73.752281188964801</v>
      </c>
      <c r="F458">
        <v>83.468727111816406</v>
      </c>
    </row>
    <row r="459" spans="1:6" x14ac:dyDescent="0.25">
      <c r="A459" s="6">
        <v>44479</v>
      </c>
      <c r="B459">
        <v>50.0077514648437</v>
      </c>
      <c r="C459">
        <v>73.656379699707003</v>
      </c>
      <c r="D459">
        <v>98.925712585449205</v>
      </c>
      <c r="E459">
        <v>72.839759826660099</v>
      </c>
      <c r="F459">
        <v>83.448974609375</v>
      </c>
    </row>
    <row r="460" spans="1:6" x14ac:dyDescent="0.25">
      <c r="A460" s="6">
        <v>44486</v>
      </c>
      <c r="B460">
        <v>51.0721626281738</v>
      </c>
      <c r="C460">
        <v>76.02099609375</v>
      </c>
      <c r="D460">
        <v>100.628440856933</v>
      </c>
      <c r="E460">
        <v>72.906311035156193</v>
      </c>
      <c r="F460">
        <v>88.864646911621094</v>
      </c>
    </row>
    <row r="461" spans="1:6" x14ac:dyDescent="0.25">
      <c r="A461" s="6">
        <v>44493</v>
      </c>
      <c r="B461">
        <v>51.9403686523437</v>
      </c>
      <c r="C461">
        <v>77.630111694335895</v>
      </c>
      <c r="D461">
        <v>102.203239440917</v>
      </c>
      <c r="E461">
        <v>74.902435302734304</v>
      </c>
      <c r="F461">
        <v>94.280334472656193</v>
      </c>
    </row>
    <row r="462" spans="1:6" x14ac:dyDescent="0.25">
      <c r="A462" s="6">
        <v>44500</v>
      </c>
      <c r="B462">
        <v>52.421073913574197</v>
      </c>
      <c r="C462">
        <v>75.510787963867102</v>
      </c>
      <c r="D462">
        <v>100.972930908203</v>
      </c>
      <c r="E462">
        <v>78.657058715820298</v>
      </c>
      <c r="F462">
        <v>99.241416931152301</v>
      </c>
    </row>
    <row r="463" spans="1:6" x14ac:dyDescent="0.25">
      <c r="A463" s="6">
        <v>44507</v>
      </c>
      <c r="B463">
        <v>53.220607757568303</v>
      </c>
      <c r="C463">
        <v>80.112472534179602</v>
      </c>
      <c r="D463">
        <v>108.148025512695</v>
      </c>
      <c r="E463">
        <v>78.999259948730398</v>
      </c>
      <c r="F463">
        <v>110.527389526367</v>
      </c>
    </row>
    <row r="464" spans="1:6" x14ac:dyDescent="0.25">
      <c r="A464" s="6">
        <v>44514</v>
      </c>
      <c r="B464">
        <v>53.250034332275298</v>
      </c>
      <c r="C464">
        <v>83.360145568847599</v>
      </c>
      <c r="D464">
        <v>106.91773223876901</v>
      </c>
      <c r="E464">
        <v>79.968818664550696</v>
      </c>
      <c r="F464">
        <v>104.904167175292</v>
      </c>
    </row>
    <row r="465" spans="1:6" x14ac:dyDescent="0.25">
      <c r="A465" s="6">
        <v>44521</v>
      </c>
      <c r="B465">
        <v>53.4609565734863</v>
      </c>
      <c r="C465">
        <v>82.673324584960895</v>
      </c>
      <c r="D465">
        <v>107.84291076660099</v>
      </c>
      <c r="E465">
        <v>78.578887939453097</v>
      </c>
      <c r="F465">
        <v>96.098739624023395</v>
      </c>
    </row>
    <row r="466" spans="1:6" x14ac:dyDescent="0.25">
      <c r="A466" s="6">
        <v>44528</v>
      </c>
      <c r="B466">
        <v>53.078357696533203</v>
      </c>
      <c r="C466">
        <v>81.368377685546804</v>
      </c>
      <c r="D466">
        <v>103.148109436035</v>
      </c>
      <c r="E466">
        <v>75.815521240234304</v>
      </c>
      <c r="F466">
        <v>84.881942749023395</v>
      </c>
    </row>
    <row r="467" spans="1:6" x14ac:dyDescent="0.25">
      <c r="A467" s="6">
        <v>44535</v>
      </c>
      <c r="B467">
        <v>52.4946479797363</v>
      </c>
      <c r="C467">
        <v>81.191757202148395</v>
      </c>
      <c r="D467">
        <v>105.376808166503</v>
      </c>
      <c r="E467">
        <v>76.9246826171875</v>
      </c>
      <c r="F467">
        <v>80.039451599121094</v>
      </c>
    </row>
    <row r="468" spans="1:6" x14ac:dyDescent="0.25">
      <c r="A468" s="6">
        <v>44542</v>
      </c>
      <c r="B468">
        <v>53.318702697753899</v>
      </c>
      <c r="C468">
        <v>82.025749206542898</v>
      </c>
      <c r="D468">
        <v>106.58961486816401</v>
      </c>
      <c r="E468">
        <v>74.419502258300696</v>
      </c>
      <c r="F468">
        <v>77.371147155761705</v>
      </c>
    </row>
    <row r="469" spans="1:6" x14ac:dyDescent="0.25">
      <c r="A469" s="6">
        <v>44549</v>
      </c>
      <c r="B469">
        <v>52.278823852538999</v>
      </c>
      <c r="C469">
        <v>79.612068176269503</v>
      </c>
      <c r="D469">
        <v>100.032516479492</v>
      </c>
      <c r="E469">
        <v>72.8704833984375</v>
      </c>
      <c r="F469">
        <v>72.785598754882798</v>
      </c>
    </row>
    <row r="470" spans="1:6" x14ac:dyDescent="0.25">
      <c r="A470" s="6">
        <v>44556</v>
      </c>
      <c r="B470">
        <v>54.751003265380803</v>
      </c>
      <c r="C470">
        <v>85.5003662109375</v>
      </c>
      <c r="D470">
        <v>105.041549682617</v>
      </c>
      <c r="E470">
        <v>76.943817138671804</v>
      </c>
      <c r="F470">
        <v>85.583625793457003</v>
      </c>
    </row>
    <row r="471" spans="1:6" x14ac:dyDescent="0.25">
      <c r="A471" s="6">
        <v>44563</v>
      </c>
      <c r="B471">
        <v>54.854019165038999</v>
      </c>
      <c r="C471">
        <v>85.077438354492102</v>
      </c>
      <c r="D471">
        <v>104.95281219482401</v>
      </c>
      <c r="E471">
        <v>79.582870483398395</v>
      </c>
      <c r="F471">
        <v>86.818588256835895</v>
      </c>
    </row>
    <row r="472" spans="1:6" x14ac:dyDescent="0.25">
      <c r="A472" s="6">
        <v>44570</v>
      </c>
      <c r="B472">
        <v>53.760169982910099</v>
      </c>
      <c r="C472">
        <v>80.572761535644503</v>
      </c>
      <c r="D472">
        <v>95.989822387695298</v>
      </c>
      <c r="E472">
        <v>86.859405517578097</v>
      </c>
      <c r="F472">
        <v>75.495292663574205</v>
      </c>
    </row>
    <row r="473" spans="1:6" x14ac:dyDescent="0.25">
      <c r="A473" s="6">
        <v>44577</v>
      </c>
      <c r="B473">
        <v>53.711116790771399</v>
      </c>
      <c r="C473">
        <v>80.267860412597599</v>
      </c>
      <c r="D473">
        <v>93.721954345703097</v>
      </c>
      <c r="E473">
        <v>89.058601379394503</v>
      </c>
      <c r="F473">
        <v>74.407463073730398</v>
      </c>
    </row>
    <row r="474" spans="1:6" x14ac:dyDescent="0.25">
      <c r="A474" s="6">
        <v>44584</v>
      </c>
      <c r="B474">
        <v>51.170265197753899</v>
      </c>
      <c r="C474">
        <v>76.077919006347599</v>
      </c>
      <c r="D474">
        <v>91.7991943359375</v>
      </c>
      <c r="E474">
        <v>80.347801208496094</v>
      </c>
      <c r="F474">
        <v>61.521636962890597</v>
      </c>
    </row>
    <row r="475" spans="1:6" x14ac:dyDescent="0.25">
      <c r="A475" s="6">
        <v>44591</v>
      </c>
      <c r="B475">
        <v>52.357303619384702</v>
      </c>
      <c r="C475">
        <v>78.281074523925696</v>
      </c>
      <c r="D475">
        <v>99.756431579589801</v>
      </c>
      <c r="E475">
        <v>80.711174011230398</v>
      </c>
      <c r="F475">
        <v>60.512920379638601</v>
      </c>
    </row>
    <row r="476" spans="1:6" x14ac:dyDescent="0.25">
      <c r="A476" s="6">
        <v>44598</v>
      </c>
      <c r="B476">
        <v>52.376926422119098</v>
      </c>
      <c r="C476">
        <v>76.687728881835895</v>
      </c>
      <c r="D476">
        <v>98.159088134765597</v>
      </c>
      <c r="E476">
        <v>83.283287048339801</v>
      </c>
      <c r="F476">
        <v>58.960296630859297</v>
      </c>
    </row>
    <row r="477" spans="1:6" x14ac:dyDescent="0.25">
      <c r="A477" s="6">
        <v>44605</v>
      </c>
      <c r="B477">
        <v>51.543052673339801</v>
      </c>
      <c r="C477">
        <v>74.071464538574205</v>
      </c>
      <c r="D477">
        <v>101.24535369873</v>
      </c>
      <c r="E477">
        <v>83.3502197265625</v>
      </c>
      <c r="F477">
        <v>59.791004180908203</v>
      </c>
    </row>
    <row r="478" spans="1:6" x14ac:dyDescent="0.25">
      <c r="A478" s="6">
        <v>44612</v>
      </c>
      <c r="B478">
        <v>50.925006866455</v>
      </c>
      <c r="C478">
        <v>74.976348876953097</v>
      </c>
      <c r="D478">
        <v>100.012802124023</v>
      </c>
      <c r="E478">
        <v>84.42333984375</v>
      </c>
      <c r="F478">
        <v>58.426277160644503</v>
      </c>
    </row>
    <row r="479" spans="1:6" x14ac:dyDescent="0.25">
      <c r="A479" s="6">
        <v>44619</v>
      </c>
      <c r="B479">
        <v>51.219314575195298</v>
      </c>
      <c r="C479">
        <v>74.759956359863196</v>
      </c>
      <c r="D479">
        <v>98.021026611328097</v>
      </c>
      <c r="E479">
        <v>86.538726806640597</v>
      </c>
      <c r="F479">
        <v>61.442527770996001</v>
      </c>
    </row>
    <row r="480" spans="1:6" x14ac:dyDescent="0.25">
      <c r="A480" s="6">
        <v>44626</v>
      </c>
      <c r="B480">
        <v>49.178783416747997</v>
      </c>
      <c r="C480">
        <v>71.622421264648395</v>
      </c>
      <c r="D480">
        <v>93.410942077636705</v>
      </c>
      <c r="E480">
        <v>78.375244140625</v>
      </c>
      <c r="F480">
        <v>52.9475708007812</v>
      </c>
    </row>
    <row r="481" spans="1:6" x14ac:dyDescent="0.25">
      <c r="A481" s="6">
        <v>44633</v>
      </c>
      <c r="B481">
        <v>48.747127532958899</v>
      </c>
      <c r="C481">
        <v>70.314285278320298</v>
      </c>
      <c r="D481">
        <v>92.689659118652301</v>
      </c>
      <c r="E481">
        <v>82.298332214355398</v>
      </c>
      <c r="F481">
        <v>52.017974853515597</v>
      </c>
    </row>
    <row r="482" spans="1:6" x14ac:dyDescent="0.25">
      <c r="A482" s="6">
        <v>44640</v>
      </c>
      <c r="B482">
        <v>52.004138946533203</v>
      </c>
      <c r="C482">
        <v>74.799301147460895</v>
      </c>
      <c r="D482">
        <v>98.430282592773395</v>
      </c>
      <c r="E482">
        <v>80.259864807128906</v>
      </c>
      <c r="F482">
        <v>62.4413452148437</v>
      </c>
    </row>
    <row r="483" spans="1:6" x14ac:dyDescent="0.25">
      <c r="A483" s="6">
        <v>44647</v>
      </c>
      <c r="B483">
        <v>52.955726623535099</v>
      </c>
      <c r="C483">
        <v>74.758071899414006</v>
      </c>
      <c r="D483">
        <v>98.390754699707003</v>
      </c>
      <c r="E483">
        <v>79.519477844238196</v>
      </c>
      <c r="F483">
        <v>63.341278076171797</v>
      </c>
    </row>
    <row r="484" spans="1:6" x14ac:dyDescent="0.25">
      <c r="A484" s="6">
        <v>44654</v>
      </c>
      <c r="B484">
        <v>53.126895904541001</v>
      </c>
      <c r="C484">
        <v>74.935585021972599</v>
      </c>
      <c r="D484">
        <v>100.999221801757</v>
      </c>
      <c r="E484">
        <v>77.154083251953097</v>
      </c>
      <c r="F484">
        <v>64.824684143066406</v>
      </c>
    </row>
    <row r="485" spans="1:6" x14ac:dyDescent="0.25">
      <c r="A485" s="6">
        <v>44661</v>
      </c>
      <c r="B485">
        <v>51.3271484375</v>
      </c>
      <c r="C485">
        <v>70.744552612304602</v>
      </c>
      <c r="D485">
        <v>92.778594970703097</v>
      </c>
      <c r="E485">
        <v>74.3271484375</v>
      </c>
      <c r="F485">
        <v>54.421085357666001</v>
      </c>
    </row>
    <row r="486" spans="1:6" x14ac:dyDescent="0.25">
      <c r="A486" s="6">
        <v>44668</v>
      </c>
      <c r="B486">
        <v>51.543514251708899</v>
      </c>
      <c r="C486">
        <v>69.452735900878906</v>
      </c>
      <c r="D486">
        <v>93.065132141113196</v>
      </c>
      <c r="E486">
        <v>74.865615844726506</v>
      </c>
      <c r="F486">
        <v>55.222122192382798</v>
      </c>
    </row>
    <row r="487" spans="1:6" x14ac:dyDescent="0.25">
      <c r="A487" s="6">
        <v>44675</v>
      </c>
      <c r="B487">
        <v>50.412525177001903</v>
      </c>
      <c r="C487">
        <v>69.728851318359304</v>
      </c>
      <c r="D487">
        <v>83.214195251464801</v>
      </c>
      <c r="E487">
        <v>75.615631103515597</v>
      </c>
      <c r="F487">
        <v>51.909191131591797</v>
      </c>
    </row>
    <row r="488" spans="1:6" x14ac:dyDescent="0.25">
      <c r="A488" s="6">
        <v>44682</v>
      </c>
      <c r="B488">
        <v>49.065174102783203</v>
      </c>
      <c r="C488">
        <v>70.596641540527301</v>
      </c>
      <c r="D488">
        <v>79.479347229003906</v>
      </c>
      <c r="E488">
        <v>74.423301696777301</v>
      </c>
      <c r="F488">
        <v>46.064586639404297</v>
      </c>
    </row>
    <row r="489" spans="1:6" x14ac:dyDescent="0.25">
      <c r="A489" s="6">
        <v>44689</v>
      </c>
      <c r="B489">
        <v>47.186752319335902</v>
      </c>
      <c r="C489">
        <v>68.131317138671804</v>
      </c>
      <c r="D489">
        <v>76.386711120605398</v>
      </c>
      <c r="E489">
        <v>74.9521484375</v>
      </c>
      <c r="F489">
        <v>37.272953033447202</v>
      </c>
    </row>
    <row r="490" spans="1:6" x14ac:dyDescent="0.25">
      <c r="A490" s="6">
        <v>44696</v>
      </c>
      <c r="B490">
        <v>47.629318237304602</v>
      </c>
      <c r="C490">
        <v>68.575088500976506</v>
      </c>
      <c r="D490">
        <v>76.604087829589801</v>
      </c>
      <c r="E490">
        <v>71.769447326660099</v>
      </c>
      <c r="F490">
        <v>38.479454040527301</v>
      </c>
    </row>
    <row r="491" spans="1:6" x14ac:dyDescent="0.25">
      <c r="A491" s="6">
        <v>44703</v>
      </c>
      <c r="B491">
        <v>47.1277465820312</v>
      </c>
      <c r="C491">
        <v>68.437026977539006</v>
      </c>
      <c r="D491">
        <v>76.623855590820298</v>
      </c>
      <c r="E491">
        <v>73.802223205566406</v>
      </c>
      <c r="F491">
        <v>38.8156929016113</v>
      </c>
    </row>
    <row r="492" spans="1:6" x14ac:dyDescent="0.25">
      <c r="A492" s="6">
        <v>44710</v>
      </c>
      <c r="B492">
        <v>49.3012084960937</v>
      </c>
      <c r="C492">
        <v>70.340248107910099</v>
      </c>
      <c r="D492">
        <v>78.303543090820298</v>
      </c>
      <c r="E492">
        <v>78.409431457519503</v>
      </c>
      <c r="F492">
        <v>45.0262031555175</v>
      </c>
    </row>
    <row r="493" spans="1:6" x14ac:dyDescent="0.25">
      <c r="A493" s="6">
        <v>44717</v>
      </c>
      <c r="B493">
        <v>48.986503601074197</v>
      </c>
      <c r="C493">
        <v>70.2613525390625</v>
      </c>
      <c r="D493">
        <v>80.271003723144503</v>
      </c>
      <c r="E493">
        <v>78.409431457519503</v>
      </c>
      <c r="F493">
        <v>45.095428466796797</v>
      </c>
    </row>
    <row r="494" spans="1:6" x14ac:dyDescent="0.25">
      <c r="A494" s="6">
        <v>44724</v>
      </c>
      <c r="B494">
        <v>44.088832855224602</v>
      </c>
      <c r="C494">
        <v>64.315017700195298</v>
      </c>
      <c r="D494">
        <v>74.465896606445298</v>
      </c>
      <c r="E494">
        <v>72.592353820800696</v>
      </c>
      <c r="F494">
        <v>33.376548767089801</v>
      </c>
    </row>
    <row r="495" spans="1:6" x14ac:dyDescent="0.25">
      <c r="A495" s="6">
        <v>44731</v>
      </c>
      <c r="B495">
        <v>43.125034332275298</v>
      </c>
      <c r="C495">
        <v>62.0272216796875</v>
      </c>
      <c r="D495">
        <v>74.396545410156193</v>
      </c>
      <c r="E495">
        <v>72.166481018066406</v>
      </c>
      <c r="F495">
        <v>30.221849441528299</v>
      </c>
    </row>
    <row r="496" spans="1:6" x14ac:dyDescent="0.25">
      <c r="A496" s="6">
        <v>44738</v>
      </c>
      <c r="B496">
        <v>45.387008666992102</v>
      </c>
      <c r="C496">
        <v>65.411827087402301</v>
      </c>
      <c r="D496">
        <v>79.954010009765597</v>
      </c>
      <c r="E496">
        <v>76.192947387695298</v>
      </c>
      <c r="F496">
        <v>36.244461059570298</v>
      </c>
    </row>
    <row r="497" spans="1:6" x14ac:dyDescent="0.25">
      <c r="A497" s="6">
        <v>44745</v>
      </c>
      <c r="B497">
        <v>44.443210601806598</v>
      </c>
      <c r="C497">
        <v>63.067207336425703</v>
      </c>
      <c r="D497">
        <v>79.835121154785099</v>
      </c>
      <c r="E497">
        <v>75.244392395019503</v>
      </c>
      <c r="F497">
        <v>33.515003204345703</v>
      </c>
    </row>
    <row r="498" spans="1:6" x14ac:dyDescent="0.25">
      <c r="A498" s="6">
        <v>44752</v>
      </c>
      <c r="B498">
        <v>44.749034881591797</v>
      </c>
      <c r="C498">
        <v>64.274147033691406</v>
      </c>
      <c r="D498">
        <v>79.369537353515597</v>
      </c>
      <c r="E498">
        <v>72.824645996093693</v>
      </c>
      <c r="F498">
        <v>33.7028999328613</v>
      </c>
    </row>
    <row r="499" spans="1:6" x14ac:dyDescent="0.25">
      <c r="A499" s="6">
        <v>44759</v>
      </c>
      <c r="B499">
        <v>44.6109199523925</v>
      </c>
      <c r="C499">
        <v>64.521461486816406</v>
      </c>
      <c r="D499">
        <v>79.607284545898395</v>
      </c>
      <c r="E499">
        <v>73.589294433593693</v>
      </c>
      <c r="F499">
        <v>33.950138092041001</v>
      </c>
    </row>
    <row r="500" spans="1:6" x14ac:dyDescent="0.25">
      <c r="A500" s="6">
        <v>44766</v>
      </c>
      <c r="B500">
        <v>46.297889709472599</v>
      </c>
      <c r="C500">
        <v>68.844657897949205</v>
      </c>
      <c r="D500">
        <v>88.404098510742102</v>
      </c>
      <c r="E500">
        <v>78.825630187988196</v>
      </c>
      <c r="F500">
        <v>38.548679351806598</v>
      </c>
    </row>
    <row r="501" spans="1:6" x14ac:dyDescent="0.25">
      <c r="A501" s="6">
        <v>44773</v>
      </c>
      <c r="B501">
        <v>47.748092651367102</v>
      </c>
      <c r="C501">
        <v>75.700431823730398</v>
      </c>
      <c r="D501">
        <v>95.378158569335895</v>
      </c>
      <c r="E501">
        <v>80.306503295898395</v>
      </c>
      <c r="F501">
        <v>42.890106201171797</v>
      </c>
    </row>
    <row r="502" spans="1:6" x14ac:dyDescent="0.25">
      <c r="A502" s="6">
        <v>44780</v>
      </c>
      <c r="B502">
        <v>48.122966766357401</v>
      </c>
      <c r="C502">
        <v>76.749084472656193</v>
      </c>
      <c r="D502">
        <v>96.210296630859304</v>
      </c>
      <c r="E502">
        <v>80.045158386230398</v>
      </c>
      <c r="F502">
        <v>46.816177368163999</v>
      </c>
    </row>
    <row r="503" spans="1:6" x14ac:dyDescent="0.25">
      <c r="A503" s="6">
        <v>44787</v>
      </c>
      <c r="B503">
        <v>49.928318023681598</v>
      </c>
      <c r="C503">
        <v>78.777122497558594</v>
      </c>
      <c r="D503">
        <v>100.68795776367099</v>
      </c>
      <c r="E503">
        <v>82.929504394531193</v>
      </c>
      <c r="F503">
        <v>52.749786376953097</v>
      </c>
    </row>
    <row r="504" spans="1:6" x14ac:dyDescent="0.25">
      <c r="A504" s="6">
        <v>44794</v>
      </c>
      <c r="B504">
        <v>48.231487274169901</v>
      </c>
      <c r="C504">
        <v>76.590789794921804</v>
      </c>
      <c r="D504">
        <v>98.459030151367102</v>
      </c>
      <c r="E504">
        <v>80.187652587890597</v>
      </c>
      <c r="F504">
        <v>44.719635009765597</v>
      </c>
    </row>
    <row r="505" spans="1:6" x14ac:dyDescent="0.25">
      <c r="A505" s="6">
        <v>44801</v>
      </c>
      <c r="B505">
        <v>47.1660346984863</v>
      </c>
      <c r="C505">
        <v>73.959289550781193</v>
      </c>
      <c r="D505">
        <v>95.9031982421875</v>
      </c>
      <c r="E505">
        <v>77.71435546875</v>
      </c>
      <c r="F505">
        <v>42.138515472412102</v>
      </c>
    </row>
    <row r="506" spans="1:6" x14ac:dyDescent="0.25">
      <c r="A506" s="6">
        <v>44808</v>
      </c>
      <c r="B506">
        <v>45.844089508056598</v>
      </c>
      <c r="C506">
        <v>71.802642822265597</v>
      </c>
      <c r="D506">
        <v>93.343360900878906</v>
      </c>
      <c r="E506">
        <v>75.893470764160099</v>
      </c>
      <c r="F506">
        <v>37.381736755371001</v>
      </c>
    </row>
    <row r="507" spans="1:6" x14ac:dyDescent="0.25">
      <c r="A507" s="6">
        <v>44815</v>
      </c>
      <c r="B507">
        <v>48.004589080810497</v>
      </c>
      <c r="C507">
        <v>75.581726074218693</v>
      </c>
      <c r="D507">
        <v>97.632728576660099</v>
      </c>
      <c r="E507">
        <v>80.421356201171804</v>
      </c>
      <c r="F507">
        <v>43.473579406738203</v>
      </c>
    </row>
    <row r="508" spans="1:6" x14ac:dyDescent="0.25">
      <c r="A508" s="6">
        <v>44822</v>
      </c>
      <c r="B508">
        <v>45.518527984619098</v>
      </c>
      <c r="C508">
        <v>72.386314392089801</v>
      </c>
      <c r="D508">
        <v>94.534858703613196</v>
      </c>
      <c r="E508">
        <v>81.005615234375</v>
      </c>
      <c r="F508">
        <v>37.193840026855398</v>
      </c>
    </row>
    <row r="509" spans="1:6" x14ac:dyDescent="0.25">
      <c r="A509" s="6">
        <v>44829</v>
      </c>
      <c r="B509">
        <v>42.272842407226499</v>
      </c>
      <c r="C509">
        <v>67.744873046875</v>
      </c>
      <c r="D509">
        <v>91.566055297851506</v>
      </c>
      <c r="E509">
        <v>76.467971801757798</v>
      </c>
      <c r="F509">
        <v>28.204423904418899</v>
      </c>
    </row>
    <row r="510" spans="1:6" x14ac:dyDescent="0.25">
      <c r="A510" s="6">
        <v>44836</v>
      </c>
      <c r="B510">
        <v>42.780296325683501</v>
      </c>
      <c r="C510">
        <v>68.836090087890597</v>
      </c>
      <c r="D510">
        <v>94.475273132324205</v>
      </c>
      <c r="E510">
        <v>77.967529296875</v>
      </c>
      <c r="F510">
        <v>30.7262058258056</v>
      </c>
    </row>
    <row r="511" spans="1:6" x14ac:dyDescent="0.25">
      <c r="A511" s="6">
        <v>44843</v>
      </c>
      <c r="B511">
        <v>42.216224670410099</v>
      </c>
      <c r="C511">
        <v>68.766654968261705</v>
      </c>
      <c r="D511">
        <v>92.807189941406193</v>
      </c>
      <c r="E511">
        <v>79.827384948730398</v>
      </c>
      <c r="F511">
        <v>29.559261322021399</v>
      </c>
    </row>
    <row r="512" spans="1:6" x14ac:dyDescent="0.25">
      <c r="A512" s="6">
        <v>44850</v>
      </c>
      <c r="B512">
        <v>43.245407104492102</v>
      </c>
      <c r="C512">
        <v>68.816253662109304</v>
      </c>
      <c r="D512">
        <v>95.865348815917898</v>
      </c>
      <c r="E512">
        <v>86.809112548828097</v>
      </c>
      <c r="F512">
        <v>31.715141296386701</v>
      </c>
    </row>
    <row r="513" spans="1:6" x14ac:dyDescent="0.25">
      <c r="A513" s="6">
        <v>44857</v>
      </c>
      <c r="B513">
        <v>44.878246307372997</v>
      </c>
      <c r="C513">
        <v>71.068130493164006</v>
      </c>
      <c r="D513">
        <v>103.19300842285099</v>
      </c>
      <c r="E513">
        <v>83.517860412597599</v>
      </c>
      <c r="F513">
        <v>32.308502197265597</v>
      </c>
    </row>
    <row r="514" spans="1:6" x14ac:dyDescent="0.25">
      <c r="A514" s="6">
        <v>44864</v>
      </c>
      <c r="B514">
        <v>45.610546112060497</v>
      </c>
      <c r="C514">
        <v>75.224685668945298</v>
      </c>
      <c r="D514">
        <v>111.68238830566401</v>
      </c>
      <c r="E514">
        <v>88.055496215820298</v>
      </c>
      <c r="F514">
        <v>37.945430755615199</v>
      </c>
    </row>
    <row r="515" spans="1:6" x14ac:dyDescent="0.25">
      <c r="A515" s="6">
        <v>44871</v>
      </c>
      <c r="B515">
        <v>44.571468353271399</v>
      </c>
      <c r="C515">
        <v>75.234611511230398</v>
      </c>
      <c r="D515">
        <v>111.811462402343</v>
      </c>
      <c r="E515">
        <v>87.860755920410099</v>
      </c>
      <c r="F515">
        <v>35.453311920166001</v>
      </c>
    </row>
    <row r="516" spans="1:6" x14ac:dyDescent="0.25">
      <c r="A516" s="6">
        <v>44878</v>
      </c>
      <c r="B516">
        <v>46.590248107910099</v>
      </c>
      <c r="C516">
        <v>78.042015075683594</v>
      </c>
      <c r="D516">
        <v>109.895149230957</v>
      </c>
      <c r="E516">
        <v>84.744773864746094</v>
      </c>
      <c r="F516">
        <v>38.182773590087798</v>
      </c>
    </row>
    <row r="517" spans="1:6" x14ac:dyDescent="0.25">
      <c r="A517" s="6">
        <v>44885</v>
      </c>
      <c r="B517">
        <v>46.313159942626903</v>
      </c>
      <c r="C517">
        <v>78.934837341308594</v>
      </c>
      <c r="D517">
        <v>115.03842163085901</v>
      </c>
      <c r="E517">
        <v>84.975639343261705</v>
      </c>
      <c r="F517">
        <v>36.719150543212798</v>
      </c>
    </row>
    <row r="518" spans="1:6" x14ac:dyDescent="0.25">
      <c r="A518" s="6">
        <v>44892</v>
      </c>
      <c r="B518">
        <v>46.501186370849602</v>
      </c>
      <c r="C518">
        <v>77.198806762695298</v>
      </c>
      <c r="D518">
        <v>112.73487091064401</v>
      </c>
      <c r="E518">
        <v>83.722259521484304</v>
      </c>
      <c r="F518">
        <v>36.017005920410099</v>
      </c>
    </row>
    <row r="519" spans="1:6" x14ac:dyDescent="0.25">
      <c r="A519" s="6">
        <v>44899</v>
      </c>
      <c r="B519">
        <v>46.798065185546797</v>
      </c>
      <c r="C519">
        <v>78.845558166503906</v>
      </c>
      <c r="D519">
        <v>113.489059448242</v>
      </c>
      <c r="E519">
        <v>80.755264282226506</v>
      </c>
      <c r="F519">
        <v>36.402694702148402</v>
      </c>
    </row>
    <row r="520" spans="1:6" x14ac:dyDescent="0.25">
      <c r="A520" s="6">
        <v>44906</v>
      </c>
      <c r="B520">
        <v>46.877231597900298</v>
      </c>
      <c r="C520">
        <v>79.549880981445298</v>
      </c>
      <c r="D520">
        <v>116.712280273437</v>
      </c>
      <c r="E520">
        <v>78.326828002929602</v>
      </c>
      <c r="F520">
        <v>35.037960052490199</v>
      </c>
    </row>
    <row r="521" spans="1:6" x14ac:dyDescent="0.25">
      <c r="A521" s="6">
        <v>44913</v>
      </c>
      <c r="B521">
        <v>44.571468353271399</v>
      </c>
      <c r="C521">
        <v>75.343727111816406</v>
      </c>
      <c r="D521">
        <v>108.863159179687</v>
      </c>
      <c r="E521">
        <v>74.008522033691406</v>
      </c>
      <c r="F521">
        <v>30.469081878662099</v>
      </c>
    </row>
    <row r="522" spans="1:6" x14ac:dyDescent="0.25">
      <c r="A522" s="6">
        <v>44920</v>
      </c>
      <c r="B522">
        <v>44.551677703857401</v>
      </c>
      <c r="C522">
        <v>75.408752441406193</v>
      </c>
      <c r="D522">
        <v>109.05216979980401</v>
      </c>
      <c r="E522">
        <v>75.173767089843693</v>
      </c>
      <c r="F522">
        <v>31.5074653625488</v>
      </c>
    </row>
    <row r="523" spans="1:6" x14ac:dyDescent="0.25">
      <c r="A523" s="6">
        <v>44927</v>
      </c>
      <c r="B523">
        <v>44.64253616333</v>
      </c>
      <c r="C523">
        <v>75.737007141113196</v>
      </c>
      <c r="D523">
        <v>108.46522521972599</v>
      </c>
      <c r="E523">
        <v>74.772300720214801</v>
      </c>
      <c r="F523">
        <v>31.450292587280199</v>
      </c>
    </row>
    <row r="524" spans="1:6" x14ac:dyDescent="0.25">
      <c r="A524" s="6">
        <v>44934</v>
      </c>
      <c r="B524">
        <v>45.467597961425703</v>
      </c>
      <c r="C524">
        <v>78.701240539550696</v>
      </c>
      <c r="D524">
        <v>105.182327270507</v>
      </c>
      <c r="E524">
        <v>77.954727172851506</v>
      </c>
      <c r="F524">
        <v>33.275798797607401</v>
      </c>
    </row>
    <row r="525" spans="1:6" x14ac:dyDescent="0.25">
      <c r="A525" s="6">
        <v>44941</v>
      </c>
      <c r="B525">
        <v>46.799613952636697</v>
      </c>
      <c r="C525">
        <v>79.944625854492102</v>
      </c>
      <c r="D525">
        <v>115.46875762939401</v>
      </c>
      <c r="E525">
        <v>80.246070861816406</v>
      </c>
      <c r="F525">
        <v>38.504283905029297</v>
      </c>
    </row>
    <row r="526" spans="1:6" x14ac:dyDescent="0.25">
      <c r="A526" s="6">
        <v>44948</v>
      </c>
      <c r="B526">
        <v>47.266815185546797</v>
      </c>
      <c r="C526">
        <v>78.492355346679602</v>
      </c>
      <c r="D526">
        <v>114.03621673583901</v>
      </c>
      <c r="E526">
        <v>76.006095886230398</v>
      </c>
      <c r="F526">
        <v>38.524131774902301</v>
      </c>
    </row>
    <row r="527" spans="1:6" x14ac:dyDescent="0.25">
      <c r="A527" s="6">
        <v>44955</v>
      </c>
      <c r="B527">
        <v>47.366218566894503</v>
      </c>
      <c r="C527">
        <v>77.875633239746094</v>
      </c>
      <c r="D527">
        <v>111.837669372558</v>
      </c>
      <c r="E527">
        <v>74.801673889160099</v>
      </c>
      <c r="F527">
        <v>38.176883697509702</v>
      </c>
    </row>
    <row r="528" spans="1:6" x14ac:dyDescent="0.25">
      <c r="A528" s="6">
        <v>44962</v>
      </c>
      <c r="B528">
        <v>48.419906616210902</v>
      </c>
      <c r="C528">
        <v>81.367057800292898</v>
      </c>
      <c r="D528">
        <v>120.263786315917</v>
      </c>
      <c r="E528">
        <v>79.668342590332003</v>
      </c>
      <c r="F528">
        <v>42.482696533203097</v>
      </c>
    </row>
    <row r="529" spans="1:6" x14ac:dyDescent="0.25">
      <c r="A529" s="6">
        <v>44969</v>
      </c>
      <c r="B529">
        <v>48.897045135497997</v>
      </c>
      <c r="C529">
        <v>80.680709838867102</v>
      </c>
      <c r="D529">
        <v>120.631874084472</v>
      </c>
      <c r="E529">
        <v>78.806640625</v>
      </c>
      <c r="F529">
        <v>41.302074432372997</v>
      </c>
    </row>
    <row r="530" spans="1:6" x14ac:dyDescent="0.25">
      <c r="A530" s="6">
        <v>44976</v>
      </c>
      <c r="B530">
        <v>48.360263824462798</v>
      </c>
      <c r="C530">
        <v>80.601127624511705</v>
      </c>
      <c r="D530">
        <v>119.666900634765</v>
      </c>
      <c r="E530">
        <v>81.071571350097599</v>
      </c>
      <c r="F530">
        <v>41.470729827880803</v>
      </c>
    </row>
    <row r="531" spans="1:6" x14ac:dyDescent="0.25">
      <c r="A531" s="6">
        <v>44983</v>
      </c>
      <c r="B531">
        <v>47.296638488769503</v>
      </c>
      <c r="C531">
        <v>76.552673339843693</v>
      </c>
      <c r="D531">
        <v>118.32389831542901</v>
      </c>
      <c r="E531">
        <v>79.958168029785099</v>
      </c>
      <c r="F531">
        <v>38.226490020751903</v>
      </c>
    </row>
    <row r="532" spans="1:6" x14ac:dyDescent="0.25">
      <c r="A532" s="6">
        <v>44990</v>
      </c>
      <c r="B532">
        <v>47.863243103027301</v>
      </c>
      <c r="C532">
        <v>78.711181640625</v>
      </c>
      <c r="D532">
        <v>119.367057800292</v>
      </c>
      <c r="E532">
        <v>81.416427612304602</v>
      </c>
      <c r="F532">
        <v>38.395153045654297</v>
      </c>
    </row>
    <row r="533" spans="1:6" x14ac:dyDescent="0.25">
      <c r="A533" s="6">
        <v>44997</v>
      </c>
      <c r="B533">
        <v>45.0302124023437</v>
      </c>
      <c r="C533">
        <v>75.846435546875</v>
      </c>
      <c r="D533">
        <v>114.572830200195</v>
      </c>
      <c r="E533">
        <v>68.163970947265597</v>
      </c>
      <c r="F533">
        <v>29.4858894348144</v>
      </c>
    </row>
    <row r="534" spans="1:6" x14ac:dyDescent="0.25">
      <c r="A534" s="6">
        <v>45004</v>
      </c>
      <c r="B534">
        <v>45.825447082519503</v>
      </c>
      <c r="C534">
        <v>77.258918762207003</v>
      </c>
      <c r="D534">
        <v>117.194213867187</v>
      </c>
      <c r="E534">
        <v>71.287406921386705</v>
      </c>
      <c r="F534">
        <v>29.346990585327099</v>
      </c>
    </row>
    <row r="535" spans="1:6" x14ac:dyDescent="0.25">
      <c r="A535" s="6">
        <v>45011</v>
      </c>
      <c r="B535">
        <v>45.845333099365199</v>
      </c>
      <c r="C535">
        <v>78.089187622070298</v>
      </c>
      <c r="D535">
        <v>117.692573547363</v>
      </c>
      <c r="E535">
        <v>71.898307800292898</v>
      </c>
      <c r="F535">
        <v>29.5851020812988</v>
      </c>
    </row>
    <row r="536" spans="1:6" x14ac:dyDescent="0.25">
      <c r="A536" s="6">
        <v>45018</v>
      </c>
      <c r="B536">
        <v>47.670249938964801</v>
      </c>
      <c r="C536">
        <v>81.011672973632798</v>
      </c>
      <c r="D536">
        <v>123.194450378417</v>
      </c>
      <c r="E536">
        <v>69.080314636230398</v>
      </c>
      <c r="F536">
        <v>32.007316589355398</v>
      </c>
    </row>
    <row r="537" spans="1:6" x14ac:dyDescent="0.25">
      <c r="A537" s="6">
        <v>45025</v>
      </c>
      <c r="B537">
        <v>47.670249938964801</v>
      </c>
      <c r="C537">
        <v>78.218849182128906</v>
      </c>
      <c r="D537">
        <v>120.284034729003</v>
      </c>
      <c r="E537">
        <v>68.351181030273395</v>
      </c>
      <c r="F537">
        <v>30.437744140625</v>
      </c>
    </row>
    <row r="538" spans="1:6" x14ac:dyDescent="0.25">
      <c r="A538" s="6">
        <v>45032</v>
      </c>
      <c r="B538">
        <v>48.0192260742187</v>
      </c>
      <c r="C538">
        <v>78.428306579589801</v>
      </c>
      <c r="D538">
        <v>120.52324676513599</v>
      </c>
      <c r="E538">
        <v>68.104850769042898</v>
      </c>
      <c r="F538">
        <v>31.878173828125</v>
      </c>
    </row>
    <row r="539" spans="1:6" x14ac:dyDescent="0.25">
      <c r="A539" s="6">
        <v>45039</v>
      </c>
      <c r="B539">
        <v>47.590480804443303</v>
      </c>
      <c r="C539">
        <v>76.802490234375</v>
      </c>
      <c r="D539">
        <v>133.85934448242099</v>
      </c>
      <c r="E539">
        <v>67.257484436035099</v>
      </c>
      <c r="F539">
        <v>31.113254547119102</v>
      </c>
    </row>
    <row r="540" spans="1:6" x14ac:dyDescent="0.25">
      <c r="A540" s="6">
        <v>45046</v>
      </c>
      <c r="B540">
        <v>47.740043640136697</v>
      </c>
      <c r="C540">
        <v>76.243934631347599</v>
      </c>
      <c r="D540">
        <v>136.10197448730401</v>
      </c>
      <c r="E540">
        <v>66.134223937988196</v>
      </c>
      <c r="F540">
        <v>29.901309967041001</v>
      </c>
    </row>
    <row r="541" spans="1:6" x14ac:dyDescent="0.25">
      <c r="A541" s="6">
        <v>45053</v>
      </c>
      <c r="B541">
        <v>47.131828308105398</v>
      </c>
      <c r="C541">
        <v>75.156723022460895</v>
      </c>
      <c r="D541">
        <v>137.31796264648401</v>
      </c>
      <c r="E541">
        <v>63.119163513183501</v>
      </c>
      <c r="F541">
        <v>29.0668544769287</v>
      </c>
    </row>
    <row r="542" spans="1:6" x14ac:dyDescent="0.25">
      <c r="A542" s="6">
        <v>45060</v>
      </c>
      <c r="B542">
        <v>46.9423828125</v>
      </c>
      <c r="C542">
        <v>75.545722961425696</v>
      </c>
      <c r="D542">
        <v>137.13854980468699</v>
      </c>
      <c r="E542">
        <v>60.764266967773402</v>
      </c>
      <c r="F542">
        <v>29.35493850708</v>
      </c>
    </row>
    <row r="543" spans="1:6" x14ac:dyDescent="0.25">
      <c r="A543" s="6">
        <v>45067</v>
      </c>
      <c r="B543">
        <v>47.809841156005803</v>
      </c>
      <c r="C543">
        <v>76.094314575195298</v>
      </c>
      <c r="D543">
        <v>140.447662353515</v>
      </c>
      <c r="E543">
        <v>64.967758178710895</v>
      </c>
      <c r="F543">
        <v>30.984113693237301</v>
      </c>
    </row>
    <row r="544" spans="1:6" x14ac:dyDescent="0.25">
      <c r="A544" s="6">
        <v>45074</v>
      </c>
      <c r="B544">
        <v>47.929489135742102</v>
      </c>
      <c r="C544">
        <v>76.413490295410099</v>
      </c>
      <c r="D544">
        <v>138.733306884765</v>
      </c>
      <c r="E544">
        <v>64.550590515136705</v>
      </c>
      <c r="F544">
        <v>29.742364883422798</v>
      </c>
    </row>
    <row r="545" spans="1:6" x14ac:dyDescent="0.25">
      <c r="A545" s="6">
        <v>45081</v>
      </c>
      <c r="B545">
        <v>48.916595458984297</v>
      </c>
      <c r="C545">
        <v>76.503257751464801</v>
      </c>
      <c r="D545">
        <v>143.52162170410099</v>
      </c>
      <c r="E545">
        <v>65.355117797851506</v>
      </c>
      <c r="F545">
        <v>31.311935424804599</v>
      </c>
    </row>
    <row r="546" spans="1:6" x14ac:dyDescent="0.25">
      <c r="A546" s="6">
        <v>45088</v>
      </c>
      <c r="B546">
        <v>49.833904266357401</v>
      </c>
      <c r="C546">
        <v>79.405799865722599</v>
      </c>
      <c r="D546">
        <v>153.34532165527301</v>
      </c>
      <c r="E546">
        <v>70.122665405273395</v>
      </c>
      <c r="F546">
        <v>34.818634033203097</v>
      </c>
    </row>
    <row r="547" spans="1:6" x14ac:dyDescent="0.25">
      <c r="A547" s="6">
        <v>45095</v>
      </c>
      <c r="B547">
        <v>50.432151794433501</v>
      </c>
      <c r="C547">
        <v>81.939285278320298</v>
      </c>
      <c r="D547">
        <v>149.25212097167901</v>
      </c>
      <c r="E547">
        <v>70.390838623046804</v>
      </c>
      <c r="F547">
        <v>34.749095916747997</v>
      </c>
    </row>
    <row r="548" spans="1:6" x14ac:dyDescent="0.25">
      <c r="A548" s="6">
        <v>45102</v>
      </c>
      <c r="B548">
        <v>49.335365295410099</v>
      </c>
      <c r="C548">
        <v>80.559997558593693</v>
      </c>
      <c r="D548">
        <v>143.950927734375</v>
      </c>
      <c r="E548">
        <v>64.610191345214801</v>
      </c>
      <c r="F548">
        <v>31.669557571411101</v>
      </c>
    </row>
    <row r="549" spans="1:6" x14ac:dyDescent="0.25">
      <c r="A549" s="6">
        <v>45109</v>
      </c>
      <c r="B549">
        <v>51.080001831054602</v>
      </c>
      <c r="C549">
        <v>84.080001831054602</v>
      </c>
      <c r="D549">
        <v>146.73629760742099</v>
      </c>
      <c r="E549">
        <v>66.656257629394503</v>
      </c>
      <c r="F549">
        <v>35.700000762939403</v>
      </c>
    </row>
    <row r="550" spans="1:6" x14ac:dyDescent="0.25">
      <c r="A550" s="6">
        <v>45116</v>
      </c>
      <c r="B550">
        <v>50.939998626708899</v>
      </c>
      <c r="C550">
        <v>84.879997253417898</v>
      </c>
      <c r="D550">
        <v>143.46173095703099</v>
      </c>
      <c r="E550">
        <v>68.086524963378906</v>
      </c>
      <c r="F550">
        <v>35.590000152587798</v>
      </c>
    </row>
    <row r="551" spans="1:6" x14ac:dyDescent="0.25">
      <c r="A551" s="6">
        <v>45123</v>
      </c>
      <c r="B551">
        <v>52.090000152587798</v>
      </c>
      <c r="C551">
        <v>85.180000305175696</v>
      </c>
      <c r="D551">
        <v>146.15725708007801</v>
      </c>
      <c r="E551">
        <v>71.364212036132798</v>
      </c>
      <c r="F551">
        <v>38.709999084472599</v>
      </c>
    </row>
    <row r="552" spans="1:6" x14ac:dyDescent="0.25">
      <c r="A552" s="6">
        <v>45130</v>
      </c>
      <c r="B552">
        <v>52.490001678466797</v>
      </c>
      <c r="C552">
        <v>83.589996337890597</v>
      </c>
      <c r="D552">
        <v>163.23887634277301</v>
      </c>
      <c r="E552">
        <v>75.426559448242102</v>
      </c>
      <c r="F552">
        <v>39.419998168945298</v>
      </c>
    </row>
    <row r="553" spans="1:6" x14ac:dyDescent="0.25">
      <c r="A553" s="6">
        <v>45137</v>
      </c>
      <c r="B553">
        <v>52.880001068115199</v>
      </c>
      <c r="C553">
        <v>88.309997558593693</v>
      </c>
      <c r="D553">
        <v>164.36701965332</v>
      </c>
      <c r="E553">
        <v>77.144859313964801</v>
      </c>
      <c r="F553">
        <v>41.610000610351499</v>
      </c>
    </row>
    <row r="554" spans="1:6" x14ac:dyDescent="0.25">
      <c r="A554" s="6">
        <v>45144</v>
      </c>
      <c r="B554">
        <v>52.020000457763601</v>
      </c>
      <c r="C554">
        <v>88.879997253417898</v>
      </c>
      <c r="D554">
        <v>165.01593017578099</v>
      </c>
      <c r="E554">
        <v>78.197700500488196</v>
      </c>
      <c r="F554">
        <v>38.849998474121001</v>
      </c>
    </row>
    <row r="555" spans="1:6" x14ac:dyDescent="0.25">
      <c r="A555" s="6">
        <v>45151</v>
      </c>
      <c r="B555">
        <v>51.520000457763601</v>
      </c>
      <c r="C555">
        <v>87.5</v>
      </c>
      <c r="D555">
        <v>169.25888061523401</v>
      </c>
      <c r="E555">
        <v>74.631965637207003</v>
      </c>
      <c r="F555">
        <v>36.560001373291001</v>
      </c>
    </row>
    <row r="556" spans="1:6" x14ac:dyDescent="0.25">
      <c r="A556" s="6">
        <v>45158</v>
      </c>
      <c r="B556">
        <v>50.310001373291001</v>
      </c>
      <c r="C556">
        <v>85.470001220703097</v>
      </c>
      <c r="D556">
        <v>159.99426269531199</v>
      </c>
      <c r="E556">
        <v>71.680000305175696</v>
      </c>
      <c r="F556">
        <v>32.900001525878899</v>
      </c>
    </row>
    <row r="557" spans="1:6" x14ac:dyDescent="0.25">
      <c r="A557" s="6">
        <v>45165</v>
      </c>
      <c r="B557">
        <v>50.619998931884702</v>
      </c>
      <c r="C557">
        <v>86.650001525878906</v>
      </c>
      <c r="D557">
        <v>165.42524719238199</v>
      </c>
      <c r="E557">
        <v>71.5</v>
      </c>
      <c r="F557">
        <v>33.470001220703097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A6ECE-2E9F-4DFD-9C36-14E4005E4CCA}">
  <dimension ref="A1:G558"/>
  <sheetViews>
    <sheetView workbookViewId="0">
      <selection activeCell="L32" sqref="L32"/>
    </sheetView>
  </sheetViews>
  <sheetFormatPr defaultRowHeight="15" x14ac:dyDescent="0.25"/>
  <cols>
    <col min="1" max="1" width="10.7109375" bestFit="1" customWidth="1"/>
  </cols>
  <sheetData>
    <row r="1" spans="1:7" x14ac:dyDescent="0.25">
      <c r="A1" t="s">
        <v>32</v>
      </c>
      <c r="B1" t="s">
        <v>33</v>
      </c>
      <c r="C1" t="s">
        <v>34</v>
      </c>
      <c r="D1" t="s">
        <v>35</v>
      </c>
      <c r="E1" t="s">
        <v>36</v>
      </c>
      <c r="F1" t="s">
        <v>2</v>
      </c>
      <c r="G1" t="s">
        <v>37</v>
      </c>
    </row>
    <row r="2" spans="1:7" x14ac:dyDescent="0.25">
      <c r="A2" s="1">
        <v>41275</v>
      </c>
      <c r="B2">
        <v>4.1099999999999999E-3</v>
      </c>
      <c r="C2">
        <v>4.1900000000000001E-3</v>
      </c>
      <c r="D2">
        <v>4.1099999999999999E-3</v>
      </c>
      <c r="E2">
        <v>4.1900000000000001E-3</v>
      </c>
      <c r="F2">
        <v>4.1900000000000001E-3</v>
      </c>
      <c r="G2">
        <v>0</v>
      </c>
    </row>
    <row r="3" spans="1:7" x14ac:dyDescent="0.25">
      <c r="A3" s="1">
        <v>41282</v>
      </c>
      <c r="B3">
        <v>4.1399999999999996E-3</v>
      </c>
      <c r="C3">
        <v>4.2500000000000003E-3</v>
      </c>
      <c r="D3">
        <v>4.13E-3</v>
      </c>
      <c r="E3">
        <v>4.2500000000000003E-3</v>
      </c>
      <c r="F3">
        <v>4.2500000000000003E-3</v>
      </c>
      <c r="G3">
        <v>0</v>
      </c>
    </row>
    <row r="4" spans="1:7" x14ac:dyDescent="0.25">
      <c r="A4" s="1">
        <v>41289</v>
      </c>
      <c r="B4">
        <v>4.2100000000000002E-3</v>
      </c>
      <c r="C4">
        <v>4.2500000000000003E-3</v>
      </c>
      <c r="D4">
        <v>4.1599999999999996E-3</v>
      </c>
      <c r="E4">
        <v>4.2500000000000003E-3</v>
      </c>
      <c r="F4">
        <v>4.2500000000000003E-3</v>
      </c>
      <c r="G4">
        <v>0</v>
      </c>
    </row>
    <row r="5" spans="1:7" x14ac:dyDescent="0.25">
      <c r="A5" s="1">
        <v>41296</v>
      </c>
      <c r="B5">
        <v>4.1900000000000001E-3</v>
      </c>
      <c r="C5">
        <v>4.3099999999999996E-3</v>
      </c>
      <c r="D5">
        <v>4.1799999999999997E-3</v>
      </c>
      <c r="E5">
        <v>4.3099999999999996E-3</v>
      </c>
      <c r="F5">
        <v>4.3099999999999996E-3</v>
      </c>
      <c r="G5">
        <v>0</v>
      </c>
    </row>
    <row r="6" spans="1:7" x14ac:dyDescent="0.25">
      <c r="A6" s="1">
        <v>41303</v>
      </c>
      <c r="B6">
        <v>4.28E-3</v>
      </c>
      <c r="C6">
        <v>4.4000000000000003E-3</v>
      </c>
      <c r="D6">
        <v>4.28E-3</v>
      </c>
      <c r="E6">
        <v>4.4000000000000003E-3</v>
      </c>
      <c r="F6">
        <v>4.4000000000000003E-3</v>
      </c>
      <c r="G6">
        <v>0</v>
      </c>
    </row>
    <row r="7" spans="1:7" x14ac:dyDescent="0.25">
      <c r="A7" s="1">
        <v>41310</v>
      </c>
      <c r="B7">
        <v>4.4099999999999999E-3</v>
      </c>
      <c r="C7">
        <v>4.4400000000000004E-3</v>
      </c>
      <c r="D7">
        <v>4.3699999999999998E-3</v>
      </c>
      <c r="E7">
        <v>4.3699999999999998E-3</v>
      </c>
      <c r="F7">
        <v>4.3699999999999998E-3</v>
      </c>
      <c r="G7">
        <v>0</v>
      </c>
    </row>
    <row r="8" spans="1:7" x14ac:dyDescent="0.25">
      <c r="A8" s="1">
        <v>41317</v>
      </c>
      <c r="B8">
        <v>4.45E-3</v>
      </c>
      <c r="C8">
        <v>4.45E-3</v>
      </c>
      <c r="D8">
        <v>4.3800000000000002E-3</v>
      </c>
      <c r="E8">
        <v>4.4400000000000004E-3</v>
      </c>
      <c r="F8">
        <v>4.4400000000000004E-3</v>
      </c>
      <c r="G8">
        <v>0</v>
      </c>
    </row>
    <row r="9" spans="1:7" x14ac:dyDescent="0.25">
      <c r="A9" s="1">
        <v>41324</v>
      </c>
      <c r="B9">
        <v>4.4200000000000003E-3</v>
      </c>
      <c r="C9">
        <v>4.4299999999999999E-3</v>
      </c>
      <c r="D9">
        <v>4.3499999999999997E-3</v>
      </c>
      <c r="E9">
        <v>4.4099999999999999E-3</v>
      </c>
      <c r="F9">
        <v>4.4099999999999999E-3</v>
      </c>
      <c r="G9">
        <v>0</v>
      </c>
    </row>
    <row r="10" spans="1:7" x14ac:dyDescent="0.25">
      <c r="A10" s="1">
        <v>41331</v>
      </c>
      <c r="B10">
        <v>4.3400000000000001E-3</v>
      </c>
      <c r="C10">
        <v>4.4299999999999999E-3</v>
      </c>
      <c r="D10">
        <v>4.3200000000000001E-3</v>
      </c>
      <c r="E10">
        <v>4.4099999999999999E-3</v>
      </c>
      <c r="F10">
        <v>4.4099999999999999E-3</v>
      </c>
      <c r="G10">
        <v>0</v>
      </c>
    </row>
    <row r="11" spans="1:7" x14ac:dyDescent="0.25">
      <c r="A11" s="1">
        <v>41338</v>
      </c>
      <c r="B11">
        <v>4.3800000000000002E-3</v>
      </c>
      <c r="C11">
        <v>4.5300000000000002E-3</v>
      </c>
      <c r="D11">
        <v>4.3800000000000002E-3</v>
      </c>
      <c r="E11">
        <v>4.4799999999999996E-3</v>
      </c>
      <c r="F11">
        <v>4.4799999999999996E-3</v>
      </c>
      <c r="G11">
        <v>0</v>
      </c>
    </row>
    <row r="12" spans="1:7" x14ac:dyDescent="0.25">
      <c r="A12" s="1">
        <v>41345</v>
      </c>
      <c r="B12">
        <v>4.5199999999999997E-3</v>
      </c>
      <c r="C12">
        <v>4.5399999999999998E-3</v>
      </c>
      <c r="D12">
        <v>4.47E-3</v>
      </c>
      <c r="E12">
        <v>4.4900000000000001E-3</v>
      </c>
      <c r="F12">
        <v>4.4900000000000001E-3</v>
      </c>
      <c r="G12">
        <v>0</v>
      </c>
    </row>
    <row r="13" spans="1:7" x14ac:dyDescent="0.25">
      <c r="A13" s="1">
        <v>41352</v>
      </c>
      <c r="B13">
        <v>4.4900000000000001E-3</v>
      </c>
      <c r="C13">
        <v>4.4900000000000001E-3</v>
      </c>
      <c r="D13">
        <v>4.4600000000000004E-3</v>
      </c>
      <c r="E13">
        <v>4.4600000000000004E-3</v>
      </c>
      <c r="F13">
        <v>4.4600000000000004E-3</v>
      </c>
      <c r="G13">
        <v>0</v>
      </c>
    </row>
    <row r="14" spans="1:7" x14ac:dyDescent="0.25">
      <c r="A14" s="1">
        <v>41359</v>
      </c>
      <c r="B14">
        <v>4.4299999999999999E-3</v>
      </c>
      <c r="C14">
        <v>4.4400000000000004E-3</v>
      </c>
      <c r="D14">
        <v>4.4299999999999999E-3</v>
      </c>
      <c r="E14">
        <v>4.4299999999999999E-3</v>
      </c>
      <c r="F14">
        <v>4.4299999999999999E-3</v>
      </c>
      <c r="G14">
        <v>0</v>
      </c>
    </row>
    <row r="15" spans="1:7" x14ac:dyDescent="0.25">
      <c r="A15" s="1">
        <v>41366</v>
      </c>
      <c r="B15">
        <v>4.3899999999999998E-3</v>
      </c>
      <c r="C15">
        <v>4.6499999999999996E-3</v>
      </c>
      <c r="D15">
        <v>4.3899999999999998E-3</v>
      </c>
      <c r="E15">
        <v>4.5300000000000002E-3</v>
      </c>
      <c r="F15">
        <v>4.5300000000000002E-3</v>
      </c>
      <c r="G15">
        <v>0</v>
      </c>
    </row>
    <row r="16" spans="1:7" x14ac:dyDescent="0.25">
      <c r="A16" s="1">
        <v>41373</v>
      </c>
      <c r="B16">
        <v>4.6699999999999997E-3</v>
      </c>
      <c r="C16">
        <v>4.7099999999999998E-3</v>
      </c>
      <c r="D16">
        <v>4.6100000000000004E-3</v>
      </c>
      <c r="E16">
        <v>4.6699999999999997E-3</v>
      </c>
      <c r="F16">
        <v>4.6699999999999997E-3</v>
      </c>
      <c r="G16">
        <v>0</v>
      </c>
    </row>
    <row r="17" spans="1:7" x14ac:dyDescent="0.25">
      <c r="A17" s="1">
        <v>41380</v>
      </c>
      <c r="B17">
        <v>4.6100000000000004E-3</v>
      </c>
      <c r="C17">
        <v>4.7000000000000002E-3</v>
      </c>
      <c r="D17">
        <v>4.6100000000000004E-3</v>
      </c>
      <c r="E17">
        <v>4.6800000000000001E-3</v>
      </c>
      <c r="F17">
        <v>4.6800000000000001E-3</v>
      </c>
      <c r="G17">
        <v>0</v>
      </c>
    </row>
    <row r="18" spans="1:7" x14ac:dyDescent="0.25">
      <c r="A18" s="1">
        <v>41387</v>
      </c>
      <c r="B18">
        <v>4.6499999999999996E-3</v>
      </c>
      <c r="C18">
        <v>4.6899999999999997E-3</v>
      </c>
      <c r="D18">
        <v>4.6299999999999996E-3</v>
      </c>
      <c r="E18">
        <v>4.6499999999999996E-3</v>
      </c>
      <c r="F18">
        <v>4.6499999999999996E-3</v>
      </c>
      <c r="G18">
        <v>0</v>
      </c>
    </row>
    <row r="19" spans="1:7" x14ac:dyDescent="0.25">
      <c r="A19" s="1">
        <v>41394</v>
      </c>
      <c r="B19">
        <v>4.6100000000000004E-3</v>
      </c>
      <c r="C19">
        <v>4.6699999999999997E-3</v>
      </c>
      <c r="D19">
        <v>4.5900000000000003E-3</v>
      </c>
      <c r="E19">
        <v>4.6600000000000001E-3</v>
      </c>
      <c r="F19">
        <v>4.6600000000000001E-3</v>
      </c>
      <c r="G19">
        <v>0</v>
      </c>
    </row>
    <row r="20" spans="1:7" x14ac:dyDescent="0.25">
      <c r="A20" s="1">
        <v>41401</v>
      </c>
      <c r="B20">
        <v>4.6699999999999997E-3</v>
      </c>
      <c r="C20">
        <v>4.79E-3</v>
      </c>
      <c r="D20">
        <v>4.64E-3</v>
      </c>
      <c r="E20">
        <v>4.7800000000000004E-3</v>
      </c>
      <c r="F20">
        <v>4.7800000000000004E-3</v>
      </c>
      <c r="G20">
        <v>0</v>
      </c>
    </row>
    <row r="21" spans="1:7" x14ac:dyDescent="0.25">
      <c r="A21" s="1">
        <v>41408</v>
      </c>
      <c r="B21">
        <v>4.7800000000000004E-3</v>
      </c>
      <c r="C21">
        <v>4.8399999999999997E-3</v>
      </c>
      <c r="D21">
        <v>4.7800000000000004E-3</v>
      </c>
      <c r="E21">
        <v>4.8399999999999997E-3</v>
      </c>
      <c r="F21">
        <v>4.8399999999999997E-3</v>
      </c>
      <c r="G21">
        <v>0</v>
      </c>
    </row>
    <row r="22" spans="1:7" x14ac:dyDescent="0.25">
      <c r="A22" s="1">
        <v>41415</v>
      </c>
      <c r="B22">
        <v>4.8399999999999997E-3</v>
      </c>
      <c r="C22">
        <v>4.8599999999999997E-3</v>
      </c>
      <c r="D22">
        <v>4.7299999999999998E-3</v>
      </c>
      <c r="E22">
        <v>4.7499999999999999E-3</v>
      </c>
      <c r="F22">
        <v>4.7499999999999999E-3</v>
      </c>
      <c r="G22">
        <v>0</v>
      </c>
    </row>
    <row r="23" spans="1:7" x14ac:dyDescent="0.25">
      <c r="A23" s="1">
        <v>41422</v>
      </c>
      <c r="B23">
        <v>4.79E-3</v>
      </c>
      <c r="C23">
        <v>4.79E-3</v>
      </c>
      <c r="D23">
        <v>4.7099999999999998E-3</v>
      </c>
      <c r="E23">
        <v>4.7200000000000002E-3</v>
      </c>
      <c r="F23">
        <v>4.7200000000000002E-3</v>
      </c>
      <c r="G23">
        <v>0</v>
      </c>
    </row>
    <row r="24" spans="1:7" x14ac:dyDescent="0.25">
      <c r="A24" s="1">
        <v>41429</v>
      </c>
      <c r="B24">
        <v>4.6899999999999997E-3</v>
      </c>
      <c r="C24">
        <v>4.6899999999999997E-3</v>
      </c>
      <c r="D24">
        <v>4.4799999999999996E-3</v>
      </c>
      <c r="E24">
        <v>4.6100000000000004E-3</v>
      </c>
      <c r="F24">
        <v>4.6100000000000004E-3</v>
      </c>
      <c r="G24">
        <v>0</v>
      </c>
    </row>
    <row r="25" spans="1:7" x14ac:dyDescent="0.25">
      <c r="A25" s="1">
        <v>41436</v>
      </c>
      <c r="B25">
        <v>4.4799999999999996E-3</v>
      </c>
      <c r="C25">
        <v>4.6499999999999996E-3</v>
      </c>
      <c r="D25">
        <v>4.4200000000000003E-3</v>
      </c>
      <c r="E25">
        <v>4.4299999999999999E-3</v>
      </c>
      <c r="F25">
        <v>4.4299999999999999E-3</v>
      </c>
      <c r="G25">
        <v>0</v>
      </c>
    </row>
    <row r="26" spans="1:7" x14ac:dyDescent="0.25">
      <c r="A26" s="1">
        <v>41443</v>
      </c>
      <c r="B26">
        <v>4.47E-3</v>
      </c>
      <c r="C26">
        <v>4.5900000000000003E-3</v>
      </c>
      <c r="D26">
        <v>4.4600000000000004E-3</v>
      </c>
      <c r="E26">
        <v>4.5599999999999998E-3</v>
      </c>
      <c r="F26">
        <v>4.5599999999999998E-3</v>
      </c>
      <c r="G26">
        <v>0</v>
      </c>
    </row>
    <row r="27" spans="1:7" x14ac:dyDescent="0.25">
      <c r="A27" s="1">
        <v>41450</v>
      </c>
      <c r="B27">
        <v>4.5599999999999998E-3</v>
      </c>
      <c r="C27">
        <v>4.64E-3</v>
      </c>
      <c r="D27">
        <v>4.5599999999999998E-3</v>
      </c>
      <c r="E27">
        <v>4.5900000000000003E-3</v>
      </c>
      <c r="F27">
        <v>4.5900000000000003E-3</v>
      </c>
      <c r="G27">
        <v>0</v>
      </c>
    </row>
    <row r="28" spans="1:7" x14ac:dyDescent="0.25">
      <c r="A28" s="1">
        <v>41457</v>
      </c>
      <c r="B28">
        <v>4.6499999999999996E-3</v>
      </c>
      <c r="C28">
        <v>4.7000000000000002E-3</v>
      </c>
      <c r="D28">
        <v>4.6299999999999996E-3</v>
      </c>
      <c r="E28">
        <v>4.6800000000000001E-3</v>
      </c>
      <c r="F28">
        <v>4.6800000000000001E-3</v>
      </c>
      <c r="G28">
        <v>0</v>
      </c>
    </row>
    <row r="29" spans="1:7" x14ac:dyDescent="0.25">
      <c r="A29" s="1">
        <v>41464</v>
      </c>
      <c r="B29">
        <v>4.6899999999999997E-3</v>
      </c>
      <c r="C29">
        <v>4.7000000000000002E-3</v>
      </c>
      <c r="D29">
        <v>4.6100000000000004E-3</v>
      </c>
      <c r="E29">
        <v>4.62E-3</v>
      </c>
      <c r="F29">
        <v>4.62E-3</v>
      </c>
      <c r="G29">
        <v>0</v>
      </c>
    </row>
    <row r="30" spans="1:7" x14ac:dyDescent="0.25">
      <c r="A30" s="1">
        <v>41471</v>
      </c>
      <c r="B30">
        <v>4.6499999999999996E-3</v>
      </c>
      <c r="C30">
        <v>4.6899999999999997E-3</v>
      </c>
      <c r="D30">
        <v>4.62E-3</v>
      </c>
      <c r="E30">
        <v>4.6899999999999997E-3</v>
      </c>
      <c r="F30">
        <v>4.6899999999999997E-3</v>
      </c>
      <c r="G30">
        <v>0</v>
      </c>
    </row>
    <row r="31" spans="1:7" x14ac:dyDescent="0.25">
      <c r="A31" s="1">
        <v>41478</v>
      </c>
      <c r="B31">
        <v>4.64E-3</v>
      </c>
      <c r="C31">
        <v>4.6499999999999996E-3</v>
      </c>
      <c r="D31">
        <v>4.5399999999999998E-3</v>
      </c>
      <c r="E31">
        <v>4.5700000000000003E-3</v>
      </c>
      <c r="F31">
        <v>4.5700000000000003E-3</v>
      </c>
      <c r="G31">
        <v>0</v>
      </c>
    </row>
    <row r="32" spans="1:7" x14ac:dyDescent="0.25">
      <c r="A32" s="1">
        <v>41485</v>
      </c>
      <c r="B32">
        <v>4.5599999999999998E-3</v>
      </c>
      <c r="C32">
        <v>4.6600000000000001E-3</v>
      </c>
      <c r="D32">
        <v>4.5500000000000002E-3</v>
      </c>
      <c r="E32">
        <v>4.64E-3</v>
      </c>
      <c r="F32">
        <v>4.64E-3</v>
      </c>
      <c r="G32">
        <v>0</v>
      </c>
    </row>
    <row r="33" spans="1:7" x14ac:dyDescent="0.25">
      <c r="A33" s="1">
        <v>41492</v>
      </c>
      <c r="B33">
        <v>4.5799999999999999E-3</v>
      </c>
      <c r="C33">
        <v>4.5799999999999999E-3</v>
      </c>
      <c r="D33">
        <v>4.4999999999999997E-3</v>
      </c>
      <c r="E33">
        <v>4.4900000000000001E-3</v>
      </c>
      <c r="F33">
        <v>4.4900000000000001E-3</v>
      </c>
      <c r="G33">
        <v>0</v>
      </c>
    </row>
    <row r="34" spans="1:7" x14ac:dyDescent="0.25">
      <c r="A34" s="1">
        <v>41499</v>
      </c>
      <c r="B34">
        <v>4.5799999999999999E-3</v>
      </c>
      <c r="C34">
        <v>4.5900000000000003E-3</v>
      </c>
      <c r="D34">
        <v>4.5500000000000002E-3</v>
      </c>
      <c r="E34">
        <v>4.5599999999999998E-3</v>
      </c>
      <c r="F34">
        <v>4.5599999999999998E-3</v>
      </c>
      <c r="G34">
        <v>0</v>
      </c>
    </row>
    <row r="35" spans="1:7" x14ac:dyDescent="0.25">
      <c r="A35" s="1">
        <v>41506</v>
      </c>
      <c r="B35">
        <v>4.5399999999999998E-3</v>
      </c>
      <c r="C35">
        <v>4.6100000000000004E-3</v>
      </c>
      <c r="D35">
        <v>4.5399999999999998E-3</v>
      </c>
      <c r="E35">
        <v>4.6100000000000004E-3</v>
      </c>
      <c r="F35">
        <v>4.6100000000000004E-3</v>
      </c>
      <c r="G35">
        <v>0</v>
      </c>
    </row>
    <row r="36" spans="1:7" x14ac:dyDescent="0.25">
      <c r="A36" s="1">
        <v>41513</v>
      </c>
      <c r="B36">
        <v>4.5500000000000002E-3</v>
      </c>
      <c r="C36">
        <v>4.6299999999999996E-3</v>
      </c>
      <c r="D36">
        <v>4.5300000000000002E-3</v>
      </c>
      <c r="E36">
        <v>4.5700000000000003E-3</v>
      </c>
      <c r="F36">
        <v>4.5700000000000003E-3</v>
      </c>
      <c r="G36">
        <v>0</v>
      </c>
    </row>
    <row r="37" spans="1:7" x14ac:dyDescent="0.25">
      <c r="A37" s="1">
        <v>41520</v>
      </c>
      <c r="B37">
        <v>4.64E-3</v>
      </c>
      <c r="C37">
        <v>4.6499999999999996E-3</v>
      </c>
      <c r="D37">
        <v>4.6299999999999996E-3</v>
      </c>
      <c r="E37">
        <v>4.6800000000000001E-3</v>
      </c>
      <c r="F37">
        <v>4.6800000000000001E-3</v>
      </c>
      <c r="G37">
        <v>0</v>
      </c>
    </row>
    <row r="38" spans="1:7" x14ac:dyDescent="0.25">
      <c r="A38" s="1">
        <v>41527</v>
      </c>
      <c r="B38">
        <v>4.6800000000000001E-3</v>
      </c>
      <c r="C38">
        <v>4.6899999999999997E-3</v>
      </c>
      <c r="D38">
        <v>4.62E-3</v>
      </c>
      <c r="E38">
        <v>4.6499999999999996E-3</v>
      </c>
      <c r="F38">
        <v>4.6499999999999996E-3</v>
      </c>
      <c r="G38">
        <v>0</v>
      </c>
    </row>
    <row r="39" spans="1:7" x14ac:dyDescent="0.25">
      <c r="A39" s="1">
        <v>41534</v>
      </c>
      <c r="B39">
        <v>4.6299999999999996E-3</v>
      </c>
      <c r="C39">
        <v>4.6499999999999996E-3</v>
      </c>
      <c r="D39">
        <v>4.6100000000000004E-3</v>
      </c>
      <c r="E39">
        <v>4.64E-3</v>
      </c>
      <c r="F39">
        <v>4.64E-3</v>
      </c>
      <c r="G39">
        <v>0</v>
      </c>
    </row>
    <row r="40" spans="1:7" x14ac:dyDescent="0.25">
      <c r="A40" s="1">
        <v>41541</v>
      </c>
      <c r="B40">
        <v>4.6100000000000004E-3</v>
      </c>
      <c r="C40">
        <v>4.6100000000000004E-3</v>
      </c>
      <c r="D40">
        <v>4.5599999999999998E-3</v>
      </c>
      <c r="E40">
        <v>4.5999999999999999E-3</v>
      </c>
      <c r="F40">
        <v>4.5999999999999999E-3</v>
      </c>
      <c r="G40">
        <v>0</v>
      </c>
    </row>
    <row r="41" spans="1:7" x14ac:dyDescent="0.25">
      <c r="A41" s="1">
        <v>41548</v>
      </c>
      <c r="B41">
        <v>4.5599999999999998E-3</v>
      </c>
      <c r="C41">
        <v>4.5599999999999998E-3</v>
      </c>
      <c r="D41">
        <v>4.5199999999999997E-3</v>
      </c>
      <c r="E41">
        <v>4.5300000000000002E-3</v>
      </c>
      <c r="F41">
        <v>4.5300000000000002E-3</v>
      </c>
      <c r="G41">
        <v>0</v>
      </c>
    </row>
    <row r="42" spans="1:7" x14ac:dyDescent="0.25">
      <c r="A42" s="1">
        <v>41555</v>
      </c>
      <c r="B42">
        <v>4.5399999999999998E-3</v>
      </c>
      <c r="C42">
        <v>4.5999999999999999E-3</v>
      </c>
      <c r="D42">
        <v>4.5399999999999998E-3</v>
      </c>
      <c r="E42">
        <v>4.5900000000000003E-3</v>
      </c>
      <c r="F42">
        <v>4.5900000000000003E-3</v>
      </c>
      <c r="G42">
        <v>0</v>
      </c>
    </row>
    <row r="43" spans="1:7" x14ac:dyDescent="0.25">
      <c r="A43" s="1">
        <v>41562</v>
      </c>
      <c r="B43">
        <v>4.5999999999999999E-3</v>
      </c>
      <c r="C43">
        <v>4.6100000000000004E-3</v>
      </c>
      <c r="D43">
        <v>4.5599999999999998E-3</v>
      </c>
      <c r="E43">
        <v>4.5700000000000003E-3</v>
      </c>
      <c r="F43">
        <v>4.5700000000000003E-3</v>
      </c>
      <c r="G43">
        <v>0</v>
      </c>
    </row>
    <row r="44" spans="1:7" x14ac:dyDescent="0.25">
      <c r="A44" s="1">
        <v>41569</v>
      </c>
      <c r="B44">
        <v>4.5999999999999999E-3</v>
      </c>
      <c r="C44">
        <v>4.5999999999999999E-3</v>
      </c>
      <c r="D44">
        <v>4.5500000000000002E-3</v>
      </c>
      <c r="E44">
        <v>4.5599999999999998E-3</v>
      </c>
      <c r="F44">
        <v>4.5599999999999998E-3</v>
      </c>
      <c r="G44">
        <v>0</v>
      </c>
    </row>
    <row r="45" spans="1:7" x14ac:dyDescent="0.25">
      <c r="A45" s="1">
        <v>41576</v>
      </c>
      <c r="B45">
        <v>4.5599999999999998E-3</v>
      </c>
      <c r="C45">
        <v>4.6100000000000004E-3</v>
      </c>
      <c r="D45">
        <v>4.5500000000000002E-3</v>
      </c>
      <c r="E45">
        <v>4.5999999999999999E-3</v>
      </c>
      <c r="F45">
        <v>4.5999999999999999E-3</v>
      </c>
      <c r="G45">
        <v>0</v>
      </c>
    </row>
    <row r="46" spans="1:7" x14ac:dyDescent="0.25">
      <c r="A46" s="1">
        <v>41583</v>
      </c>
      <c r="B46">
        <v>4.5900000000000003E-3</v>
      </c>
      <c r="C46">
        <v>4.6299999999999996E-3</v>
      </c>
      <c r="D46">
        <v>4.5900000000000003E-3</v>
      </c>
      <c r="E46">
        <v>4.6100000000000004E-3</v>
      </c>
      <c r="F46">
        <v>4.6100000000000004E-3</v>
      </c>
      <c r="G46">
        <v>0</v>
      </c>
    </row>
    <row r="47" spans="1:7" x14ac:dyDescent="0.25">
      <c r="A47" s="1">
        <v>41590</v>
      </c>
      <c r="B47">
        <v>4.6600000000000001E-3</v>
      </c>
      <c r="C47">
        <v>4.7000000000000002E-3</v>
      </c>
      <c r="D47">
        <v>4.6499999999999996E-3</v>
      </c>
      <c r="E47">
        <v>4.7000000000000002E-3</v>
      </c>
      <c r="F47">
        <v>4.7000000000000002E-3</v>
      </c>
      <c r="G47">
        <v>0</v>
      </c>
    </row>
    <row r="48" spans="1:7" x14ac:dyDescent="0.25">
      <c r="A48" s="1">
        <v>41597</v>
      </c>
      <c r="B48">
        <v>4.6800000000000001E-3</v>
      </c>
      <c r="C48">
        <v>4.7600000000000003E-3</v>
      </c>
      <c r="D48">
        <v>4.6800000000000001E-3</v>
      </c>
      <c r="E48">
        <v>4.7499999999999999E-3</v>
      </c>
      <c r="F48">
        <v>4.7499999999999999E-3</v>
      </c>
      <c r="G48">
        <v>0</v>
      </c>
    </row>
    <row r="49" spans="1:7" x14ac:dyDescent="0.25">
      <c r="A49" s="1">
        <v>41604</v>
      </c>
      <c r="B49">
        <v>4.7400000000000003E-3</v>
      </c>
      <c r="C49">
        <v>4.81E-3</v>
      </c>
      <c r="D49">
        <v>4.7400000000000003E-3</v>
      </c>
      <c r="E49">
        <v>4.7800000000000004E-3</v>
      </c>
      <c r="F49">
        <v>4.7800000000000004E-3</v>
      </c>
      <c r="G49">
        <v>0</v>
      </c>
    </row>
    <row r="50" spans="1:7" x14ac:dyDescent="0.25">
      <c r="A50" s="1">
        <v>41611</v>
      </c>
      <c r="B50">
        <v>4.81E-3</v>
      </c>
      <c r="C50">
        <v>4.8199999999999996E-3</v>
      </c>
      <c r="D50">
        <v>4.7600000000000003E-3</v>
      </c>
      <c r="E50">
        <v>4.81E-3</v>
      </c>
      <c r="F50">
        <v>4.81E-3</v>
      </c>
      <c r="G50">
        <v>0</v>
      </c>
    </row>
    <row r="51" spans="1:7" x14ac:dyDescent="0.25">
      <c r="A51" s="1">
        <v>41618</v>
      </c>
      <c r="B51">
        <v>4.8300000000000001E-3</v>
      </c>
      <c r="C51">
        <v>4.8399999999999997E-3</v>
      </c>
      <c r="D51">
        <v>4.79E-3</v>
      </c>
      <c r="E51">
        <v>4.8300000000000001E-3</v>
      </c>
      <c r="F51">
        <v>4.8300000000000001E-3</v>
      </c>
      <c r="G51">
        <v>0</v>
      </c>
    </row>
    <row r="52" spans="1:7" x14ac:dyDescent="0.25">
      <c r="A52" s="1">
        <v>41625</v>
      </c>
      <c r="B52">
        <v>4.81E-3</v>
      </c>
      <c r="C52">
        <v>4.8799999999999998E-3</v>
      </c>
      <c r="D52">
        <v>4.81E-3</v>
      </c>
      <c r="E52">
        <v>4.8700000000000002E-3</v>
      </c>
      <c r="F52">
        <v>4.8700000000000002E-3</v>
      </c>
      <c r="G52">
        <v>0</v>
      </c>
    </row>
    <row r="53" spans="1:7" x14ac:dyDescent="0.25">
      <c r="A53" s="1">
        <v>41632</v>
      </c>
      <c r="B53">
        <v>4.8700000000000002E-3</v>
      </c>
      <c r="C53">
        <v>4.9199999999999999E-3</v>
      </c>
      <c r="D53">
        <v>4.8700000000000002E-3</v>
      </c>
      <c r="E53">
        <v>4.8700000000000002E-3</v>
      </c>
      <c r="F53">
        <v>4.8700000000000002E-3</v>
      </c>
      <c r="G53">
        <v>0</v>
      </c>
    </row>
    <row r="54" spans="1:7" x14ac:dyDescent="0.25">
      <c r="A54" s="1">
        <v>41639</v>
      </c>
      <c r="B54">
        <v>4.9199999999999999E-3</v>
      </c>
      <c r="C54">
        <v>4.9199999999999999E-3</v>
      </c>
      <c r="D54">
        <v>4.8599999999999997E-3</v>
      </c>
      <c r="E54">
        <v>4.8799999999999998E-3</v>
      </c>
      <c r="F54">
        <v>4.8799999999999998E-3</v>
      </c>
      <c r="G54">
        <v>0</v>
      </c>
    </row>
    <row r="55" spans="1:7" x14ac:dyDescent="0.25">
      <c r="A55" s="1">
        <v>41646</v>
      </c>
      <c r="B55">
        <v>4.8799999999999998E-3</v>
      </c>
      <c r="C55">
        <v>4.9100000000000003E-3</v>
      </c>
      <c r="D55">
        <v>4.8300000000000001E-3</v>
      </c>
      <c r="E55">
        <v>4.8999999999999998E-3</v>
      </c>
      <c r="F55">
        <v>4.8999999999999998E-3</v>
      </c>
      <c r="G55">
        <v>0</v>
      </c>
    </row>
    <row r="56" spans="1:7" x14ac:dyDescent="0.25">
      <c r="A56" s="1">
        <v>41653</v>
      </c>
      <c r="B56">
        <v>4.8300000000000001E-3</v>
      </c>
      <c r="C56">
        <v>4.8999999999999998E-3</v>
      </c>
      <c r="D56">
        <v>4.8300000000000001E-3</v>
      </c>
      <c r="E56">
        <v>4.8599999999999997E-3</v>
      </c>
      <c r="F56">
        <v>4.8599999999999997E-3</v>
      </c>
      <c r="G56">
        <v>0</v>
      </c>
    </row>
    <row r="57" spans="1:7" x14ac:dyDescent="0.25">
      <c r="A57" s="1">
        <v>41660</v>
      </c>
      <c r="B57">
        <v>4.8799999999999998E-3</v>
      </c>
      <c r="C57">
        <v>4.8900000000000002E-3</v>
      </c>
      <c r="D57">
        <v>4.7699999999999999E-3</v>
      </c>
      <c r="E57">
        <v>4.7699999999999999E-3</v>
      </c>
      <c r="F57">
        <v>4.7699999999999999E-3</v>
      </c>
      <c r="G57">
        <v>0</v>
      </c>
    </row>
    <row r="58" spans="1:7" x14ac:dyDescent="0.25">
      <c r="A58" s="1">
        <v>41667</v>
      </c>
      <c r="B58">
        <v>4.81E-3</v>
      </c>
      <c r="C58">
        <v>4.8399999999999997E-3</v>
      </c>
      <c r="D58">
        <v>4.7499999999999999E-3</v>
      </c>
      <c r="E58">
        <v>4.7499999999999999E-3</v>
      </c>
      <c r="F58">
        <v>4.7499999999999999E-3</v>
      </c>
      <c r="G58">
        <v>0</v>
      </c>
    </row>
    <row r="59" spans="1:7" x14ac:dyDescent="0.25">
      <c r="A59" s="1">
        <v>41674</v>
      </c>
      <c r="B59">
        <v>4.7400000000000003E-3</v>
      </c>
      <c r="C59">
        <v>4.81E-3</v>
      </c>
      <c r="D59">
        <v>4.7299999999999998E-3</v>
      </c>
      <c r="E59">
        <v>4.81E-3</v>
      </c>
      <c r="F59">
        <v>4.81E-3</v>
      </c>
      <c r="G59">
        <v>0</v>
      </c>
    </row>
    <row r="60" spans="1:7" x14ac:dyDescent="0.25">
      <c r="A60" s="1">
        <v>41681</v>
      </c>
      <c r="B60">
        <v>4.79E-3</v>
      </c>
      <c r="C60">
        <v>4.7999999999999996E-3</v>
      </c>
      <c r="D60">
        <v>4.7400000000000003E-3</v>
      </c>
      <c r="E60">
        <v>4.7600000000000003E-3</v>
      </c>
      <c r="F60">
        <v>4.7600000000000003E-3</v>
      </c>
      <c r="G60">
        <v>0</v>
      </c>
    </row>
    <row r="61" spans="1:7" x14ac:dyDescent="0.25">
      <c r="A61" s="1">
        <v>41688</v>
      </c>
      <c r="B61">
        <v>4.7699999999999999E-3</v>
      </c>
      <c r="C61">
        <v>4.81E-3</v>
      </c>
      <c r="D61">
        <v>4.7699999999999999E-3</v>
      </c>
      <c r="E61">
        <v>4.7999999999999996E-3</v>
      </c>
      <c r="F61">
        <v>4.7999999999999996E-3</v>
      </c>
      <c r="G61">
        <v>0</v>
      </c>
    </row>
    <row r="62" spans="1:7" x14ac:dyDescent="0.25">
      <c r="A62" s="1">
        <v>41695</v>
      </c>
      <c r="B62">
        <v>4.79E-3</v>
      </c>
      <c r="C62">
        <v>4.79E-3</v>
      </c>
      <c r="D62">
        <v>4.7299999999999998E-3</v>
      </c>
      <c r="E62">
        <v>4.7600000000000003E-3</v>
      </c>
      <c r="F62">
        <v>4.7600000000000003E-3</v>
      </c>
      <c r="G62">
        <v>0</v>
      </c>
    </row>
    <row r="63" spans="1:7" x14ac:dyDescent="0.25">
      <c r="A63" s="1">
        <v>41702</v>
      </c>
      <c r="B63">
        <v>4.7400000000000003E-3</v>
      </c>
      <c r="C63">
        <v>4.8599999999999997E-3</v>
      </c>
      <c r="D63">
        <v>4.7400000000000003E-3</v>
      </c>
      <c r="E63">
        <v>4.8199999999999996E-3</v>
      </c>
      <c r="F63">
        <v>4.8199999999999996E-3</v>
      </c>
      <c r="G63">
        <v>0</v>
      </c>
    </row>
    <row r="64" spans="1:7" x14ac:dyDescent="0.25">
      <c r="A64" s="1">
        <v>41709</v>
      </c>
      <c r="B64">
        <v>4.8300000000000001E-3</v>
      </c>
      <c r="C64">
        <v>4.8300000000000001E-3</v>
      </c>
      <c r="D64">
        <v>4.7299999999999998E-3</v>
      </c>
      <c r="E64">
        <v>4.7499999999999999E-3</v>
      </c>
      <c r="F64">
        <v>4.7499999999999999E-3</v>
      </c>
      <c r="G64">
        <v>0</v>
      </c>
    </row>
    <row r="65" spans="1:7" x14ac:dyDescent="0.25">
      <c r="A65" s="1">
        <v>41716</v>
      </c>
      <c r="B65">
        <v>4.7800000000000004E-3</v>
      </c>
      <c r="C65">
        <v>4.79E-3</v>
      </c>
      <c r="D65">
        <v>4.7400000000000003E-3</v>
      </c>
      <c r="E65">
        <v>4.7800000000000004E-3</v>
      </c>
      <c r="F65">
        <v>4.7800000000000004E-3</v>
      </c>
      <c r="G65">
        <v>0</v>
      </c>
    </row>
    <row r="66" spans="1:7" x14ac:dyDescent="0.25">
      <c r="A66" s="1">
        <v>41723</v>
      </c>
      <c r="B66">
        <v>4.81E-3</v>
      </c>
      <c r="C66">
        <v>4.8300000000000001E-3</v>
      </c>
      <c r="D66">
        <v>4.7600000000000003E-3</v>
      </c>
      <c r="E66">
        <v>4.81E-3</v>
      </c>
      <c r="F66">
        <v>4.81E-3</v>
      </c>
      <c r="G66">
        <v>0</v>
      </c>
    </row>
    <row r="67" spans="1:7" x14ac:dyDescent="0.25">
      <c r="A67" s="1">
        <v>41730</v>
      </c>
      <c r="B67">
        <v>4.8199999999999996E-3</v>
      </c>
      <c r="C67">
        <v>4.8599999999999997E-3</v>
      </c>
      <c r="D67">
        <v>4.8199999999999996E-3</v>
      </c>
      <c r="E67">
        <v>4.8300000000000001E-3</v>
      </c>
      <c r="F67">
        <v>4.8300000000000001E-3</v>
      </c>
      <c r="G67">
        <v>0</v>
      </c>
    </row>
    <row r="68" spans="1:7" x14ac:dyDescent="0.25">
      <c r="A68" s="1">
        <v>41737</v>
      </c>
      <c r="B68">
        <v>4.8199999999999996E-3</v>
      </c>
      <c r="C68">
        <v>4.8199999999999996E-3</v>
      </c>
      <c r="D68">
        <v>4.7299999999999998E-3</v>
      </c>
      <c r="E68">
        <v>4.7299999999999998E-3</v>
      </c>
      <c r="F68">
        <v>4.7299999999999998E-3</v>
      </c>
      <c r="G68">
        <v>0</v>
      </c>
    </row>
    <row r="69" spans="1:7" x14ac:dyDescent="0.25">
      <c r="A69" s="1">
        <v>41744</v>
      </c>
      <c r="B69">
        <v>4.7600000000000003E-3</v>
      </c>
      <c r="C69">
        <v>4.7800000000000004E-3</v>
      </c>
      <c r="D69">
        <v>4.7600000000000003E-3</v>
      </c>
      <c r="E69">
        <v>4.7699999999999999E-3</v>
      </c>
      <c r="F69">
        <v>4.7699999999999999E-3</v>
      </c>
      <c r="G69">
        <v>0</v>
      </c>
    </row>
    <row r="70" spans="1:7" x14ac:dyDescent="0.25">
      <c r="A70" s="1">
        <v>41751</v>
      </c>
      <c r="B70">
        <v>4.7800000000000004E-3</v>
      </c>
      <c r="C70">
        <v>4.7999999999999996E-3</v>
      </c>
      <c r="D70">
        <v>4.7699999999999999E-3</v>
      </c>
      <c r="E70">
        <v>4.7699999999999999E-3</v>
      </c>
      <c r="F70">
        <v>4.7699999999999999E-3</v>
      </c>
      <c r="G70">
        <v>0</v>
      </c>
    </row>
    <row r="71" spans="1:7" x14ac:dyDescent="0.25">
      <c r="A71" s="1">
        <v>41758</v>
      </c>
      <c r="B71">
        <v>4.79E-3</v>
      </c>
      <c r="C71">
        <v>4.81E-3</v>
      </c>
      <c r="D71">
        <v>4.7699999999999999E-3</v>
      </c>
      <c r="E71">
        <v>4.7999999999999996E-3</v>
      </c>
      <c r="F71">
        <v>4.7999999999999996E-3</v>
      </c>
      <c r="G71">
        <v>0</v>
      </c>
    </row>
    <row r="72" spans="1:7" x14ac:dyDescent="0.25">
      <c r="A72" s="1">
        <v>41765</v>
      </c>
      <c r="B72">
        <v>4.7800000000000004E-3</v>
      </c>
      <c r="C72">
        <v>4.7800000000000004E-3</v>
      </c>
      <c r="D72">
        <v>4.7099999999999998E-3</v>
      </c>
      <c r="E72">
        <v>4.7499999999999999E-3</v>
      </c>
      <c r="F72">
        <v>4.7499999999999999E-3</v>
      </c>
      <c r="G72">
        <v>0</v>
      </c>
    </row>
    <row r="73" spans="1:7" x14ac:dyDescent="0.25">
      <c r="A73" s="1">
        <v>41772</v>
      </c>
      <c r="B73">
        <v>4.7800000000000004E-3</v>
      </c>
      <c r="C73">
        <v>4.7800000000000004E-3</v>
      </c>
      <c r="D73">
        <v>4.7200000000000002E-3</v>
      </c>
      <c r="E73">
        <v>4.7299999999999998E-3</v>
      </c>
      <c r="F73">
        <v>4.7299999999999998E-3</v>
      </c>
      <c r="G73">
        <v>0</v>
      </c>
    </row>
    <row r="74" spans="1:7" x14ac:dyDescent="0.25">
      <c r="A74" s="1">
        <v>41779</v>
      </c>
      <c r="B74">
        <v>4.7299999999999998E-3</v>
      </c>
      <c r="C74">
        <v>4.7600000000000003E-3</v>
      </c>
      <c r="D74">
        <v>4.7099999999999998E-3</v>
      </c>
      <c r="E74">
        <v>4.7600000000000003E-3</v>
      </c>
      <c r="F74">
        <v>4.7600000000000003E-3</v>
      </c>
      <c r="G74">
        <v>0</v>
      </c>
    </row>
    <row r="75" spans="1:7" x14ac:dyDescent="0.25">
      <c r="A75" s="1">
        <v>41786</v>
      </c>
      <c r="B75">
        <v>4.7499999999999999E-3</v>
      </c>
      <c r="C75">
        <v>4.7600000000000003E-3</v>
      </c>
      <c r="D75">
        <v>4.7299999999999998E-3</v>
      </c>
      <c r="E75">
        <v>4.7400000000000003E-3</v>
      </c>
      <c r="F75">
        <v>4.7400000000000003E-3</v>
      </c>
      <c r="G75">
        <v>0</v>
      </c>
    </row>
    <row r="76" spans="1:7" x14ac:dyDescent="0.25">
      <c r="A76" s="1">
        <v>41793</v>
      </c>
      <c r="B76">
        <v>4.7699999999999999E-3</v>
      </c>
      <c r="C76">
        <v>4.7800000000000004E-3</v>
      </c>
      <c r="D76">
        <v>4.7600000000000003E-3</v>
      </c>
      <c r="E76">
        <v>4.7800000000000004E-3</v>
      </c>
      <c r="F76">
        <v>4.7800000000000004E-3</v>
      </c>
      <c r="G76">
        <v>0</v>
      </c>
    </row>
    <row r="77" spans="1:7" x14ac:dyDescent="0.25">
      <c r="A77" s="1">
        <v>41800</v>
      </c>
      <c r="B77">
        <v>4.7499999999999999E-3</v>
      </c>
      <c r="C77">
        <v>4.7600000000000003E-3</v>
      </c>
      <c r="D77">
        <v>4.7299999999999998E-3</v>
      </c>
      <c r="E77">
        <v>4.7400000000000003E-3</v>
      </c>
      <c r="F77">
        <v>4.7400000000000003E-3</v>
      </c>
      <c r="G77">
        <v>0</v>
      </c>
    </row>
    <row r="78" spans="1:7" x14ac:dyDescent="0.25">
      <c r="A78" s="1">
        <v>41807</v>
      </c>
      <c r="B78">
        <v>4.7499999999999999E-3</v>
      </c>
      <c r="C78">
        <v>4.7499999999999999E-3</v>
      </c>
      <c r="D78">
        <v>4.7099999999999998E-3</v>
      </c>
      <c r="E78">
        <v>4.7299999999999998E-3</v>
      </c>
      <c r="F78">
        <v>4.7299999999999998E-3</v>
      </c>
      <c r="G78">
        <v>0</v>
      </c>
    </row>
    <row r="79" spans="1:7" x14ac:dyDescent="0.25">
      <c r="A79" s="1">
        <v>41814</v>
      </c>
      <c r="B79">
        <v>4.7099999999999998E-3</v>
      </c>
      <c r="C79">
        <v>4.7200000000000002E-3</v>
      </c>
      <c r="D79">
        <v>4.6899999999999997E-3</v>
      </c>
      <c r="E79">
        <v>4.6899999999999997E-3</v>
      </c>
      <c r="F79">
        <v>4.6899999999999997E-3</v>
      </c>
      <c r="G79">
        <v>0</v>
      </c>
    </row>
    <row r="80" spans="1:7" x14ac:dyDescent="0.25">
      <c r="A80" s="1">
        <v>41821</v>
      </c>
      <c r="B80">
        <v>4.7000000000000002E-3</v>
      </c>
      <c r="C80">
        <v>4.7299999999999998E-3</v>
      </c>
      <c r="D80">
        <v>4.6899999999999997E-3</v>
      </c>
      <c r="E80">
        <v>4.7299999999999998E-3</v>
      </c>
      <c r="F80">
        <v>4.7299999999999998E-3</v>
      </c>
      <c r="G80">
        <v>0</v>
      </c>
    </row>
    <row r="81" spans="1:7" x14ac:dyDescent="0.25">
      <c r="A81" s="1">
        <v>41828</v>
      </c>
      <c r="B81">
        <v>4.7200000000000002E-3</v>
      </c>
      <c r="C81">
        <v>4.7200000000000002E-3</v>
      </c>
      <c r="D81">
        <v>4.7099999999999998E-3</v>
      </c>
      <c r="E81">
        <v>4.7099999999999998E-3</v>
      </c>
      <c r="F81">
        <v>4.7099999999999998E-3</v>
      </c>
      <c r="G81">
        <v>0</v>
      </c>
    </row>
    <row r="82" spans="1:7" x14ac:dyDescent="0.25">
      <c r="A82" s="1">
        <v>41835</v>
      </c>
      <c r="B82">
        <v>4.7299999999999998E-3</v>
      </c>
      <c r="C82">
        <v>4.7299999999999998E-3</v>
      </c>
      <c r="D82">
        <v>4.7099999999999998E-3</v>
      </c>
      <c r="E82">
        <v>4.7099999999999998E-3</v>
      </c>
      <c r="F82">
        <v>4.7099999999999998E-3</v>
      </c>
      <c r="G82">
        <v>0</v>
      </c>
    </row>
    <row r="83" spans="1:7" x14ac:dyDescent="0.25">
      <c r="A83" s="1">
        <v>41842</v>
      </c>
      <c r="B83">
        <v>4.7200000000000002E-3</v>
      </c>
      <c r="C83">
        <v>4.7299999999999998E-3</v>
      </c>
      <c r="D83">
        <v>4.7099999999999998E-3</v>
      </c>
      <c r="E83">
        <v>4.7299999999999998E-3</v>
      </c>
      <c r="F83">
        <v>4.7299999999999998E-3</v>
      </c>
      <c r="G83">
        <v>0</v>
      </c>
    </row>
    <row r="84" spans="1:7" x14ac:dyDescent="0.25">
      <c r="A84" s="1">
        <v>41849</v>
      </c>
      <c r="B84">
        <v>4.7299999999999998E-3</v>
      </c>
      <c r="C84">
        <v>4.7800000000000004E-3</v>
      </c>
      <c r="D84">
        <v>4.7299999999999998E-3</v>
      </c>
      <c r="E84">
        <v>4.7800000000000004E-3</v>
      </c>
      <c r="F84">
        <v>4.7800000000000004E-3</v>
      </c>
      <c r="G84">
        <v>0</v>
      </c>
    </row>
    <row r="85" spans="1:7" x14ac:dyDescent="0.25">
      <c r="A85" s="1">
        <v>41856</v>
      </c>
      <c r="B85">
        <v>4.7800000000000004E-3</v>
      </c>
      <c r="C85">
        <v>4.7800000000000004E-3</v>
      </c>
      <c r="D85">
        <v>4.7400000000000003E-3</v>
      </c>
      <c r="E85">
        <v>4.7400000000000003E-3</v>
      </c>
      <c r="F85">
        <v>4.7400000000000003E-3</v>
      </c>
      <c r="G85">
        <v>0</v>
      </c>
    </row>
    <row r="86" spans="1:7" x14ac:dyDescent="0.25">
      <c r="A86" s="1">
        <v>41863</v>
      </c>
      <c r="B86">
        <v>4.7499999999999999E-3</v>
      </c>
      <c r="C86">
        <v>4.7800000000000004E-3</v>
      </c>
      <c r="D86">
        <v>4.7499999999999999E-3</v>
      </c>
      <c r="E86">
        <v>4.7699999999999999E-3</v>
      </c>
      <c r="F86">
        <v>4.7699999999999999E-3</v>
      </c>
      <c r="G86">
        <v>0</v>
      </c>
    </row>
    <row r="87" spans="1:7" x14ac:dyDescent="0.25">
      <c r="A87" s="1">
        <v>41870</v>
      </c>
      <c r="B87">
        <v>4.7600000000000003E-3</v>
      </c>
      <c r="C87">
        <v>4.8399999999999997E-3</v>
      </c>
      <c r="D87">
        <v>4.7600000000000003E-3</v>
      </c>
      <c r="E87">
        <v>4.8199999999999996E-3</v>
      </c>
      <c r="F87">
        <v>4.8199999999999996E-3</v>
      </c>
      <c r="G87">
        <v>0</v>
      </c>
    </row>
    <row r="88" spans="1:7" x14ac:dyDescent="0.25">
      <c r="A88" s="1">
        <v>41877</v>
      </c>
      <c r="B88">
        <v>4.8399999999999997E-3</v>
      </c>
      <c r="C88">
        <v>4.8500000000000001E-3</v>
      </c>
      <c r="D88">
        <v>4.8199999999999996E-3</v>
      </c>
      <c r="E88">
        <v>4.8199999999999996E-3</v>
      </c>
      <c r="F88">
        <v>4.8199999999999996E-3</v>
      </c>
      <c r="G88">
        <v>0</v>
      </c>
    </row>
    <row r="89" spans="1:7" x14ac:dyDescent="0.25">
      <c r="A89" s="1">
        <v>41884</v>
      </c>
      <c r="B89">
        <v>4.8500000000000001E-3</v>
      </c>
      <c r="C89">
        <v>4.8999999999999998E-3</v>
      </c>
      <c r="D89">
        <v>4.8399999999999997E-3</v>
      </c>
      <c r="E89">
        <v>4.8900000000000002E-3</v>
      </c>
      <c r="F89">
        <v>4.8900000000000002E-3</v>
      </c>
      <c r="G89">
        <v>0</v>
      </c>
    </row>
    <row r="90" spans="1:7" x14ac:dyDescent="0.25">
      <c r="A90" s="1">
        <v>41891</v>
      </c>
      <c r="B90">
        <v>4.9100000000000003E-3</v>
      </c>
      <c r="C90">
        <v>5.0000000000000001E-3</v>
      </c>
      <c r="D90">
        <v>4.9100000000000003E-3</v>
      </c>
      <c r="E90">
        <v>5.0000000000000001E-3</v>
      </c>
      <c r="F90">
        <v>5.0000000000000001E-3</v>
      </c>
      <c r="G90">
        <v>0</v>
      </c>
    </row>
    <row r="91" spans="1:7" x14ac:dyDescent="0.25">
      <c r="A91" s="1">
        <v>41898</v>
      </c>
      <c r="B91">
        <v>4.9899999999999996E-3</v>
      </c>
      <c r="C91">
        <v>5.0699999999999999E-3</v>
      </c>
      <c r="D91">
        <v>4.9800000000000001E-3</v>
      </c>
      <c r="E91">
        <v>5.0499999999999998E-3</v>
      </c>
      <c r="F91">
        <v>5.0499999999999998E-3</v>
      </c>
      <c r="G91">
        <v>0</v>
      </c>
    </row>
    <row r="92" spans="1:7" x14ac:dyDescent="0.25">
      <c r="A92" s="1">
        <v>41905</v>
      </c>
      <c r="B92">
        <v>5.0600000000000003E-3</v>
      </c>
      <c r="C92">
        <v>5.0800000000000003E-3</v>
      </c>
      <c r="D92">
        <v>5.0299999999999997E-3</v>
      </c>
      <c r="E92">
        <v>5.0499999999999998E-3</v>
      </c>
      <c r="F92">
        <v>5.0499999999999998E-3</v>
      </c>
      <c r="G92">
        <v>0</v>
      </c>
    </row>
    <row r="93" spans="1:7" x14ac:dyDescent="0.25">
      <c r="A93" s="1">
        <v>41912</v>
      </c>
      <c r="B93">
        <v>5.0800000000000003E-3</v>
      </c>
      <c r="C93">
        <v>5.11E-3</v>
      </c>
      <c r="D93">
        <v>5.0299999999999997E-3</v>
      </c>
      <c r="E93">
        <v>5.0400000000000002E-3</v>
      </c>
      <c r="F93">
        <v>5.0400000000000002E-3</v>
      </c>
      <c r="G93">
        <v>0</v>
      </c>
    </row>
    <row r="94" spans="1:7" x14ac:dyDescent="0.25">
      <c r="A94" s="1">
        <v>41919</v>
      </c>
      <c r="B94">
        <v>5.0699999999999999E-3</v>
      </c>
      <c r="C94">
        <v>5.0699999999999999E-3</v>
      </c>
      <c r="D94">
        <v>4.9699999999999996E-3</v>
      </c>
      <c r="E94">
        <v>4.9800000000000001E-3</v>
      </c>
      <c r="F94">
        <v>4.9800000000000001E-3</v>
      </c>
      <c r="G94">
        <v>0</v>
      </c>
    </row>
    <row r="95" spans="1:7" x14ac:dyDescent="0.25">
      <c r="A95" s="1">
        <v>41926</v>
      </c>
      <c r="B95">
        <v>4.9899999999999996E-3</v>
      </c>
      <c r="C95">
        <v>4.9899999999999996E-3</v>
      </c>
      <c r="D95">
        <v>4.8999999999999998E-3</v>
      </c>
      <c r="E95">
        <v>4.9399999999999999E-3</v>
      </c>
      <c r="F95">
        <v>4.9399999999999999E-3</v>
      </c>
      <c r="G95">
        <v>0</v>
      </c>
    </row>
    <row r="96" spans="1:7" x14ac:dyDescent="0.25">
      <c r="A96" s="1">
        <v>41933</v>
      </c>
      <c r="B96">
        <v>4.96E-3</v>
      </c>
      <c r="C96">
        <v>5.0200000000000002E-3</v>
      </c>
      <c r="D96">
        <v>4.9399999999999999E-3</v>
      </c>
      <c r="E96">
        <v>5.0200000000000002E-3</v>
      </c>
      <c r="F96">
        <v>5.0200000000000002E-3</v>
      </c>
      <c r="G96">
        <v>0</v>
      </c>
    </row>
    <row r="97" spans="1:7" x14ac:dyDescent="0.25">
      <c r="A97" s="1">
        <v>41940</v>
      </c>
      <c r="B97">
        <v>5.0099999999999997E-3</v>
      </c>
      <c r="C97">
        <v>5.1799999999999997E-3</v>
      </c>
      <c r="D97">
        <v>5.0099999999999997E-3</v>
      </c>
      <c r="E97">
        <v>5.1799999999999997E-3</v>
      </c>
      <c r="F97">
        <v>5.1799999999999997E-3</v>
      </c>
      <c r="G97">
        <v>0</v>
      </c>
    </row>
    <row r="98" spans="1:7" x14ac:dyDescent="0.25">
      <c r="A98" s="1">
        <v>41947</v>
      </c>
      <c r="B98">
        <v>5.2599999999999999E-3</v>
      </c>
      <c r="C98">
        <v>5.3299999999999997E-3</v>
      </c>
      <c r="D98">
        <v>5.2500000000000003E-3</v>
      </c>
      <c r="E98">
        <v>5.3299999999999997E-3</v>
      </c>
      <c r="F98">
        <v>5.3299999999999997E-3</v>
      </c>
      <c r="G98">
        <v>0</v>
      </c>
    </row>
    <row r="99" spans="1:7" x14ac:dyDescent="0.25">
      <c r="A99" s="1">
        <v>41954</v>
      </c>
      <c r="B99">
        <v>5.3E-3</v>
      </c>
      <c r="C99">
        <v>5.4099999999999999E-3</v>
      </c>
      <c r="D99">
        <v>5.3E-3</v>
      </c>
      <c r="E99">
        <v>5.4099999999999999E-3</v>
      </c>
      <c r="F99">
        <v>5.4099999999999999E-3</v>
      </c>
      <c r="G99">
        <v>0</v>
      </c>
    </row>
    <row r="100" spans="1:7" x14ac:dyDescent="0.25">
      <c r="A100" s="1">
        <v>41961</v>
      </c>
      <c r="B100">
        <v>5.3699999999999998E-3</v>
      </c>
      <c r="C100">
        <v>5.4599999999999996E-3</v>
      </c>
      <c r="D100">
        <v>5.3699999999999998E-3</v>
      </c>
      <c r="E100">
        <v>5.4400000000000004E-3</v>
      </c>
      <c r="F100">
        <v>5.4400000000000004E-3</v>
      </c>
      <c r="G100">
        <v>0</v>
      </c>
    </row>
    <row r="101" spans="1:7" x14ac:dyDescent="0.25">
      <c r="A101" s="1">
        <v>41968</v>
      </c>
      <c r="B101">
        <v>5.45E-3</v>
      </c>
      <c r="C101">
        <v>5.47E-3</v>
      </c>
      <c r="D101">
        <v>5.4099999999999999E-3</v>
      </c>
      <c r="E101">
        <v>5.4599999999999996E-3</v>
      </c>
      <c r="F101">
        <v>5.4599999999999996E-3</v>
      </c>
      <c r="G101">
        <v>0</v>
      </c>
    </row>
    <row r="102" spans="1:7" x14ac:dyDescent="0.25">
      <c r="A102" s="1">
        <v>41975</v>
      </c>
      <c r="B102">
        <v>5.45E-3</v>
      </c>
      <c r="C102">
        <v>5.5900000000000004E-3</v>
      </c>
      <c r="D102">
        <v>5.45E-3</v>
      </c>
      <c r="E102">
        <v>5.5700000000000003E-3</v>
      </c>
      <c r="F102">
        <v>5.5700000000000003E-3</v>
      </c>
      <c r="G102">
        <v>0</v>
      </c>
    </row>
    <row r="103" spans="1:7" x14ac:dyDescent="0.25">
      <c r="A103" s="1">
        <v>41982</v>
      </c>
      <c r="B103">
        <v>5.5999999999999999E-3</v>
      </c>
      <c r="C103">
        <v>5.5999999999999999E-3</v>
      </c>
      <c r="D103">
        <v>5.45E-3</v>
      </c>
      <c r="E103">
        <v>5.45E-3</v>
      </c>
      <c r="F103">
        <v>5.45E-3</v>
      </c>
      <c r="G103">
        <v>0</v>
      </c>
    </row>
    <row r="104" spans="1:7" x14ac:dyDescent="0.25">
      <c r="A104" s="1">
        <v>41989</v>
      </c>
      <c r="B104">
        <v>5.4299999999999999E-3</v>
      </c>
      <c r="C104">
        <v>5.5199999999999997E-3</v>
      </c>
      <c r="D104">
        <v>5.3400000000000001E-3</v>
      </c>
      <c r="E104">
        <v>5.4999999999999997E-3</v>
      </c>
      <c r="F104">
        <v>5.4999999999999997E-3</v>
      </c>
      <c r="G104">
        <v>0</v>
      </c>
    </row>
    <row r="105" spans="1:7" x14ac:dyDescent="0.25">
      <c r="A105" s="1">
        <v>41996</v>
      </c>
      <c r="B105">
        <v>5.5199999999999997E-3</v>
      </c>
      <c r="C105">
        <v>5.5599999999999998E-3</v>
      </c>
      <c r="D105">
        <v>5.5199999999999997E-3</v>
      </c>
      <c r="E105">
        <v>5.5500000000000002E-3</v>
      </c>
      <c r="F105">
        <v>5.5500000000000002E-3</v>
      </c>
      <c r="G105">
        <v>0</v>
      </c>
    </row>
    <row r="106" spans="1:7" x14ac:dyDescent="0.25">
      <c r="A106" s="1">
        <v>42003</v>
      </c>
      <c r="B106">
        <v>5.5500000000000002E-3</v>
      </c>
      <c r="C106">
        <v>5.5500000000000002E-3</v>
      </c>
      <c r="D106">
        <v>5.4900000000000001E-3</v>
      </c>
      <c r="E106">
        <v>5.5500000000000002E-3</v>
      </c>
      <c r="F106">
        <v>5.5500000000000002E-3</v>
      </c>
      <c r="G106">
        <v>0</v>
      </c>
    </row>
    <row r="107" spans="1:7" x14ac:dyDescent="0.25">
      <c r="A107" s="1">
        <v>42010</v>
      </c>
      <c r="B107">
        <v>5.4999999999999997E-3</v>
      </c>
      <c r="C107">
        <v>5.5199999999999997E-3</v>
      </c>
      <c r="D107">
        <v>5.45E-3</v>
      </c>
      <c r="E107">
        <v>5.4999999999999997E-3</v>
      </c>
      <c r="F107">
        <v>5.4999999999999997E-3</v>
      </c>
      <c r="G107">
        <v>0</v>
      </c>
    </row>
    <row r="108" spans="1:7" x14ac:dyDescent="0.25">
      <c r="A108" s="1">
        <v>42017</v>
      </c>
      <c r="B108">
        <v>5.4599999999999996E-3</v>
      </c>
      <c r="C108">
        <v>5.47E-3</v>
      </c>
      <c r="D108">
        <v>5.3299999999999997E-3</v>
      </c>
      <c r="E108">
        <v>5.3800000000000002E-3</v>
      </c>
      <c r="F108">
        <v>5.3800000000000002E-3</v>
      </c>
      <c r="G108">
        <v>0</v>
      </c>
    </row>
    <row r="109" spans="1:7" x14ac:dyDescent="0.25">
      <c r="A109" s="1">
        <v>42024</v>
      </c>
      <c r="B109">
        <v>5.4299999999999999E-3</v>
      </c>
      <c r="C109">
        <v>5.47E-3</v>
      </c>
      <c r="D109">
        <v>5.3400000000000001E-3</v>
      </c>
      <c r="E109">
        <v>5.4599999999999996E-3</v>
      </c>
      <c r="F109">
        <v>5.4599999999999996E-3</v>
      </c>
      <c r="G109">
        <v>0</v>
      </c>
    </row>
    <row r="110" spans="1:7" x14ac:dyDescent="0.25">
      <c r="A110" s="1">
        <v>42031</v>
      </c>
      <c r="B110">
        <v>5.47E-3</v>
      </c>
      <c r="C110">
        <v>5.47E-3</v>
      </c>
      <c r="D110">
        <v>5.3899999999999998E-3</v>
      </c>
      <c r="E110">
        <v>5.3899999999999998E-3</v>
      </c>
      <c r="F110">
        <v>5.3899999999999998E-3</v>
      </c>
      <c r="G110">
        <v>0</v>
      </c>
    </row>
    <row r="111" spans="1:7" x14ac:dyDescent="0.25">
      <c r="A111" s="1">
        <v>42038</v>
      </c>
      <c r="B111">
        <v>5.4200000000000003E-3</v>
      </c>
      <c r="C111">
        <v>5.4799999999999996E-3</v>
      </c>
      <c r="D111">
        <v>5.3400000000000001E-3</v>
      </c>
      <c r="E111">
        <v>5.4099999999999999E-3</v>
      </c>
      <c r="F111">
        <v>5.4099999999999999E-3</v>
      </c>
      <c r="G111">
        <v>0</v>
      </c>
    </row>
    <row r="112" spans="1:7" x14ac:dyDescent="0.25">
      <c r="A112" s="1">
        <v>42045</v>
      </c>
      <c r="B112">
        <v>5.47E-3</v>
      </c>
      <c r="C112">
        <v>5.5399999999999998E-3</v>
      </c>
      <c r="D112">
        <v>5.47E-3</v>
      </c>
      <c r="E112">
        <v>5.4799999999999996E-3</v>
      </c>
      <c r="F112">
        <v>5.4799999999999996E-3</v>
      </c>
      <c r="G112">
        <v>0</v>
      </c>
    </row>
    <row r="113" spans="1:7" x14ac:dyDescent="0.25">
      <c r="A113" s="1">
        <v>42052</v>
      </c>
      <c r="B113">
        <v>5.4200000000000003E-3</v>
      </c>
      <c r="C113">
        <v>5.5199999999999997E-3</v>
      </c>
      <c r="D113">
        <v>5.4200000000000003E-3</v>
      </c>
      <c r="E113">
        <v>5.4799999999999996E-3</v>
      </c>
      <c r="F113">
        <v>5.4799999999999996E-3</v>
      </c>
      <c r="G113">
        <v>0</v>
      </c>
    </row>
    <row r="114" spans="1:7" x14ac:dyDescent="0.25">
      <c r="A114" s="1">
        <v>42059</v>
      </c>
      <c r="B114">
        <v>5.4999999999999997E-3</v>
      </c>
      <c r="C114">
        <v>5.5199999999999997E-3</v>
      </c>
      <c r="D114">
        <v>5.4299999999999999E-3</v>
      </c>
      <c r="E114">
        <v>5.4999999999999997E-3</v>
      </c>
      <c r="F114">
        <v>5.4999999999999997E-3</v>
      </c>
      <c r="G114">
        <v>0</v>
      </c>
    </row>
    <row r="115" spans="1:7" x14ac:dyDescent="0.25">
      <c r="A115" s="1">
        <v>42066</v>
      </c>
      <c r="B115">
        <v>5.5100000000000001E-3</v>
      </c>
      <c r="C115">
        <v>5.5700000000000003E-3</v>
      </c>
      <c r="D115">
        <v>5.4900000000000001E-3</v>
      </c>
      <c r="E115">
        <v>5.5300000000000002E-3</v>
      </c>
      <c r="F115">
        <v>5.5300000000000002E-3</v>
      </c>
      <c r="G115">
        <v>0</v>
      </c>
    </row>
    <row r="116" spans="1:7" x14ac:dyDescent="0.25">
      <c r="A116" s="1">
        <v>42073</v>
      </c>
      <c r="B116">
        <v>5.5799999999999999E-3</v>
      </c>
      <c r="C116">
        <v>5.5900000000000004E-3</v>
      </c>
      <c r="D116">
        <v>5.5399999999999998E-3</v>
      </c>
      <c r="E116">
        <v>5.5799999999999999E-3</v>
      </c>
      <c r="F116">
        <v>5.5799999999999999E-3</v>
      </c>
      <c r="G116">
        <v>0</v>
      </c>
    </row>
    <row r="117" spans="1:7" x14ac:dyDescent="0.25">
      <c r="A117" s="1">
        <v>42080</v>
      </c>
      <c r="B117">
        <v>5.5700000000000003E-3</v>
      </c>
      <c r="C117">
        <v>5.6299999999999996E-3</v>
      </c>
      <c r="D117">
        <v>5.47E-3</v>
      </c>
      <c r="E117">
        <v>5.5399999999999998E-3</v>
      </c>
      <c r="F117">
        <v>5.5399999999999998E-3</v>
      </c>
      <c r="G117">
        <v>0</v>
      </c>
    </row>
    <row r="118" spans="1:7" x14ac:dyDescent="0.25">
      <c r="A118" s="1">
        <v>42087</v>
      </c>
      <c r="B118">
        <v>5.4900000000000001E-3</v>
      </c>
      <c r="C118">
        <v>5.4900000000000001E-3</v>
      </c>
      <c r="D118">
        <v>5.3899999999999998E-3</v>
      </c>
      <c r="E118">
        <v>5.4400000000000004E-3</v>
      </c>
      <c r="F118">
        <v>5.4400000000000004E-3</v>
      </c>
      <c r="G118">
        <v>0</v>
      </c>
    </row>
    <row r="119" spans="1:7" x14ac:dyDescent="0.25">
      <c r="A119" s="1">
        <v>42094</v>
      </c>
      <c r="B119">
        <v>5.4799999999999996E-3</v>
      </c>
      <c r="C119">
        <v>5.4999999999999997E-3</v>
      </c>
      <c r="D119">
        <v>5.45E-3</v>
      </c>
      <c r="E119">
        <v>5.4799999999999996E-3</v>
      </c>
      <c r="F119">
        <v>5.4799999999999996E-3</v>
      </c>
      <c r="G119">
        <v>0</v>
      </c>
    </row>
    <row r="120" spans="1:7" x14ac:dyDescent="0.25">
      <c r="A120" s="1">
        <v>42101</v>
      </c>
      <c r="B120">
        <v>5.4999999999999997E-3</v>
      </c>
      <c r="C120">
        <v>5.4999999999999997E-3</v>
      </c>
      <c r="D120">
        <v>5.4200000000000003E-3</v>
      </c>
      <c r="E120">
        <v>5.4799999999999996E-3</v>
      </c>
      <c r="F120">
        <v>5.4799999999999996E-3</v>
      </c>
      <c r="G120">
        <v>0</v>
      </c>
    </row>
    <row r="121" spans="1:7" x14ac:dyDescent="0.25">
      <c r="A121" s="1">
        <v>42108</v>
      </c>
      <c r="B121">
        <v>5.4799999999999996E-3</v>
      </c>
      <c r="C121">
        <v>5.4799999999999996E-3</v>
      </c>
      <c r="D121">
        <v>5.4000000000000003E-3</v>
      </c>
      <c r="E121">
        <v>5.4099999999999999E-3</v>
      </c>
      <c r="F121">
        <v>5.4099999999999999E-3</v>
      </c>
      <c r="G121">
        <v>0</v>
      </c>
    </row>
    <row r="122" spans="1:7" x14ac:dyDescent="0.25">
      <c r="A122" s="1">
        <v>42115</v>
      </c>
      <c r="B122">
        <v>5.4400000000000004E-3</v>
      </c>
      <c r="C122">
        <v>5.4799999999999996E-3</v>
      </c>
      <c r="D122">
        <v>5.4299999999999999E-3</v>
      </c>
      <c r="E122">
        <v>5.4400000000000004E-3</v>
      </c>
      <c r="F122">
        <v>5.4400000000000004E-3</v>
      </c>
      <c r="G122">
        <v>0</v>
      </c>
    </row>
    <row r="123" spans="1:7" x14ac:dyDescent="0.25">
      <c r="A123" s="1">
        <v>42122</v>
      </c>
      <c r="B123">
        <v>5.4400000000000004E-3</v>
      </c>
      <c r="C123">
        <v>5.4799999999999996E-3</v>
      </c>
      <c r="D123">
        <v>5.4099999999999999E-3</v>
      </c>
      <c r="E123">
        <v>5.47E-3</v>
      </c>
      <c r="F123">
        <v>5.47E-3</v>
      </c>
      <c r="G123">
        <v>0</v>
      </c>
    </row>
    <row r="124" spans="1:7" x14ac:dyDescent="0.25">
      <c r="A124" s="1">
        <v>42129</v>
      </c>
      <c r="B124">
        <v>5.47E-3</v>
      </c>
      <c r="C124">
        <v>5.4799999999999996E-3</v>
      </c>
      <c r="D124">
        <v>5.3899999999999998E-3</v>
      </c>
      <c r="E124">
        <v>5.45E-3</v>
      </c>
      <c r="F124">
        <v>5.45E-3</v>
      </c>
      <c r="G124">
        <v>0</v>
      </c>
    </row>
    <row r="125" spans="1:7" x14ac:dyDescent="0.25">
      <c r="A125" s="1">
        <v>42136</v>
      </c>
      <c r="B125">
        <v>5.4400000000000004E-3</v>
      </c>
      <c r="C125">
        <v>5.45E-3</v>
      </c>
      <c r="D125">
        <v>5.3699999999999998E-3</v>
      </c>
      <c r="E125">
        <v>5.4200000000000003E-3</v>
      </c>
      <c r="F125">
        <v>5.4200000000000003E-3</v>
      </c>
      <c r="G125">
        <v>0</v>
      </c>
    </row>
    <row r="126" spans="1:7" x14ac:dyDescent="0.25">
      <c r="A126" s="1">
        <v>42143</v>
      </c>
      <c r="B126">
        <v>5.3699999999999998E-3</v>
      </c>
      <c r="C126">
        <v>5.47E-3</v>
      </c>
      <c r="D126">
        <v>5.3699999999999998E-3</v>
      </c>
      <c r="E126">
        <v>5.4599999999999996E-3</v>
      </c>
      <c r="F126">
        <v>5.4599999999999996E-3</v>
      </c>
      <c r="G126">
        <v>0</v>
      </c>
    </row>
    <row r="127" spans="1:7" x14ac:dyDescent="0.25">
      <c r="A127" s="1">
        <v>42150</v>
      </c>
      <c r="B127">
        <v>5.4799999999999996E-3</v>
      </c>
      <c r="C127">
        <v>5.5999999999999999E-3</v>
      </c>
      <c r="D127">
        <v>5.4799999999999996E-3</v>
      </c>
      <c r="E127">
        <v>5.5900000000000004E-3</v>
      </c>
      <c r="F127">
        <v>5.5900000000000004E-3</v>
      </c>
      <c r="G127">
        <v>0</v>
      </c>
    </row>
    <row r="128" spans="1:7" x14ac:dyDescent="0.25">
      <c r="A128" s="1">
        <v>42157</v>
      </c>
      <c r="B128">
        <v>5.6299999999999996E-3</v>
      </c>
      <c r="C128">
        <v>5.6800000000000002E-3</v>
      </c>
      <c r="D128">
        <v>5.5399999999999998E-3</v>
      </c>
      <c r="E128">
        <v>5.6299999999999996E-3</v>
      </c>
      <c r="F128">
        <v>5.6299999999999996E-3</v>
      </c>
      <c r="G128">
        <v>0</v>
      </c>
    </row>
    <row r="129" spans="1:7" x14ac:dyDescent="0.25">
      <c r="A129" s="1">
        <v>42164</v>
      </c>
      <c r="B129">
        <v>5.6899999999999997E-3</v>
      </c>
      <c r="C129">
        <v>5.6899999999999997E-3</v>
      </c>
      <c r="D129">
        <v>5.5599999999999998E-3</v>
      </c>
      <c r="E129">
        <v>5.5900000000000004E-3</v>
      </c>
      <c r="F129">
        <v>5.5900000000000004E-3</v>
      </c>
      <c r="G129">
        <v>0</v>
      </c>
    </row>
    <row r="130" spans="1:7" x14ac:dyDescent="0.25">
      <c r="A130" s="1">
        <v>42171</v>
      </c>
      <c r="B130">
        <v>5.5999999999999999E-3</v>
      </c>
      <c r="C130">
        <v>5.6299999999999996E-3</v>
      </c>
      <c r="D130">
        <v>5.5399999999999998E-3</v>
      </c>
      <c r="E130">
        <v>5.5599999999999998E-3</v>
      </c>
      <c r="F130">
        <v>5.5599999999999998E-3</v>
      </c>
      <c r="G130">
        <v>0</v>
      </c>
    </row>
    <row r="131" spans="1:7" x14ac:dyDescent="0.25">
      <c r="A131" s="1">
        <v>42178</v>
      </c>
      <c r="B131">
        <v>5.5700000000000003E-3</v>
      </c>
      <c r="C131">
        <v>5.5900000000000004E-3</v>
      </c>
      <c r="D131">
        <v>5.4200000000000003E-3</v>
      </c>
      <c r="E131">
        <v>5.5799999999999999E-3</v>
      </c>
      <c r="F131">
        <v>5.5799999999999999E-3</v>
      </c>
      <c r="G131">
        <v>0</v>
      </c>
    </row>
    <row r="132" spans="1:7" x14ac:dyDescent="0.25">
      <c r="A132" s="1">
        <v>42185</v>
      </c>
      <c r="B132">
        <v>5.5799999999999999E-3</v>
      </c>
      <c r="C132">
        <v>5.5799999999999999E-3</v>
      </c>
      <c r="D132">
        <v>5.4799999999999996E-3</v>
      </c>
      <c r="E132">
        <v>5.5399999999999998E-3</v>
      </c>
      <c r="F132">
        <v>5.5399999999999998E-3</v>
      </c>
      <c r="G132">
        <v>0</v>
      </c>
    </row>
    <row r="133" spans="1:7" x14ac:dyDescent="0.25">
      <c r="A133" s="1">
        <v>42192</v>
      </c>
      <c r="B133">
        <v>5.5399999999999998E-3</v>
      </c>
      <c r="C133">
        <v>5.5700000000000003E-3</v>
      </c>
      <c r="D133">
        <v>5.4799999999999996E-3</v>
      </c>
      <c r="E133">
        <v>5.5300000000000002E-3</v>
      </c>
      <c r="F133">
        <v>5.5300000000000002E-3</v>
      </c>
      <c r="G133">
        <v>0</v>
      </c>
    </row>
    <row r="134" spans="1:7" x14ac:dyDescent="0.25">
      <c r="A134" s="1">
        <v>42199</v>
      </c>
      <c r="B134">
        <v>5.5399999999999998E-3</v>
      </c>
      <c r="C134">
        <v>5.5999999999999999E-3</v>
      </c>
      <c r="D134">
        <v>5.5399999999999998E-3</v>
      </c>
      <c r="E134">
        <v>5.5700000000000003E-3</v>
      </c>
      <c r="F134">
        <v>5.5700000000000003E-3</v>
      </c>
      <c r="G134">
        <v>0</v>
      </c>
    </row>
    <row r="135" spans="1:7" x14ac:dyDescent="0.25">
      <c r="A135" s="1">
        <v>42206</v>
      </c>
      <c r="B135">
        <v>5.5999999999999999E-3</v>
      </c>
      <c r="C135">
        <v>5.62E-3</v>
      </c>
      <c r="D135">
        <v>5.5599999999999998E-3</v>
      </c>
      <c r="E135">
        <v>5.5900000000000004E-3</v>
      </c>
      <c r="F135">
        <v>5.5900000000000004E-3</v>
      </c>
      <c r="G135">
        <v>0</v>
      </c>
    </row>
    <row r="136" spans="1:7" x14ac:dyDescent="0.25">
      <c r="A136" s="1">
        <v>42213</v>
      </c>
      <c r="B136">
        <v>5.5700000000000003E-3</v>
      </c>
      <c r="C136">
        <v>5.6100000000000004E-3</v>
      </c>
      <c r="D136">
        <v>5.5500000000000002E-3</v>
      </c>
      <c r="E136">
        <v>5.5999999999999999E-3</v>
      </c>
      <c r="F136">
        <v>5.5999999999999999E-3</v>
      </c>
      <c r="G136">
        <v>0</v>
      </c>
    </row>
    <row r="137" spans="1:7" x14ac:dyDescent="0.25">
      <c r="A137" s="1">
        <v>42220</v>
      </c>
      <c r="B137">
        <v>5.5799999999999999E-3</v>
      </c>
      <c r="C137">
        <v>5.64E-3</v>
      </c>
      <c r="D137">
        <v>5.5599999999999998E-3</v>
      </c>
      <c r="E137">
        <v>5.6299999999999996E-3</v>
      </c>
      <c r="F137">
        <v>5.6299999999999996E-3</v>
      </c>
      <c r="G137">
        <v>0</v>
      </c>
    </row>
    <row r="138" spans="1:7" x14ac:dyDescent="0.25">
      <c r="A138" s="1">
        <v>42227</v>
      </c>
      <c r="B138">
        <v>5.6600000000000001E-3</v>
      </c>
      <c r="C138">
        <v>5.6600000000000001E-3</v>
      </c>
      <c r="D138">
        <v>5.4999999999999997E-3</v>
      </c>
      <c r="E138">
        <v>5.4999999999999997E-3</v>
      </c>
      <c r="F138">
        <v>5.4999999999999997E-3</v>
      </c>
      <c r="G138">
        <v>0</v>
      </c>
    </row>
    <row r="139" spans="1:7" x14ac:dyDescent="0.25">
      <c r="A139" s="1">
        <v>42234</v>
      </c>
      <c r="B139">
        <v>5.5399999999999998E-3</v>
      </c>
      <c r="C139">
        <v>5.5399999999999998E-3</v>
      </c>
      <c r="D139">
        <v>5.2500000000000003E-3</v>
      </c>
      <c r="E139">
        <v>5.3600000000000002E-3</v>
      </c>
      <c r="F139">
        <v>5.3600000000000002E-3</v>
      </c>
      <c r="G139">
        <v>0</v>
      </c>
    </row>
    <row r="140" spans="1:7" x14ac:dyDescent="0.25">
      <c r="A140" s="1">
        <v>42241</v>
      </c>
      <c r="B140">
        <v>5.2300000000000003E-3</v>
      </c>
      <c r="C140">
        <v>5.3099999999999996E-3</v>
      </c>
      <c r="D140">
        <v>5.1999999999999998E-3</v>
      </c>
      <c r="E140">
        <v>5.2900000000000004E-3</v>
      </c>
      <c r="F140">
        <v>5.2900000000000004E-3</v>
      </c>
      <c r="G140">
        <v>0</v>
      </c>
    </row>
    <row r="141" spans="1:7" x14ac:dyDescent="0.25">
      <c r="A141" s="1">
        <v>42248</v>
      </c>
      <c r="B141">
        <v>5.3099999999999996E-3</v>
      </c>
      <c r="C141">
        <v>5.3099999999999996E-3</v>
      </c>
      <c r="D141">
        <v>5.2199999999999998E-3</v>
      </c>
      <c r="E141">
        <v>5.2199999999999998E-3</v>
      </c>
      <c r="F141">
        <v>5.2199999999999998E-3</v>
      </c>
      <c r="G141">
        <v>0</v>
      </c>
    </row>
    <row r="142" spans="1:7" x14ac:dyDescent="0.25">
      <c r="A142" s="1">
        <v>42255</v>
      </c>
      <c r="B142">
        <v>5.2399999999999999E-3</v>
      </c>
      <c r="C142">
        <v>5.3299999999999997E-3</v>
      </c>
      <c r="D142">
        <v>5.2399999999999999E-3</v>
      </c>
      <c r="E142">
        <v>5.28E-3</v>
      </c>
      <c r="F142">
        <v>5.28E-3</v>
      </c>
      <c r="G142">
        <v>0</v>
      </c>
    </row>
    <row r="143" spans="1:7" x14ac:dyDescent="0.25">
      <c r="A143" s="1">
        <v>42262</v>
      </c>
      <c r="B143">
        <v>5.2599999999999999E-3</v>
      </c>
      <c r="C143">
        <v>5.3099999999999996E-3</v>
      </c>
      <c r="D143">
        <v>5.1999999999999998E-3</v>
      </c>
      <c r="E143">
        <v>5.2199999999999998E-3</v>
      </c>
      <c r="F143">
        <v>5.2199999999999998E-3</v>
      </c>
      <c r="G143">
        <v>0</v>
      </c>
    </row>
    <row r="144" spans="1:7" x14ac:dyDescent="0.25">
      <c r="A144" s="1">
        <v>42269</v>
      </c>
      <c r="B144">
        <v>5.2399999999999999E-3</v>
      </c>
      <c r="C144">
        <v>5.28E-3</v>
      </c>
      <c r="D144">
        <v>5.2399999999999999E-3</v>
      </c>
      <c r="E144">
        <v>5.28E-3</v>
      </c>
      <c r="F144">
        <v>5.28E-3</v>
      </c>
      <c r="G144">
        <v>0</v>
      </c>
    </row>
    <row r="145" spans="1:7" x14ac:dyDescent="0.25">
      <c r="A145" s="1">
        <v>42276</v>
      </c>
      <c r="B145">
        <v>5.2700000000000004E-3</v>
      </c>
      <c r="C145">
        <v>5.28E-3</v>
      </c>
      <c r="D145">
        <v>5.2300000000000003E-3</v>
      </c>
      <c r="E145">
        <v>5.2599999999999999E-3</v>
      </c>
      <c r="F145">
        <v>5.2599999999999999E-3</v>
      </c>
      <c r="G145">
        <v>0</v>
      </c>
    </row>
    <row r="146" spans="1:7" x14ac:dyDescent="0.25">
      <c r="A146" s="1">
        <v>42283</v>
      </c>
      <c r="B146">
        <v>5.2500000000000003E-3</v>
      </c>
      <c r="C146">
        <v>5.3299999999999997E-3</v>
      </c>
      <c r="D146">
        <v>5.2500000000000003E-3</v>
      </c>
      <c r="E146">
        <v>5.3299999999999997E-3</v>
      </c>
      <c r="F146">
        <v>5.3299999999999997E-3</v>
      </c>
      <c r="G146">
        <v>0</v>
      </c>
    </row>
    <row r="147" spans="1:7" x14ac:dyDescent="0.25">
      <c r="A147" s="1">
        <v>42290</v>
      </c>
      <c r="B147">
        <v>5.28E-3</v>
      </c>
      <c r="C147">
        <v>5.28E-3</v>
      </c>
      <c r="D147">
        <v>5.2100000000000002E-3</v>
      </c>
      <c r="E147">
        <v>5.2599999999999999E-3</v>
      </c>
      <c r="F147">
        <v>5.2599999999999999E-3</v>
      </c>
      <c r="G147">
        <v>0</v>
      </c>
    </row>
    <row r="148" spans="1:7" x14ac:dyDescent="0.25">
      <c r="A148" s="1">
        <v>42297</v>
      </c>
      <c r="B148">
        <v>5.2700000000000004E-3</v>
      </c>
      <c r="C148">
        <v>5.3299999999999997E-3</v>
      </c>
      <c r="D148">
        <v>5.2700000000000004E-3</v>
      </c>
      <c r="E148">
        <v>5.3200000000000001E-3</v>
      </c>
      <c r="F148">
        <v>5.3200000000000001E-3</v>
      </c>
      <c r="G148">
        <v>0</v>
      </c>
    </row>
    <row r="149" spans="1:7" x14ac:dyDescent="0.25">
      <c r="A149" s="1">
        <v>42304</v>
      </c>
      <c r="B149">
        <v>5.3400000000000001E-3</v>
      </c>
      <c r="C149">
        <v>5.3400000000000001E-3</v>
      </c>
      <c r="D149">
        <v>5.2500000000000003E-3</v>
      </c>
      <c r="E149">
        <v>5.3099999999999996E-3</v>
      </c>
      <c r="F149">
        <v>5.3099999999999996E-3</v>
      </c>
      <c r="G149">
        <v>0</v>
      </c>
    </row>
    <row r="150" spans="1:7" x14ac:dyDescent="0.25">
      <c r="A150" s="1">
        <v>42311</v>
      </c>
      <c r="B150">
        <v>5.3299999999999997E-3</v>
      </c>
      <c r="C150">
        <v>5.4200000000000003E-3</v>
      </c>
      <c r="D150">
        <v>5.3200000000000001E-3</v>
      </c>
      <c r="E150">
        <v>5.3699999999999998E-3</v>
      </c>
      <c r="F150">
        <v>5.3699999999999998E-3</v>
      </c>
      <c r="G150">
        <v>0</v>
      </c>
    </row>
    <row r="151" spans="1:7" x14ac:dyDescent="0.25">
      <c r="A151" s="1">
        <v>42318</v>
      </c>
      <c r="B151">
        <v>5.3899999999999998E-3</v>
      </c>
      <c r="C151">
        <v>5.4299999999999999E-3</v>
      </c>
      <c r="D151">
        <v>5.3400000000000001E-3</v>
      </c>
      <c r="E151">
        <v>5.3800000000000002E-3</v>
      </c>
      <c r="F151">
        <v>5.3800000000000002E-3</v>
      </c>
      <c r="G151">
        <v>0</v>
      </c>
    </row>
    <row r="152" spans="1:7" x14ac:dyDescent="0.25">
      <c r="A152" s="1">
        <v>42325</v>
      </c>
      <c r="B152">
        <v>5.3800000000000002E-3</v>
      </c>
      <c r="C152">
        <v>5.4200000000000003E-3</v>
      </c>
      <c r="D152">
        <v>5.3600000000000002E-3</v>
      </c>
      <c r="E152">
        <v>5.3600000000000002E-3</v>
      </c>
      <c r="F152">
        <v>5.3600000000000002E-3</v>
      </c>
      <c r="G152">
        <v>0</v>
      </c>
    </row>
    <row r="153" spans="1:7" x14ac:dyDescent="0.25">
      <c r="A153" s="1">
        <v>42332</v>
      </c>
      <c r="B153">
        <v>5.3800000000000002E-3</v>
      </c>
      <c r="C153">
        <v>5.3800000000000002E-3</v>
      </c>
      <c r="D153">
        <v>5.3600000000000002E-3</v>
      </c>
      <c r="E153">
        <v>5.3800000000000002E-3</v>
      </c>
      <c r="F153">
        <v>5.3800000000000002E-3</v>
      </c>
      <c r="G153">
        <v>0</v>
      </c>
    </row>
    <row r="154" spans="1:7" x14ac:dyDescent="0.25">
      <c r="A154" s="1">
        <v>42339</v>
      </c>
      <c r="B154">
        <v>5.3800000000000002E-3</v>
      </c>
      <c r="C154">
        <v>5.5599999999999998E-3</v>
      </c>
      <c r="D154">
        <v>5.3800000000000002E-3</v>
      </c>
      <c r="E154">
        <v>5.3899999999999998E-3</v>
      </c>
      <c r="F154">
        <v>5.3899999999999998E-3</v>
      </c>
      <c r="G154">
        <v>0</v>
      </c>
    </row>
    <row r="155" spans="1:7" x14ac:dyDescent="0.25">
      <c r="A155" s="1">
        <v>42346</v>
      </c>
      <c r="B155">
        <v>5.4099999999999999E-3</v>
      </c>
      <c r="C155">
        <v>5.4099999999999999E-3</v>
      </c>
      <c r="D155">
        <v>5.28E-3</v>
      </c>
      <c r="E155">
        <v>5.3E-3</v>
      </c>
      <c r="F155">
        <v>5.3E-3</v>
      </c>
      <c r="G155">
        <v>0</v>
      </c>
    </row>
    <row r="156" spans="1:7" x14ac:dyDescent="0.25">
      <c r="A156" s="1">
        <v>42353</v>
      </c>
      <c r="B156">
        <v>5.3E-3</v>
      </c>
      <c r="C156">
        <v>5.3499999999999997E-3</v>
      </c>
      <c r="D156">
        <v>5.28E-3</v>
      </c>
      <c r="E156">
        <v>5.3099999999999996E-3</v>
      </c>
      <c r="F156">
        <v>5.3099999999999996E-3</v>
      </c>
      <c r="G156">
        <v>0</v>
      </c>
    </row>
    <row r="157" spans="1:7" x14ac:dyDescent="0.25">
      <c r="A157" s="1">
        <v>42360</v>
      </c>
      <c r="B157">
        <v>5.3099999999999996E-3</v>
      </c>
      <c r="C157">
        <v>5.3099999999999996E-3</v>
      </c>
      <c r="D157">
        <v>5.2500000000000003E-3</v>
      </c>
      <c r="E157">
        <v>5.2700000000000004E-3</v>
      </c>
      <c r="F157">
        <v>5.2700000000000004E-3</v>
      </c>
      <c r="G157">
        <v>0</v>
      </c>
    </row>
    <row r="158" spans="1:7" x14ac:dyDescent="0.25">
      <c r="A158" s="1">
        <v>42367</v>
      </c>
      <c r="B158">
        <v>5.2599999999999999E-3</v>
      </c>
      <c r="C158">
        <v>5.28E-3</v>
      </c>
      <c r="D158">
        <v>5.1999999999999998E-3</v>
      </c>
      <c r="E158">
        <v>5.2500000000000003E-3</v>
      </c>
      <c r="F158">
        <v>5.2500000000000003E-3</v>
      </c>
      <c r="G158">
        <v>0</v>
      </c>
    </row>
    <row r="159" spans="1:7" x14ac:dyDescent="0.25">
      <c r="A159" s="1">
        <v>42374</v>
      </c>
      <c r="B159">
        <v>5.1700000000000001E-3</v>
      </c>
      <c r="C159">
        <v>5.2100000000000002E-3</v>
      </c>
      <c r="D159">
        <v>5.13E-3</v>
      </c>
      <c r="E159">
        <v>5.1599999999999997E-3</v>
      </c>
      <c r="F159">
        <v>5.1599999999999997E-3</v>
      </c>
      <c r="G159">
        <v>0</v>
      </c>
    </row>
    <row r="160" spans="1:7" x14ac:dyDescent="0.25">
      <c r="A160" s="1">
        <v>42381</v>
      </c>
      <c r="B160">
        <v>5.1399999999999996E-3</v>
      </c>
      <c r="C160">
        <v>5.1900000000000002E-3</v>
      </c>
      <c r="D160">
        <v>5.1399999999999996E-3</v>
      </c>
      <c r="E160">
        <v>5.1399999999999996E-3</v>
      </c>
      <c r="F160">
        <v>5.1399999999999996E-3</v>
      </c>
      <c r="G160">
        <v>0</v>
      </c>
    </row>
    <row r="161" spans="1:7" x14ac:dyDescent="0.25">
      <c r="A161" s="1">
        <v>42388</v>
      </c>
      <c r="B161">
        <v>5.1599999999999997E-3</v>
      </c>
      <c r="C161">
        <v>5.1999999999999998E-3</v>
      </c>
      <c r="D161">
        <v>5.11E-3</v>
      </c>
      <c r="E161">
        <v>5.1999999999999998E-3</v>
      </c>
      <c r="F161">
        <v>5.1999999999999998E-3</v>
      </c>
      <c r="G161">
        <v>0</v>
      </c>
    </row>
    <row r="162" spans="1:7" x14ac:dyDescent="0.25">
      <c r="A162" s="1">
        <v>42395</v>
      </c>
      <c r="B162">
        <v>5.2100000000000002E-3</v>
      </c>
      <c r="C162">
        <v>5.3600000000000002E-3</v>
      </c>
      <c r="D162">
        <v>5.2100000000000002E-3</v>
      </c>
      <c r="E162">
        <v>5.3200000000000001E-3</v>
      </c>
      <c r="F162">
        <v>5.3200000000000001E-3</v>
      </c>
      <c r="G162">
        <v>0</v>
      </c>
    </row>
    <row r="163" spans="1:7" x14ac:dyDescent="0.25">
      <c r="A163" s="1">
        <v>42402</v>
      </c>
      <c r="B163">
        <v>5.3499999999999997E-3</v>
      </c>
      <c r="C163">
        <v>5.3499999999999997E-3</v>
      </c>
      <c r="D163">
        <v>5.1399999999999996E-3</v>
      </c>
      <c r="E163">
        <v>5.1599999999999997E-3</v>
      </c>
      <c r="F163">
        <v>5.1599999999999997E-3</v>
      </c>
      <c r="G163">
        <v>0</v>
      </c>
    </row>
    <row r="164" spans="1:7" x14ac:dyDescent="0.25">
      <c r="A164" s="1">
        <v>42409</v>
      </c>
      <c r="B164">
        <v>5.11E-3</v>
      </c>
      <c r="C164">
        <v>5.11E-3</v>
      </c>
      <c r="D164">
        <v>4.9300000000000004E-3</v>
      </c>
      <c r="E164">
        <v>4.9899999999999996E-3</v>
      </c>
      <c r="F164">
        <v>4.9899999999999996E-3</v>
      </c>
      <c r="G164">
        <v>0</v>
      </c>
    </row>
    <row r="165" spans="1:7" x14ac:dyDescent="0.25">
      <c r="A165" s="1">
        <v>42416</v>
      </c>
      <c r="B165">
        <v>5.0400000000000002E-3</v>
      </c>
      <c r="C165">
        <v>5.0400000000000002E-3</v>
      </c>
      <c r="D165">
        <v>4.96E-3</v>
      </c>
      <c r="E165">
        <v>4.9699999999999996E-3</v>
      </c>
      <c r="F165">
        <v>4.9699999999999996E-3</v>
      </c>
      <c r="G165">
        <v>0</v>
      </c>
    </row>
    <row r="166" spans="1:7" x14ac:dyDescent="0.25">
      <c r="A166" s="1">
        <v>42423</v>
      </c>
      <c r="B166">
        <v>4.9500000000000004E-3</v>
      </c>
      <c r="C166">
        <v>4.9899999999999996E-3</v>
      </c>
      <c r="D166">
        <v>4.9199999999999999E-3</v>
      </c>
      <c r="E166">
        <v>4.9800000000000001E-3</v>
      </c>
      <c r="F166">
        <v>4.9800000000000001E-3</v>
      </c>
      <c r="G166">
        <v>0</v>
      </c>
    </row>
    <row r="167" spans="1:7" x14ac:dyDescent="0.25">
      <c r="A167" s="1">
        <v>42430</v>
      </c>
      <c r="B167">
        <v>4.9500000000000004E-3</v>
      </c>
      <c r="C167">
        <v>5.0400000000000002E-3</v>
      </c>
      <c r="D167">
        <v>4.9500000000000004E-3</v>
      </c>
      <c r="E167">
        <v>5.0299999999999997E-3</v>
      </c>
      <c r="F167">
        <v>5.0299999999999997E-3</v>
      </c>
      <c r="G167">
        <v>0</v>
      </c>
    </row>
    <row r="168" spans="1:7" x14ac:dyDescent="0.25">
      <c r="A168" s="1">
        <v>42437</v>
      </c>
      <c r="B168">
        <v>5.0200000000000002E-3</v>
      </c>
      <c r="C168">
        <v>5.1000000000000004E-3</v>
      </c>
      <c r="D168">
        <v>4.9500000000000004E-3</v>
      </c>
      <c r="E168">
        <v>5.0400000000000002E-3</v>
      </c>
      <c r="F168">
        <v>5.0400000000000002E-3</v>
      </c>
      <c r="G168">
        <v>0</v>
      </c>
    </row>
    <row r="169" spans="1:7" x14ac:dyDescent="0.25">
      <c r="A169" s="1">
        <v>42444</v>
      </c>
      <c r="B169">
        <v>5.0200000000000002E-3</v>
      </c>
      <c r="C169">
        <v>5.0299999999999997E-3</v>
      </c>
      <c r="D169">
        <v>4.8999999999999998E-3</v>
      </c>
      <c r="E169">
        <v>4.9199999999999999E-3</v>
      </c>
      <c r="F169">
        <v>4.9199999999999999E-3</v>
      </c>
      <c r="G169">
        <v>0</v>
      </c>
    </row>
    <row r="170" spans="1:7" x14ac:dyDescent="0.25">
      <c r="A170" s="1">
        <v>42451</v>
      </c>
      <c r="B170">
        <v>4.9300000000000004E-3</v>
      </c>
      <c r="C170">
        <v>5.0000000000000001E-3</v>
      </c>
      <c r="D170">
        <v>4.9300000000000004E-3</v>
      </c>
      <c r="E170">
        <v>4.9800000000000001E-3</v>
      </c>
      <c r="F170">
        <v>4.9800000000000001E-3</v>
      </c>
      <c r="G170">
        <v>0</v>
      </c>
    </row>
    <row r="171" spans="1:7" x14ac:dyDescent="0.25">
      <c r="A171" s="1">
        <v>42458</v>
      </c>
      <c r="B171">
        <v>5.0099999999999997E-3</v>
      </c>
      <c r="C171">
        <v>5.0099999999999997E-3</v>
      </c>
      <c r="D171">
        <v>4.9199999999999999E-3</v>
      </c>
      <c r="E171">
        <v>4.9500000000000004E-3</v>
      </c>
      <c r="F171">
        <v>4.9500000000000004E-3</v>
      </c>
      <c r="G171">
        <v>0</v>
      </c>
    </row>
    <row r="172" spans="1:7" x14ac:dyDescent="0.25">
      <c r="A172" s="1">
        <v>42465</v>
      </c>
      <c r="B172">
        <v>4.9199999999999999E-3</v>
      </c>
      <c r="C172">
        <v>4.9199999999999999E-3</v>
      </c>
      <c r="D172">
        <v>4.7699999999999999E-3</v>
      </c>
      <c r="E172">
        <v>4.7999999999999996E-3</v>
      </c>
      <c r="F172">
        <v>4.7999999999999996E-3</v>
      </c>
      <c r="G172">
        <v>0</v>
      </c>
    </row>
    <row r="173" spans="1:7" x14ac:dyDescent="0.25">
      <c r="A173" s="1">
        <v>42472</v>
      </c>
      <c r="B173">
        <v>4.7699999999999999E-3</v>
      </c>
      <c r="C173">
        <v>4.8300000000000001E-3</v>
      </c>
      <c r="D173">
        <v>4.7699999999999999E-3</v>
      </c>
      <c r="E173">
        <v>4.81E-3</v>
      </c>
      <c r="F173">
        <v>4.81E-3</v>
      </c>
      <c r="G173">
        <v>0</v>
      </c>
    </row>
    <row r="174" spans="1:7" x14ac:dyDescent="0.25">
      <c r="A174" s="1">
        <v>42479</v>
      </c>
      <c r="B174">
        <v>4.81E-3</v>
      </c>
      <c r="C174">
        <v>4.9100000000000003E-3</v>
      </c>
      <c r="D174">
        <v>4.81E-3</v>
      </c>
      <c r="E174">
        <v>4.8900000000000002E-3</v>
      </c>
      <c r="F174">
        <v>4.8900000000000002E-3</v>
      </c>
      <c r="G174">
        <v>0</v>
      </c>
    </row>
    <row r="175" spans="1:7" x14ac:dyDescent="0.25">
      <c r="A175" s="1">
        <v>42486</v>
      </c>
      <c r="B175">
        <v>4.9100000000000003E-3</v>
      </c>
      <c r="C175">
        <v>4.9199999999999999E-3</v>
      </c>
      <c r="D175">
        <v>4.7099999999999998E-3</v>
      </c>
      <c r="E175">
        <v>4.7200000000000002E-3</v>
      </c>
      <c r="F175">
        <v>4.7200000000000002E-3</v>
      </c>
      <c r="G175">
        <v>0</v>
      </c>
    </row>
    <row r="176" spans="1:7" x14ac:dyDescent="0.25">
      <c r="A176" s="1">
        <v>42493</v>
      </c>
      <c r="B176">
        <v>4.7200000000000002E-3</v>
      </c>
      <c r="C176">
        <v>4.7699999999999999E-3</v>
      </c>
      <c r="D176">
        <v>4.6800000000000001E-3</v>
      </c>
      <c r="E176">
        <v>4.7299999999999998E-3</v>
      </c>
      <c r="F176">
        <v>4.7299999999999998E-3</v>
      </c>
      <c r="G176">
        <v>0</v>
      </c>
    </row>
    <row r="177" spans="1:7" x14ac:dyDescent="0.25">
      <c r="A177" s="1">
        <v>42500</v>
      </c>
      <c r="B177">
        <v>4.7800000000000004E-3</v>
      </c>
      <c r="C177">
        <v>4.8300000000000001E-3</v>
      </c>
      <c r="D177">
        <v>4.7800000000000004E-3</v>
      </c>
      <c r="E177">
        <v>4.81E-3</v>
      </c>
      <c r="F177">
        <v>4.81E-3</v>
      </c>
      <c r="G177">
        <v>0</v>
      </c>
    </row>
    <row r="178" spans="1:7" x14ac:dyDescent="0.25">
      <c r="A178" s="1">
        <v>42507</v>
      </c>
      <c r="B178">
        <v>4.8300000000000001E-3</v>
      </c>
      <c r="C178">
        <v>4.8700000000000002E-3</v>
      </c>
      <c r="D178">
        <v>4.81E-3</v>
      </c>
      <c r="E178">
        <v>4.8700000000000002E-3</v>
      </c>
      <c r="F178">
        <v>4.8700000000000002E-3</v>
      </c>
      <c r="G178">
        <v>0</v>
      </c>
    </row>
    <row r="179" spans="1:7" x14ac:dyDescent="0.25">
      <c r="A179" s="1">
        <v>42514</v>
      </c>
      <c r="B179">
        <v>4.8300000000000001E-3</v>
      </c>
      <c r="C179">
        <v>4.8799999999999998E-3</v>
      </c>
      <c r="D179">
        <v>4.8199999999999996E-3</v>
      </c>
      <c r="E179">
        <v>4.8199999999999996E-3</v>
      </c>
      <c r="F179">
        <v>4.8199999999999996E-3</v>
      </c>
      <c r="G179">
        <v>0</v>
      </c>
    </row>
    <row r="180" spans="1:7" x14ac:dyDescent="0.25">
      <c r="A180" s="1">
        <v>42521</v>
      </c>
      <c r="B180">
        <v>4.8700000000000002E-3</v>
      </c>
      <c r="C180">
        <v>4.8799999999999998E-3</v>
      </c>
      <c r="D180">
        <v>4.7200000000000002E-3</v>
      </c>
      <c r="E180">
        <v>4.7800000000000004E-3</v>
      </c>
      <c r="F180">
        <v>4.7800000000000004E-3</v>
      </c>
      <c r="G180">
        <v>0</v>
      </c>
    </row>
    <row r="181" spans="1:7" x14ac:dyDescent="0.25">
      <c r="A181" s="1">
        <v>42528</v>
      </c>
      <c r="B181">
        <v>4.7400000000000003E-3</v>
      </c>
      <c r="C181">
        <v>4.7499999999999999E-3</v>
      </c>
      <c r="D181">
        <v>4.6699999999999997E-3</v>
      </c>
      <c r="E181">
        <v>4.7099999999999998E-3</v>
      </c>
      <c r="F181">
        <v>4.7099999999999998E-3</v>
      </c>
      <c r="G181">
        <v>0</v>
      </c>
    </row>
    <row r="182" spans="1:7" x14ac:dyDescent="0.25">
      <c r="A182" s="1">
        <v>42535</v>
      </c>
      <c r="B182">
        <v>4.6899999999999997E-3</v>
      </c>
      <c r="C182">
        <v>4.6899999999999997E-3</v>
      </c>
      <c r="D182">
        <v>4.5900000000000003E-3</v>
      </c>
      <c r="E182">
        <v>4.6499999999999996E-3</v>
      </c>
      <c r="F182">
        <v>4.6499999999999996E-3</v>
      </c>
      <c r="G182">
        <v>0</v>
      </c>
    </row>
    <row r="183" spans="1:7" x14ac:dyDescent="0.25">
      <c r="A183" s="1">
        <v>42542</v>
      </c>
      <c r="B183">
        <v>4.5799999999999999E-3</v>
      </c>
      <c r="C183">
        <v>4.6600000000000001E-3</v>
      </c>
      <c r="D183">
        <v>4.47E-3</v>
      </c>
      <c r="E183">
        <v>4.5300000000000002E-3</v>
      </c>
      <c r="F183">
        <v>4.5300000000000002E-3</v>
      </c>
      <c r="G183">
        <v>0</v>
      </c>
    </row>
    <row r="184" spans="1:7" x14ac:dyDescent="0.25">
      <c r="A184" s="1">
        <v>42549</v>
      </c>
      <c r="B184">
        <v>4.4799999999999996E-3</v>
      </c>
      <c r="C184">
        <v>4.5500000000000002E-3</v>
      </c>
      <c r="D184">
        <v>4.4799999999999996E-3</v>
      </c>
      <c r="E184">
        <v>4.5300000000000002E-3</v>
      </c>
      <c r="F184">
        <v>4.5300000000000002E-3</v>
      </c>
      <c r="G184">
        <v>0</v>
      </c>
    </row>
    <row r="185" spans="1:7" x14ac:dyDescent="0.25">
      <c r="A185" s="1">
        <v>42556</v>
      </c>
      <c r="B185">
        <v>4.5199999999999997E-3</v>
      </c>
      <c r="C185">
        <v>4.5199999999999997E-3</v>
      </c>
      <c r="D185">
        <v>4.4299999999999999E-3</v>
      </c>
      <c r="E185">
        <v>4.4299999999999999E-3</v>
      </c>
      <c r="F185">
        <v>4.4299999999999999E-3</v>
      </c>
      <c r="G185">
        <v>0</v>
      </c>
    </row>
    <row r="186" spans="1:7" x14ac:dyDescent="0.25">
      <c r="A186" s="1">
        <v>42563</v>
      </c>
      <c r="B186">
        <v>4.5300000000000002E-3</v>
      </c>
      <c r="C186">
        <v>4.6699999999999997E-3</v>
      </c>
      <c r="D186">
        <v>4.5300000000000002E-3</v>
      </c>
      <c r="E186">
        <v>4.5799999999999999E-3</v>
      </c>
      <c r="F186">
        <v>4.5799999999999999E-3</v>
      </c>
      <c r="G186">
        <v>0</v>
      </c>
    </row>
    <row r="187" spans="1:7" x14ac:dyDescent="0.25">
      <c r="A187" s="1">
        <v>42570</v>
      </c>
      <c r="B187">
        <v>4.6899999999999997E-3</v>
      </c>
      <c r="C187">
        <v>4.7299999999999998E-3</v>
      </c>
      <c r="D187">
        <v>4.6699999999999997E-3</v>
      </c>
      <c r="E187">
        <v>4.6699999999999997E-3</v>
      </c>
      <c r="F187">
        <v>4.6699999999999997E-3</v>
      </c>
      <c r="G187">
        <v>0</v>
      </c>
    </row>
    <row r="188" spans="1:7" x14ac:dyDescent="0.25">
      <c r="A188" s="1">
        <v>42577</v>
      </c>
      <c r="B188">
        <v>4.6600000000000001E-3</v>
      </c>
      <c r="C188">
        <v>4.6600000000000001E-3</v>
      </c>
      <c r="D188">
        <v>4.5100000000000001E-3</v>
      </c>
      <c r="E188">
        <v>4.5300000000000002E-3</v>
      </c>
      <c r="F188">
        <v>4.5300000000000002E-3</v>
      </c>
      <c r="G188">
        <v>0</v>
      </c>
    </row>
    <row r="189" spans="1:7" x14ac:dyDescent="0.25">
      <c r="A189" s="1">
        <v>42584</v>
      </c>
      <c r="B189">
        <v>4.5199999999999997E-3</v>
      </c>
      <c r="C189">
        <v>4.5199999999999997E-3</v>
      </c>
      <c r="D189">
        <v>4.45E-3</v>
      </c>
      <c r="E189">
        <v>4.47E-3</v>
      </c>
      <c r="F189">
        <v>4.47E-3</v>
      </c>
      <c r="G189">
        <v>0</v>
      </c>
    </row>
    <row r="190" spans="1:7" x14ac:dyDescent="0.25">
      <c r="A190" s="1">
        <v>42591</v>
      </c>
      <c r="B190">
        <v>4.5199999999999997E-3</v>
      </c>
      <c r="C190">
        <v>4.5199999999999997E-3</v>
      </c>
      <c r="D190">
        <v>4.4600000000000004E-3</v>
      </c>
      <c r="E190">
        <v>4.4799999999999996E-3</v>
      </c>
      <c r="F190">
        <v>4.4799999999999996E-3</v>
      </c>
      <c r="G190">
        <v>0</v>
      </c>
    </row>
    <row r="191" spans="1:7" x14ac:dyDescent="0.25">
      <c r="A191" s="1">
        <v>42598</v>
      </c>
      <c r="B191">
        <v>4.47E-3</v>
      </c>
      <c r="C191">
        <v>4.47E-3</v>
      </c>
      <c r="D191">
        <v>4.4200000000000003E-3</v>
      </c>
      <c r="E191">
        <v>4.4200000000000003E-3</v>
      </c>
      <c r="F191">
        <v>4.4200000000000003E-3</v>
      </c>
      <c r="G191">
        <v>0</v>
      </c>
    </row>
    <row r="192" spans="1:7" x14ac:dyDescent="0.25">
      <c r="A192" s="1">
        <v>42605</v>
      </c>
      <c r="B192">
        <v>4.4400000000000004E-3</v>
      </c>
      <c r="C192">
        <v>4.5100000000000001E-3</v>
      </c>
      <c r="D192">
        <v>4.4200000000000003E-3</v>
      </c>
      <c r="E192">
        <v>4.4600000000000004E-3</v>
      </c>
      <c r="F192">
        <v>4.4600000000000004E-3</v>
      </c>
      <c r="G192">
        <v>0</v>
      </c>
    </row>
    <row r="193" spans="1:7" x14ac:dyDescent="0.25">
      <c r="A193" s="1">
        <v>42612</v>
      </c>
      <c r="B193">
        <v>4.4900000000000001E-3</v>
      </c>
      <c r="C193">
        <v>4.5799999999999999E-3</v>
      </c>
      <c r="D193">
        <v>4.4900000000000001E-3</v>
      </c>
      <c r="E193">
        <v>4.5799999999999999E-3</v>
      </c>
      <c r="F193">
        <v>4.5799999999999999E-3</v>
      </c>
      <c r="G193">
        <v>0</v>
      </c>
    </row>
    <row r="194" spans="1:7" x14ac:dyDescent="0.25">
      <c r="A194" s="1">
        <v>42619</v>
      </c>
      <c r="B194">
        <v>4.5599999999999998E-3</v>
      </c>
      <c r="C194">
        <v>4.5599999999999998E-3</v>
      </c>
      <c r="D194">
        <v>4.4799999999999996E-3</v>
      </c>
      <c r="E194">
        <v>4.5100000000000001E-3</v>
      </c>
      <c r="F194">
        <v>4.5100000000000001E-3</v>
      </c>
      <c r="G194">
        <v>0</v>
      </c>
    </row>
    <row r="195" spans="1:7" x14ac:dyDescent="0.25">
      <c r="A195" s="1">
        <v>42626</v>
      </c>
      <c r="B195">
        <v>4.4999999999999997E-3</v>
      </c>
      <c r="C195">
        <v>4.5399999999999998E-3</v>
      </c>
      <c r="D195">
        <v>4.4799999999999996E-3</v>
      </c>
      <c r="E195">
        <v>4.4799999999999996E-3</v>
      </c>
      <c r="F195">
        <v>4.4799999999999996E-3</v>
      </c>
      <c r="G195">
        <v>0</v>
      </c>
    </row>
    <row r="196" spans="1:7" x14ac:dyDescent="0.25">
      <c r="A196" s="1">
        <v>42633</v>
      </c>
      <c r="B196">
        <v>4.4999999999999997E-3</v>
      </c>
      <c r="C196">
        <v>4.4999999999999997E-3</v>
      </c>
      <c r="D196">
        <v>4.4299999999999999E-3</v>
      </c>
      <c r="E196">
        <v>4.4600000000000004E-3</v>
      </c>
      <c r="F196">
        <v>4.4600000000000004E-3</v>
      </c>
      <c r="G196">
        <v>0</v>
      </c>
    </row>
    <row r="197" spans="1:7" x14ac:dyDescent="0.25">
      <c r="A197" s="1">
        <v>42640</v>
      </c>
      <c r="B197">
        <v>4.4299999999999999E-3</v>
      </c>
      <c r="C197">
        <v>4.5100000000000001E-3</v>
      </c>
      <c r="D197">
        <v>4.4200000000000003E-3</v>
      </c>
      <c r="E197">
        <v>4.4999999999999997E-3</v>
      </c>
      <c r="F197">
        <v>4.4999999999999997E-3</v>
      </c>
      <c r="G197">
        <v>0</v>
      </c>
    </row>
    <row r="198" spans="1:7" x14ac:dyDescent="0.25">
      <c r="A198" s="1">
        <v>42647</v>
      </c>
      <c r="B198">
        <v>4.4799999999999996E-3</v>
      </c>
      <c r="C198">
        <v>4.5700000000000003E-3</v>
      </c>
      <c r="D198">
        <v>4.4799999999999996E-3</v>
      </c>
      <c r="E198">
        <v>4.5700000000000003E-3</v>
      </c>
      <c r="F198">
        <v>4.5700000000000003E-3</v>
      </c>
      <c r="G198">
        <v>0</v>
      </c>
    </row>
    <row r="199" spans="1:7" x14ac:dyDescent="0.25">
      <c r="A199" s="1">
        <v>42654</v>
      </c>
      <c r="B199">
        <v>4.5700000000000003E-3</v>
      </c>
      <c r="C199">
        <v>4.5999999999999999E-3</v>
      </c>
      <c r="D199">
        <v>4.5500000000000002E-3</v>
      </c>
      <c r="E199">
        <v>4.5799999999999999E-3</v>
      </c>
      <c r="F199">
        <v>4.5799999999999999E-3</v>
      </c>
      <c r="G199">
        <v>0</v>
      </c>
    </row>
    <row r="200" spans="1:7" x14ac:dyDescent="0.25">
      <c r="A200" s="1">
        <v>42661</v>
      </c>
      <c r="B200">
        <v>4.5900000000000003E-3</v>
      </c>
      <c r="C200">
        <v>4.5900000000000003E-3</v>
      </c>
      <c r="D200">
        <v>4.5599999999999998E-3</v>
      </c>
      <c r="E200">
        <v>4.5700000000000003E-3</v>
      </c>
      <c r="F200">
        <v>4.5700000000000003E-3</v>
      </c>
      <c r="G200">
        <v>0</v>
      </c>
    </row>
    <row r="201" spans="1:7" x14ac:dyDescent="0.25">
      <c r="A201" s="1">
        <v>42668</v>
      </c>
      <c r="B201">
        <v>4.5900000000000003E-3</v>
      </c>
      <c r="C201">
        <v>4.64E-3</v>
      </c>
      <c r="D201">
        <v>4.5900000000000003E-3</v>
      </c>
      <c r="E201">
        <v>4.6499999999999996E-3</v>
      </c>
      <c r="F201">
        <v>4.6499999999999996E-3</v>
      </c>
      <c r="G201">
        <v>0</v>
      </c>
    </row>
    <row r="202" spans="1:7" x14ac:dyDescent="0.25">
      <c r="A202" s="1">
        <v>42675</v>
      </c>
      <c r="B202">
        <v>4.6299999999999996E-3</v>
      </c>
      <c r="C202">
        <v>4.6299999999999996E-3</v>
      </c>
      <c r="D202">
        <v>4.5399999999999998E-3</v>
      </c>
      <c r="E202">
        <v>4.5599999999999998E-3</v>
      </c>
      <c r="F202">
        <v>4.5599999999999998E-3</v>
      </c>
      <c r="G202">
        <v>0</v>
      </c>
    </row>
    <row r="203" spans="1:7" x14ac:dyDescent="0.25">
      <c r="A203" s="1">
        <v>42682</v>
      </c>
      <c r="B203">
        <v>4.5900000000000003E-3</v>
      </c>
      <c r="C203">
        <v>4.7400000000000003E-3</v>
      </c>
      <c r="D203">
        <v>4.5399999999999998E-3</v>
      </c>
      <c r="E203">
        <v>4.6899999999999997E-3</v>
      </c>
      <c r="F203">
        <v>4.6899999999999997E-3</v>
      </c>
      <c r="G203">
        <v>0</v>
      </c>
    </row>
    <row r="204" spans="1:7" x14ac:dyDescent="0.25">
      <c r="A204" s="1">
        <v>42689</v>
      </c>
      <c r="B204">
        <v>4.7400000000000003E-3</v>
      </c>
      <c r="C204">
        <v>4.8300000000000001E-3</v>
      </c>
      <c r="D204">
        <v>4.7400000000000003E-3</v>
      </c>
      <c r="E204">
        <v>4.8300000000000001E-3</v>
      </c>
      <c r="F204">
        <v>4.8300000000000001E-3</v>
      </c>
      <c r="G204">
        <v>0</v>
      </c>
    </row>
    <row r="205" spans="1:7" x14ac:dyDescent="0.25">
      <c r="A205" s="1">
        <v>42696</v>
      </c>
      <c r="B205">
        <v>4.8199999999999996E-3</v>
      </c>
      <c r="C205">
        <v>4.9100000000000003E-3</v>
      </c>
      <c r="D205">
        <v>4.8199999999999996E-3</v>
      </c>
      <c r="E205">
        <v>4.8900000000000002E-3</v>
      </c>
      <c r="F205">
        <v>4.8900000000000002E-3</v>
      </c>
      <c r="G205">
        <v>0</v>
      </c>
    </row>
    <row r="206" spans="1:7" x14ac:dyDescent="0.25">
      <c r="A206" s="1">
        <v>42703</v>
      </c>
      <c r="B206">
        <v>4.8500000000000001E-3</v>
      </c>
      <c r="C206">
        <v>4.96E-3</v>
      </c>
      <c r="D206">
        <v>4.8500000000000001E-3</v>
      </c>
      <c r="E206">
        <v>4.9399999999999999E-3</v>
      </c>
      <c r="F206">
        <v>4.9399999999999999E-3</v>
      </c>
      <c r="G206">
        <v>0</v>
      </c>
    </row>
    <row r="207" spans="1:7" x14ac:dyDescent="0.25">
      <c r="A207" s="1">
        <v>42710</v>
      </c>
      <c r="B207">
        <v>4.9500000000000004E-3</v>
      </c>
      <c r="C207">
        <v>5.0299999999999997E-3</v>
      </c>
      <c r="D207">
        <v>4.8900000000000002E-3</v>
      </c>
      <c r="E207">
        <v>5.0099999999999997E-3</v>
      </c>
      <c r="F207">
        <v>5.0099999999999997E-3</v>
      </c>
      <c r="G207">
        <v>0</v>
      </c>
    </row>
    <row r="208" spans="1:7" x14ac:dyDescent="0.25">
      <c r="A208" s="1">
        <v>42717</v>
      </c>
      <c r="B208">
        <v>5.0200000000000002E-3</v>
      </c>
      <c r="C208">
        <v>5.1200000000000004E-3</v>
      </c>
      <c r="D208">
        <v>4.9800000000000001E-3</v>
      </c>
      <c r="E208">
        <v>5.1000000000000004E-3</v>
      </c>
      <c r="F208">
        <v>5.1000000000000004E-3</v>
      </c>
      <c r="G208">
        <v>0</v>
      </c>
    </row>
    <row r="209" spans="1:7" x14ac:dyDescent="0.25">
      <c r="A209" s="1">
        <v>42724</v>
      </c>
      <c r="B209">
        <v>5.0499999999999998E-3</v>
      </c>
      <c r="C209">
        <v>5.1000000000000004E-3</v>
      </c>
      <c r="D209">
        <v>5.0499999999999998E-3</v>
      </c>
      <c r="E209">
        <v>5.0699999999999999E-3</v>
      </c>
      <c r="F209">
        <v>5.0699999999999999E-3</v>
      </c>
      <c r="G209">
        <v>0</v>
      </c>
    </row>
    <row r="210" spans="1:7" x14ac:dyDescent="0.25">
      <c r="A210" s="1">
        <v>42731</v>
      </c>
      <c r="B210">
        <v>5.0699999999999999E-3</v>
      </c>
      <c r="C210">
        <v>5.0899999999999999E-3</v>
      </c>
      <c r="D210">
        <v>5.0299999999999997E-3</v>
      </c>
      <c r="E210">
        <v>5.0400000000000002E-3</v>
      </c>
      <c r="F210">
        <v>5.0400000000000002E-3</v>
      </c>
      <c r="G210">
        <v>0</v>
      </c>
    </row>
    <row r="211" spans="1:7" x14ac:dyDescent="0.25">
      <c r="A211" s="1">
        <v>42738</v>
      </c>
      <c r="B211">
        <v>5.0600000000000003E-3</v>
      </c>
      <c r="C211">
        <v>5.11E-3</v>
      </c>
      <c r="D211">
        <v>5.0600000000000003E-3</v>
      </c>
      <c r="E211">
        <v>5.0699999999999999E-3</v>
      </c>
      <c r="F211">
        <v>5.0699999999999999E-3</v>
      </c>
      <c r="G211">
        <v>0</v>
      </c>
    </row>
    <row r="212" spans="1:7" x14ac:dyDescent="0.25">
      <c r="A212" s="1">
        <v>42745</v>
      </c>
      <c r="B212">
        <v>5.0800000000000003E-3</v>
      </c>
      <c r="C212">
        <v>5.0800000000000003E-3</v>
      </c>
      <c r="D212">
        <v>4.9699999999999996E-3</v>
      </c>
      <c r="E212">
        <v>4.9899999999999996E-3</v>
      </c>
      <c r="F212">
        <v>4.9899999999999996E-3</v>
      </c>
      <c r="G212">
        <v>0</v>
      </c>
    </row>
    <row r="213" spans="1:7" x14ac:dyDescent="0.25">
      <c r="A213" s="1">
        <v>42752</v>
      </c>
      <c r="B213">
        <v>4.9800000000000001E-3</v>
      </c>
      <c r="C213">
        <v>5.0200000000000002E-3</v>
      </c>
      <c r="D213">
        <v>4.9100000000000003E-3</v>
      </c>
      <c r="E213">
        <v>5.0200000000000002E-3</v>
      </c>
      <c r="F213">
        <v>5.0200000000000002E-3</v>
      </c>
      <c r="G213">
        <v>0</v>
      </c>
    </row>
    <row r="214" spans="1:7" x14ac:dyDescent="0.25">
      <c r="A214" s="1">
        <v>42759</v>
      </c>
      <c r="B214">
        <v>4.9300000000000004E-3</v>
      </c>
      <c r="C214">
        <v>5.0099999999999997E-3</v>
      </c>
      <c r="D214">
        <v>4.9300000000000004E-3</v>
      </c>
      <c r="E214">
        <v>5.0099999999999997E-3</v>
      </c>
      <c r="F214">
        <v>5.0099999999999997E-3</v>
      </c>
      <c r="G214">
        <v>0</v>
      </c>
    </row>
    <row r="215" spans="1:7" x14ac:dyDescent="0.25">
      <c r="A215" s="1">
        <v>42766</v>
      </c>
      <c r="B215">
        <v>4.9699999999999996E-3</v>
      </c>
      <c r="C215">
        <v>4.9699999999999996E-3</v>
      </c>
      <c r="D215">
        <v>4.8700000000000002E-3</v>
      </c>
      <c r="E215">
        <v>4.9199999999999999E-3</v>
      </c>
      <c r="F215">
        <v>4.9199999999999999E-3</v>
      </c>
      <c r="G215">
        <v>0</v>
      </c>
    </row>
    <row r="216" spans="1:7" x14ac:dyDescent="0.25">
      <c r="A216" s="1">
        <v>42773</v>
      </c>
      <c r="B216">
        <v>4.8599999999999997E-3</v>
      </c>
      <c r="C216">
        <v>4.9399999999999999E-3</v>
      </c>
      <c r="D216">
        <v>4.8599999999999997E-3</v>
      </c>
      <c r="E216">
        <v>4.9199999999999999E-3</v>
      </c>
      <c r="F216">
        <v>4.9199999999999999E-3</v>
      </c>
      <c r="G216">
        <v>0</v>
      </c>
    </row>
    <row r="217" spans="1:7" x14ac:dyDescent="0.25">
      <c r="A217" s="1">
        <v>42780</v>
      </c>
      <c r="B217">
        <v>4.9100000000000003E-3</v>
      </c>
      <c r="C217">
        <v>4.9500000000000004E-3</v>
      </c>
      <c r="D217">
        <v>4.8599999999999997E-3</v>
      </c>
      <c r="E217">
        <v>4.8599999999999997E-3</v>
      </c>
      <c r="F217">
        <v>4.8599999999999997E-3</v>
      </c>
      <c r="G217">
        <v>0</v>
      </c>
    </row>
    <row r="218" spans="1:7" x14ac:dyDescent="0.25">
      <c r="A218" s="1">
        <v>42787</v>
      </c>
      <c r="B218">
        <v>4.8700000000000002E-3</v>
      </c>
      <c r="C218">
        <v>4.8999999999999998E-3</v>
      </c>
      <c r="D218">
        <v>4.81E-3</v>
      </c>
      <c r="E218">
        <v>4.81E-3</v>
      </c>
      <c r="F218">
        <v>4.81E-3</v>
      </c>
      <c r="G218">
        <v>0</v>
      </c>
    </row>
    <row r="219" spans="1:7" x14ac:dyDescent="0.25">
      <c r="A219" s="1">
        <v>42794</v>
      </c>
      <c r="B219">
        <v>4.8599999999999997E-3</v>
      </c>
      <c r="C219">
        <v>4.9500000000000004E-3</v>
      </c>
      <c r="D219">
        <v>4.8500000000000001E-3</v>
      </c>
      <c r="E219">
        <v>4.9500000000000004E-3</v>
      </c>
      <c r="F219">
        <v>4.9500000000000004E-3</v>
      </c>
      <c r="G219">
        <v>0</v>
      </c>
    </row>
    <row r="220" spans="1:7" x14ac:dyDescent="0.25">
      <c r="A220" s="1">
        <v>42801</v>
      </c>
      <c r="B220">
        <v>4.9199999999999999E-3</v>
      </c>
      <c r="C220">
        <v>4.9899999999999996E-3</v>
      </c>
      <c r="D220">
        <v>4.9100000000000003E-3</v>
      </c>
      <c r="E220">
        <v>4.9800000000000001E-3</v>
      </c>
      <c r="F220">
        <v>4.9800000000000001E-3</v>
      </c>
      <c r="G220">
        <v>0</v>
      </c>
    </row>
    <row r="221" spans="1:7" x14ac:dyDescent="0.25">
      <c r="A221" s="1">
        <v>42808</v>
      </c>
      <c r="B221">
        <v>4.9500000000000004E-3</v>
      </c>
      <c r="C221">
        <v>4.96E-3</v>
      </c>
      <c r="D221">
        <v>4.8700000000000002E-3</v>
      </c>
      <c r="E221">
        <v>4.8700000000000002E-3</v>
      </c>
      <c r="F221">
        <v>4.8700000000000002E-3</v>
      </c>
      <c r="G221">
        <v>0</v>
      </c>
    </row>
    <row r="222" spans="1:7" x14ac:dyDescent="0.25">
      <c r="A222" s="1">
        <v>42815</v>
      </c>
      <c r="B222">
        <v>4.8599999999999997E-3</v>
      </c>
      <c r="C222">
        <v>4.8599999999999997E-3</v>
      </c>
      <c r="D222">
        <v>4.7699999999999999E-3</v>
      </c>
      <c r="E222">
        <v>4.7999999999999996E-3</v>
      </c>
      <c r="F222">
        <v>4.7999999999999996E-3</v>
      </c>
      <c r="G222">
        <v>0</v>
      </c>
    </row>
    <row r="223" spans="1:7" x14ac:dyDescent="0.25">
      <c r="A223" s="1">
        <v>42822</v>
      </c>
      <c r="B223">
        <v>4.7800000000000004E-3</v>
      </c>
      <c r="C223">
        <v>4.8399999999999997E-3</v>
      </c>
      <c r="D223">
        <v>4.7800000000000004E-3</v>
      </c>
      <c r="E223">
        <v>4.7999999999999996E-3</v>
      </c>
      <c r="F223">
        <v>4.7999999999999996E-3</v>
      </c>
      <c r="G223">
        <v>0</v>
      </c>
    </row>
    <row r="224" spans="1:7" x14ac:dyDescent="0.25">
      <c r="A224" s="1">
        <v>42829</v>
      </c>
      <c r="B224">
        <v>4.7999999999999996E-3</v>
      </c>
      <c r="C224">
        <v>4.8300000000000001E-3</v>
      </c>
      <c r="D224">
        <v>4.79E-3</v>
      </c>
      <c r="E224">
        <v>4.7999999999999996E-3</v>
      </c>
      <c r="F224">
        <v>4.7999999999999996E-3</v>
      </c>
      <c r="G224">
        <v>0</v>
      </c>
    </row>
    <row r="225" spans="1:7" x14ac:dyDescent="0.25">
      <c r="A225" s="1">
        <v>42836</v>
      </c>
      <c r="B225">
        <v>4.81E-3</v>
      </c>
      <c r="C225">
        <v>4.81E-3</v>
      </c>
      <c r="D225">
        <v>4.6899999999999997E-3</v>
      </c>
      <c r="E225">
        <v>4.7000000000000002E-3</v>
      </c>
      <c r="F225">
        <v>4.7000000000000002E-3</v>
      </c>
      <c r="G225">
        <v>0</v>
      </c>
    </row>
    <row r="226" spans="1:7" x14ac:dyDescent="0.25">
      <c r="A226" s="1">
        <v>42843</v>
      </c>
      <c r="B226">
        <v>4.7400000000000003E-3</v>
      </c>
      <c r="C226">
        <v>4.8500000000000001E-3</v>
      </c>
      <c r="D226">
        <v>4.7000000000000002E-3</v>
      </c>
      <c r="E226">
        <v>4.7400000000000003E-3</v>
      </c>
      <c r="F226">
        <v>4.7400000000000003E-3</v>
      </c>
      <c r="G226">
        <v>0</v>
      </c>
    </row>
    <row r="227" spans="1:7" x14ac:dyDescent="0.25">
      <c r="A227" s="1">
        <v>42850</v>
      </c>
      <c r="B227">
        <v>4.7499999999999999E-3</v>
      </c>
      <c r="C227">
        <v>4.8199999999999996E-3</v>
      </c>
      <c r="D227">
        <v>4.7499999999999999E-3</v>
      </c>
      <c r="E227">
        <v>4.81E-3</v>
      </c>
      <c r="F227">
        <v>4.81E-3</v>
      </c>
      <c r="G227">
        <v>0</v>
      </c>
    </row>
    <row r="228" spans="1:7" x14ac:dyDescent="0.25">
      <c r="A228" s="1">
        <v>42857</v>
      </c>
      <c r="B228">
        <v>4.8300000000000001E-3</v>
      </c>
      <c r="C228">
        <v>4.8900000000000002E-3</v>
      </c>
      <c r="D228">
        <v>4.8300000000000001E-3</v>
      </c>
      <c r="E228">
        <v>4.8999999999999998E-3</v>
      </c>
      <c r="F228">
        <v>4.8999999999999998E-3</v>
      </c>
      <c r="G228">
        <v>0</v>
      </c>
    </row>
    <row r="229" spans="1:7" x14ac:dyDescent="0.25">
      <c r="A229" s="1">
        <v>42864</v>
      </c>
      <c r="B229">
        <v>4.8900000000000002E-3</v>
      </c>
      <c r="C229">
        <v>4.9500000000000004E-3</v>
      </c>
      <c r="D229">
        <v>4.8900000000000002E-3</v>
      </c>
      <c r="E229">
        <v>4.9399999999999999E-3</v>
      </c>
      <c r="F229">
        <v>4.9399999999999999E-3</v>
      </c>
      <c r="G229">
        <v>0</v>
      </c>
    </row>
    <row r="230" spans="1:7" x14ac:dyDescent="0.25">
      <c r="A230" s="1">
        <v>42871</v>
      </c>
      <c r="B230">
        <v>4.9399999999999999E-3</v>
      </c>
      <c r="C230">
        <v>4.9399999999999999E-3</v>
      </c>
      <c r="D230">
        <v>4.79E-3</v>
      </c>
      <c r="E230">
        <v>4.8399999999999997E-3</v>
      </c>
      <c r="F230">
        <v>4.8399999999999997E-3</v>
      </c>
      <c r="G230">
        <v>0</v>
      </c>
    </row>
    <row r="231" spans="1:7" x14ac:dyDescent="0.25">
      <c r="A231" s="1">
        <v>42878</v>
      </c>
      <c r="B231">
        <v>4.8199999999999996E-3</v>
      </c>
      <c r="C231">
        <v>4.8599999999999997E-3</v>
      </c>
      <c r="D231">
        <v>4.7999999999999996E-3</v>
      </c>
      <c r="E231">
        <v>4.81E-3</v>
      </c>
      <c r="F231">
        <v>4.81E-3</v>
      </c>
      <c r="G231">
        <v>0</v>
      </c>
    </row>
    <row r="232" spans="1:7" x14ac:dyDescent="0.25">
      <c r="A232" s="1">
        <v>42885</v>
      </c>
      <c r="B232">
        <v>4.79E-3</v>
      </c>
      <c r="C232">
        <v>4.8300000000000001E-3</v>
      </c>
      <c r="D232">
        <v>4.79E-3</v>
      </c>
      <c r="E232">
        <v>4.81E-3</v>
      </c>
      <c r="F232">
        <v>4.81E-3</v>
      </c>
      <c r="G232">
        <v>0</v>
      </c>
    </row>
    <row r="233" spans="1:7" x14ac:dyDescent="0.25">
      <c r="A233" s="1">
        <v>42892</v>
      </c>
      <c r="B233">
        <v>4.79E-3</v>
      </c>
      <c r="C233">
        <v>4.7999999999999996E-3</v>
      </c>
      <c r="D233">
        <v>4.7400000000000003E-3</v>
      </c>
      <c r="E233">
        <v>4.79E-3</v>
      </c>
      <c r="F233">
        <v>4.79E-3</v>
      </c>
      <c r="G233">
        <v>0</v>
      </c>
    </row>
    <row r="234" spans="1:7" x14ac:dyDescent="0.25">
      <c r="A234" s="1">
        <v>42899</v>
      </c>
      <c r="B234">
        <v>4.7600000000000003E-3</v>
      </c>
      <c r="C234">
        <v>4.8300000000000001E-3</v>
      </c>
      <c r="D234">
        <v>4.7499999999999999E-3</v>
      </c>
      <c r="E234">
        <v>4.8300000000000001E-3</v>
      </c>
      <c r="F234">
        <v>4.8300000000000001E-3</v>
      </c>
      <c r="G234">
        <v>0</v>
      </c>
    </row>
    <row r="235" spans="1:7" x14ac:dyDescent="0.25">
      <c r="A235" s="1">
        <v>42906</v>
      </c>
      <c r="B235">
        <v>4.81E-3</v>
      </c>
      <c r="C235">
        <v>4.8300000000000001E-3</v>
      </c>
      <c r="D235">
        <v>4.81E-3</v>
      </c>
      <c r="E235">
        <v>4.8300000000000001E-3</v>
      </c>
      <c r="F235">
        <v>4.8300000000000001E-3</v>
      </c>
      <c r="G235">
        <v>0</v>
      </c>
    </row>
    <row r="236" spans="1:7" x14ac:dyDescent="0.25">
      <c r="A236" s="1">
        <v>42913</v>
      </c>
      <c r="B236">
        <v>4.8500000000000001E-3</v>
      </c>
      <c r="C236">
        <v>4.8900000000000002E-3</v>
      </c>
      <c r="D236">
        <v>4.8399999999999997E-3</v>
      </c>
      <c r="E236">
        <v>4.8799999999999998E-3</v>
      </c>
      <c r="F236">
        <v>4.8799999999999998E-3</v>
      </c>
      <c r="G236">
        <v>0</v>
      </c>
    </row>
    <row r="237" spans="1:7" x14ac:dyDescent="0.25">
      <c r="A237" s="1">
        <v>42920</v>
      </c>
      <c r="B237">
        <v>4.9100000000000003E-3</v>
      </c>
      <c r="C237">
        <v>4.9399999999999999E-3</v>
      </c>
      <c r="D237">
        <v>4.8999999999999998E-3</v>
      </c>
      <c r="E237">
        <v>4.9300000000000004E-3</v>
      </c>
      <c r="F237">
        <v>4.9300000000000004E-3</v>
      </c>
      <c r="G237">
        <v>0</v>
      </c>
    </row>
    <row r="238" spans="1:7" x14ac:dyDescent="0.25">
      <c r="A238" s="1">
        <v>42927</v>
      </c>
      <c r="B238">
        <v>4.96E-3</v>
      </c>
      <c r="C238">
        <v>4.96E-3</v>
      </c>
      <c r="D238">
        <v>4.8799999999999998E-3</v>
      </c>
      <c r="E238">
        <v>4.8999999999999998E-3</v>
      </c>
      <c r="F238">
        <v>4.8999999999999998E-3</v>
      </c>
      <c r="G238">
        <v>0</v>
      </c>
    </row>
    <row r="239" spans="1:7" x14ac:dyDescent="0.25">
      <c r="A239" s="1">
        <v>42934</v>
      </c>
      <c r="B239">
        <v>4.8900000000000002E-3</v>
      </c>
      <c r="C239">
        <v>4.8999999999999998E-3</v>
      </c>
      <c r="D239">
        <v>4.7999999999999996E-3</v>
      </c>
      <c r="E239">
        <v>4.8199999999999996E-3</v>
      </c>
      <c r="F239">
        <v>4.8199999999999996E-3</v>
      </c>
      <c r="G239">
        <v>0</v>
      </c>
    </row>
    <row r="240" spans="1:7" x14ac:dyDescent="0.25">
      <c r="A240" s="1">
        <v>42941</v>
      </c>
      <c r="B240">
        <v>4.8199999999999996E-3</v>
      </c>
      <c r="C240">
        <v>4.8500000000000001E-3</v>
      </c>
      <c r="D240">
        <v>4.79E-3</v>
      </c>
      <c r="E240">
        <v>4.8199999999999996E-3</v>
      </c>
      <c r="F240">
        <v>4.8199999999999996E-3</v>
      </c>
      <c r="G240">
        <v>0</v>
      </c>
    </row>
    <row r="241" spans="1:7" x14ac:dyDescent="0.25">
      <c r="A241" s="1">
        <v>42948</v>
      </c>
      <c r="B241">
        <v>4.8199999999999996E-3</v>
      </c>
      <c r="C241">
        <v>4.8199999999999996E-3</v>
      </c>
      <c r="D241">
        <v>4.7600000000000003E-3</v>
      </c>
      <c r="E241">
        <v>4.7600000000000003E-3</v>
      </c>
      <c r="F241">
        <v>4.7600000000000003E-3</v>
      </c>
      <c r="G241">
        <v>0</v>
      </c>
    </row>
    <row r="242" spans="1:7" x14ac:dyDescent="0.25">
      <c r="A242" s="1">
        <v>42955</v>
      </c>
      <c r="B242">
        <v>4.7999999999999996E-3</v>
      </c>
      <c r="C242">
        <v>4.7999999999999996E-3</v>
      </c>
      <c r="D242">
        <v>4.7299999999999998E-3</v>
      </c>
      <c r="E242">
        <v>4.7600000000000003E-3</v>
      </c>
      <c r="F242">
        <v>4.7600000000000003E-3</v>
      </c>
      <c r="G242">
        <v>0</v>
      </c>
    </row>
    <row r="243" spans="1:7" x14ac:dyDescent="0.25">
      <c r="A243" s="1">
        <v>42962</v>
      </c>
      <c r="B243">
        <v>4.7600000000000003E-3</v>
      </c>
      <c r="C243">
        <v>4.7999999999999996E-3</v>
      </c>
      <c r="D243">
        <v>4.7299999999999998E-3</v>
      </c>
      <c r="E243">
        <v>4.7400000000000003E-3</v>
      </c>
      <c r="F243">
        <v>4.7400000000000003E-3</v>
      </c>
      <c r="G243">
        <v>0</v>
      </c>
    </row>
    <row r="244" spans="1:7" x14ac:dyDescent="0.25">
      <c r="A244" s="1">
        <v>42969</v>
      </c>
      <c r="B244">
        <v>4.7499999999999999E-3</v>
      </c>
      <c r="C244">
        <v>4.79E-3</v>
      </c>
      <c r="D244">
        <v>4.7299999999999998E-3</v>
      </c>
      <c r="E244">
        <v>4.7800000000000004E-3</v>
      </c>
      <c r="F244">
        <v>4.7800000000000004E-3</v>
      </c>
      <c r="G244">
        <v>0</v>
      </c>
    </row>
    <row r="245" spans="1:7" x14ac:dyDescent="0.25">
      <c r="A245" s="1">
        <v>42976</v>
      </c>
      <c r="B245">
        <v>4.7200000000000002E-3</v>
      </c>
      <c r="C245">
        <v>4.79E-3</v>
      </c>
      <c r="D245">
        <v>4.7099999999999998E-3</v>
      </c>
      <c r="E245">
        <v>4.7600000000000003E-3</v>
      </c>
      <c r="F245">
        <v>4.7600000000000003E-3</v>
      </c>
      <c r="G245">
        <v>0</v>
      </c>
    </row>
    <row r="246" spans="1:7" x14ac:dyDescent="0.25">
      <c r="A246" s="1">
        <v>42983</v>
      </c>
      <c r="B246">
        <v>4.7499999999999999E-3</v>
      </c>
      <c r="C246">
        <v>4.7499999999999999E-3</v>
      </c>
      <c r="D246">
        <v>4.6600000000000001E-3</v>
      </c>
      <c r="E246">
        <v>4.6600000000000001E-3</v>
      </c>
      <c r="F246">
        <v>4.6600000000000001E-3</v>
      </c>
      <c r="G246">
        <v>0</v>
      </c>
    </row>
    <row r="247" spans="1:7" x14ac:dyDescent="0.25">
      <c r="A247" s="1">
        <v>42990</v>
      </c>
      <c r="B247">
        <v>4.7200000000000002E-3</v>
      </c>
      <c r="C247">
        <v>4.8300000000000001E-3</v>
      </c>
      <c r="D247">
        <v>4.7200000000000002E-3</v>
      </c>
      <c r="E247">
        <v>4.7999999999999996E-3</v>
      </c>
      <c r="F247">
        <v>4.7999999999999996E-3</v>
      </c>
      <c r="G247">
        <v>0</v>
      </c>
    </row>
    <row r="248" spans="1:7" x14ac:dyDescent="0.25">
      <c r="A248" s="1">
        <v>42997</v>
      </c>
      <c r="B248">
        <v>4.8300000000000001E-3</v>
      </c>
      <c r="C248">
        <v>4.8900000000000002E-3</v>
      </c>
      <c r="D248">
        <v>4.8199999999999996E-3</v>
      </c>
      <c r="E248">
        <v>4.8500000000000001E-3</v>
      </c>
      <c r="F248">
        <v>4.8500000000000001E-3</v>
      </c>
      <c r="G248">
        <v>0</v>
      </c>
    </row>
    <row r="249" spans="1:7" x14ac:dyDescent="0.25">
      <c r="A249" s="1">
        <v>43004</v>
      </c>
      <c r="B249">
        <v>4.8300000000000001E-3</v>
      </c>
      <c r="C249">
        <v>4.8900000000000002E-3</v>
      </c>
      <c r="D249">
        <v>4.8300000000000001E-3</v>
      </c>
      <c r="E249">
        <v>4.8700000000000002E-3</v>
      </c>
      <c r="F249">
        <v>4.8700000000000002E-3</v>
      </c>
      <c r="G249">
        <v>0</v>
      </c>
    </row>
    <row r="250" spans="1:7" x14ac:dyDescent="0.25">
      <c r="A250" s="1">
        <v>43011</v>
      </c>
      <c r="B250">
        <v>4.8799999999999998E-3</v>
      </c>
      <c r="C250">
        <v>4.8999999999999998E-3</v>
      </c>
      <c r="D250">
        <v>4.8700000000000002E-3</v>
      </c>
      <c r="E250">
        <v>4.8900000000000002E-3</v>
      </c>
      <c r="F250">
        <v>4.8900000000000002E-3</v>
      </c>
      <c r="G250">
        <v>0</v>
      </c>
    </row>
    <row r="251" spans="1:7" x14ac:dyDescent="0.25">
      <c r="A251" s="1">
        <v>43018</v>
      </c>
      <c r="B251">
        <v>4.8799999999999998E-3</v>
      </c>
      <c r="C251">
        <v>4.8900000000000002E-3</v>
      </c>
      <c r="D251">
        <v>4.8399999999999997E-3</v>
      </c>
      <c r="E251">
        <v>4.8500000000000001E-3</v>
      </c>
      <c r="F251">
        <v>4.8500000000000001E-3</v>
      </c>
      <c r="G251">
        <v>0</v>
      </c>
    </row>
    <row r="252" spans="1:7" x14ac:dyDescent="0.25">
      <c r="A252" s="1">
        <v>43025</v>
      </c>
      <c r="B252">
        <v>4.8599999999999997E-3</v>
      </c>
      <c r="C252">
        <v>4.9399999999999999E-3</v>
      </c>
      <c r="D252">
        <v>4.8599999999999997E-3</v>
      </c>
      <c r="E252">
        <v>4.9100000000000003E-3</v>
      </c>
      <c r="F252">
        <v>4.9100000000000003E-3</v>
      </c>
      <c r="G252">
        <v>0</v>
      </c>
    </row>
    <row r="253" spans="1:7" x14ac:dyDescent="0.25">
      <c r="A253" s="1">
        <v>43032</v>
      </c>
      <c r="B253">
        <v>4.9199999999999999E-3</v>
      </c>
      <c r="C253">
        <v>4.9500000000000004E-3</v>
      </c>
      <c r="D253">
        <v>4.8799999999999998E-3</v>
      </c>
      <c r="E253">
        <v>4.9199999999999999E-3</v>
      </c>
      <c r="F253">
        <v>4.9199999999999999E-3</v>
      </c>
      <c r="G253">
        <v>0</v>
      </c>
    </row>
    <row r="254" spans="1:7" x14ac:dyDescent="0.25">
      <c r="A254" s="1">
        <v>43039</v>
      </c>
      <c r="B254">
        <v>4.9100000000000003E-3</v>
      </c>
      <c r="C254">
        <v>4.96E-3</v>
      </c>
      <c r="D254">
        <v>4.9100000000000003E-3</v>
      </c>
      <c r="E254">
        <v>4.9300000000000004E-3</v>
      </c>
      <c r="F254">
        <v>4.9300000000000004E-3</v>
      </c>
      <c r="G254">
        <v>0</v>
      </c>
    </row>
    <row r="255" spans="1:7" x14ac:dyDescent="0.25">
      <c r="A255" s="1">
        <v>43046</v>
      </c>
      <c r="B255">
        <v>4.9399999999999999E-3</v>
      </c>
      <c r="C255">
        <v>4.9500000000000004E-3</v>
      </c>
      <c r="D255">
        <v>4.9100000000000003E-3</v>
      </c>
      <c r="E255">
        <v>4.9399999999999999E-3</v>
      </c>
      <c r="F255">
        <v>4.9399999999999999E-3</v>
      </c>
      <c r="G255">
        <v>0</v>
      </c>
    </row>
    <row r="256" spans="1:7" x14ac:dyDescent="0.25">
      <c r="A256" s="1">
        <v>43053</v>
      </c>
      <c r="B256">
        <v>4.9399999999999999E-3</v>
      </c>
      <c r="C256">
        <v>4.9500000000000004E-3</v>
      </c>
      <c r="D256">
        <v>4.8399999999999997E-3</v>
      </c>
      <c r="E256">
        <v>4.8599999999999997E-3</v>
      </c>
      <c r="F256">
        <v>4.8599999999999997E-3</v>
      </c>
      <c r="G256">
        <v>0</v>
      </c>
    </row>
    <row r="257" spans="1:7" x14ac:dyDescent="0.25">
      <c r="A257" s="1">
        <v>43060</v>
      </c>
      <c r="B257">
        <v>4.8700000000000002E-3</v>
      </c>
      <c r="C257">
        <v>4.8799999999999998E-3</v>
      </c>
      <c r="D257">
        <v>4.8199999999999996E-3</v>
      </c>
      <c r="E257">
        <v>4.8700000000000002E-3</v>
      </c>
      <c r="F257">
        <v>4.8700000000000002E-3</v>
      </c>
      <c r="G257">
        <v>0</v>
      </c>
    </row>
    <row r="258" spans="1:7" x14ac:dyDescent="0.25">
      <c r="A258" s="1">
        <v>43067</v>
      </c>
      <c r="B258">
        <v>4.7999999999999996E-3</v>
      </c>
      <c r="C258">
        <v>4.8999999999999998E-3</v>
      </c>
      <c r="D258">
        <v>4.7999999999999996E-3</v>
      </c>
      <c r="E258">
        <v>4.8599999999999997E-3</v>
      </c>
      <c r="F258">
        <v>4.8599999999999997E-3</v>
      </c>
      <c r="G258">
        <v>0</v>
      </c>
    </row>
    <row r="259" spans="1:7" x14ac:dyDescent="0.25">
      <c r="A259" s="1">
        <v>43074</v>
      </c>
      <c r="B259">
        <v>4.8799999999999998E-3</v>
      </c>
      <c r="C259">
        <v>4.9399999999999999E-3</v>
      </c>
      <c r="D259">
        <v>4.8599999999999997E-3</v>
      </c>
      <c r="E259">
        <v>4.9399999999999999E-3</v>
      </c>
      <c r="F259">
        <v>4.9399999999999999E-3</v>
      </c>
      <c r="G259">
        <v>0</v>
      </c>
    </row>
    <row r="260" spans="1:7" x14ac:dyDescent="0.25">
      <c r="A260" s="1">
        <v>43081</v>
      </c>
      <c r="B260">
        <v>4.9199999999999999E-3</v>
      </c>
      <c r="C260">
        <v>4.9300000000000004E-3</v>
      </c>
      <c r="D260">
        <v>4.8599999999999997E-3</v>
      </c>
      <c r="E260">
        <v>4.8599999999999997E-3</v>
      </c>
      <c r="F260">
        <v>4.8599999999999997E-3</v>
      </c>
      <c r="G260">
        <v>0</v>
      </c>
    </row>
    <row r="261" spans="1:7" x14ac:dyDescent="0.25">
      <c r="A261" s="1">
        <v>43088</v>
      </c>
      <c r="B261">
        <v>4.8799999999999998E-3</v>
      </c>
      <c r="C261">
        <v>4.9300000000000004E-3</v>
      </c>
      <c r="D261">
        <v>4.8799999999999998E-3</v>
      </c>
      <c r="E261">
        <v>4.9199999999999999E-3</v>
      </c>
      <c r="F261">
        <v>4.9199999999999999E-3</v>
      </c>
      <c r="G261">
        <v>0</v>
      </c>
    </row>
    <row r="262" spans="1:7" x14ac:dyDescent="0.25">
      <c r="A262" s="1">
        <v>43095</v>
      </c>
      <c r="B262">
        <v>4.9199999999999999E-3</v>
      </c>
      <c r="C262">
        <v>4.9199999999999999E-3</v>
      </c>
      <c r="D262">
        <v>4.8799999999999998E-3</v>
      </c>
      <c r="E262">
        <v>4.8999999999999998E-3</v>
      </c>
      <c r="F262">
        <v>4.8999999999999998E-3</v>
      </c>
      <c r="G262">
        <v>0</v>
      </c>
    </row>
    <row r="263" spans="1:7" x14ac:dyDescent="0.25">
      <c r="A263" s="1">
        <v>43102</v>
      </c>
      <c r="B263">
        <v>4.8999999999999998E-3</v>
      </c>
      <c r="C263">
        <v>4.9100000000000003E-3</v>
      </c>
      <c r="D263">
        <v>4.8700000000000002E-3</v>
      </c>
      <c r="E263">
        <v>4.8999999999999998E-3</v>
      </c>
      <c r="F263">
        <v>4.8999999999999998E-3</v>
      </c>
      <c r="G263">
        <v>0</v>
      </c>
    </row>
    <row r="264" spans="1:7" x14ac:dyDescent="0.25">
      <c r="A264" s="1">
        <v>43109</v>
      </c>
      <c r="B264">
        <v>4.8999999999999998E-3</v>
      </c>
      <c r="C264">
        <v>4.8999999999999998E-3</v>
      </c>
      <c r="D264">
        <v>4.81E-3</v>
      </c>
      <c r="E264">
        <v>4.8500000000000001E-3</v>
      </c>
      <c r="F264">
        <v>4.8500000000000001E-3</v>
      </c>
      <c r="G264">
        <v>0</v>
      </c>
    </row>
    <row r="265" spans="1:7" x14ac:dyDescent="0.25">
      <c r="A265" s="1">
        <v>43116</v>
      </c>
      <c r="B265">
        <v>4.81E-3</v>
      </c>
      <c r="C265">
        <v>4.8300000000000001E-3</v>
      </c>
      <c r="D265">
        <v>4.79E-3</v>
      </c>
      <c r="E265">
        <v>4.79E-3</v>
      </c>
      <c r="F265">
        <v>4.79E-3</v>
      </c>
      <c r="G265">
        <v>0</v>
      </c>
    </row>
    <row r="266" spans="1:7" x14ac:dyDescent="0.25">
      <c r="A266" s="1">
        <v>43123</v>
      </c>
      <c r="B266">
        <v>4.8199999999999996E-3</v>
      </c>
      <c r="C266">
        <v>4.8199999999999996E-3</v>
      </c>
      <c r="D266">
        <v>4.7099999999999998E-3</v>
      </c>
      <c r="E266">
        <v>4.7499999999999999E-3</v>
      </c>
      <c r="F266">
        <v>4.7499999999999999E-3</v>
      </c>
      <c r="G266">
        <v>0</v>
      </c>
    </row>
    <row r="267" spans="1:7" x14ac:dyDescent="0.25">
      <c r="A267" s="1">
        <v>43130</v>
      </c>
      <c r="B267">
        <v>4.7200000000000002E-3</v>
      </c>
      <c r="C267">
        <v>4.7800000000000004E-3</v>
      </c>
      <c r="D267">
        <v>4.7099999999999998E-3</v>
      </c>
      <c r="E267">
        <v>4.7699999999999999E-3</v>
      </c>
      <c r="F267">
        <v>4.7699999999999999E-3</v>
      </c>
      <c r="G267">
        <v>0</v>
      </c>
    </row>
    <row r="268" spans="1:7" x14ac:dyDescent="0.25">
      <c r="A268" s="1">
        <v>43137</v>
      </c>
      <c r="B268">
        <v>4.7099999999999998E-3</v>
      </c>
      <c r="C268">
        <v>4.7699999999999999E-3</v>
      </c>
      <c r="D268">
        <v>4.7099999999999998E-3</v>
      </c>
      <c r="E268">
        <v>4.7299999999999998E-3</v>
      </c>
      <c r="F268">
        <v>4.7299999999999998E-3</v>
      </c>
      <c r="G268">
        <v>0</v>
      </c>
    </row>
    <row r="269" spans="1:7" x14ac:dyDescent="0.25">
      <c r="A269" s="1">
        <v>43144</v>
      </c>
      <c r="B269">
        <v>4.7299999999999998E-3</v>
      </c>
      <c r="C269">
        <v>4.7299999999999998E-3</v>
      </c>
      <c r="D269">
        <v>4.5900000000000003E-3</v>
      </c>
      <c r="E269">
        <v>4.6100000000000004E-3</v>
      </c>
      <c r="F269">
        <v>4.6100000000000004E-3</v>
      </c>
      <c r="G269">
        <v>0</v>
      </c>
    </row>
    <row r="270" spans="1:7" x14ac:dyDescent="0.25">
      <c r="A270" s="1">
        <v>43151</v>
      </c>
      <c r="B270">
        <v>4.6299999999999996E-3</v>
      </c>
      <c r="C270">
        <v>4.6600000000000001E-3</v>
      </c>
      <c r="D270">
        <v>4.62E-3</v>
      </c>
      <c r="E270">
        <v>4.6299999999999996E-3</v>
      </c>
      <c r="F270">
        <v>4.6299999999999996E-3</v>
      </c>
      <c r="G270">
        <v>0</v>
      </c>
    </row>
    <row r="271" spans="1:7" x14ac:dyDescent="0.25">
      <c r="A271" s="1">
        <v>43158</v>
      </c>
      <c r="B271">
        <v>4.6299999999999996E-3</v>
      </c>
      <c r="C271">
        <v>4.64E-3</v>
      </c>
      <c r="D271">
        <v>4.5599999999999998E-3</v>
      </c>
      <c r="E271">
        <v>4.5700000000000003E-3</v>
      </c>
      <c r="F271">
        <v>4.5700000000000003E-3</v>
      </c>
      <c r="G271">
        <v>0</v>
      </c>
    </row>
    <row r="272" spans="1:7" x14ac:dyDescent="0.25">
      <c r="A272" s="1">
        <v>43165</v>
      </c>
      <c r="B272">
        <v>4.62E-3</v>
      </c>
      <c r="C272">
        <v>4.64E-3</v>
      </c>
      <c r="D272">
        <v>4.5799999999999999E-3</v>
      </c>
      <c r="E272">
        <v>4.6299999999999996E-3</v>
      </c>
      <c r="F272">
        <v>4.6299999999999996E-3</v>
      </c>
      <c r="G272">
        <v>0</v>
      </c>
    </row>
    <row r="273" spans="1:7" x14ac:dyDescent="0.25">
      <c r="A273" s="1">
        <v>43172</v>
      </c>
      <c r="B273">
        <v>4.62E-3</v>
      </c>
      <c r="C273">
        <v>4.64E-3</v>
      </c>
      <c r="D273">
        <v>4.5700000000000003E-3</v>
      </c>
      <c r="E273">
        <v>4.5799999999999999E-3</v>
      </c>
      <c r="F273">
        <v>4.5799999999999999E-3</v>
      </c>
      <c r="G273">
        <v>0</v>
      </c>
    </row>
    <row r="274" spans="1:7" x14ac:dyDescent="0.25">
      <c r="A274" s="1">
        <v>43179</v>
      </c>
      <c r="B274">
        <v>4.6100000000000004E-3</v>
      </c>
      <c r="C274">
        <v>4.6100000000000004E-3</v>
      </c>
      <c r="D274">
        <v>4.5300000000000002E-3</v>
      </c>
      <c r="E274">
        <v>4.5300000000000002E-3</v>
      </c>
      <c r="F274">
        <v>4.5300000000000002E-3</v>
      </c>
      <c r="G274">
        <v>0</v>
      </c>
    </row>
    <row r="275" spans="1:7" x14ac:dyDescent="0.25">
      <c r="A275" s="1">
        <v>43186</v>
      </c>
      <c r="B275">
        <v>4.5799999999999999E-3</v>
      </c>
      <c r="C275">
        <v>4.5999999999999999E-3</v>
      </c>
      <c r="D275">
        <v>4.5599999999999998E-3</v>
      </c>
      <c r="E275">
        <v>4.5999999999999999E-3</v>
      </c>
      <c r="F275">
        <v>4.5999999999999999E-3</v>
      </c>
      <c r="G275">
        <v>0</v>
      </c>
    </row>
    <row r="276" spans="1:7" x14ac:dyDescent="0.25">
      <c r="A276" s="1">
        <v>43193</v>
      </c>
      <c r="B276">
        <v>4.5599999999999998E-3</v>
      </c>
      <c r="C276">
        <v>4.64E-3</v>
      </c>
      <c r="D276">
        <v>4.5599999999999998E-3</v>
      </c>
      <c r="E276">
        <v>4.64E-3</v>
      </c>
      <c r="F276">
        <v>4.64E-3</v>
      </c>
      <c r="G276">
        <v>0</v>
      </c>
    </row>
    <row r="277" spans="1:7" x14ac:dyDescent="0.25">
      <c r="A277" s="1">
        <v>43200</v>
      </c>
      <c r="B277">
        <v>4.64E-3</v>
      </c>
      <c r="C277">
        <v>4.6600000000000001E-3</v>
      </c>
      <c r="D277">
        <v>4.62E-3</v>
      </c>
      <c r="E277">
        <v>4.6600000000000001E-3</v>
      </c>
      <c r="F277">
        <v>4.6600000000000001E-3</v>
      </c>
      <c r="G277">
        <v>0</v>
      </c>
    </row>
    <row r="278" spans="1:7" x14ac:dyDescent="0.25">
      <c r="A278" s="1">
        <v>43207</v>
      </c>
      <c r="B278">
        <v>4.64E-3</v>
      </c>
      <c r="C278">
        <v>4.6899999999999997E-3</v>
      </c>
      <c r="D278">
        <v>4.6299999999999996E-3</v>
      </c>
      <c r="E278">
        <v>4.6600000000000001E-3</v>
      </c>
      <c r="F278">
        <v>4.6600000000000001E-3</v>
      </c>
      <c r="G278">
        <v>0</v>
      </c>
    </row>
    <row r="279" spans="1:7" x14ac:dyDescent="0.25">
      <c r="A279" s="1">
        <v>43214</v>
      </c>
      <c r="B279">
        <v>4.7000000000000002E-3</v>
      </c>
      <c r="C279">
        <v>4.7400000000000003E-3</v>
      </c>
      <c r="D279">
        <v>4.7000000000000002E-3</v>
      </c>
      <c r="E279">
        <v>4.7299999999999998E-3</v>
      </c>
      <c r="F279">
        <v>4.7299999999999998E-3</v>
      </c>
      <c r="G279">
        <v>0</v>
      </c>
    </row>
    <row r="280" spans="1:7" x14ac:dyDescent="0.25">
      <c r="A280" s="1">
        <v>43221</v>
      </c>
      <c r="B280">
        <v>4.7299999999999998E-3</v>
      </c>
      <c r="C280">
        <v>4.7600000000000003E-3</v>
      </c>
      <c r="D280">
        <v>4.7200000000000002E-3</v>
      </c>
      <c r="E280">
        <v>4.7200000000000002E-3</v>
      </c>
      <c r="F280">
        <v>4.7200000000000002E-3</v>
      </c>
      <c r="G280">
        <v>0</v>
      </c>
    </row>
    <row r="281" spans="1:7" x14ac:dyDescent="0.25">
      <c r="A281" s="1">
        <v>43228</v>
      </c>
      <c r="B281">
        <v>4.7200000000000002E-3</v>
      </c>
      <c r="C281">
        <v>4.7499999999999999E-3</v>
      </c>
      <c r="D281">
        <v>4.7099999999999998E-3</v>
      </c>
      <c r="E281">
        <v>4.7299999999999998E-3</v>
      </c>
      <c r="F281">
        <v>4.7299999999999998E-3</v>
      </c>
      <c r="G281">
        <v>0</v>
      </c>
    </row>
    <row r="282" spans="1:7" x14ac:dyDescent="0.25">
      <c r="A282" s="1">
        <v>43235</v>
      </c>
      <c r="B282">
        <v>4.7299999999999998E-3</v>
      </c>
      <c r="C282">
        <v>4.8199999999999996E-3</v>
      </c>
      <c r="D282">
        <v>4.7299999999999998E-3</v>
      </c>
      <c r="E282">
        <v>4.79E-3</v>
      </c>
      <c r="F282">
        <v>4.79E-3</v>
      </c>
      <c r="G282">
        <v>0</v>
      </c>
    </row>
    <row r="283" spans="1:7" x14ac:dyDescent="0.25">
      <c r="A283" s="1">
        <v>43242</v>
      </c>
      <c r="B283">
        <v>4.8199999999999996E-3</v>
      </c>
      <c r="C283">
        <v>4.8199999999999996E-3</v>
      </c>
      <c r="D283">
        <v>4.7200000000000002E-3</v>
      </c>
      <c r="E283">
        <v>4.7299999999999998E-3</v>
      </c>
      <c r="F283">
        <v>4.7299999999999998E-3</v>
      </c>
      <c r="G283">
        <v>0</v>
      </c>
    </row>
    <row r="284" spans="1:7" x14ac:dyDescent="0.25">
      <c r="A284" s="1">
        <v>43249</v>
      </c>
      <c r="B284">
        <v>4.7099999999999998E-3</v>
      </c>
      <c r="C284">
        <v>4.7299999999999998E-3</v>
      </c>
      <c r="D284">
        <v>4.6699999999999997E-3</v>
      </c>
      <c r="E284">
        <v>4.7099999999999998E-3</v>
      </c>
      <c r="F284">
        <v>4.7099999999999998E-3</v>
      </c>
      <c r="G284">
        <v>0</v>
      </c>
    </row>
    <row r="285" spans="1:7" x14ac:dyDescent="0.25">
      <c r="A285" s="1">
        <v>43256</v>
      </c>
      <c r="B285">
        <v>4.7400000000000003E-3</v>
      </c>
      <c r="C285">
        <v>4.7600000000000003E-3</v>
      </c>
      <c r="D285">
        <v>4.7200000000000002E-3</v>
      </c>
      <c r="E285">
        <v>4.7499999999999999E-3</v>
      </c>
      <c r="F285">
        <v>4.7499999999999999E-3</v>
      </c>
      <c r="G285">
        <v>0</v>
      </c>
    </row>
    <row r="286" spans="1:7" x14ac:dyDescent="0.25">
      <c r="A286" s="1">
        <v>43263</v>
      </c>
      <c r="B286">
        <v>4.7600000000000003E-3</v>
      </c>
      <c r="C286">
        <v>4.7800000000000004E-3</v>
      </c>
      <c r="D286">
        <v>4.6699999999999997E-3</v>
      </c>
      <c r="E286">
        <v>4.7699999999999999E-3</v>
      </c>
      <c r="F286">
        <v>4.7699999999999999E-3</v>
      </c>
      <c r="G286">
        <v>0</v>
      </c>
    </row>
    <row r="287" spans="1:7" x14ac:dyDescent="0.25">
      <c r="A287" s="1">
        <v>43270</v>
      </c>
      <c r="B287">
        <v>4.7600000000000003E-3</v>
      </c>
      <c r="C287">
        <v>4.7600000000000003E-3</v>
      </c>
      <c r="D287">
        <v>4.7200000000000002E-3</v>
      </c>
      <c r="E287">
        <v>4.7400000000000003E-3</v>
      </c>
      <c r="F287">
        <v>4.7400000000000003E-3</v>
      </c>
      <c r="G287">
        <v>0</v>
      </c>
    </row>
    <row r="288" spans="1:7" x14ac:dyDescent="0.25">
      <c r="A288" s="1">
        <v>43277</v>
      </c>
      <c r="B288">
        <v>4.7400000000000003E-3</v>
      </c>
      <c r="C288">
        <v>4.7699999999999999E-3</v>
      </c>
      <c r="D288">
        <v>4.7099999999999998E-3</v>
      </c>
      <c r="E288">
        <v>4.7499999999999999E-3</v>
      </c>
      <c r="F288">
        <v>4.7499999999999999E-3</v>
      </c>
      <c r="G288">
        <v>0</v>
      </c>
    </row>
    <row r="289" spans="1:7" x14ac:dyDescent="0.25">
      <c r="A289" s="1">
        <v>43284</v>
      </c>
      <c r="B289">
        <v>4.7600000000000003E-3</v>
      </c>
      <c r="C289">
        <v>4.7600000000000003E-3</v>
      </c>
      <c r="D289">
        <v>4.7200000000000002E-3</v>
      </c>
      <c r="E289">
        <v>4.7400000000000003E-3</v>
      </c>
      <c r="F289">
        <v>4.7400000000000003E-3</v>
      </c>
      <c r="G289">
        <v>0</v>
      </c>
    </row>
    <row r="290" spans="1:7" x14ac:dyDescent="0.25">
      <c r="A290" s="1">
        <v>43291</v>
      </c>
      <c r="B290">
        <v>4.7400000000000003E-3</v>
      </c>
      <c r="C290">
        <v>4.8269999999999997E-3</v>
      </c>
      <c r="D290">
        <v>4.7400000000000003E-3</v>
      </c>
      <c r="E290">
        <v>4.8139999999999997E-3</v>
      </c>
      <c r="F290">
        <v>4.8139999999999997E-3</v>
      </c>
      <c r="G290">
        <v>0</v>
      </c>
    </row>
    <row r="291" spans="1:7" x14ac:dyDescent="0.25">
      <c r="A291" s="1">
        <v>43298</v>
      </c>
      <c r="B291">
        <v>4.8009999999999997E-3</v>
      </c>
      <c r="C291">
        <v>4.8310000000000002E-3</v>
      </c>
      <c r="D291">
        <v>4.7149999999999996E-3</v>
      </c>
      <c r="E291">
        <v>4.7920000000000003E-3</v>
      </c>
      <c r="F291">
        <v>4.7920000000000003E-3</v>
      </c>
      <c r="G291">
        <v>0</v>
      </c>
    </row>
    <row r="292" spans="1:7" x14ac:dyDescent="0.25">
      <c r="A292" s="1">
        <v>43305</v>
      </c>
      <c r="B292">
        <v>4.7219999999999996E-3</v>
      </c>
      <c r="C292">
        <v>4.7239999999999999E-3</v>
      </c>
      <c r="D292">
        <v>4.6990000000000001E-3</v>
      </c>
      <c r="E292">
        <v>4.7149999999999996E-3</v>
      </c>
      <c r="F292">
        <v>4.7149999999999996E-3</v>
      </c>
      <c r="G292">
        <v>0</v>
      </c>
    </row>
    <row r="293" spans="1:7" x14ac:dyDescent="0.25">
      <c r="A293" s="1">
        <v>43312</v>
      </c>
      <c r="B293">
        <v>4.7140000000000003E-3</v>
      </c>
      <c r="C293">
        <v>4.7340000000000004E-3</v>
      </c>
      <c r="D293">
        <v>4.6950000000000004E-3</v>
      </c>
      <c r="E293">
        <v>4.7219999999999996E-3</v>
      </c>
      <c r="F293">
        <v>4.7219999999999996E-3</v>
      </c>
      <c r="G293">
        <v>0</v>
      </c>
    </row>
    <row r="294" spans="1:7" x14ac:dyDescent="0.25">
      <c r="A294" s="1">
        <v>43319</v>
      </c>
      <c r="B294">
        <v>4.7149999999999996E-3</v>
      </c>
      <c r="C294">
        <v>4.7149999999999996E-3</v>
      </c>
      <c r="D294">
        <v>4.6560000000000004E-3</v>
      </c>
      <c r="E294">
        <v>4.6959999999999997E-3</v>
      </c>
      <c r="F294">
        <v>4.6959999999999997E-3</v>
      </c>
      <c r="G294">
        <v>0</v>
      </c>
    </row>
    <row r="295" spans="1:7" x14ac:dyDescent="0.25">
      <c r="A295" s="1">
        <v>43326</v>
      </c>
      <c r="B295">
        <v>4.6839999999999998E-3</v>
      </c>
      <c r="C295">
        <v>4.6940000000000003E-3</v>
      </c>
      <c r="D295">
        <v>4.6759999999999996E-3</v>
      </c>
      <c r="E295">
        <v>4.6759999999999996E-3</v>
      </c>
      <c r="F295">
        <v>4.6759999999999996E-3</v>
      </c>
      <c r="G295">
        <v>0</v>
      </c>
    </row>
    <row r="296" spans="1:7" x14ac:dyDescent="0.25">
      <c r="A296" s="1">
        <v>43333</v>
      </c>
      <c r="B296">
        <v>4.6880000000000003E-3</v>
      </c>
      <c r="C296">
        <v>4.7320000000000001E-3</v>
      </c>
      <c r="D296">
        <v>4.6690000000000004E-3</v>
      </c>
      <c r="E296">
        <v>4.718E-3</v>
      </c>
      <c r="F296">
        <v>4.718E-3</v>
      </c>
      <c r="G296">
        <v>0</v>
      </c>
    </row>
    <row r="297" spans="1:7" x14ac:dyDescent="0.25">
      <c r="A297" s="1">
        <v>43340</v>
      </c>
      <c r="B297">
        <v>4.731E-3</v>
      </c>
      <c r="C297">
        <v>4.7419999999999997E-3</v>
      </c>
      <c r="D297">
        <v>4.6730000000000001E-3</v>
      </c>
      <c r="E297">
        <v>4.6829999999999997E-3</v>
      </c>
      <c r="F297">
        <v>4.6829999999999997E-3</v>
      </c>
      <c r="G297">
        <v>0</v>
      </c>
    </row>
    <row r="298" spans="1:7" x14ac:dyDescent="0.25">
      <c r="A298" s="1">
        <v>43347</v>
      </c>
      <c r="B298">
        <v>4.6959999999999997E-3</v>
      </c>
      <c r="C298">
        <v>4.7270000000000003E-3</v>
      </c>
      <c r="D298">
        <v>4.6639999999999997E-3</v>
      </c>
      <c r="E298">
        <v>4.6820000000000004E-3</v>
      </c>
      <c r="F298">
        <v>4.6820000000000004E-3</v>
      </c>
      <c r="G298">
        <v>0</v>
      </c>
    </row>
    <row r="299" spans="1:7" x14ac:dyDescent="0.25">
      <c r="A299" s="1">
        <v>43354</v>
      </c>
      <c r="B299">
        <v>4.7070000000000002E-3</v>
      </c>
      <c r="C299">
        <v>4.7730000000000003E-3</v>
      </c>
      <c r="D299">
        <v>4.7070000000000002E-3</v>
      </c>
      <c r="E299">
        <v>4.7400000000000003E-3</v>
      </c>
      <c r="F299">
        <v>4.7400000000000003E-3</v>
      </c>
      <c r="G299">
        <v>0</v>
      </c>
    </row>
    <row r="300" spans="1:7" x14ac:dyDescent="0.25">
      <c r="A300" s="1">
        <v>43361</v>
      </c>
      <c r="B300">
        <v>4.7280000000000004E-3</v>
      </c>
      <c r="C300">
        <v>4.7759999999999999E-3</v>
      </c>
      <c r="D300">
        <v>4.7280000000000004E-3</v>
      </c>
      <c r="E300">
        <v>4.7600000000000003E-3</v>
      </c>
      <c r="F300">
        <v>4.7600000000000003E-3</v>
      </c>
      <c r="G300">
        <v>0</v>
      </c>
    </row>
    <row r="301" spans="1:7" x14ac:dyDescent="0.25">
      <c r="A301" s="1">
        <v>43368</v>
      </c>
      <c r="B301">
        <v>4.7590000000000002E-3</v>
      </c>
      <c r="C301">
        <v>4.8170000000000001E-3</v>
      </c>
      <c r="D301">
        <v>4.7530000000000003E-3</v>
      </c>
      <c r="E301">
        <v>4.7910000000000001E-3</v>
      </c>
      <c r="F301">
        <v>4.7910000000000001E-3</v>
      </c>
      <c r="G301">
        <v>0</v>
      </c>
    </row>
    <row r="302" spans="1:7" x14ac:dyDescent="0.25">
      <c r="A302" s="1">
        <v>43375</v>
      </c>
      <c r="B302">
        <v>4.7999999999999996E-3</v>
      </c>
      <c r="C302">
        <v>4.823E-3</v>
      </c>
      <c r="D302">
        <v>4.7819999999999998E-3</v>
      </c>
      <c r="E302">
        <v>4.8170000000000001E-3</v>
      </c>
      <c r="F302">
        <v>4.8170000000000001E-3</v>
      </c>
      <c r="G302">
        <v>0</v>
      </c>
    </row>
    <row r="303" spans="1:7" x14ac:dyDescent="0.25">
      <c r="A303" s="1">
        <v>43382</v>
      </c>
      <c r="B303">
        <v>4.7809999999999997E-3</v>
      </c>
      <c r="C303">
        <v>4.7910000000000001E-3</v>
      </c>
      <c r="D303">
        <v>4.7200000000000002E-3</v>
      </c>
      <c r="E303">
        <v>4.7390000000000002E-3</v>
      </c>
      <c r="F303">
        <v>4.7390000000000002E-3</v>
      </c>
      <c r="G303">
        <v>0</v>
      </c>
    </row>
    <row r="304" spans="1:7" x14ac:dyDescent="0.25">
      <c r="A304" s="1">
        <v>43389</v>
      </c>
      <c r="B304">
        <v>4.718E-3</v>
      </c>
      <c r="C304">
        <v>4.7650000000000001E-3</v>
      </c>
      <c r="D304">
        <v>4.7089999999999996E-3</v>
      </c>
      <c r="E304">
        <v>4.7429999999999998E-3</v>
      </c>
      <c r="F304">
        <v>4.7429999999999998E-3</v>
      </c>
      <c r="G304">
        <v>0</v>
      </c>
    </row>
    <row r="305" spans="1:7" x14ac:dyDescent="0.25">
      <c r="A305" s="1">
        <v>43396</v>
      </c>
      <c r="B305">
        <v>4.7429999999999998E-3</v>
      </c>
      <c r="C305">
        <v>4.7489999999999997E-3</v>
      </c>
      <c r="D305">
        <v>4.7210000000000004E-3</v>
      </c>
      <c r="E305">
        <v>4.7410000000000004E-3</v>
      </c>
      <c r="F305">
        <v>4.7410000000000004E-3</v>
      </c>
      <c r="G305">
        <v>0</v>
      </c>
    </row>
    <row r="306" spans="1:7" x14ac:dyDescent="0.25">
      <c r="A306" s="1">
        <v>43403</v>
      </c>
      <c r="B306">
        <v>4.7410000000000004E-3</v>
      </c>
      <c r="C306">
        <v>4.7850000000000002E-3</v>
      </c>
      <c r="D306">
        <v>4.7410000000000004E-3</v>
      </c>
      <c r="E306">
        <v>4.7679999999999997E-3</v>
      </c>
      <c r="F306">
        <v>4.7679999999999997E-3</v>
      </c>
      <c r="G306">
        <v>0</v>
      </c>
    </row>
    <row r="307" spans="1:7" x14ac:dyDescent="0.25">
      <c r="A307" s="1">
        <v>43410</v>
      </c>
      <c r="B307">
        <v>4.803E-3</v>
      </c>
      <c r="C307">
        <v>4.816E-3</v>
      </c>
      <c r="D307">
        <v>4.7749999999999997E-3</v>
      </c>
      <c r="E307">
        <v>4.8139999999999997E-3</v>
      </c>
      <c r="F307">
        <v>4.8139999999999997E-3</v>
      </c>
      <c r="G307">
        <v>0</v>
      </c>
    </row>
    <row r="308" spans="1:7" x14ac:dyDescent="0.25">
      <c r="A308" s="1">
        <v>43417</v>
      </c>
      <c r="B308">
        <v>4.79E-3</v>
      </c>
      <c r="C308">
        <v>4.836E-3</v>
      </c>
      <c r="D308">
        <v>4.7670000000000004E-3</v>
      </c>
      <c r="E308">
        <v>4.8060000000000004E-3</v>
      </c>
      <c r="F308">
        <v>4.8060000000000004E-3</v>
      </c>
      <c r="G308">
        <v>0</v>
      </c>
    </row>
    <row r="309" spans="1:7" x14ac:dyDescent="0.25">
      <c r="A309" s="1">
        <v>43424</v>
      </c>
      <c r="B309">
        <v>4.7689999999999998E-3</v>
      </c>
      <c r="C309">
        <v>4.7800000000000004E-3</v>
      </c>
      <c r="D309">
        <v>4.7359999999999998E-3</v>
      </c>
      <c r="E309">
        <v>4.7569999999999999E-3</v>
      </c>
      <c r="F309">
        <v>4.7569999999999999E-3</v>
      </c>
      <c r="G309">
        <v>0</v>
      </c>
    </row>
    <row r="310" spans="1:7" x14ac:dyDescent="0.25">
      <c r="A310" s="1">
        <v>43431</v>
      </c>
      <c r="B310">
        <v>4.7739999999999996E-3</v>
      </c>
      <c r="C310">
        <v>4.8300000000000001E-3</v>
      </c>
      <c r="D310">
        <v>4.7710000000000001E-3</v>
      </c>
      <c r="E310">
        <v>4.7730000000000003E-3</v>
      </c>
      <c r="F310">
        <v>4.7730000000000003E-3</v>
      </c>
      <c r="G310">
        <v>0</v>
      </c>
    </row>
    <row r="311" spans="1:7" x14ac:dyDescent="0.25">
      <c r="A311" s="1">
        <v>43438</v>
      </c>
      <c r="B311">
        <v>4.8089999999999999E-3</v>
      </c>
      <c r="C311">
        <v>4.8089999999999999E-3</v>
      </c>
      <c r="D311">
        <v>4.751E-3</v>
      </c>
      <c r="E311">
        <v>4.7670000000000004E-3</v>
      </c>
      <c r="F311">
        <v>4.7670000000000004E-3</v>
      </c>
      <c r="G311">
        <v>0</v>
      </c>
    </row>
    <row r="312" spans="1:7" x14ac:dyDescent="0.25">
      <c r="A312" s="1">
        <v>43445</v>
      </c>
      <c r="B312">
        <v>4.7580000000000001E-3</v>
      </c>
      <c r="C312">
        <v>4.8069999999999996E-3</v>
      </c>
      <c r="D312">
        <v>4.7580000000000001E-3</v>
      </c>
      <c r="E312">
        <v>4.8060000000000004E-3</v>
      </c>
      <c r="F312">
        <v>4.8060000000000004E-3</v>
      </c>
      <c r="G312">
        <v>0</v>
      </c>
    </row>
    <row r="313" spans="1:7" x14ac:dyDescent="0.25">
      <c r="A313" s="1">
        <v>43452</v>
      </c>
      <c r="B313">
        <v>4.7609999999999996E-3</v>
      </c>
      <c r="C313">
        <v>4.7609999999999996E-3</v>
      </c>
      <c r="D313">
        <v>4.6800000000000001E-3</v>
      </c>
      <c r="E313">
        <v>4.7039999999999998E-3</v>
      </c>
      <c r="F313">
        <v>4.7039999999999998E-3</v>
      </c>
      <c r="G313">
        <v>0</v>
      </c>
    </row>
    <row r="314" spans="1:7" x14ac:dyDescent="0.25">
      <c r="A314" s="1">
        <v>43459</v>
      </c>
      <c r="B314">
        <v>4.6680000000000003E-3</v>
      </c>
      <c r="C314">
        <v>4.7280000000000004E-3</v>
      </c>
      <c r="D314">
        <v>4.6680000000000003E-3</v>
      </c>
      <c r="E314">
        <v>4.6839999999999998E-3</v>
      </c>
      <c r="F314">
        <v>4.6839999999999998E-3</v>
      </c>
      <c r="G314">
        <v>0</v>
      </c>
    </row>
    <row r="315" spans="1:7" x14ac:dyDescent="0.25">
      <c r="A315" s="1">
        <v>43466</v>
      </c>
      <c r="B315">
        <v>4.6620000000000003E-3</v>
      </c>
      <c r="C315">
        <v>4.6620000000000003E-3</v>
      </c>
      <c r="D315">
        <v>4.5329999999999997E-3</v>
      </c>
      <c r="E315">
        <v>4.5849999999999997E-3</v>
      </c>
      <c r="F315">
        <v>4.5849999999999997E-3</v>
      </c>
      <c r="G315">
        <v>0</v>
      </c>
    </row>
    <row r="316" spans="1:7" x14ac:dyDescent="0.25">
      <c r="A316" s="1">
        <v>43473</v>
      </c>
      <c r="B316">
        <v>4.6290000000000003E-3</v>
      </c>
      <c r="C316">
        <v>4.6290000000000003E-3</v>
      </c>
      <c r="D316">
        <v>4.5719999999999997E-3</v>
      </c>
      <c r="E316">
        <v>4.5989999999999998E-3</v>
      </c>
      <c r="F316">
        <v>4.5989999999999998E-3</v>
      </c>
      <c r="G316">
        <v>0</v>
      </c>
    </row>
    <row r="317" spans="1:7" x14ac:dyDescent="0.25">
      <c r="A317" s="1">
        <v>43480</v>
      </c>
      <c r="B317">
        <v>4.6030000000000003E-3</v>
      </c>
      <c r="C317">
        <v>4.653E-3</v>
      </c>
      <c r="D317">
        <v>4.5960000000000003E-3</v>
      </c>
      <c r="E317">
        <v>4.6490000000000004E-3</v>
      </c>
      <c r="F317">
        <v>4.6490000000000004E-3</v>
      </c>
      <c r="G317">
        <v>0</v>
      </c>
    </row>
    <row r="318" spans="1:7" x14ac:dyDescent="0.25">
      <c r="A318" s="1">
        <v>43487</v>
      </c>
      <c r="B318">
        <v>4.6540000000000002E-3</v>
      </c>
      <c r="C318">
        <v>4.6779999999999999E-3</v>
      </c>
      <c r="D318">
        <v>4.6430000000000004E-3</v>
      </c>
      <c r="E318">
        <v>4.6779999999999999E-3</v>
      </c>
      <c r="F318">
        <v>4.6779999999999999E-3</v>
      </c>
      <c r="G318">
        <v>0</v>
      </c>
    </row>
    <row r="319" spans="1:7" x14ac:dyDescent="0.25">
      <c r="A319" s="1">
        <v>43494</v>
      </c>
      <c r="B319">
        <v>4.6430000000000004E-3</v>
      </c>
      <c r="C319">
        <v>4.6639999999999997E-3</v>
      </c>
      <c r="D319">
        <v>4.6059999999999999E-3</v>
      </c>
      <c r="E319">
        <v>4.6220000000000002E-3</v>
      </c>
      <c r="F319">
        <v>4.6220000000000002E-3</v>
      </c>
      <c r="G319">
        <v>0</v>
      </c>
    </row>
    <row r="320" spans="1:7" x14ac:dyDescent="0.25">
      <c r="A320" s="1">
        <v>43501</v>
      </c>
      <c r="B320">
        <v>4.6629999999999996E-3</v>
      </c>
      <c r="C320">
        <v>4.6730000000000001E-3</v>
      </c>
      <c r="D320">
        <v>4.6560000000000004E-3</v>
      </c>
      <c r="E320">
        <v>4.6560000000000004E-3</v>
      </c>
      <c r="F320">
        <v>4.6560000000000004E-3</v>
      </c>
      <c r="G320">
        <v>0</v>
      </c>
    </row>
    <row r="321" spans="1:7" x14ac:dyDescent="0.25">
      <c r="A321" s="1">
        <v>43508</v>
      </c>
      <c r="B321">
        <v>4.6740000000000002E-3</v>
      </c>
      <c r="C321">
        <v>4.7130000000000002E-3</v>
      </c>
      <c r="D321">
        <v>4.6740000000000002E-3</v>
      </c>
      <c r="E321">
        <v>4.6899999999999997E-3</v>
      </c>
      <c r="F321">
        <v>4.6899999999999997E-3</v>
      </c>
      <c r="G321">
        <v>0</v>
      </c>
    </row>
    <row r="322" spans="1:7" x14ac:dyDescent="0.25">
      <c r="A322" s="1">
        <v>43515</v>
      </c>
      <c r="B322">
        <v>4.6820000000000004E-3</v>
      </c>
      <c r="C322">
        <v>4.7299999999999998E-3</v>
      </c>
      <c r="D322">
        <v>4.6820000000000004E-3</v>
      </c>
      <c r="E322">
        <v>4.6940000000000003E-3</v>
      </c>
      <c r="F322">
        <v>4.6940000000000003E-3</v>
      </c>
      <c r="G322">
        <v>0</v>
      </c>
    </row>
    <row r="323" spans="1:7" x14ac:dyDescent="0.25">
      <c r="A323" s="1">
        <v>43522</v>
      </c>
      <c r="B323">
        <v>4.7089999999999996E-3</v>
      </c>
      <c r="C323">
        <v>4.7559999999999998E-3</v>
      </c>
      <c r="D323">
        <v>4.692E-3</v>
      </c>
      <c r="E323">
        <v>4.7479999999999996E-3</v>
      </c>
      <c r="F323">
        <v>4.7479999999999996E-3</v>
      </c>
      <c r="G323">
        <v>0</v>
      </c>
    </row>
    <row r="324" spans="1:7" x14ac:dyDescent="0.25">
      <c r="A324" s="1">
        <v>43529</v>
      </c>
      <c r="B324">
        <v>4.7499999999999999E-3</v>
      </c>
      <c r="C324">
        <v>4.7540000000000004E-3</v>
      </c>
      <c r="D324">
        <v>4.6839999999999998E-3</v>
      </c>
      <c r="E324">
        <v>4.7270000000000003E-3</v>
      </c>
      <c r="F324">
        <v>4.7270000000000003E-3</v>
      </c>
      <c r="G324">
        <v>0</v>
      </c>
    </row>
    <row r="325" spans="1:7" x14ac:dyDescent="0.25">
      <c r="A325" s="1">
        <v>43536</v>
      </c>
      <c r="B325">
        <v>4.7369999999999999E-3</v>
      </c>
      <c r="C325">
        <v>4.751E-3</v>
      </c>
      <c r="D325">
        <v>4.7239999999999999E-3</v>
      </c>
      <c r="E325">
        <v>4.7419999999999997E-3</v>
      </c>
      <c r="F325">
        <v>4.7419999999999997E-3</v>
      </c>
      <c r="G325">
        <v>0</v>
      </c>
    </row>
    <row r="326" spans="1:7" x14ac:dyDescent="0.25">
      <c r="A326" s="1">
        <v>43543</v>
      </c>
      <c r="B326">
        <v>4.7169999999999998E-3</v>
      </c>
      <c r="C326">
        <v>4.7349999999999996E-3</v>
      </c>
      <c r="D326">
        <v>4.6600000000000001E-3</v>
      </c>
      <c r="E326">
        <v>4.6680000000000003E-3</v>
      </c>
      <c r="F326">
        <v>4.6680000000000003E-3</v>
      </c>
      <c r="G326">
        <v>0</v>
      </c>
    </row>
    <row r="327" spans="1:7" x14ac:dyDescent="0.25">
      <c r="A327" s="1">
        <v>43550</v>
      </c>
      <c r="B327">
        <v>4.6810000000000003E-3</v>
      </c>
      <c r="C327">
        <v>4.7099999999999998E-3</v>
      </c>
      <c r="D327">
        <v>4.6709999999999998E-3</v>
      </c>
      <c r="E327">
        <v>4.7010000000000003E-3</v>
      </c>
      <c r="F327">
        <v>4.7010000000000003E-3</v>
      </c>
      <c r="G327">
        <v>0</v>
      </c>
    </row>
    <row r="328" spans="1:7" x14ac:dyDescent="0.25">
      <c r="A328" s="1">
        <v>43557</v>
      </c>
      <c r="B328">
        <v>4.7200000000000002E-3</v>
      </c>
      <c r="C328">
        <v>4.7429999999999998E-3</v>
      </c>
      <c r="D328">
        <v>4.7200000000000002E-3</v>
      </c>
      <c r="E328">
        <v>4.7429999999999998E-3</v>
      </c>
      <c r="F328">
        <v>4.7429999999999998E-3</v>
      </c>
      <c r="G328">
        <v>0</v>
      </c>
    </row>
    <row r="329" spans="1:7" x14ac:dyDescent="0.25">
      <c r="A329" s="1">
        <v>43564</v>
      </c>
      <c r="B329">
        <v>4.7369999999999999E-3</v>
      </c>
      <c r="C329">
        <v>4.7549999999999997E-3</v>
      </c>
      <c r="D329">
        <v>4.7070000000000002E-3</v>
      </c>
      <c r="E329">
        <v>4.751E-3</v>
      </c>
      <c r="F329">
        <v>4.751E-3</v>
      </c>
      <c r="G329">
        <v>0</v>
      </c>
    </row>
    <row r="330" spans="1:7" x14ac:dyDescent="0.25">
      <c r="A330" s="1">
        <v>43571</v>
      </c>
      <c r="B330">
        <v>4.751E-3</v>
      </c>
      <c r="C330">
        <v>4.7530000000000003E-3</v>
      </c>
      <c r="D330">
        <v>4.7450000000000001E-3</v>
      </c>
      <c r="E330">
        <v>4.7450000000000001E-3</v>
      </c>
      <c r="F330">
        <v>4.7450000000000001E-3</v>
      </c>
      <c r="G330">
        <v>0</v>
      </c>
    </row>
    <row r="331" spans="1:7" x14ac:dyDescent="0.25">
      <c r="A331" s="1">
        <v>43578</v>
      </c>
      <c r="B331">
        <v>4.7530000000000003E-3</v>
      </c>
      <c r="C331">
        <v>4.7530000000000003E-3</v>
      </c>
      <c r="D331">
        <v>4.725E-3</v>
      </c>
      <c r="E331">
        <v>4.725E-3</v>
      </c>
      <c r="F331">
        <v>4.725E-3</v>
      </c>
      <c r="G331">
        <v>0</v>
      </c>
    </row>
    <row r="332" spans="1:7" x14ac:dyDescent="0.25">
      <c r="A332" s="1">
        <v>43585</v>
      </c>
      <c r="B332">
        <v>4.738E-3</v>
      </c>
      <c r="C332">
        <v>4.738E-3</v>
      </c>
      <c r="D332">
        <v>4.6880000000000003E-3</v>
      </c>
      <c r="E332">
        <v>4.7219999999999996E-3</v>
      </c>
      <c r="F332">
        <v>4.7219999999999996E-3</v>
      </c>
      <c r="G332">
        <v>0</v>
      </c>
    </row>
    <row r="333" spans="1:7" x14ac:dyDescent="0.25">
      <c r="A333" s="1">
        <v>43592</v>
      </c>
      <c r="B333">
        <v>4.6899999999999997E-3</v>
      </c>
      <c r="C333">
        <v>4.6899999999999997E-3</v>
      </c>
      <c r="D333">
        <v>4.6239999999999996E-3</v>
      </c>
      <c r="E333">
        <v>4.6309999999999997E-3</v>
      </c>
      <c r="F333">
        <v>4.6309999999999997E-3</v>
      </c>
      <c r="G333">
        <v>0</v>
      </c>
    </row>
    <row r="334" spans="1:7" x14ac:dyDescent="0.25">
      <c r="A334" s="1">
        <v>43599</v>
      </c>
      <c r="B334">
        <v>4.6080000000000001E-3</v>
      </c>
      <c r="C334">
        <v>4.6389999999999999E-3</v>
      </c>
      <c r="D334">
        <v>4.6080000000000001E-3</v>
      </c>
      <c r="E334">
        <v>4.6160000000000003E-3</v>
      </c>
      <c r="F334">
        <v>4.6160000000000003E-3</v>
      </c>
      <c r="G334">
        <v>0</v>
      </c>
    </row>
    <row r="335" spans="1:7" x14ac:dyDescent="0.25">
      <c r="A335" s="1">
        <v>43606</v>
      </c>
      <c r="B335">
        <v>4.6379999999999998E-3</v>
      </c>
      <c r="C335">
        <v>4.6430000000000004E-3</v>
      </c>
      <c r="D335">
        <v>4.6100000000000004E-3</v>
      </c>
      <c r="E335">
        <v>4.6100000000000004E-3</v>
      </c>
      <c r="F335">
        <v>4.6100000000000004E-3</v>
      </c>
      <c r="G335">
        <v>0</v>
      </c>
    </row>
    <row r="336" spans="1:7" x14ac:dyDescent="0.25">
      <c r="A336" s="1">
        <v>43613</v>
      </c>
      <c r="B336">
        <v>4.6129999999999999E-3</v>
      </c>
      <c r="C336">
        <v>4.614E-3</v>
      </c>
      <c r="D336">
        <v>4.5599999999999998E-3</v>
      </c>
      <c r="E336">
        <v>4.5760000000000002E-3</v>
      </c>
      <c r="F336">
        <v>4.5760000000000002E-3</v>
      </c>
      <c r="G336">
        <v>0</v>
      </c>
    </row>
    <row r="337" spans="1:7" x14ac:dyDescent="0.25">
      <c r="A337" s="1">
        <v>43620</v>
      </c>
      <c r="B337">
        <v>4.5739999999999999E-3</v>
      </c>
      <c r="C337">
        <v>4.5880000000000001E-3</v>
      </c>
      <c r="D337">
        <v>4.5450000000000004E-3</v>
      </c>
      <c r="E337">
        <v>4.5710000000000004E-3</v>
      </c>
      <c r="F337">
        <v>4.5710000000000004E-3</v>
      </c>
      <c r="G337">
        <v>0</v>
      </c>
    </row>
    <row r="338" spans="1:7" x14ac:dyDescent="0.25">
      <c r="A338" s="1">
        <v>43627</v>
      </c>
      <c r="B338">
        <v>4.5729999999999998E-3</v>
      </c>
      <c r="C338">
        <v>4.5890000000000002E-3</v>
      </c>
      <c r="D338">
        <v>4.5620000000000001E-3</v>
      </c>
      <c r="E338">
        <v>4.5719999999999997E-3</v>
      </c>
      <c r="F338">
        <v>4.5719999999999997E-3</v>
      </c>
      <c r="G338">
        <v>0</v>
      </c>
    </row>
    <row r="339" spans="1:7" x14ac:dyDescent="0.25">
      <c r="A339" s="1">
        <v>43634</v>
      </c>
      <c r="B339">
        <v>4.5799999999999999E-3</v>
      </c>
      <c r="C339">
        <v>4.581E-3</v>
      </c>
      <c r="D339">
        <v>4.5339999999999998E-3</v>
      </c>
      <c r="E339">
        <v>4.5570000000000003E-3</v>
      </c>
      <c r="F339">
        <v>4.5570000000000003E-3</v>
      </c>
      <c r="G339">
        <v>0</v>
      </c>
    </row>
    <row r="340" spans="1:7" x14ac:dyDescent="0.25">
      <c r="A340" s="1">
        <v>43641</v>
      </c>
      <c r="B340">
        <v>4.5440000000000003E-3</v>
      </c>
      <c r="C340">
        <v>4.5900000000000003E-3</v>
      </c>
      <c r="D340">
        <v>4.5240000000000002E-3</v>
      </c>
      <c r="E340">
        <v>4.555E-3</v>
      </c>
      <c r="F340">
        <v>4.555E-3</v>
      </c>
      <c r="G340">
        <v>0</v>
      </c>
    </row>
    <row r="341" spans="1:7" x14ac:dyDescent="0.25">
      <c r="A341" s="1">
        <v>43648</v>
      </c>
      <c r="B341">
        <v>4.5690000000000001E-3</v>
      </c>
      <c r="C341">
        <v>4.5999999999999999E-3</v>
      </c>
      <c r="D341">
        <v>4.561E-3</v>
      </c>
      <c r="E341">
        <v>4.5799999999999999E-3</v>
      </c>
      <c r="F341">
        <v>4.5799999999999999E-3</v>
      </c>
      <c r="G341">
        <v>0</v>
      </c>
    </row>
    <row r="342" spans="1:7" x14ac:dyDescent="0.25">
      <c r="A342" s="1">
        <v>43655</v>
      </c>
      <c r="B342">
        <v>4.607E-3</v>
      </c>
      <c r="C342">
        <v>4.62E-3</v>
      </c>
      <c r="D342">
        <v>4.581E-3</v>
      </c>
      <c r="E342">
        <v>4.5979999999999997E-3</v>
      </c>
      <c r="F342">
        <v>4.5979999999999997E-3</v>
      </c>
      <c r="G342">
        <v>0</v>
      </c>
    </row>
    <row r="343" spans="1:7" x14ac:dyDescent="0.25">
      <c r="A343" s="1">
        <v>43662</v>
      </c>
      <c r="B343">
        <v>4.5729999999999998E-3</v>
      </c>
      <c r="C343">
        <v>4.594E-3</v>
      </c>
      <c r="D343">
        <v>4.5570000000000003E-3</v>
      </c>
      <c r="E343">
        <v>4.5570000000000003E-3</v>
      </c>
      <c r="F343">
        <v>4.5570000000000003E-3</v>
      </c>
      <c r="G343">
        <v>0</v>
      </c>
    </row>
    <row r="344" spans="1:7" x14ac:dyDescent="0.25">
      <c r="A344" s="1">
        <v>43669</v>
      </c>
      <c r="B344">
        <v>4.5710000000000004E-3</v>
      </c>
      <c r="C344">
        <v>4.6129999999999999E-3</v>
      </c>
      <c r="D344">
        <v>4.5710000000000004E-3</v>
      </c>
      <c r="E344">
        <v>4.6109999999999996E-3</v>
      </c>
      <c r="F344">
        <v>4.6109999999999996E-3</v>
      </c>
      <c r="G344">
        <v>0</v>
      </c>
    </row>
    <row r="345" spans="1:7" x14ac:dyDescent="0.25">
      <c r="A345" s="1">
        <v>43676</v>
      </c>
      <c r="B345">
        <v>4.6259999999999999E-3</v>
      </c>
      <c r="C345">
        <v>4.6259999999999999E-3</v>
      </c>
      <c r="D345">
        <v>4.4900000000000001E-3</v>
      </c>
      <c r="E345">
        <v>4.5339999999999998E-3</v>
      </c>
      <c r="F345">
        <v>4.5339999999999998E-3</v>
      </c>
      <c r="G345">
        <v>0</v>
      </c>
    </row>
    <row r="346" spans="1:7" x14ac:dyDescent="0.25">
      <c r="A346" s="1">
        <v>43683</v>
      </c>
      <c r="B346">
        <v>4.4980000000000003E-3</v>
      </c>
      <c r="C346">
        <v>4.5100000000000001E-3</v>
      </c>
      <c r="D346">
        <v>4.4619999999999998E-3</v>
      </c>
      <c r="E346">
        <v>4.4869999999999997E-3</v>
      </c>
      <c r="F346">
        <v>4.4869999999999997E-3</v>
      </c>
      <c r="G346">
        <v>0</v>
      </c>
    </row>
    <row r="347" spans="1:7" x14ac:dyDescent="0.25">
      <c r="A347" s="1">
        <v>43690</v>
      </c>
      <c r="B347">
        <v>4.4819999999999999E-3</v>
      </c>
      <c r="C347">
        <v>4.522E-3</v>
      </c>
      <c r="D347">
        <v>4.4650000000000002E-3</v>
      </c>
      <c r="E347">
        <v>4.5129999999999997E-3</v>
      </c>
      <c r="F347">
        <v>4.5129999999999997E-3</v>
      </c>
      <c r="G347">
        <v>0</v>
      </c>
    </row>
    <row r="348" spans="1:7" x14ac:dyDescent="0.25">
      <c r="A348" s="1">
        <v>43697</v>
      </c>
      <c r="B348">
        <v>4.5120000000000004E-3</v>
      </c>
      <c r="C348">
        <v>4.5250000000000004E-3</v>
      </c>
      <c r="D348">
        <v>4.4869999999999997E-3</v>
      </c>
      <c r="E348">
        <v>4.5110000000000003E-3</v>
      </c>
      <c r="F348">
        <v>4.5110000000000003E-3</v>
      </c>
      <c r="G348">
        <v>0</v>
      </c>
    </row>
    <row r="349" spans="1:7" x14ac:dyDescent="0.25">
      <c r="A349" s="1">
        <v>43704</v>
      </c>
      <c r="B349">
        <v>4.4910000000000002E-3</v>
      </c>
      <c r="C349">
        <v>4.5180000000000003E-3</v>
      </c>
      <c r="D349">
        <v>4.4819999999999999E-3</v>
      </c>
      <c r="E349">
        <v>4.5180000000000003E-3</v>
      </c>
      <c r="F349">
        <v>4.5180000000000003E-3</v>
      </c>
      <c r="G349">
        <v>0</v>
      </c>
    </row>
    <row r="350" spans="1:7" x14ac:dyDescent="0.25">
      <c r="A350" s="1">
        <v>43711</v>
      </c>
      <c r="B350">
        <v>4.5079999999999999E-3</v>
      </c>
      <c r="C350">
        <v>4.5799999999999999E-3</v>
      </c>
      <c r="D350">
        <v>4.5040000000000002E-3</v>
      </c>
      <c r="E350">
        <v>4.5799999999999999E-3</v>
      </c>
      <c r="F350">
        <v>4.5799999999999999E-3</v>
      </c>
      <c r="G350">
        <v>0</v>
      </c>
    </row>
    <row r="351" spans="1:7" x14ac:dyDescent="0.25">
      <c r="A351" s="1">
        <v>43718</v>
      </c>
      <c r="B351">
        <v>4.5630000000000002E-3</v>
      </c>
      <c r="C351">
        <v>4.6039999999999996E-3</v>
      </c>
      <c r="D351">
        <v>4.5570000000000003E-3</v>
      </c>
      <c r="E351">
        <v>4.5840000000000004E-3</v>
      </c>
      <c r="F351">
        <v>4.5840000000000004E-3</v>
      </c>
      <c r="G351">
        <v>0</v>
      </c>
    </row>
    <row r="352" spans="1:7" x14ac:dyDescent="0.25">
      <c r="A352" s="1">
        <v>43725</v>
      </c>
      <c r="B352">
        <v>4.5710000000000004E-3</v>
      </c>
      <c r="C352">
        <v>4.6039999999999996E-3</v>
      </c>
      <c r="D352">
        <v>4.5580000000000004E-3</v>
      </c>
      <c r="E352">
        <v>4.5799999999999999E-3</v>
      </c>
      <c r="F352">
        <v>4.5799999999999999E-3</v>
      </c>
      <c r="G352">
        <v>0</v>
      </c>
    </row>
    <row r="353" spans="1:7" x14ac:dyDescent="0.25">
      <c r="A353" s="1">
        <v>43732</v>
      </c>
      <c r="B353">
        <v>4.5700000000000003E-3</v>
      </c>
      <c r="C353">
        <v>4.5849999999999997E-3</v>
      </c>
      <c r="D353">
        <v>4.5510000000000004E-3</v>
      </c>
      <c r="E353">
        <v>4.581E-3</v>
      </c>
      <c r="F353">
        <v>4.581E-3</v>
      </c>
      <c r="G353">
        <v>0</v>
      </c>
    </row>
    <row r="354" spans="1:7" x14ac:dyDescent="0.25">
      <c r="A354" s="1">
        <v>43739</v>
      </c>
      <c r="B354">
        <v>4.5760000000000002E-3</v>
      </c>
      <c r="C354">
        <v>4.5960000000000003E-3</v>
      </c>
      <c r="D354">
        <v>4.5269999999999998E-3</v>
      </c>
      <c r="E354">
        <v>4.5329999999999997E-3</v>
      </c>
      <c r="F354">
        <v>4.5329999999999997E-3</v>
      </c>
      <c r="G354">
        <v>0</v>
      </c>
    </row>
    <row r="355" spans="1:7" x14ac:dyDescent="0.25">
      <c r="A355" s="1">
        <v>43746</v>
      </c>
      <c r="B355">
        <v>4.5490000000000001E-3</v>
      </c>
      <c r="C355">
        <v>4.5999999999999999E-3</v>
      </c>
      <c r="D355">
        <v>4.5279999999999999E-3</v>
      </c>
      <c r="E355">
        <v>4.5999999999999999E-3</v>
      </c>
      <c r="F355">
        <v>4.5999999999999999E-3</v>
      </c>
      <c r="G355">
        <v>0</v>
      </c>
    </row>
    <row r="356" spans="1:7" x14ac:dyDescent="0.25">
      <c r="A356" s="1">
        <v>43753</v>
      </c>
      <c r="B356">
        <v>4.5960000000000003E-3</v>
      </c>
      <c r="C356">
        <v>4.6319999999999998E-3</v>
      </c>
      <c r="D356">
        <v>4.5929999999999999E-3</v>
      </c>
      <c r="E356">
        <v>4.6109999999999996E-3</v>
      </c>
      <c r="F356">
        <v>4.6109999999999996E-3</v>
      </c>
      <c r="G356">
        <v>0</v>
      </c>
    </row>
    <row r="357" spans="1:7" x14ac:dyDescent="0.25">
      <c r="A357" s="1">
        <v>43760</v>
      </c>
      <c r="B357">
        <v>4.6039999999999996E-3</v>
      </c>
      <c r="C357">
        <v>4.62E-3</v>
      </c>
      <c r="D357">
        <v>4.5989999999999998E-3</v>
      </c>
      <c r="E357">
        <v>4.6100000000000004E-3</v>
      </c>
      <c r="F357">
        <v>4.6100000000000004E-3</v>
      </c>
      <c r="G357">
        <v>0</v>
      </c>
    </row>
    <row r="358" spans="1:7" x14ac:dyDescent="0.25">
      <c r="A358" s="1">
        <v>43767</v>
      </c>
      <c r="B358">
        <v>4.627E-3</v>
      </c>
      <c r="C358">
        <v>4.6379999999999998E-3</v>
      </c>
      <c r="D358">
        <v>4.5820000000000001E-3</v>
      </c>
      <c r="E358">
        <v>4.5830000000000003E-3</v>
      </c>
      <c r="F358">
        <v>4.5830000000000003E-3</v>
      </c>
      <c r="G358">
        <v>0</v>
      </c>
    </row>
    <row r="359" spans="1:7" x14ac:dyDescent="0.25">
      <c r="A359" s="1">
        <v>43774</v>
      </c>
      <c r="B359">
        <v>4.6010000000000001E-3</v>
      </c>
      <c r="C359">
        <v>4.6449999999999998E-3</v>
      </c>
      <c r="D359">
        <v>4.6010000000000001E-3</v>
      </c>
      <c r="E359">
        <v>4.6449999999999998E-3</v>
      </c>
      <c r="F359">
        <v>4.6449999999999998E-3</v>
      </c>
      <c r="G359">
        <v>0</v>
      </c>
    </row>
    <row r="360" spans="1:7" x14ac:dyDescent="0.25">
      <c r="A360" s="1">
        <v>43781</v>
      </c>
      <c r="B360">
        <v>4.6360000000000004E-3</v>
      </c>
      <c r="C360">
        <v>4.6360000000000004E-3</v>
      </c>
      <c r="D360">
        <v>4.6109999999999996E-3</v>
      </c>
      <c r="E360">
        <v>4.6239999999999996E-3</v>
      </c>
      <c r="F360">
        <v>4.6239999999999996E-3</v>
      </c>
      <c r="G360">
        <v>0</v>
      </c>
    </row>
    <row r="361" spans="1:7" x14ac:dyDescent="0.25">
      <c r="A361" s="1">
        <v>43788</v>
      </c>
      <c r="B361">
        <v>4.607E-3</v>
      </c>
      <c r="C361">
        <v>4.6220000000000002E-3</v>
      </c>
      <c r="D361">
        <v>4.5999999999999999E-3</v>
      </c>
      <c r="E361">
        <v>4.607E-3</v>
      </c>
      <c r="F361">
        <v>4.607E-3</v>
      </c>
      <c r="G361">
        <v>0</v>
      </c>
    </row>
    <row r="362" spans="1:7" x14ac:dyDescent="0.25">
      <c r="A362" s="1">
        <v>43795</v>
      </c>
      <c r="B362">
        <v>4.6249999999999998E-3</v>
      </c>
      <c r="C362">
        <v>4.6680000000000003E-3</v>
      </c>
      <c r="D362">
        <v>4.6249999999999998E-3</v>
      </c>
      <c r="E362">
        <v>4.6610000000000002E-3</v>
      </c>
      <c r="F362">
        <v>4.6610000000000002E-3</v>
      </c>
      <c r="G362">
        <v>0</v>
      </c>
    </row>
    <row r="363" spans="1:7" x14ac:dyDescent="0.25">
      <c r="A363" s="1">
        <v>43802</v>
      </c>
      <c r="B363">
        <v>4.6629999999999996E-3</v>
      </c>
      <c r="C363">
        <v>4.6629999999999996E-3</v>
      </c>
      <c r="D363">
        <v>4.5970000000000004E-3</v>
      </c>
      <c r="E363">
        <v>4.6129999999999999E-3</v>
      </c>
      <c r="F363">
        <v>4.6129999999999999E-3</v>
      </c>
      <c r="G363">
        <v>0</v>
      </c>
    </row>
    <row r="364" spans="1:7" x14ac:dyDescent="0.25">
      <c r="A364" s="1">
        <v>43809</v>
      </c>
      <c r="B364">
        <v>4.6109999999999996E-3</v>
      </c>
      <c r="C364">
        <v>4.6719999999999999E-3</v>
      </c>
      <c r="D364">
        <v>4.6109999999999996E-3</v>
      </c>
      <c r="E364">
        <v>4.6620000000000003E-3</v>
      </c>
      <c r="F364">
        <v>4.6620000000000003E-3</v>
      </c>
      <c r="G364">
        <v>0</v>
      </c>
    </row>
    <row r="365" spans="1:7" x14ac:dyDescent="0.25">
      <c r="A365" s="1">
        <v>43816</v>
      </c>
      <c r="B365">
        <v>4.6509999999999998E-3</v>
      </c>
      <c r="C365">
        <v>4.6569999999999997E-3</v>
      </c>
      <c r="D365">
        <v>4.6410000000000002E-3</v>
      </c>
      <c r="E365">
        <v>4.6470000000000001E-3</v>
      </c>
      <c r="F365">
        <v>4.6470000000000001E-3</v>
      </c>
      <c r="G365">
        <v>0</v>
      </c>
    </row>
    <row r="366" spans="1:7" x14ac:dyDescent="0.25">
      <c r="A366" s="1">
        <v>43823</v>
      </c>
      <c r="B366">
        <v>4.6519999999999999E-3</v>
      </c>
      <c r="C366">
        <v>4.6690000000000004E-3</v>
      </c>
      <c r="D366">
        <v>4.6410000000000002E-3</v>
      </c>
      <c r="E366">
        <v>4.6569999999999997E-3</v>
      </c>
      <c r="F366">
        <v>4.6569999999999997E-3</v>
      </c>
      <c r="G366">
        <v>0</v>
      </c>
    </row>
    <row r="367" spans="1:7" x14ac:dyDescent="0.25">
      <c r="A367" s="1">
        <v>43830</v>
      </c>
      <c r="B367">
        <v>4.6309999999999997E-3</v>
      </c>
      <c r="C367">
        <v>4.6309999999999997E-3</v>
      </c>
      <c r="D367">
        <v>4.5909999999999996E-3</v>
      </c>
      <c r="E367">
        <v>4.5909999999999996E-3</v>
      </c>
      <c r="F367">
        <v>4.5909999999999996E-3</v>
      </c>
      <c r="G367">
        <v>0</v>
      </c>
    </row>
    <row r="368" spans="1:7" x14ac:dyDescent="0.25">
      <c r="A368" s="1">
        <v>43837</v>
      </c>
      <c r="B368">
        <v>4.6010000000000001E-3</v>
      </c>
      <c r="C368">
        <v>4.6690000000000004E-3</v>
      </c>
      <c r="D368">
        <v>4.5739999999999999E-3</v>
      </c>
      <c r="E368">
        <v>4.6629999999999996E-3</v>
      </c>
      <c r="F368">
        <v>4.6629999999999996E-3</v>
      </c>
      <c r="G368">
        <v>0</v>
      </c>
    </row>
    <row r="369" spans="1:7" x14ac:dyDescent="0.25">
      <c r="A369" s="1">
        <v>43844</v>
      </c>
      <c r="B369">
        <v>4.6829999999999997E-3</v>
      </c>
      <c r="C369">
        <v>4.6829999999999997E-3</v>
      </c>
      <c r="D369">
        <v>4.6690000000000004E-3</v>
      </c>
      <c r="E369">
        <v>4.6810000000000003E-3</v>
      </c>
      <c r="F369">
        <v>4.6810000000000003E-3</v>
      </c>
      <c r="G369">
        <v>0</v>
      </c>
    </row>
    <row r="370" spans="1:7" x14ac:dyDescent="0.25">
      <c r="A370" s="1">
        <v>43851</v>
      </c>
      <c r="B370">
        <v>4.6750000000000003E-3</v>
      </c>
      <c r="C370">
        <v>4.6779999999999999E-3</v>
      </c>
      <c r="D370">
        <v>4.6290000000000003E-3</v>
      </c>
      <c r="E370">
        <v>4.6569999999999997E-3</v>
      </c>
      <c r="F370">
        <v>4.6569999999999997E-3</v>
      </c>
      <c r="G370">
        <v>0</v>
      </c>
    </row>
    <row r="371" spans="1:7" x14ac:dyDescent="0.25">
      <c r="A371" s="1">
        <v>43858</v>
      </c>
      <c r="B371">
        <v>4.6309999999999997E-3</v>
      </c>
      <c r="C371">
        <v>4.6420000000000003E-3</v>
      </c>
      <c r="D371">
        <v>4.594E-3</v>
      </c>
      <c r="E371">
        <v>4.6179999999999997E-3</v>
      </c>
      <c r="F371">
        <v>4.6179999999999997E-3</v>
      </c>
      <c r="G371">
        <v>0</v>
      </c>
    </row>
    <row r="372" spans="1:7" x14ac:dyDescent="0.25">
      <c r="A372" s="1">
        <v>43865</v>
      </c>
      <c r="B372">
        <v>4.5999999999999999E-3</v>
      </c>
      <c r="C372">
        <v>4.6600000000000001E-3</v>
      </c>
      <c r="D372">
        <v>4.5999999999999999E-3</v>
      </c>
      <c r="E372">
        <v>4.6560000000000004E-3</v>
      </c>
      <c r="F372">
        <v>4.6560000000000004E-3</v>
      </c>
      <c r="G372">
        <v>0</v>
      </c>
    </row>
    <row r="373" spans="1:7" x14ac:dyDescent="0.25">
      <c r="A373" s="1">
        <v>43872</v>
      </c>
      <c r="B373">
        <v>4.6340000000000001E-3</v>
      </c>
      <c r="C373">
        <v>4.6589999999999999E-3</v>
      </c>
      <c r="D373">
        <v>4.6340000000000001E-3</v>
      </c>
      <c r="E373">
        <v>4.6499999999999996E-3</v>
      </c>
      <c r="F373">
        <v>4.6499999999999996E-3</v>
      </c>
      <c r="G373">
        <v>0</v>
      </c>
    </row>
    <row r="374" spans="1:7" x14ac:dyDescent="0.25">
      <c r="A374" s="1">
        <v>43879</v>
      </c>
      <c r="B374">
        <v>4.646E-3</v>
      </c>
      <c r="C374">
        <v>4.7429999999999998E-3</v>
      </c>
      <c r="D374">
        <v>4.646E-3</v>
      </c>
      <c r="E374">
        <v>4.7369999999999999E-3</v>
      </c>
      <c r="F374">
        <v>4.7369999999999999E-3</v>
      </c>
      <c r="G374">
        <v>0</v>
      </c>
    </row>
    <row r="375" spans="1:7" x14ac:dyDescent="0.25">
      <c r="A375" s="1">
        <v>43886</v>
      </c>
      <c r="B375">
        <v>4.7140000000000003E-3</v>
      </c>
      <c r="C375">
        <v>4.7140000000000003E-3</v>
      </c>
      <c r="D375">
        <v>4.5649999999999996E-3</v>
      </c>
      <c r="E375">
        <v>4.6049999999999997E-3</v>
      </c>
      <c r="F375">
        <v>4.6049999999999997E-3</v>
      </c>
      <c r="G375">
        <v>0</v>
      </c>
    </row>
    <row r="376" spans="1:7" x14ac:dyDescent="0.25">
      <c r="A376" s="1">
        <v>43893</v>
      </c>
      <c r="B376">
        <v>4.5849999999999997E-3</v>
      </c>
      <c r="C376">
        <v>4.5849999999999997E-3</v>
      </c>
      <c r="D376">
        <v>4.3449999999999999E-3</v>
      </c>
      <c r="E376">
        <v>4.4669999999999996E-3</v>
      </c>
      <c r="F376">
        <v>4.4669999999999996E-3</v>
      </c>
      <c r="G376">
        <v>0</v>
      </c>
    </row>
    <row r="377" spans="1:7" x14ac:dyDescent="0.25">
      <c r="A377" s="1">
        <v>43900</v>
      </c>
      <c r="B377">
        <v>4.385E-3</v>
      </c>
      <c r="C377">
        <v>4.542E-3</v>
      </c>
      <c r="D377">
        <v>4.385E-3</v>
      </c>
      <c r="E377">
        <v>4.542E-3</v>
      </c>
      <c r="F377">
        <v>4.542E-3</v>
      </c>
      <c r="G377">
        <v>0</v>
      </c>
    </row>
    <row r="378" spans="1:7" x14ac:dyDescent="0.25">
      <c r="A378" s="1">
        <v>43907</v>
      </c>
      <c r="B378">
        <v>4.5180000000000003E-3</v>
      </c>
      <c r="C378">
        <v>4.6430000000000004E-3</v>
      </c>
      <c r="D378">
        <v>4.5180000000000003E-3</v>
      </c>
      <c r="E378">
        <v>4.6220000000000002E-3</v>
      </c>
      <c r="F378">
        <v>4.6220000000000002E-3</v>
      </c>
      <c r="G378">
        <v>0</v>
      </c>
    </row>
    <row r="379" spans="1:7" x14ac:dyDescent="0.25">
      <c r="A379" s="1">
        <v>43914</v>
      </c>
      <c r="B379">
        <v>4.6600000000000001E-3</v>
      </c>
      <c r="C379">
        <v>4.6600000000000001E-3</v>
      </c>
      <c r="D379">
        <v>4.496E-3</v>
      </c>
      <c r="E379">
        <v>4.5539999999999999E-3</v>
      </c>
      <c r="F379">
        <v>4.5539999999999999E-3</v>
      </c>
      <c r="G379">
        <v>0</v>
      </c>
    </row>
    <row r="380" spans="1:7" x14ac:dyDescent="0.25">
      <c r="A380" s="1">
        <v>43921</v>
      </c>
      <c r="B380">
        <v>4.4999999999999997E-3</v>
      </c>
      <c r="C380">
        <v>4.5789999999999997E-3</v>
      </c>
      <c r="D380">
        <v>4.4559999999999999E-3</v>
      </c>
      <c r="E380">
        <v>4.5329999999999997E-3</v>
      </c>
      <c r="F380">
        <v>4.5329999999999997E-3</v>
      </c>
      <c r="G380">
        <v>0</v>
      </c>
    </row>
    <row r="381" spans="1:7" x14ac:dyDescent="0.25">
      <c r="A381" s="1">
        <v>43928</v>
      </c>
      <c r="B381">
        <v>4.5750000000000001E-3</v>
      </c>
      <c r="C381">
        <v>4.5789999999999997E-3</v>
      </c>
      <c r="D381">
        <v>4.5459999999999997E-3</v>
      </c>
      <c r="E381">
        <v>4.5770000000000003E-3</v>
      </c>
      <c r="F381">
        <v>4.5770000000000003E-3</v>
      </c>
      <c r="G381">
        <v>0</v>
      </c>
    </row>
    <row r="382" spans="1:7" x14ac:dyDescent="0.25">
      <c r="A382" s="1">
        <v>43935</v>
      </c>
      <c r="B382">
        <v>4.5360000000000001E-3</v>
      </c>
      <c r="C382">
        <v>4.5440000000000003E-3</v>
      </c>
      <c r="D382">
        <v>4.5069999999999997E-3</v>
      </c>
      <c r="E382">
        <v>4.5360000000000001E-3</v>
      </c>
      <c r="F382">
        <v>4.5360000000000001E-3</v>
      </c>
      <c r="G382">
        <v>0</v>
      </c>
    </row>
    <row r="383" spans="1:7" x14ac:dyDescent="0.25">
      <c r="A383" s="1">
        <v>43942</v>
      </c>
      <c r="B383">
        <v>4.5209999999999998E-3</v>
      </c>
      <c r="C383">
        <v>4.5339999999999998E-3</v>
      </c>
      <c r="D383">
        <v>4.4920000000000003E-3</v>
      </c>
      <c r="E383">
        <v>4.5050000000000003E-3</v>
      </c>
      <c r="F383">
        <v>4.5050000000000003E-3</v>
      </c>
      <c r="G383">
        <v>0</v>
      </c>
    </row>
    <row r="384" spans="1:7" x14ac:dyDescent="0.25">
      <c r="A384" s="1">
        <v>43949</v>
      </c>
      <c r="B384">
        <v>4.4949999999999999E-3</v>
      </c>
      <c r="C384">
        <v>4.5339999999999998E-3</v>
      </c>
      <c r="D384">
        <v>4.4590000000000003E-3</v>
      </c>
      <c r="E384">
        <v>4.5339999999999998E-3</v>
      </c>
      <c r="F384">
        <v>4.5339999999999998E-3</v>
      </c>
      <c r="G384">
        <v>0</v>
      </c>
    </row>
    <row r="385" spans="1:7" x14ac:dyDescent="0.25">
      <c r="A385" s="1">
        <v>43956</v>
      </c>
      <c r="B385">
        <v>4.4660000000000004E-3</v>
      </c>
      <c r="C385">
        <v>4.5269999999999998E-3</v>
      </c>
      <c r="D385">
        <v>4.4609999999999997E-3</v>
      </c>
      <c r="E385">
        <v>4.4780000000000002E-3</v>
      </c>
      <c r="F385">
        <v>4.4780000000000002E-3</v>
      </c>
      <c r="G385">
        <v>0</v>
      </c>
    </row>
    <row r="386" spans="1:7" x14ac:dyDescent="0.25">
      <c r="A386" s="1">
        <v>43963</v>
      </c>
      <c r="B386">
        <v>4.5250000000000004E-3</v>
      </c>
      <c r="C386">
        <v>4.5329999999999997E-3</v>
      </c>
      <c r="D386">
        <v>4.4879999999999998E-3</v>
      </c>
      <c r="E386">
        <v>4.5079999999999999E-3</v>
      </c>
      <c r="F386">
        <v>4.5079999999999999E-3</v>
      </c>
      <c r="G386">
        <v>0</v>
      </c>
    </row>
    <row r="387" spans="1:7" x14ac:dyDescent="0.25">
      <c r="A387" s="1">
        <v>43970</v>
      </c>
      <c r="B387">
        <v>4.5710000000000004E-3</v>
      </c>
      <c r="C387">
        <v>4.5710000000000004E-3</v>
      </c>
      <c r="D387">
        <v>4.5409999999999999E-3</v>
      </c>
      <c r="E387">
        <v>4.5469999999999998E-3</v>
      </c>
      <c r="F387">
        <v>4.5469999999999998E-3</v>
      </c>
      <c r="G387">
        <v>0</v>
      </c>
    </row>
    <row r="388" spans="1:7" x14ac:dyDescent="0.25">
      <c r="A388" s="1">
        <v>43977</v>
      </c>
      <c r="B388">
        <v>4.555E-3</v>
      </c>
      <c r="C388">
        <v>4.5690000000000001E-3</v>
      </c>
      <c r="D388">
        <v>4.5380000000000004E-3</v>
      </c>
      <c r="E388">
        <v>4.5380000000000004E-3</v>
      </c>
      <c r="F388">
        <v>4.5380000000000004E-3</v>
      </c>
      <c r="G388">
        <v>0</v>
      </c>
    </row>
    <row r="389" spans="1:7" x14ac:dyDescent="0.25">
      <c r="A389" s="1">
        <v>43984</v>
      </c>
      <c r="B389">
        <v>4.5649999999999996E-3</v>
      </c>
      <c r="C389">
        <v>4.6690000000000004E-3</v>
      </c>
      <c r="D389">
        <v>4.5620000000000001E-3</v>
      </c>
      <c r="E389">
        <v>4.6280000000000002E-3</v>
      </c>
      <c r="F389">
        <v>4.6280000000000002E-3</v>
      </c>
      <c r="G389">
        <v>0</v>
      </c>
    </row>
    <row r="390" spans="1:7" x14ac:dyDescent="0.25">
      <c r="A390" s="1">
        <v>43991</v>
      </c>
      <c r="B390">
        <v>4.5890000000000002E-3</v>
      </c>
      <c r="C390">
        <v>4.5979999999999997E-3</v>
      </c>
      <c r="D390">
        <v>4.4900000000000001E-3</v>
      </c>
      <c r="E390">
        <v>4.561E-3</v>
      </c>
      <c r="F390">
        <v>4.561E-3</v>
      </c>
      <c r="G390">
        <v>0</v>
      </c>
    </row>
    <row r="391" spans="1:7" x14ac:dyDescent="0.25">
      <c r="A391" s="1">
        <v>43998</v>
      </c>
      <c r="B391">
        <v>4.5869999999999999E-3</v>
      </c>
      <c r="C391">
        <v>4.5869999999999999E-3</v>
      </c>
      <c r="D391">
        <v>4.516E-3</v>
      </c>
      <c r="E391">
        <v>4.5329999999999997E-3</v>
      </c>
      <c r="F391">
        <v>4.5329999999999997E-3</v>
      </c>
      <c r="G391">
        <v>0</v>
      </c>
    </row>
    <row r="392" spans="1:7" x14ac:dyDescent="0.25">
      <c r="A392" s="1">
        <v>44005</v>
      </c>
      <c r="B392">
        <v>4.5589999999999997E-3</v>
      </c>
      <c r="C392">
        <v>4.5589999999999997E-3</v>
      </c>
      <c r="D392">
        <v>4.5209999999999998E-3</v>
      </c>
      <c r="E392">
        <v>4.5360000000000001E-3</v>
      </c>
      <c r="F392">
        <v>4.5360000000000001E-3</v>
      </c>
      <c r="G392">
        <v>0</v>
      </c>
    </row>
    <row r="393" spans="1:7" x14ac:dyDescent="0.25">
      <c r="A393" s="1">
        <v>44012</v>
      </c>
      <c r="B393">
        <v>4.5529999999999998E-3</v>
      </c>
      <c r="C393">
        <v>4.5960000000000003E-3</v>
      </c>
      <c r="D393">
        <v>4.548E-3</v>
      </c>
      <c r="E393">
        <v>4.5630000000000002E-3</v>
      </c>
      <c r="F393">
        <v>4.5630000000000002E-3</v>
      </c>
      <c r="G393">
        <v>0</v>
      </c>
    </row>
    <row r="394" spans="1:7" x14ac:dyDescent="0.25">
      <c r="A394" s="1">
        <v>44019</v>
      </c>
      <c r="B394">
        <v>4.5669999999999999E-3</v>
      </c>
      <c r="C394">
        <v>4.5779999999999996E-3</v>
      </c>
      <c r="D394">
        <v>4.529E-3</v>
      </c>
      <c r="E394">
        <v>4.5459999999999997E-3</v>
      </c>
      <c r="F394">
        <v>4.5459999999999997E-3</v>
      </c>
      <c r="G394">
        <v>0</v>
      </c>
    </row>
    <row r="395" spans="1:7" x14ac:dyDescent="0.25">
      <c r="A395" s="1">
        <v>44026</v>
      </c>
      <c r="B395">
        <v>4.5640000000000003E-3</v>
      </c>
      <c r="C395">
        <v>4.5760000000000002E-3</v>
      </c>
      <c r="D395">
        <v>4.535E-3</v>
      </c>
      <c r="E395">
        <v>4.5500000000000002E-3</v>
      </c>
      <c r="F395">
        <v>4.5500000000000002E-3</v>
      </c>
      <c r="G395">
        <v>0</v>
      </c>
    </row>
    <row r="396" spans="1:7" x14ac:dyDescent="0.25">
      <c r="A396" s="1">
        <v>44033</v>
      </c>
      <c r="B396">
        <v>4.5570000000000003E-3</v>
      </c>
      <c r="C396">
        <v>4.5770000000000003E-3</v>
      </c>
      <c r="D396">
        <v>4.4739999999999997E-3</v>
      </c>
      <c r="E396">
        <v>4.5240000000000002E-3</v>
      </c>
      <c r="F396">
        <v>4.5240000000000002E-3</v>
      </c>
      <c r="G396">
        <v>0</v>
      </c>
    </row>
    <row r="397" spans="1:7" x14ac:dyDescent="0.25">
      <c r="A397" s="1">
        <v>44040</v>
      </c>
      <c r="B397">
        <v>4.4929999999999996E-3</v>
      </c>
      <c r="C397">
        <v>4.5120000000000004E-3</v>
      </c>
      <c r="D397">
        <v>4.4520000000000002E-3</v>
      </c>
      <c r="E397">
        <v>4.4520000000000002E-3</v>
      </c>
      <c r="F397">
        <v>4.4520000000000002E-3</v>
      </c>
      <c r="G397">
        <v>0</v>
      </c>
    </row>
    <row r="398" spans="1:7" x14ac:dyDescent="0.25">
      <c r="A398" s="1">
        <v>44047</v>
      </c>
      <c r="B398">
        <v>4.5240000000000002E-3</v>
      </c>
      <c r="C398">
        <v>4.5240000000000002E-3</v>
      </c>
      <c r="D398">
        <v>4.4860000000000004E-3</v>
      </c>
      <c r="E398">
        <v>4.4910000000000002E-3</v>
      </c>
      <c r="F398">
        <v>4.4910000000000002E-3</v>
      </c>
      <c r="G398">
        <v>0</v>
      </c>
    </row>
    <row r="399" spans="1:7" x14ac:dyDescent="0.25">
      <c r="A399" s="1">
        <v>44054</v>
      </c>
      <c r="B399">
        <v>4.5050000000000003E-3</v>
      </c>
      <c r="C399">
        <v>4.548E-3</v>
      </c>
      <c r="D399">
        <v>4.5050000000000003E-3</v>
      </c>
      <c r="E399">
        <v>4.5380000000000004E-3</v>
      </c>
      <c r="F399">
        <v>4.5380000000000004E-3</v>
      </c>
      <c r="G399">
        <v>0</v>
      </c>
    </row>
    <row r="400" spans="1:7" x14ac:dyDescent="0.25">
      <c r="A400" s="1">
        <v>44061</v>
      </c>
      <c r="B400">
        <v>4.5139999999999998E-3</v>
      </c>
      <c r="C400">
        <v>4.5139999999999998E-3</v>
      </c>
      <c r="D400">
        <v>4.4780000000000002E-3</v>
      </c>
      <c r="E400">
        <v>4.4900000000000001E-3</v>
      </c>
      <c r="F400">
        <v>4.4900000000000001E-3</v>
      </c>
      <c r="G400">
        <v>0</v>
      </c>
    </row>
    <row r="401" spans="1:7" x14ac:dyDescent="0.25">
      <c r="A401" s="1">
        <v>44068</v>
      </c>
      <c r="B401">
        <v>4.4939999999999997E-3</v>
      </c>
      <c r="C401">
        <v>4.5399999999999998E-3</v>
      </c>
      <c r="D401">
        <v>4.4809999999999997E-3</v>
      </c>
      <c r="E401">
        <v>4.4809999999999997E-3</v>
      </c>
      <c r="F401">
        <v>4.4809999999999997E-3</v>
      </c>
      <c r="G401">
        <v>0</v>
      </c>
    </row>
    <row r="402" spans="1:7" x14ac:dyDescent="0.25">
      <c r="A402" s="1">
        <v>44075</v>
      </c>
      <c r="B402">
        <v>4.5100000000000001E-3</v>
      </c>
      <c r="C402">
        <v>4.5300000000000002E-3</v>
      </c>
      <c r="D402">
        <v>4.4809999999999997E-3</v>
      </c>
      <c r="E402">
        <v>4.516E-3</v>
      </c>
      <c r="F402">
        <v>4.516E-3</v>
      </c>
      <c r="G402">
        <v>0</v>
      </c>
    </row>
    <row r="403" spans="1:7" x14ac:dyDescent="0.25">
      <c r="A403" s="1">
        <v>44082</v>
      </c>
      <c r="B403">
        <v>4.5149999999999999E-3</v>
      </c>
      <c r="C403">
        <v>4.5360000000000001E-3</v>
      </c>
      <c r="D403">
        <v>4.4970000000000001E-3</v>
      </c>
      <c r="E403">
        <v>4.516E-3</v>
      </c>
      <c r="F403">
        <v>4.516E-3</v>
      </c>
      <c r="G403">
        <v>0</v>
      </c>
    </row>
    <row r="404" spans="1:7" x14ac:dyDescent="0.25">
      <c r="A404" s="1">
        <v>44089</v>
      </c>
      <c r="B404">
        <v>4.4939999999999997E-3</v>
      </c>
      <c r="C404">
        <v>4.4939999999999997E-3</v>
      </c>
      <c r="D404">
        <v>4.4209999999999996E-3</v>
      </c>
      <c r="E404">
        <v>4.4359999999999998E-3</v>
      </c>
      <c r="F404">
        <v>4.4359999999999998E-3</v>
      </c>
      <c r="G404">
        <v>0</v>
      </c>
    </row>
    <row r="405" spans="1:7" x14ac:dyDescent="0.25">
      <c r="A405" s="1">
        <v>44096</v>
      </c>
      <c r="B405">
        <v>4.4429999999999999E-3</v>
      </c>
      <c r="C405">
        <v>4.4939999999999997E-3</v>
      </c>
      <c r="D405">
        <v>4.4380000000000001E-3</v>
      </c>
      <c r="E405">
        <v>4.4790000000000003E-3</v>
      </c>
      <c r="F405">
        <v>4.4790000000000003E-3</v>
      </c>
      <c r="G405">
        <v>0</v>
      </c>
    </row>
    <row r="406" spans="1:7" x14ac:dyDescent="0.25">
      <c r="A406" s="1">
        <v>44103</v>
      </c>
      <c r="B406">
        <v>4.4850000000000003E-3</v>
      </c>
      <c r="C406">
        <v>4.5110000000000003E-3</v>
      </c>
      <c r="D406">
        <v>4.4689999999999999E-3</v>
      </c>
      <c r="E406">
        <v>4.4689999999999999E-3</v>
      </c>
      <c r="F406">
        <v>4.4689999999999999E-3</v>
      </c>
      <c r="G406">
        <v>0</v>
      </c>
    </row>
    <row r="407" spans="1:7" x14ac:dyDescent="0.25">
      <c r="A407" s="1">
        <v>44110</v>
      </c>
      <c r="B407">
        <v>4.5030000000000001E-3</v>
      </c>
      <c r="C407">
        <v>4.5059999999999996E-3</v>
      </c>
      <c r="D407">
        <v>4.4710000000000001E-3</v>
      </c>
      <c r="E407">
        <v>4.4999999999999997E-3</v>
      </c>
      <c r="F407">
        <v>4.4999999999999997E-3</v>
      </c>
      <c r="G407">
        <v>0</v>
      </c>
    </row>
    <row r="408" spans="1:7" x14ac:dyDescent="0.25">
      <c r="A408" s="1">
        <v>44117</v>
      </c>
      <c r="B408">
        <v>4.4809999999999997E-3</v>
      </c>
      <c r="C408">
        <v>4.4840000000000001E-3</v>
      </c>
      <c r="D408">
        <v>4.4660000000000004E-3</v>
      </c>
      <c r="E408">
        <v>4.4770000000000001E-3</v>
      </c>
      <c r="F408">
        <v>4.4770000000000001E-3</v>
      </c>
      <c r="G408">
        <v>0</v>
      </c>
    </row>
    <row r="409" spans="1:7" x14ac:dyDescent="0.25">
      <c r="A409" s="1">
        <v>44124</v>
      </c>
      <c r="B409">
        <v>4.4910000000000002E-3</v>
      </c>
      <c r="C409">
        <v>4.4970000000000001E-3</v>
      </c>
      <c r="D409">
        <v>4.4419999999999998E-3</v>
      </c>
      <c r="E409">
        <v>4.4530000000000004E-3</v>
      </c>
      <c r="F409">
        <v>4.4530000000000004E-3</v>
      </c>
      <c r="G409">
        <v>0</v>
      </c>
    </row>
    <row r="410" spans="1:7" x14ac:dyDescent="0.25">
      <c r="A410" s="1">
        <v>44131</v>
      </c>
      <c r="B410">
        <v>4.4539999999999996E-3</v>
      </c>
      <c r="C410">
        <v>4.4539999999999996E-3</v>
      </c>
      <c r="D410">
        <v>4.4250000000000001E-3</v>
      </c>
      <c r="E410">
        <v>4.4390000000000002E-3</v>
      </c>
      <c r="F410">
        <v>4.4390000000000002E-3</v>
      </c>
      <c r="G410">
        <v>0</v>
      </c>
    </row>
    <row r="411" spans="1:7" x14ac:dyDescent="0.25">
      <c r="A411" s="1">
        <v>44138</v>
      </c>
      <c r="B411">
        <v>4.4530000000000004E-3</v>
      </c>
      <c r="C411">
        <v>4.4549999999999998E-3</v>
      </c>
      <c r="D411">
        <v>4.3920000000000001E-3</v>
      </c>
      <c r="E411">
        <v>4.3920000000000001E-3</v>
      </c>
      <c r="F411">
        <v>4.3920000000000001E-3</v>
      </c>
      <c r="G411">
        <v>0</v>
      </c>
    </row>
    <row r="412" spans="1:7" x14ac:dyDescent="0.25">
      <c r="A412" s="1">
        <v>44145</v>
      </c>
      <c r="B412">
        <v>4.4390000000000002E-3</v>
      </c>
      <c r="C412">
        <v>4.483E-3</v>
      </c>
      <c r="D412">
        <v>4.4390000000000002E-3</v>
      </c>
      <c r="E412">
        <v>4.4609999999999997E-3</v>
      </c>
      <c r="F412">
        <v>4.4609999999999997E-3</v>
      </c>
      <c r="G412">
        <v>0</v>
      </c>
    </row>
    <row r="413" spans="1:7" x14ac:dyDescent="0.25">
      <c r="A413" s="1">
        <v>44152</v>
      </c>
      <c r="B413">
        <v>4.4580000000000002E-3</v>
      </c>
      <c r="C413">
        <v>4.4580000000000002E-3</v>
      </c>
      <c r="D413">
        <v>4.4079999999999996E-3</v>
      </c>
      <c r="E413">
        <v>4.4130000000000003E-3</v>
      </c>
      <c r="F413">
        <v>4.4130000000000003E-3</v>
      </c>
      <c r="G413">
        <v>0</v>
      </c>
    </row>
    <row r="414" spans="1:7" x14ac:dyDescent="0.25">
      <c r="A414" s="1">
        <v>44159</v>
      </c>
      <c r="B414">
        <v>4.424E-3</v>
      </c>
      <c r="C414">
        <v>4.4619999999999998E-3</v>
      </c>
      <c r="D414">
        <v>4.424E-3</v>
      </c>
      <c r="E414">
        <v>4.4320000000000002E-3</v>
      </c>
      <c r="F414">
        <v>4.4320000000000002E-3</v>
      </c>
      <c r="G414">
        <v>0</v>
      </c>
    </row>
    <row r="415" spans="1:7" x14ac:dyDescent="0.25">
      <c r="A415" s="1">
        <v>44166</v>
      </c>
      <c r="B415">
        <v>4.431E-3</v>
      </c>
      <c r="C415">
        <v>4.4920000000000003E-3</v>
      </c>
      <c r="D415">
        <v>4.4219999999999997E-3</v>
      </c>
      <c r="E415">
        <v>4.431E-3</v>
      </c>
      <c r="F415">
        <v>4.431E-3</v>
      </c>
      <c r="G415">
        <v>0</v>
      </c>
    </row>
    <row r="416" spans="1:7" x14ac:dyDescent="0.25">
      <c r="A416" s="1">
        <v>44173</v>
      </c>
      <c r="B416">
        <v>4.4339999999999996E-3</v>
      </c>
      <c r="C416">
        <v>4.457E-3</v>
      </c>
      <c r="D416">
        <v>4.4209999999999996E-3</v>
      </c>
      <c r="E416">
        <v>4.4359999999999998E-3</v>
      </c>
      <c r="F416">
        <v>4.4359999999999998E-3</v>
      </c>
      <c r="G416">
        <v>0</v>
      </c>
    </row>
    <row r="417" spans="1:7" x14ac:dyDescent="0.25">
      <c r="A417" s="1">
        <v>44180</v>
      </c>
      <c r="B417">
        <v>4.4390000000000002E-3</v>
      </c>
      <c r="C417">
        <v>4.4390000000000002E-3</v>
      </c>
      <c r="D417">
        <v>4.3880000000000004E-3</v>
      </c>
      <c r="E417">
        <v>4.4079999999999996E-3</v>
      </c>
      <c r="F417">
        <v>4.4079999999999996E-3</v>
      </c>
      <c r="G417">
        <v>0</v>
      </c>
    </row>
    <row r="418" spans="1:7" x14ac:dyDescent="0.25">
      <c r="A418" s="1">
        <v>44187</v>
      </c>
      <c r="B418">
        <v>4.4330000000000003E-3</v>
      </c>
      <c r="C418">
        <v>4.4330000000000003E-3</v>
      </c>
      <c r="D418">
        <v>4.3920000000000001E-3</v>
      </c>
      <c r="E418">
        <v>4.4079999999999996E-3</v>
      </c>
      <c r="F418">
        <v>4.4079999999999996E-3</v>
      </c>
      <c r="G418">
        <v>0</v>
      </c>
    </row>
    <row r="419" spans="1:7" x14ac:dyDescent="0.25">
      <c r="A419" s="1">
        <v>44194</v>
      </c>
      <c r="B419">
        <v>4.4339999999999996E-3</v>
      </c>
      <c r="C419">
        <v>4.4339999999999996E-3</v>
      </c>
      <c r="D419">
        <v>4.3920000000000001E-3</v>
      </c>
      <c r="E419">
        <v>4.3920000000000001E-3</v>
      </c>
      <c r="F419">
        <v>4.3920000000000001E-3</v>
      </c>
      <c r="G419">
        <v>0</v>
      </c>
    </row>
    <row r="420" spans="1:7" x14ac:dyDescent="0.25">
      <c r="A420" s="1">
        <v>44201</v>
      </c>
      <c r="B420">
        <v>4.3930000000000002E-3</v>
      </c>
      <c r="C420">
        <v>4.4520000000000002E-3</v>
      </c>
      <c r="D420">
        <v>4.3889999999999997E-3</v>
      </c>
      <c r="E420">
        <v>4.4339999999999996E-3</v>
      </c>
      <c r="F420">
        <v>4.4339999999999996E-3</v>
      </c>
      <c r="G420">
        <v>0</v>
      </c>
    </row>
    <row r="421" spans="1:7" x14ac:dyDescent="0.25">
      <c r="A421" s="1">
        <v>44208</v>
      </c>
      <c r="B421">
        <v>4.45E-3</v>
      </c>
      <c r="C421">
        <v>4.4559999999999999E-3</v>
      </c>
      <c r="D421">
        <v>4.4159999999999998E-3</v>
      </c>
      <c r="E421">
        <v>4.4229999999999998E-3</v>
      </c>
      <c r="F421">
        <v>4.4229999999999998E-3</v>
      </c>
      <c r="G421">
        <v>0</v>
      </c>
    </row>
    <row r="422" spans="1:7" x14ac:dyDescent="0.25">
      <c r="A422" s="1">
        <v>44215</v>
      </c>
      <c r="B422">
        <v>4.4479999999999997E-3</v>
      </c>
      <c r="C422">
        <v>4.4479999999999997E-3</v>
      </c>
      <c r="D422">
        <v>4.4200000000000003E-3</v>
      </c>
      <c r="E422">
        <v>4.4289999999999998E-3</v>
      </c>
      <c r="F422">
        <v>4.4289999999999998E-3</v>
      </c>
      <c r="G422">
        <v>0</v>
      </c>
    </row>
    <row r="423" spans="1:7" x14ac:dyDescent="0.25">
      <c r="A423" s="1">
        <v>44222</v>
      </c>
      <c r="B423">
        <v>4.4279999999999996E-3</v>
      </c>
      <c r="C423">
        <v>4.4879999999999998E-3</v>
      </c>
      <c r="D423">
        <v>4.4279999999999996E-3</v>
      </c>
      <c r="E423">
        <v>4.4819999999999999E-3</v>
      </c>
      <c r="F423">
        <v>4.4819999999999999E-3</v>
      </c>
      <c r="G423">
        <v>0</v>
      </c>
    </row>
    <row r="424" spans="1:7" x14ac:dyDescent="0.25">
      <c r="A424" s="1">
        <v>44229</v>
      </c>
      <c r="B424">
        <v>4.4869999999999997E-3</v>
      </c>
      <c r="C424">
        <v>4.5409999999999999E-3</v>
      </c>
      <c r="D424">
        <v>4.4869999999999997E-3</v>
      </c>
      <c r="E424">
        <v>4.5240000000000002E-3</v>
      </c>
      <c r="F424">
        <v>4.5240000000000002E-3</v>
      </c>
      <c r="G424">
        <v>0</v>
      </c>
    </row>
    <row r="425" spans="1:7" x14ac:dyDescent="0.25">
      <c r="A425" s="1">
        <v>44236</v>
      </c>
      <c r="B425">
        <v>4.5199999999999997E-3</v>
      </c>
      <c r="C425">
        <v>4.5199999999999997E-3</v>
      </c>
      <c r="D425">
        <v>4.4759999999999999E-3</v>
      </c>
      <c r="E425">
        <v>4.4990000000000004E-3</v>
      </c>
      <c r="F425">
        <v>4.4990000000000004E-3</v>
      </c>
      <c r="G425">
        <v>0</v>
      </c>
    </row>
    <row r="426" spans="1:7" x14ac:dyDescent="0.25">
      <c r="A426" s="1">
        <v>44243</v>
      </c>
      <c r="B426">
        <v>4.5230000000000001E-3</v>
      </c>
      <c r="C426">
        <v>4.5409999999999999E-3</v>
      </c>
      <c r="D426">
        <v>4.5079999999999999E-3</v>
      </c>
      <c r="E426">
        <v>4.5079999999999999E-3</v>
      </c>
      <c r="F426">
        <v>4.5079999999999999E-3</v>
      </c>
      <c r="G426">
        <v>0</v>
      </c>
    </row>
    <row r="427" spans="1:7" x14ac:dyDescent="0.25">
      <c r="A427" s="1">
        <v>44250</v>
      </c>
      <c r="B427">
        <v>4.5079999999999999E-3</v>
      </c>
      <c r="C427">
        <v>4.568E-3</v>
      </c>
      <c r="D427">
        <v>4.5050000000000003E-3</v>
      </c>
      <c r="E427">
        <v>4.555E-3</v>
      </c>
      <c r="F427">
        <v>4.555E-3</v>
      </c>
      <c r="G427">
        <v>0</v>
      </c>
    </row>
    <row r="428" spans="1:7" x14ac:dyDescent="0.25">
      <c r="A428" s="1">
        <v>44257</v>
      </c>
      <c r="B428">
        <v>4.5710000000000004E-3</v>
      </c>
      <c r="C428">
        <v>4.6449999999999998E-3</v>
      </c>
      <c r="D428">
        <v>4.5710000000000004E-3</v>
      </c>
      <c r="E428">
        <v>4.6389999999999999E-3</v>
      </c>
      <c r="F428">
        <v>4.6389999999999999E-3</v>
      </c>
      <c r="G428">
        <v>0</v>
      </c>
    </row>
    <row r="429" spans="1:7" x14ac:dyDescent="0.25">
      <c r="A429" s="1">
        <v>44264</v>
      </c>
      <c r="B429">
        <v>4.6610000000000002E-3</v>
      </c>
      <c r="C429">
        <v>4.6759999999999996E-3</v>
      </c>
      <c r="D429">
        <v>4.6379999999999998E-3</v>
      </c>
      <c r="E429">
        <v>4.6750000000000003E-3</v>
      </c>
      <c r="F429">
        <v>4.6750000000000003E-3</v>
      </c>
      <c r="G429">
        <v>0</v>
      </c>
    </row>
    <row r="430" spans="1:7" x14ac:dyDescent="0.25">
      <c r="A430" s="1">
        <v>44271</v>
      </c>
      <c r="B430">
        <v>4.6649999999999999E-3</v>
      </c>
      <c r="C430">
        <v>4.6699999999999997E-3</v>
      </c>
      <c r="D430">
        <v>4.6449999999999998E-3</v>
      </c>
      <c r="E430">
        <v>4.6470000000000001E-3</v>
      </c>
      <c r="F430">
        <v>4.6470000000000001E-3</v>
      </c>
      <c r="G430">
        <v>0</v>
      </c>
    </row>
    <row r="431" spans="1:7" x14ac:dyDescent="0.25">
      <c r="A431" s="1">
        <v>44278</v>
      </c>
      <c r="B431">
        <v>4.6470000000000001E-3</v>
      </c>
      <c r="C431">
        <v>4.6860000000000001E-3</v>
      </c>
      <c r="D431">
        <v>4.62E-3</v>
      </c>
      <c r="E431">
        <v>4.6860000000000001E-3</v>
      </c>
      <c r="F431">
        <v>4.6860000000000001E-3</v>
      </c>
      <c r="G431">
        <v>0</v>
      </c>
    </row>
    <row r="432" spans="1:7" x14ac:dyDescent="0.25">
      <c r="A432" s="1">
        <v>44285</v>
      </c>
      <c r="B432">
        <v>4.6909999999999999E-3</v>
      </c>
      <c r="C432">
        <v>4.7390000000000002E-3</v>
      </c>
      <c r="D432">
        <v>4.6909999999999999E-3</v>
      </c>
      <c r="E432">
        <v>4.7390000000000002E-3</v>
      </c>
      <c r="F432">
        <v>4.7390000000000002E-3</v>
      </c>
      <c r="G432">
        <v>0</v>
      </c>
    </row>
    <row r="433" spans="1:7" x14ac:dyDescent="0.25">
      <c r="A433" s="1">
        <v>44292</v>
      </c>
      <c r="B433">
        <v>4.7410000000000004E-3</v>
      </c>
      <c r="C433">
        <v>4.7410000000000004E-3</v>
      </c>
      <c r="D433">
        <v>4.6730000000000001E-3</v>
      </c>
      <c r="E433">
        <v>4.692E-3</v>
      </c>
      <c r="F433">
        <v>4.692E-3</v>
      </c>
      <c r="G433">
        <v>0</v>
      </c>
    </row>
    <row r="434" spans="1:7" x14ac:dyDescent="0.25">
      <c r="A434" s="1">
        <v>44299</v>
      </c>
      <c r="B434">
        <v>4.6670000000000001E-3</v>
      </c>
      <c r="C434">
        <v>4.6670000000000001E-3</v>
      </c>
      <c r="D434">
        <v>4.6210000000000001E-3</v>
      </c>
      <c r="E434">
        <v>4.6470000000000001E-3</v>
      </c>
      <c r="F434">
        <v>4.6470000000000001E-3</v>
      </c>
      <c r="G434">
        <v>0</v>
      </c>
    </row>
    <row r="435" spans="1:7" x14ac:dyDescent="0.25">
      <c r="A435" s="1">
        <v>44306</v>
      </c>
      <c r="B435">
        <v>4.6319999999999998E-3</v>
      </c>
      <c r="C435">
        <v>4.6319999999999998E-3</v>
      </c>
      <c r="D435">
        <v>4.6080000000000001E-3</v>
      </c>
      <c r="E435">
        <v>4.6239999999999996E-3</v>
      </c>
      <c r="F435">
        <v>4.6239999999999996E-3</v>
      </c>
      <c r="G435">
        <v>0</v>
      </c>
    </row>
    <row r="436" spans="1:7" x14ac:dyDescent="0.25">
      <c r="A436" s="1">
        <v>44313</v>
      </c>
      <c r="B436">
        <v>4.6220000000000002E-3</v>
      </c>
      <c r="C436">
        <v>4.6800000000000001E-3</v>
      </c>
      <c r="D436">
        <v>4.6220000000000002E-3</v>
      </c>
      <c r="E436">
        <v>4.6519999999999999E-3</v>
      </c>
      <c r="F436">
        <v>4.6519999999999999E-3</v>
      </c>
      <c r="G436">
        <v>0</v>
      </c>
    </row>
    <row r="437" spans="1:7" x14ac:dyDescent="0.25">
      <c r="A437" s="1">
        <v>44320</v>
      </c>
      <c r="B437">
        <v>4.6649999999999999E-3</v>
      </c>
      <c r="C437">
        <v>4.6820000000000004E-3</v>
      </c>
      <c r="D437">
        <v>4.6480000000000002E-3</v>
      </c>
      <c r="E437">
        <v>4.6759999999999996E-3</v>
      </c>
      <c r="F437">
        <v>4.6759999999999996E-3</v>
      </c>
      <c r="G437">
        <v>0</v>
      </c>
    </row>
    <row r="438" spans="1:7" x14ac:dyDescent="0.25">
      <c r="A438" s="1">
        <v>44327</v>
      </c>
      <c r="B438">
        <v>4.6439999999999997E-3</v>
      </c>
      <c r="C438">
        <v>4.6889999999999996E-3</v>
      </c>
      <c r="D438">
        <v>4.64E-3</v>
      </c>
      <c r="E438">
        <v>4.6779999999999999E-3</v>
      </c>
      <c r="F438">
        <v>4.6779999999999999E-3</v>
      </c>
      <c r="G438">
        <v>0</v>
      </c>
    </row>
    <row r="439" spans="1:7" x14ac:dyDescent="0.25">
      <c r="A439" s="1">
        <v>44334</v>
      </c>
      <c r="B439">
        <v>4.6649999999999999E-3</v>
      </c>
      <c r="C439">
        <v>4.6740000000000002E-3</v>
      </c>
      <c r="D439">
        <v>4.646E-3</v>
      </c>
      <c r="E439">
        <v>4.6480000000000002E-3</v>
      </c>
      <c r="F439">
        <v>4.6480000000000002E-3</v>
      </c>
      <c r="G439">
        <v>0</v>
      </c>
    </row>
    <row r="440" spans="1:7" x14ac:dyDescent="0.25">
      <c r="A440" s="1">
        <v>44341</v>
      </c>
      <c r="B440">
        <v>4.6550000000000003E-3</v>
      </c>
      <c r="C440">
        <v>4.705E-3</v>
      </c>
      <c r="D440">
        <v>4.6490000000000004E-3</v>
      </c>
      <c r="E440">
        <v>4.705E-3</v>
      </c>
      <c r="F440">
        <v>4.705E-3</v>
      </c>
      <c r="G440">
        <v>0</v>
      </c>
    </row>
    <row r="441" spans="1:7" x14ac:dyDescent="0.25">
      <c r="A441" s="1">
        <v>44348</v>
      </c>
      <c r="B441">
        <v>4.6950000000000004E-3</v>
      </c>
      <c r="C441">
        <v>4.7109999999999999E-3</v>
      </c>
      <c r="D441">
        <v>4.6889999999999996E-3</v>
      </c>
      <c r="E441">
        <v>4.7109999999999999E-3</v>
      </c>
      <c r="F441">
        <v>4.7109999999999999E-3</v>
      </c>
      <c r="G441">
        <v>0</v>
      </c>
    </row>
    <row r="442" spans="1:7" x14ac:dyDescent="0.25">
      <c r="A442" s="1">
        <v>44355</v>
      </c>
      <c r="B442">
        <v>4.7029999999999997E-3</v>
      </c>
      <c r="C442">
        <v>4.712E-3</v>
      </c>
      <c r="D442">
        <v>4.6979999999999999E-3</v>
      </c>
      <c r="E442">
        <v>4.7029999999999997E-3</v>
      </c>
      <c r="F442">
        <v>4.7029999999999997E-3</v>
      </c>
      <c r="G442">
        <v>0</v>
      </c>
    </row>
    <row r="443" spans="1:7" x14ac:dyDescent="0.25">
      <c r="A443" s="1">
        <v>44362</v>
      </c>
      <c r="B443">
        <v>4.7299999999999998E-3</v>
      </c>
      <c r="C443">
        <v>4.7520000000000001E-3</v>
      </c>
      <c r="D443">
        <v>4.7070000000000002E-3</v>
      </c>
      <c r="E443">
        <v>4.7190000000000001E-3</v>
      </c>
      <c r="F443">
        <v>4.7190000000000001E-3</v>
      </c>
      <c r="G443">
        <v>0</v>
      </c>
    </row>
    <row r="444" spans="1:7" x14ac:dyDescent="0.25">
      <c r="A444" s="1">
        <v>44369</v>
      </c>
      <c r="B444">
        <v>4.7260000000000002E-3</v>
      </c>
      <c r="C444">
        <v>4.7549999999999997E-3</v>
      </c>
      <c r="D444">
        <v>4.7260000000000002E-3</v>
      </c>
      <c r="E444">
        <v>4.738E-3</v>
      </c>
      <c r="F444">
        <v>4.738E-3</v>
      </c>
      <c r="G444">
        <v>0</v>
      </c>
    </row>
    <row r="445" spans="1:7" x14ac:dyDescent="0.25">
      <c r="A445" s="1">
        <v>44376</v>
      </c>
      <c r="B445">
        <v>4.7320000000000001E-3</v>
      </c>
      <c r="C445">
        <v>4.7749999999999997E-3</v>
      </c>
      <c r="D445">
        <v>4.7289999999999997E-3</v>
      </c>
      <c r="E445">
        <v>4.7730000000000003E-3</v>
      </c>
      <c r="F445">
        <v>4.7730000000000003E-3</v>
      </c>
      <c r="G445">
        <v>0</v>
      </c>
    </row>
    <row r="446" spans="1:7" x14ac:dyDescent="0.25">
      <c r="A446" s="1">
        <v>44383</v>
      </c>
      <c r="B446">
        <v>4.7450000000000001E-3</v>
      </c>
      <c r="C446">
        <v>4.7450000000000001E-3</v>
      </c>
      <c r="D446">
        <v>4.7029999999999997E-3</v>
      </c>
      <c r="E446">
        <v>4.7280000000000004E-3</v>
      </c>
      <c r="F446">
        <v>4.7280000000000004E-3</v>
      </c>
      <c r="G446">
        <v>0</v>
      </c>
    </row>
    <row r="447" spans="1:7" x14ac:dyDescent="0.25">
      <c r="A447" s="1">
        <v>44390</v>
      </c>
      <c r="B447">
        <v>4.7210000000000004E-3</v>
      </c>
      <c r="C447">
        <v>4.7340000000000004E-3</v>
      </c>
      <c r="D447">
        <v>4.7000000000000002E-3</v>
      </c>
      <c r="E447">
        <v>4.7159999999999997E-3</v>
      </c>
      <c r="F447">
        <v>4.7159999999999997E-3</v>
      </c>
      <c r="G447">
        <v>0</v>
      </c>
    </row>
    <row r="448" spans="1:7" x14ac:dyDescent="0.25">
      <c r="A448" s="1">
        <v>44397</v>
      </c>
      <c r="B448">
        <v>4.6950000000000004E-3</v>
      </c>
      <c r="C448">
        <v>4.7390000000000002E-3</v>
      </c>
      <c r="D448">
        <v>4.6829999999999997E-3</v>
      </c>
      <c r="E448">
        <v>4.7390000000000002E-3</v>
      </c>
      <c r="F448">
        <v>4.7390000000000002E-3</v>
      </c>
      <c r="G448">
        <v>0</v>
      </c>
    </row>
    <row r="449" spans="1:7" x14ac:dyDescent="0.25">
      <c r="A449" s="1">
        <v>44404</v>
      </c>
      <c r="B449">
        <v>4.7270000000000003E-3</v>
      </c>
      <c r="C449">
        <v>4.7270000000000003E-3</v>
      </c>
      <c r="D449">
        <v>4.6950000000000004E-3</v>
      </c>
      <c r="E449">
        <v>4.7070000000000002E-3</v>
      </c>
      <c r="F449">
        <v>4.7070000000000002E-3</v>
      </c>
      <c r="G449">
        <v>0</v>
      </c>
    </row>
    <row r="450" spans="1:7" x14ac:dyDescent="0.25">
      <c r="A450" s="1">
        <v>44411</v>
      </c>
      <c r="B450">
        <v>4.6860000000000001E-3</v>
      </c>
      <c r="C450">
        <v>4.7349999999999996E-3</v>
      </c>
      <c r="D450">
        <v>4.6699999999999997E-3</v>
      </c>
      <c r="E450">
        <v>4.7190000000000001E-3</v>
      </c>
      <c r="F450">
        <v>4.7190000000000001E-3</v>
      </c>
      <c r="G450">
        <v>0</v>
      </c>
    </row>
    <row r="451" spans="1:7" x14ac:dyDescent="0.25">
      <c r="A451" s="1">
        <v>44418</v>
      </c>
      <c r="B451">
        <v>4.7359999999999998E-3</v>
      </c>
      <c r="C451">
        <v>4.7819999999999998E-3</v>
      </c>
      <c r="D451">
        <v>4.718E-3</v>
      </c>
      <c r="E451">
        <v>4.7590000000000002E-3</v>
      </c>
      <c r="F451">
        <v>4.7590000000000002E-3</v>
      </c>
      <c r="G451">
        <v>0</v>
      </c>
    </row>
    <row r="452" spans="1:7" x14ac:dyDescent="0.25">
      <c r="A452" s="1">
        <v>44425</v>
      </c>
      <c r="B452">
        <v>4.7099999999999998E-3</v>
      </c>
      <c r="C452">
        <v>4.751E-3</v>
      </c>
      <c r="D452">
        <v>4.7099999999999998E-3</v>
      </c>
      <c r="E452">
        <v>4.7470000000000004E-3</v>
      </c>
      <c r="F452">
        <v>4.7470000000000004E-3</v>
      </c>
      <c r="G452">
        <v>0</v>
      </c>
    </row>
    <row r="453" spans="1:7" x14ac:dyDescent="0.25">
      <c r="A453" s="1">
        <v>44432</v>
      </c>
      <c r="B453">
        <v>4.7419999999999997E-3</v>
      </c>
      <c r="C453">
        <v>4.7650000000000001E-3</v>
      </c>
      <c r="D453">
        <v>4.7369999999999999E-3</v>
      </c>
      <c r="E453">
        <v>4.7619999999999997E-3</v>
      </c>
      <c r="F453">
        <v>4.7619999999999997E-3</v>
      </c>
      <c r="G453">
        <v>0</v>
      </c>
    </row>
    <row r="454" spans="1:7" x14ac:dyDescent="0.25">
      <c r="A454" s="1">
        <v>44439</v>
      </c>
      <c r="B454">
        <v>4.7559999999999998E-3</v>
      </c>
      <c r="C454">
        <v>4.7749999999999997E-3</v>
      </c>
      <c r="D454">
        <v>4.7530000000000003E-3</v>
      </c>
      <c r="E454">
        <v>4.7590000000000002E-3</v>
      </c>
      <c r="F454">
        <v>4.7590000000000002E-3</v>
      </c>
      <c r="G454">
        <v>0</v>
      </c>
    </row>
    <row r="455" spans="1:7" x14ac:dyDescent="0.25">
      <c r="A455" s="1">
        <v>44446</v>
      </c>
      <c r="B455">
        <v>4.7609999999999996E-3</v>
      </c>
      <c r="C455">
        <v>4.7730000000000003E-3</v>
      </c>
      <c r="D455">
        <v>4.751E-3</v>
      </c>
      <c r="E455">
        <v>4.7600000000000003E-3</v>
      </c>
      <c r="F455">
        <v>4.7600000000000003E-3</v>
      </c>
      <c r="G455">
        <v>0</v>
      </c>
    </row>
    <row r="456" spans="1:7" x14ac:dyDescent="0.25">
      <c r="A456" s="1">
        <v>44453</v>
      </c>
      <c r="B456">
        <v>4.7759999999999999E-3</v>
      </c>
      <c r="C456">
        <v>4.7759999999999999E-3</v>
      </c>
      <c r="D456">
        <v>4.731E-3</v>
      </c>
      <c r="E456">
        <v>4.7559999999999998E-3</v>
      </c>
      <c r="F456">
        <v>4.7559999999999998E-3</v>
      </c>
      <c r="G456">
        <v>0</v>
      </c>
    </row>
    <row r="457" spans="1:7" x14ac:dyDescent="0.25">
      <c r="A457" s="1">
        <v>44460</v>
      </c>
      <c r="B457">
        <v>4.7450000000000001E-3</v>
      </c>
      <c r="C457">
        <v>4.8019999999999998E-3</v>
      </c>
      <c r="D457">
        <v>4.7229999999999998E-3</v>
      </c>
      <c r="E457">
        <v>4.7800000000000004E-3</v>
      </c>
      <c r="F457">
        <v>4.7800000000000004E-3</v>
      </c>
      <c r="G457">
        <v>0</v>
      </c>
    </row>
    <row r="458" spans="1:7" x14ac:dyDescent="0.25">
      <c r="A458" s="1">
        <v>44467</v>
      </c>
      <c r="B458">
        <v>4.797E-3</v>
      </c>
      <c r="C458">
        <v>4.8479999999999999E-3</v>
      </c>
      <c r="D458">
        <v>4.797E-3</v>
      </c>
      <c r="E458">
        <v>4.8129999999999996E-3</v>
      </c>
      <c r="F458">
        <v>4.8129999999999996E-3</v>
      </c>
      <c r="G458">
        <v>0</v>
      </c>
    </row>
    <row r="459" spans="1:7" x14ac:dyDescent="0.25">
      <c r="A459" s="1">
        <v>44474</v>
      </c>
      <c r="B459">
        <v>4.7980000000000002E-3</v>
      </c>
      <c r="C459">
        <v>4.8859999999999997E-3</v>
      </c>
      <c r="D459">
        <v>4.7980000000000002E-3</v>
      </c>
      <c r="E459">
        <v>4.8630000000000001E-3</v>
      </c>
      <c r="F459">
        <v>4.8630000000000001E-3</v>
      </c>
      <c r="G459">
        <v>0</v>
      </c>
    </row>
    <row r="460" spans="1:7" x14ac:dyDescent="0.25">
      <c r="A460" s="1">
        <v>44481</v>
      </c>
      <c r="B460">
        <v>4.9030000000000002E-3</v>
      </c>
      <c r="C460">
        <v>4.9490000000000003E-3</v>
      </c>
      <c r="D460">
        <v>4.9030000000000002E-3</v>
      </c>
      <c r="E460">
        <v>4.9490000000000003E-3</v>
      </c>
      <c r="F460">
        <v>4.9490000000000003E-3</v>
      </c>
      <c r="G460">
        <v>0</v>
      </c>
    </row>
    <row r="461" spans="1:7" x14ac:dyDescent="0.25">
      <c r="A461" s="1">
        <v>44488</v>
      </c>
      <c r="B461">
        <v>4.9540000000000001E-3</v>
      </c>
      <c r="C461">
        <v>4.9569999999999996E-3</v>
      </c>
      <c r="D461">
        <v>4.9179999999999996E-3</v>
      </c>
      <c r="E461">
        <v>4.9179999999999996E-3</v>
      </c>
      <c r="F461">
        <v>4.9179999999999996E-3</v>
      </c>
      <c r="G461">
        <v>0</v>
      </c>
    </row>
    <row r="462" spans="1:7" x14ac:dyDescent="0.25">
      <c r="A462" s="1">
        <v>44495</v>
      </c>
      <c r="B462">
        <v>4.9199999999999999E-3</v>
      </c>
      <c r="C462">
        <v>4.9480000000000001E-3</v>
      </c>
      <c r="D462">
        <v>4.9020000000000001E-3</v>
      </c>
      <c r="E462">
        <v>4.9240000000000004E-3</v>
      </c>
      <c r="F462">
        <v>4.9240000000000004E-3</v>
      </c>
      <c r="G462">
        <v>0</v>
      </c>
    </row>
    <row r="463" spans="1:7" x14ac:dyDescent="0.25">
      <c r="A463" s="1">
        <v>44502</v>
      </c>
      <c r="B463">
        <v>4.9439999999999996E-3</v>
      </c>
      <c r="C463">
        <v>4.9529999999999999E-3</v>
      </c>
      <c r="D463">
        <v>4.921E-3</v>
      </c>
      <c r="E463">
        <v>4.9420000000000002E-3</v>
      </c>
      <c r="F463">
        <v>4.9420000000000002E-3</v>
      </c>
      <c r="G463">
        <v>0</v>
      </c>
    </row>
    <row r="464" spans="1:7" x14ac:dyDescent="0.25">
      <c r="A464" s="1">
        <v>44509</v>
      </c>
      <c r="B464">
        <v>4.9199999999999999E-3</v>
      </c>
      <c r="C464">
        <v>4.9560000000000003E-3</v>
      </c>
      <c r="D464">
        <v>4.9100000000000003E-3</v>
      </c>
      <c r="E464">
        <v>4.9550000000000002E-3</v>
      </c>
      <c r="F464">
        <v>4.9550000000000002E-3</v>
      </c>
      <c r="G464">
        <v>0</v>
      </c>
    </row>
    <row r="465" spans="1:7" x14ac:dyDescent="0.25">
      <c r="A465" s="1">
        <v>44516</v>
      </c>
      <c r="B465">
        <v>4.9670000000000001E-3</v>
      </c>
      <c r="C465">
        <v>4.986E-3</v>
      </c>
      <c r="D465">
        <v>4.9430000000000003E-3</v>
      </c>
      <c r="E465">
        <v>4.9430000000000003E-3</v>
      </c>
      <c r="F465">
        <v>4.9430000000000003E-3</v>
      </c>
      <c r="G465">
        <v>0</v>
      </c>
    </row>
    <row r="466" spans="1:7" x14ac:dyDescent="0.25">
      <c r="A466" s="1">
        <v>44523</v>
      </c>
      <c r="B466">
        <v>4.9690000000000003E-3</v>
      </c>
      <c r="C466">
        <v>5.0860000000000002E-3</v>
      </c>
      <c r="D466">
        <v>4.9690000000000003E-3</v>
      </c>
      <c r="E466">
        <v>4.999E-3</v>
      </c>
      <c r="F466">
        <v>4.999E-3</v>
      </c>
      <c r="G466">
        <v>0</v>
      </c>
    </row>
    <row r="467" spans="1:7" x14ac:dyDescent="0.25">
      <c r="A467" s="1">
        <v>44530</v>
      </c>
      <c r="B467">
        <v>5.0070000000000002E-3</v>
      </c>
      <c r="C467">
        <v>5.0140000000000002E-3</v>
      </c>
      <c r="D467">
        <v>4.8919999999999996E-3</v>
      </c>
      <c r="E467">
        <v>4.9370000000000004E-3</v>
      </c>
      <c r="F467">
        <v>4.9370000000000004E-3</v>
      </c>
      <c r="G467">
        <v>0</v>
      </c>
    </row>
    <row r="468" spans="1:7" x14ac:dyDescent="0.25">
      <c r="A468" s="1">
        <v>44537</v>
      </c>
      <c r="B468">
        <v>4.9150000000000001E-3</v>
      </c>
      <c r="C468">
        <v>4.9639999999999997E-3</v>
      </c>
      <c r="D468">
        <v>4.908E-3</v>
      </c>
      <c r="E468">
        <v>4.9220000000000002E-3</v>
      </c>
      <c r="F468">
        <v>4.9220000000000002E-3</v>
      </c>
      <c r="G468">
        <v>0</v>
      </c>
    </row>
    <row r="469" spans="1:7" x14ac:dyDescent="0.25">
      <c r="A469" s="1">
        <v>44544</v>
      </c>
      <c r="B469">
        <v>4.9430000000000003E-3</v>
      </c>
      <c r="C469">
        <v>4.9630000000000004E-3</v>
      </c>
      <c r="D469">
        <v>4.9249999999999997E-3</v>
      </c>
      <c r="E469">
        <v>4.9459999999999999E-3</v>
      </c>
      <c r="F469">
        <v>4.9459999999999999E-3</v>
      </c>
      <c r="G469">
        <v>0</v>
      </c>
    </row>
    <row r="470" spans="1:7" x14ac:dyDescent="0.25">
      <c r="A470" s="1">
        <v>44551</v>
      </c>
      <c r="B470">
        <v>4.9540000000000001E-3</v>
      </c>
      <c r="C470">
        <v>5.032E-3</v>
      </c>
      <c r="D470">
        <v>4.9519999999999998E-3</v>
      </c>
      <c r="E470">
        <v>5.0029999999999996E-3</v>
      </c>
      <c r="F470">
        <v>5.0029999999999996E-3</v>
      </c>
      <c r="G470">
        <v>0</v>
      </c>
    </row>
    <row r="471" spans="1:7" x14ac:dyDescent="0.25">
      <c r="A471" s="1">
        <v>44558</v>
      </c>
      <c r="B471">
        <v>5.0340000000000003E-3</v>
      </c>
      <c r="C471">
        <v>5.0569999999999999E-3</v>
      </c>
      <c r="D471">
        <v>5.0150000000000004E-3</v>
      </c>
      <c r="E471">
        <v>5.0289999999999996E-3</v>
      </c>
      <c r="F471">
        <v>5.0289999999999996E-3</v>
      </c>
      <c r="G471">
        <v>0</v>
      </c>
    </row>
    <row r="472" spans="1:7" x14ac:dyDescent="0.25">
      <c r="A472" s="1">
        <v>44565</v>
      </c>
      <c r="B472">
        <v>5.0679999999999996E-3</v>
      </c>
      <c r="C472">
        <v>5.11E-3</v>
      </c>
      <c r="D472">
        <v>5.0679999999999996E-3</v>
      </c>
      <c r="E472">
        <v>5.091E-3</v>
      </c>
      <c r="F472">
        <v>5.091E-3</v>
      </c>
      <c r="G472">
        <v>0</v>
      </c>
    </row>
    <row r="473" spans="1:7" x14ac:dyDescent="0.25">
      <c r="A473" s="1">
        <v>44572</v>
      </c>
      <c r="B473">
        <v>5.0790000000000002E-3</v>
      </c>
      <c r="C473">
        <v>5.0879999999999996E-3</v>
      </c>
      <c r="D473">
        <v>4.9890000000000004E-3</v>
      </c>
      <c r="E473">
        <v>5.0260000000000001E-3</v>
      </c>
      <c r="F473">
        <v>5.0260000000000001E-3</v>
      </c>
      <c r="G473">
        <v>0</v>
      </c>
    </row>
    <row r="474" spans="1:7" x14ac:dyDescent="0.25">
      <c r="A474" s="1">
        <v>44579</v>
      </c>
      <c r="B474">
        <v>5.032E-3</v>
      </c>
      <c r="C474">
        <v>5.0530000000000002E-3</v>
      </c>
      <c r="D474">
        <v>5.0029999999999996E-3</v>
      </c>
      <c r="E474">
        <v>5.0220000000000004E-3</v>
      </c>
      <c r="F474">
        <v>5.0220000000000004E-3</v>
      </c>
      <c r="G474">
        <v>0</v>
      </c>
    </row>
    <row r="475" spans="1:7" x14ac:dyDescent="0.25">
      <c r="A475" s="1">
        <v>44586</v>
      </c>
      <c r="B475">
        <v>5.0330000000000001E-3</v>
      </c>
      <c r="C475">
        <v>5.104E-3</v>
      </c>
      <c r="D475">
        <v>5.012E-3</v>
      </c>
      <c r="E475">
        <v>5.0870000000000004E-3</v>
      </c>
      <c r="F475">
        <v>5.0870000000000004E-3</v>
      </c>
      <c r="G475">
        <v>0</v>
      </c>
    </row>
    <row r="476" spans="1:7" x14ac:dyDescent="0.25">
      <c r="A476" s="1">
        <v>44593</v>
      </c>
      <c r="B476">
        <v>5.0759999999999998E-3</v>
      </c>
      <c r="C476">
        <v>5.0920000000000002E-3</v>
      </c>
      <c r="D476">
        <v>5.0350000000000004E-3</v>
      </c>
      <c r="E476">
        <v>5.0850000000000001E-3</v>
      </c>
      <c r="F476">
        <v>5.0850000000000001E-3</v>
      </c>
      <c r="G476">
        <v>0</v>
      </c>
    </row>
    <row r="477" spans="1:7" x14ac:dyDescent="0.25">
      <c r="A477" s="1">
        <v>44600</v>
      </c>
      <c r="B477">
        <v>5.0829999999999998E-3</v>
      </c>
      <c r="C477">
        <v>5.117E-3</v>
      </c>
      <c r="D477">
        <v>5.0619999999999997E-3</v>
      </c>
      <c r="E477">
        <v>5.0879999999999996E-3</v>
      </c>
      <c r="F477">
        <v>5.0879999999999996E-3</v>
      </c>
      <c r="G477">
        <v>0</v>
      </c>
    </row>
    <row r="478" spans="1:7" x14ac:dyDescent="0.25">
      <c r="A478" s="1">
        <v>44607</v>
      </c>
      <c r="B478">
        <v>5.0720000000000001E-3</v>
      </c>
      <c r="C478">
        <v>5.0899999999999999E-3</v>
      </c>
      <c r="D478">
        <v>5.0299999999999997E-3</v>
      </c>
      <c r="E478">
        <v>5.0299999999999997E-3</v>
      </c>
      <c r="F478">
        <v>5.0299999999999997E-3</v>
      </c>
      <c r="G478">
        <v>0</v>
      </c>
    </row>
    <row r="479" spans="1:7" x14ac:dyDescent="0.25">
      <c r="A479" s="1">
        <v>44614</v>
      </c>
      <c r="B479">
        <v>5.025E-3</v>
      </c>
      <c r="C479">
        <v>5.0660000000000002E-3</v>
      </c>
      <c r="D479">
        <v>5.0140000000000002E-3</v>
      </c>
      <c r="E479">
        <v>5.0569999999999999E-3</v>
      </c>
      <c r="F479">
        <v>5.0569999999999999E-3</v>
      </c>
      <c r="G479">
        <v>0</v>
      </c>
    </row>
    <row r="480" spans="1:7" x14ac:dyDescent="0.25">
      <c r="A480" s="1">
        <v>44621</v>
      </c>
      <c r="B480">
        <v>5.0509999999999999E-3</v>
      </c>
      <c r="C480">
        <v>5.0730000000000003E-3</v>
      </c>
      <c r="D480">
        <v>5.0200000000000002E-3</v>
      </c>
      <c r="E480">
        <v>5.025E-3</v>
      </c>
      <c r="F480">
        <v>5.025E-3</v>
      </c>
      <c r="G480">
        <v>0</v>
      </c>
    </row>
    <row r="481" spans="1:7" x14ac:dyDescent="0.25">
      <c r="A481" s="1">
        <v>44628</v>
      </c>
      <c r="B481">
        <v>5.0509999999999999E-3</v>
      </c>
      <c r="C481">
        <v>5.1570000000000001E-3</v>
      </c>
      <c r="D481">
        <v>5.0419999999999996E-3</v>
      </c>
      <c r="E481">
        <v>5.1260000000000003E-3</v>
      </c>
      <c r="F481">
        <v>5.1260000000000003E-3</v>
      </c>
      <c r="G481">
        <v>0</v>
      </c>
    </row>
    <row r="482" spans="1:7" x14ac:dyDescent="0.25">
      <c r="A482" s="1">
        <v>44635</v>
      </c>
      <c r="B482">
        <v>5.1679999999999999E-3</v>
      </c>
      <c r="C482">
        <v>5.2170000000000003E-3</v>
      </c>
      <c r="D482">
        <v>5.1409999999999997E-3</v>
      </c>
      <c r="E482">
        <v>5.2129999999999998E-3</v>
      </c>
      <c r="F482">
        <v>5.2129999999999998E-3</v>
      </c>
      <c r="G482">
        <v>0</v>
      </c>
    </row>
    <row r="483" spans="1:7" x14ac:dyDescent="0.25">
      <c r="A483" s="1">
        <v>44642</v>
      </c>
      <c r="B483">
        <v>5.241E-3</v>
      </c>
      <c r="C483">
        <v>5.4510000000000001E-3</v>
      </c>
      <c r="D483">
        <v>5.2389999999999997E-3</v>
      </c>
      <c r="E483">
        <v>5.339E-3</v>
      </c>
      <c r="F483">
        <v>5.339E-3</v>
      </c>
      <c r="G483">
        <v>0</v>
      </c>
    </row>
    <row r="484" spans="1:7" x14ac:dyDescent="0.25">
      <c r="A484" s="1">
        <v>44649</v>
      </c>
      <c r="B484">
        <v>5.4029999999999998E-3</v>
      </c>
      <c r="C484">
        <v>5.4120000000000001E-3</v>
      </c>
      <c r="D484">
        <v>5.3099999999999996E-3</v>
      </c>
      <c r="E484">
        <v>5.365E-3</v>
      </c>
      <c r="F484">
        <v>5.365E-3</v>
      </c>
      <c r="G484">
        <v>0</v>
      </c>
    </row>
    <row r="485" spans="1:7" x14ac:dyDescent="0.25">
      <c r="A485" s="1">
        <v>44656</v>
      </c>
      <c r="B485">
        <v>5.3660000000000001E-3</v>
      </c>
      <c r="C485">
        <v>5.4869999999999997E-3</v>
      </c>
      <c r="D485">
        <v>5.3559999999999997E-3</v>
      </c>
      <c r="E485">
        <v>5.4390000000000003E-3</v>
      </c>
      <c r="F485">
        <v>5.4390000000000003E-3</v>
      </c>
      <c r="G485">
        <v>0</v>
      </c>
    </row>
    <row r="486" spans="1:7" x14ac:dyDescent="0.25">
      <c r="A486" s="1">
        <v>44663</v>
      </c>
      <c r="B486">
        <v>5.4809999999999998E-3</v>
      </c>
      <c r="C486">
        <v>5.535E-3</v>
      </c>
      <c r="D486">
        <v>5.4590000000000003E-3</v>
      </c>
      <c r="E486">
        <v>5.5180000000000003E-3</v>
      </c>
      <c r="F486">
        <v>5.5180000000000003E-3</v>
      </c>
      <c r="G486">
        <v>0</v>
      </c>
    </row>
    <row r="487" spans="1:7" x14ac:dyDescent="0.25">
      <c r="A487" s="1">
        <v>44670</v>
      </c>
      <c r="B487">
        <v>5.561E-3</v>
      </c>
      <c r="C487">
        <v>5.6230000000000004E-3</v>
      </c>
      <c r="D487">
        <v>5.5570000000000003E-3</v>
      </c>
      <c r="E487">
        <v>5.5960000000000003E-3</v>
      </c>
      <c r="F487">
        <v>5.5960000000000003E-3</v>
      </c>
      <c r="G487">
        <v>0</v>
      </c>
    </row>
    <row r="488" spans="1:7" x14ac:dyDescent="0.25">
      <c r="A488" s="1">
        <v>44677</v>
      </c>
      <c r="B488">
        <v>5.5529999999999998E-3</v>
      </c>
      <c r="C488">
        <v>5.7060000000000001E-3</v>
      </c>
      <c r="D488">
        <v>5.5360000000000001E-3</v>
      </c>
      <c r="E488">
        <v>5.6499999999999996E-3</v>
      </c>
      <c r="F488">
        <v>5.6499999999999996E-3</v>
      </c>
      <c r="G488">
        <v>0</v>
      </c>
    </row>
    <row r="489" spans="1:7" x14ac:dyDescent="0.25">
      <c r="A489" s="1">
        <v>44684</v>
      </c>
      <c r="B489">
        <v>5.6680000000000003E-3</v>
      </c>
      <c r="C489">
        <v>5.7190000000000001E-3</v>
      </c>
      <c r="D489">
        <v>5.6119999999999998E-3</v>
      </c>
      <c r="E489">
        <v>5.6769999999999998E-3</v>
      </c>
      <c r="F489">
        <v>5.6769999999999998E-3</v>
      </c>
      <c r="G489">
        <v>0</v>
      </c>
    </row>
    <row r="490" spans="1:7" x14ac:dyDescent="0.25">
      <c r="A490" s="1">
        <v>44691</v>
      </c>
      <c r="B490">
        <v>5.6670000000000002E-3</v>
      </c>
      <c r="C490">
        <v>5.6860000000000001E-3</v>
      </c>
      <c r="D490">
        <v>5.5329999999999997E-3</v>
      </c>
      <c r="E490">
        <v>5.6010000000000001E-3</v>
      </c>
      <c r="F490">
        <v>5.6010000000000001E-3</v>
      </c>
      <c r="G490">
        <v>0</v>
      </c>
    </row>
    <row r="491" spans="1:7" x14ac:dyDescent="0.25">
      <c r="A491" s="1">
        <v>44698</v>
      </c>
      <c r="B491">
        <v>5.5950000000000001E-3</v>
      </c>
      <c r="C491">
        <v>5.6670000000000002E-3</v>
      </c>
      <c r="D491">
        <v>5.4900000000000001E-3</v>
      </c>
      <c r="E491">
        <v>5.5160000000000001E-3</v>
      </c>
      <c r="F491">
        <v>5.5160000000000001E-3</v>
      </c>
      <c r="G491">
        <v>0</v>
      </c>
    </row>
    <row r="492" spans="1:7" x14ac:dyDescent="0.25">
      <c r="A492" s="1">
        <v>44705</v>
      </c>
      <c r="B492">
        <v>5.5209999999999999E-3</v>
      </c>
      <c r="C492">
        <v>5.522E-3</v>
      </c>
      <c r="D492">
        <v>5.45E-3</v>
      </c>
      <c r="E492">
        <v>5.4799999999999996E-3</v>
      </c>
      <c r="F492">
        <v>5.4799999999999996E-3</v>
      </c>
      <c r="G492">
        <v>0</v>
      </c>
    </row>
    <row r="493" spans="1:7" x14ac:dyDescent="0.25">
      <c r="A493" s="1">
        <v>44712</v>
      </c>
      <c r="B493">
        <v>5.5279999999999999E-3</v>
      </c>
      <c r="C493">
        <v>5.6730000000000001E-3</v>
      </c>
      <c r="D493">
        <v>5.5050000000000003E-3</v>
      </c>
      <c r="E493">
        <v>5.6410000000000002E-3</v>
      </c>
      <c r="F493">
        <v>5.6410000000000002E-3</v>
      </c>
      <c r="G493">
        <v>0</v>
      </c>
    </row>
    <row r="494" spans="1:7" x14ac:dyDescent="0.25">
      <c r="A494" s="1">
        <v>44719</v>
      </c>
      <c r="B494">
        <v>5.7039999999999999E-3</v>
      </c>
      <c r="C494">
        <v>5.8209999999999998E-3</v>
      </c>
      <c r="D494">
        <v>5.7039999999999999E-3</v>
      </c>
      <c r="E494">
        <v>5.7959999999999999E-3</v>
      </c>
      <c r="F494">
        <v>5.7959999999999999E-3</v>
      </c>
      <c r="G494">
        <v>0</v>
      </c>
    </row>
    <row r="495" spans="1:7" x14ac:dyDescent="0.25">
      <c r="A495" s="1">
        <v>44726</v>
      </c>
      <c r="B495">
        <v>5.7809999999999997E-3</v>
      </c>
      <c r="C495">
        <v>5.8250000000000003E-3</v>
      </c>
      <c r="D495">
        <v>5.6959999999999997E-3</v>
      </c>
      <c r="E495">
        <v>5.8009999999999997E-3</v>
      </c>
      <c r="F495">
        <v>5.8009999999999997E-3</v>
      </c>
      <c r="G495">
        <v>0</v>
      </c>
    </row>
    <row r="496" spans="1:7" x14ac:dyDescent="0.25">
      <c r="A496" s="1">
        <v>44733</v>
      </c>
      <c r="B496">
        <v>5.8170000000000001E-3</v>
      </c>
      <c r="C496">
        <v>5.868E-3</v>
      </c>
      <c r="D496">
        <v>5.7819999999999998E-3</v>
      </c>
      <c r="E496">
        <v>5.8129999999999996E-3</v>
      </c>
      <c r="F496">
        <v>5.8129999999999996E-3</v>
      </c>
      <c r="G496">
        <v>0</v>
      </c>
    </row>
    <row r="497" spans="1:7" x14ac:dyDescent="0.25">
      <c r="A497" s="1">
        <v>44740</v>
      </c>
      <c r="B497">
        <v>5.8180000000000003E-3</v>
      </c>
      <c r="C497">
        <v>5.8719999999999996E-3</v>
      </c>
      <c r="D497">
        <v>5.7710000000000001E-3</v>
      </c>
      <c r="E497">
        <v>5.7990000000000003E-3</v>
      </c>
      <c r="F497">
        <v>5.7990000000000003E-3</v>
      </c>
      <c r="G497">
        <v>0</v>
      </c>
    </row>
    <row r="498" spans="1:7" x14ac:dyDescent="0.25">
      <c r="A498" s="1">
        <v>44747</v>
      </c>
      <c r="B498">
        <v>5.8269999999999997E-3</v>
      </c>
      <c r="C498">
        <v>5.8960000000000002E-3</v>
      </c>
      <c r="D498">
        <v>5.7829999999999999E-3</v>
      </c>
      <c r="E498">
        <v>5.8240000000000002E-3</v>
      </c>
      <c r="F498">
        <v>5.8240000000000002E-3</v>
      </c>
      <c r="G498">
        <v>0</v>
      </c>
    </row>
    <row r="499" spans="1:7" x14ac:dyDescent="0.25">
      <c r="A499" s="1">
        <v>44754</v>
      </c>
      <c r="B499">
        <v>5.8669999999999998E-3</v>
      </c>
      <c r="C499">
        <v>5.9490000000000003E-3</v>
      </c>
      <c r="D499">
        <v>5.8380000000000003E-3</v>
      </c>
      <c r="E499">
        <v>5.9049999999999997E-3</v>
      </c>
      <c r="F499">
        <v>5.9049999999999997E-3</v>
      </c>
      <c r="G499">
        <v>0</v>
      </c>
    </row>
    <row r="500" spans="1:7" x14ac:dyDescent="0.25">
      <c r="A500" s="1">
        <v>44761</v>
      </c>
      <c r="B500">
        <v>5.8919999999999997E-3</v>
      </c>
      <c r="C500">
        <v>5.9249999999999997E-3</v>
      </c>
      <c r="D500">
        <v>5.7920000000000003E-3</v>
      </c>
      <c r="E500">
        <v>5.8089999999999999E-3</v>
      </c>
      <c r="F500">
        <v>5.8089999999999999E-3</v>
      </c>
      <c r="G500">
        <v>0</v>
      </c>
    </row>
    <row r="501" spans="1:7" x14ac:dyDescent="0.25">
      <c r="A501" s="1">
        <v>44768</v>
      </c>
      <c r="B501">
        <v>5.8300000000000001E-3</v>
      </c>
      <c r="C501">
        <v>5.8650000000000004E-3</v>
      </c>
      <c r="D501">
        <v>5.6420000000000003E-3</v>
      </c>
      <c r="E501">
        <v>5.7120000000000001E-3</v>
      </c>
      <c r="F501">
        <v>5.7120000000000001E-3</v>
      </c>
      <c r="G501">
        <v>0</v>
      </c>
    </row>
    <row r="502" spans="1:7" x14ac:dyDescent="0.25">
      <c r="A502" s="1">
        <v>44775</v>
      </c>
      <c r="B502">
        <v>5.6230000000000004E-3</v>
      </c>
      <c r="C502">
        <v>5.7889999999999999E-3</v>
      </c>
      <c r="D502">
        <v>5.5900000000000004E-3</v>
      </c>
      <c r="E502">
        <v>5.7720000000000002E-3</v>
      </c>
      <c r="F502">
        <v>5.7720000000000002E-3</v>
      </c>
      <c r="G502">
        <v>0</v>
      </c>
    </row>
    <row r="503" spans="1:7" x14ac:dyDescent="0.25">
      <c r="A503" s="1">
        <v>44782</v>
      </c>
      <c r="B503">
        <v>5.7650000000000002E-3</v>
      </c>
      <c r="C503">
        <v>5.7749999999999998E-3</v>
      </c>
      <c r="D503">
        <v>5.64E-3</v>
      </c>
      <c r="E503">
        <v>5.7039999999999999E-3</v>
      </c>
      <c r="F503">
        <v>5.7039999999999999E-3</v>
      </c>
      <c r="G503">
        <v>0</v>
      </c>
    </row>
    <row r="504" spans="1:7" x14ac:dyDescent="0.25">
      <c r="A504" s="1">
        <v>44789</v>
      </c>
      <c r="B504">
        <v>5.6870000000000002E-3</v>
      </c>
      <c r="C504">
        <v>5.8659999999999997E-3</v>
      </c>
      <c r="D504">
        <v>5.6870000000000002E-3</v>
      </c>
      <c r="E504">
        <v>5.8430000000000001E-3</v>
      </c>
      <c r="F504">
        <v>5.8430000000000001E-3</v>
      </c>
      <c r="G504">
        <v>0</v>
      </c>
    </row>
    <row r="505" spans="1:7" x14ac:dyDescent="0.25">
      <c r="A505" s="1">
        <v>44796</v>
      </c>
      <c r="B505">
        <v>5.875E-3</v>
      </c>
      <c r="C505">
        <v>5.927E-3</v>
      </c>
      <c r="D505">
        <v>5.8060000000000004E-3</v>
      </c>
      <c r="E505">
        <v>5.8589999999999996E-3</v>
      </c>
      <c r="F505">
        <v>5.8589999999999996E-3</v>
      </c>
      <c r="G505">
        <v>0</v>
      </c>
    </row>
    <row r="506" spans="1:7" x14ac:dyDescent="0.25">
      <c r="A506" s="1">
        <v>44803</v>
      </c>
      <c r="B506">
        <v>5.9150000000000001E-3</v>
      </c>
      <c r="C506">
        <v>5.9969999999999997E-3</v>
      </c>
      <c r="D506">
        <v>5.8950000000000001E-3</v>
      </c>
      <c r="E506">
        <v>5.9740000000000001E-3</v>
      </c>
      <c r="F506">
        <v>5.9740000000000001E-3</v>
      </c>
      <c r="G506">
        <v>0</v>
      </c>
    </row>
    <row r="507" spans="1:7" x14ac:dyDescent="0.25">
      <c r="A507" s="1">
        <v>44810</v>
      </c>
      <c r="B507">
        <v>5.9690000000000003E-3</v>
      </c>
      <c r="C507">
        <v>6.1380000000000002E-3</v>
      </c>
      <c r="D507">
        <v>5.9610000000000002E-3</v>
      </c>
      <c r="E507">
        <v>6.0569999999999999E-3</v>
      </c>
      <c r="F507">
        <v>6.0569999999999999E-3</v>
      </c>
      <c r="G507">
        <v>0</v>
      </c>
    </row>
    <row r="508" spans="1:7" x14ac:dyDescent="0.25">
      <c r="A508" s="1">
        <v>44817</v>
      </c>
      <c r="B508">
        <v>6.0600000000000003E-3</v>
      </c>
      <c r="C508">
        <v>6.1390000000000004E-3</v>
      </c>
      <c r="D508">
        <v>6.0330000000000002E-3</v>
      </c>
      <c r="E508">
        <v>6.0369999999999998E-3</v>
      </c>
      <c r="F508">
        <v>6.0369999999999998E-3</v>
      </c>
      <c r="G508">
        <v>0</v>
      </c>
    </row>
    <row r="509" spans="1:7" x14ac:dyDescent="0.25">
      <c r="A509" s="1">
        <v>44824</v>
      </c>
      <c r="B509">
        <v>6.0460000000000002E-3</v>
      </c>
      <c r="C509">
        <v>6.1500000000000001E-3</v>
      </c>
      <c r="D509">
        <v>5.9230000000000003E-3</v>
      </c>
      <c r="E509">
        <v>6.0410000000000004E-3</v>
      </c>
      <c r="F509">
        <v>6.0410000000000004E-3</v>
      </c>
      <c r="G509">
        <v>0</v>
      </c>
    </row>
    <row r="510" spans="1:7" x14ac:dyDescent="0.25">
      <c r="A510" s="1">
        <v>44831</v>
      </c>
      <c r="B510">
        <v>6.0870000000000004E-3</v>
      </c>
      <c r="C510">
        <v>6.0980000000000001E-3</v>
      </c>
      <c r="D510">
        <v>6.0340000000000003E-3</v>
      </c>
      <c r="E510">
        <v>6.0619999999999997E-3</v>
      </c>
      <c r="F510">
        <v>6.0619999999999997E-3</v>
      </c>
      <c r="G510">
        <v>0</v>
      </c>
    </row>
    <row r="511" spans="1:7" x14ac:dyDescent="0.25">
      <c r="A511" s="1">
        <v>44838</v>
      </c>
      <c r="B511">
        <v>6.0460000000000002E-3</v>
      </c>
      <c r="C511">
        <v>6.1029999999999999E-3</v>
      </c>
      <c r="D511">
        <v>6.0200000000000002E-3</v>
      </c>
      <c r="E511">
        <v>6.0829999999999999E-3</v>
      </c>
      <c r="F511">
        <v>6.0829999999999999E-3</v>
      </c>
      <c r="G511">
        <v>0</v>
      </c>
    </row>
    <row r="512" spans="1:7" x14ac:dyDescent="0.25">
      <c r="A512" s="1">
        <v>44845</v>
      </c>
      <c r="B512">
        <v>6.097E-3</v>
      </c>
      <c r="C512">
        <v>6.1539999999999997E-3</v>
      </c>
      <c r="D512">
        <v>6.0679999999999996E-3</v>
      </c>
      <c r="E512">
        <v>6.1510000000000002E-3</v>
      </c>
      <c r="F512">
        <v>6.1510000000000002E-3</v>
      </c>
      <c r="G512">
        <v>0</v>
      </c>
    </row>
    <row r="513" spans="1:7" x14ac:dyDescent="0.25">
      <c r="A513" s="1">
        <v>44852</v>
      </c>
      <c r="B513">
        <v>6.1149999999999998E-3</v>
      </c>
      <c r="C513">
        <v>6.1240000000000001E-3</v>
      </c>
      <c r="D513">
        <v>5.8849999999999996E-3</v>
      </c>
      <c r="E513">
        <v>5.9369999999999996E-3</v>
      </c>
      <c r="F513">
        <v>5.9369999999999996E-3</v>
      </c>
      <c r="G513">
        <v>0</v>
      </c>
    </row>
    <row r="514" spans="1:7" x14ac:dyDescent="0.25">
      <c r="A514" s="1">
        <v>44859</v>
      </c>
      <c r="B514">
        <v>5.9890000000000004E-3</v>
      </c>
      <c r="C514">
        <v>5.9959999999999996E-3</v>
      </c>
      <c r="D514">
        <v>5.8539999999999998E-3</v>
      </c>
      <c r="E514">
        <v>5.934E-3</v>
      </c>
      <c r="F514">
        <v>5.934E-3</v>
      </c>
      <c r="G514">
        <v>0</v>
      </c>
    </row>
    <row r="515" spans="1:7" x14ac:dyDescent="0.25">
      <c r="A515" s="1">
        <v>44866</v>
      </c>
      <c r="B515">
        <v>5.9829999999999996E-3</v>
      </c>
      <c r="C515">
        <v>5.9829999999999996E-3</v>
      </c>
      <c r="D515">
        <v>5.8859999999999997E-3</v>
      </c>
      <c r="E515">
        <v>5.8929999999999998E-3</v>
      </c>
      <c r="F515">
        <v>5.8929999999999998E-3</v>
      </c>
      <c r="G515">
        <v>0</v>
      </c>
    </row>
    <row r="516" spans="1:7" x14ac:dyDescent="0.25">
      <c r="A516" s="1">
        <v>44873</v>
      </c>
      <c r="B516">
        <v>5.8950000000000001E-3</v>
      </c>
      <c r="C516">
        <v>5.9040000000000004E-3</v>
      </c>
      <c r="D516">
        <v>5.5779999999999996E-3</v>
      </c>
      <c r="E516">
        <v>5.5909999999999996E-3</v>
      </c>
      <c r="F516">
        <v>5.5909999999999996E-3</v>
      </c>
      <c r="G516">
        <v>0</v>
      </c>
    </row>
    <row r="517" spans="1:7" x14ac:dyDescent="0.25">
      <c r="A517" s="1">
        <v>44880</v>
      </c>
      <c r="B517">
        <v>5.659E-3</v>
      </c>
      <c r="C517">
        <v>5.7099999999999998E-3</v>
      </c>
      <c r="D517">
        <v>5.574E-3</v>
      </c>
      <c r="E517">
        <v>5.6569999999999997E-3</v>
      </c>
      <c r="F517">
        <v>5.6569999999999997E-3</v>
      </c>
      <c r="G517">
        <v>0</v>
      </c>
    </row>
    <row r="518" spans="1:7" x14ac:dyDescent="0.25">
      <c r="A518" s="1">
        <v>44887</v>
      </c>
      <c r="B518">
        <v>5.718E-3</v>
      </c>
      <c r="C518">
        <v>5.718E-3</v>
      </c>
      <c r="D518">
        <v>5.5500000000000002E-3</v>
      </c>
      <c r="E518">
        <v>5.6169999999999996E-3</v>
      </c>
      <c r="F518">
        <v>5.6169999999999996E-3</v>
      </c>
      <c r="G518">
        <v>0</v>
      </c>
    </row>
    <row r="519" spans="1:7" x14ac:dyDescent="0.25">
      <c r="A519" s="1">
        <v>44894</v>
      </c>
      <c r="B519">
        <v>5.6030000000000003E-3</v>
      </c>
      <c r="C519">
        <v>5.6750000000000004E-3</v>
      </c>
      <c r="D519">
        <v>5.5030000000000001E-3</v>
      </c>
      <c r="E519">
        <v>5.5100000000000001E-3</v>
      </c>
      <c r="F519">
        <v>5.5100000000000001E-3</v>
      </c>
      <c r="G519">
        <v>0</v>
      </c>
    </row>
    <row r="520" spans="1:7" x14ac:dyDescent="0.25">
      <c r="A520" s="1">
        <v>44901</v>
      </c>
      <c r="B520">
        <v>5.6889999999999996E-3</v>
      </c>
      <c r="C520">
        <v>5.8129999999999996E-3</v>
      </c>
      <c r="D520">
        <v>5.6620000000000004E-3</v>
      </c>
      <c r="E520">
        <v>5.7869999999999996E-3</v>
      </c>
      <c r="F520">
        <v>5.7869999999999996E-3</v>
      </c>
      <c r="G520">
        <v>0</v>
      </c>
    </row>
    <row r="521" spans="1:7" x14ac:dyDescent="0.25">
      <c r="A521" s="1">
        <v>44908</v>
      </c>
      <c r="B521">
        <v>5.7949999999999998E-3</v>
      </c>
      <c r="C521">
        <v>5.849E-3</v>
      </c>
      <c r="D521">
        <v>5.7060000000000001E-3</v>
      </c>
      <c r="E521">
        <v>5.7850000000000002E-3</v>
      </c>
      <c r="F521">
        <v>5.7850000000000002E-3</v>
      </c>
      <c r="G521">
        <v>0</v>
      </c>
    </row>
    <row r="522" spans="1:7" x14ac:dyDescent="0.25">
      <c r="A522" s="1">
        <v>44915</v>
      </c>
      <c r="B522">
        <v>5.7720000000000002E-3</v>
      </c>
      <c r="C522">
        <v>5.7720000000000002E-3</v>
      </c>
      <c r="D522">
        <v>5.5120000000000004E-3</v>
      </c>
      <c r="E522">
        <v>5.6249999999999998E-3</v>
      </c>
      <c r="F522">
        <v>5.6249999999999998E-3</v>
      </c>
      <c r="G522">
        <v>0</v>
      </c>
    </row>
    <row r="523" spans="1:7" x14ac:dyDescent="0.25">
      <c r="A523" s="1">
        <v>44922</v>
      </c>
      <c r="B523">
        <v>5.6210000000000001E-3</v>
      </c>
      <c r="C523">
        <v>5.6990000000000001E-3</v>
      </c>
      <c r="D523">
        <v>5.5259999999999997E-3</v>
      </c>
      <c r="E523">
        <v>5.5370000000000003E-3</v>
      </c>
      <c r="F523">
        <v>5.5370000000000003E-3</v>
      </c>
      <c r="G523">
        <v>0</v>
      </c>
    </row>
    <row r="524" spans="1:7" x14ac:dyDescent="0.25">
      <c r="A524" s="1">
        <v>44929</v>
      </c>
      <c r="B524">
        <v>5.5279999999999999E-3</v>
      </c>
      <c r="C524">
        <v>5.7270000000000003E-3</v>
      </c>
      <c r="D524">
        <v>5.5050000000000003E-3</v>
      </c>
      <c r="E524">
        <v>5.6249999999999998E-3</v>
      </c>
      <c r="F524">
        <v>5.6249999999999998E-3</v>
      </c>
      <c r="G524">
        <v>0</v>
      </c>
    </row>
    <row r="525" spans="1:7" x14ac:dyDescent="0.25">
      <c r="A525" s="1">
        <v>44936</v>
      </c>
      <c r="B525">
        <v>5.6160000000000003E-3</v>
      </c>
      <c r="C525">
        <v>5.6569999999999997E-3</v>
      </c>
      <c r="D525">
        <v>5.4310000000000001E-3</v>
      </c>
      <c r="E525">
        <v>5.4539999999999996E-3</v>
      </c>
      <c r="F525">
        <v>5.4539999999999996E-3</v>
      </c>
      <c r="G525">
        <v>0</v>
      </c>
    </row>
    <row r="526" spans="1:7" x14ac:dyDescent="0.25">
      <c r="A526" s="1">
        <v>44943</v>
      </c>
      <c r="B526">
        <v>5.4739999999999997E-3</v>
      </c>
      <c r="C526">
        <v>5.6100000000000004E-3</v>
      </c>
      <c r="D526">
        <v>5.4440000000000001E-3</v>
      </c>
      <c r="E526">
        <v>5.5240000000000003E-3</v>
      </c>
      <c r="F526">
        <v>5.5240000000000003E-3</v>
      </c>
      <c r="G526">
        <v>0</v>
      </c>
    </row>
    <row r="527" spans="1:7" x14ac:dyDescent="0.25">
      <c r="A527" s="1">
        <v>44950</v>
      </c>
      <c r="B527">
        <v>5.5669999999999999E-3</v>
      </c>
      <c r="C527">
        <v>5.5700000000000003E-3</v>
      </c>
      <c r="D527">
        <v>5.5059999999999996E-3</v>
      </c>
      <c r="E527">
        <v>5.5310000000000003E-3</v>
      </c>
      <c r="F527">
        <v>5.5310000000000003E-3</v>
      </c>
      <c r="G527">
        <v>0</v>
      </c>
    </row>
    <row r="528" spans="1:7" x14ac:dyDescent="0.25">
      <c r="A528" s="1">
        <v>44957</v>
      </c>
      <c r="B528">
        <v>5.548E-3</v>
      </c>
      <c r="C528">
        <v>5.6540000000000002E-3</v>
      </c>
      <c r="D528">
        <v>5.4650000000000002E-3</v>
      </c>
      <c r="E528">
        <v>5.5909999999999996E-3</v>
      </c>
      <c r="F528">
        <v>5.5909999999999996E-3</v>
      </c>
      <c r="G528">
        <v>0</v>
      </c>
    </row>
    <row r="529" spans="1:7" x14ac:dyDescent="0.25">
      <c r="A529" s="1">
        <v>44964</v>
      </c>
      <c r="B529">
        <v>5.6470000000000001E-3</v>
      </c>
      <c r="C529">
        <v>5.6470000000000001E-3</v>
      </c>
      <c r="D529">
        <v>5.5059999999999996E-3</v>
      </c>
      <c r="E529">
        <v>5.5710000000000004E-3</v>
      </c>
      <c r="F529">
        <v>5.5710000000000004E-3</v>
      </c>
      <c r="G529">
        <v>0</v>
      </c>
    </row>
    <row r="530" spans="1:7" x14ac:dyDescent="0.25">
      <c r="A530" s="1">
        <v>44971</v>
      </c>
      <c r="B530">
        <v>5.6039999999999996E-3</v>
      </c>
      <c r="C530">
        <v>5.6779999999999999E-3</v>
      </c>
      <c r="D530">
        <v>5.5859999999999998E-3</v>
      </c>
      <c r="E530">
        <v>5.6270000000000001E-3</v>
      </c>
      <c r="F530">
        <v>5.6270000000000001E-3</v>
      </c>
      <c r="G530">
        <v>0</v>
      </c>
    </row>
    <row r="531" spans="1:7" x14ac:dyDescent="0.25">
      <c r="A531" s="1">
        <v>44978</v>
      </c>
      <c r="B531">
        <v>5.6550000000000003E-3</v>
      </c>
      <c r="C531">
        <v>5.731E-3</v>
      </c>
      <c r="D531">
        <v>5.6420000000000003E-3</v>
      </c>
      <c r="E531">
        <v>5.731E-3</v>
      </c>
      <c r="F531">
        <v>5.731E-3</v>
      </c>
      <c r="G531">
        <v>0</v>
      </c>
    </row>
    <row r="532" spans="1:7" x14ac:dyDescent="0.25">
      <c r="A532" s="1">
        <v>44985</v>
      </c>
      <c r="B532">
        <v>5.7200000000000003E-3</v>
      </c>
      <c r="C532">
        <v>5.77E-3</v>
      </c>
      <c r="D532">
        <v>5.7130000000000002E-3</v>
      </c>
      <c r="E532">
        <v>5.7229999999999998E-3</v>
      </c>
      <c r="F532">
        <v>5.7229999999999998E-3</v>
      </c>
      <c r="G532">
        <v>0</v>
      </c>
    </row>
    <row r="533" spans="1:7" x14ac:dyDescent="0.25">
      <c r="A533" s="1">
        <v>44992</v>
      </c>
      <c r="B533">
        <v>5.7429999999999998E-3</v>
      </c>
      <c r="C533">
        <v>5.8069999999999997E-3</v>
      </c>
      <c r="D533">
        <v>5.6140000000000001E-3</v>
      </c>
      <c r="E533">
        <v>5.7010000000000003E-3</v>
      </c>
      <c r="F533">
        <v>5.7010000000000003E-3</v>
      </c>
      <c r="G533">
        <v>0</v>
      </c>
    </row>
    <row r="534" spans="1:7" x14ac:dyDescent="0.25">
      <c r="A534" s="1">
        <v>44999</v>
      </c>
      <c r="B534">
        <v>5.6379999999999998E-3</v>
      </c>
      <c r="C534">
        <v>5.7229999999999998E-3</v>
      </c>
      <c r="D534">
        <v>5.5490000000000001E-3</v>
      </c>
      <c r="E534">
        <v>5.5840000000000004E-3</v>
      </c>
      <c r="F534">
        <v>5.5840000000000004E-3</v>
      </c>
      <c r="G534">
        <v>0</v>
      </c>
    </row>
    <row r="535" spans="1:7" x14ac:dyDescent="0.25">
      <c r="A535" s="1">
        <v>45006</v>
      </c>
      <c r="B535">
        <v>5.5669999999999999E-3</v>
      </c>
      <c r="C535">
        <v>5.6340000000000001E-3</v>
      </c>
      <c r="D535">
        <v>5.5100000000000001E-3</v>
      </c>
      <c r="E535">
        <v>5.5539999999999999E-3</v>
      </c>
      <c r="F535">
        <v>5.5539999999999999E-3</v>
      </c>
      <c r="G535">
        <v>0</v>
      </c>
    </row>
    <row r="536" spans="1:7" x14ac:dyDescent="0.25">
      <c r="A536" s="1">
        <v>45013</v>
      </c>
      <c r="B536">
        <v>5.5770000000000004E-3</v>
      </c>
      <c r="C536">
        <v>5.6930000000000001E-3</v>
      </c>
      <c r="D536">
        <v>5.5510000000000004E-3</v>
      </c>
      <c r="E536">
        <v>5.6540000000000002E-3</v>
      </c>
      <c r="F536">
        <v>5.6540000000000002E-3</v>
      </c>
      <c r="G536">
        <v>0</v>
      </c>
    </row>
    <row r="537" spans="1:7" x14ac:dyDescent="0.25">
      <c r="A537" s="1">
        <v>45020</v>
      </c>
      <c r="B537">
        <v>5.6309999999999997E-3</v>
      </c>
      <c r="C537">
        <v>5.7029999999999997E-3</v>
      </c>
      <c r="D537">
        <v>5.5750000000000001E-3</v>
      </c>
      <c r="E537">
        <v>5.6389999999999999E-3</v>
      </c>
      <c r="F537">
        <v>5.6389999999999999E-3</v>
      </c>
      <c r="G537">
        <v>0</v>
      </c>
    </row>
    <row r="538" spans="1:7" x14ac:dyDescent="0.25">
      <c r="A538" s="1">
        <v>45027</v>
      </c>
      <c r="B538">
        <v>5.6909999999999999E-3</v>
      </c>
      <c r="C538">
        <v>5.7260000000000002E-3</v>
      </c>
      <c r="D538">
        <v>5.6439999999999997E-3</v>
      </c>
      <c r="E538">
        <v>5.7029999999999997E-3</v>
      </c>
      <c r="F538">
        <v>5.7029999999999997E-3</v>
      </c>
      <c r="G538">
        <v>0</v>
      </c>
    </row>
    <row r="539" spans="1:7" x14ac:dyDescent="0.25">
      <c r="A539" s="1">
        <v>45034</v>
      </c>
      <c r="B539">
        <v>5.7219999999999997E-3</v>
      </c>
      <c r="C539">
        <v>5.7540000000000004E-3</v>
      </c>
      <c r="D539">
        <v>5.679E-3</v>
      </c>
      <c r="E539">
        <v>5.7039999999999999E-3</v>
      </c>
      <c r="F539">
        <v>5.7039999999999999E-3</v>
      </c>
      <c r="G539">
        <v>0</v>
      </c>
    </row>
    <row r="540" spans="1:7" x14ac:dyDescent="0.25">
      <c r="A540" s="1">
        <v>45041</v>
      </c>
      <c r="B540">
        <v>5.7060000000000001E-3</v>
      </c>
      <c r="C540">
        <v>5.8510000000000003E-3</v>
      </c>
      <c r="D540">
        <v>5.6820000000000004E-3</v>
      </c>
      <c r="E540">
        <v>5.8019999999999999E-3</v>
      </c>
      <c r="F540">
        <v>5.8019999999999999E-3</v>
      </c>
      <c r="G540">
        <v>0</v>
      </c>
    </row>
    <row r="541" spans="1:7" x14ac:dyDescent="0.25">
      <c r="A541" s="1">
        <v>45048</v>
      </c>
      <c r="B541">
        <v>5.8570000000000002E-3</v>
      </c>
      <c r="C541">
        <v>5.8589999999999996E-3</v>
      </c>
      <c r="D541">
        <v>5.7039999999999999E-3</v>
      </c>
      <c r="E541">
        <v>5.7400000000000003E-3</v>
      </c>
      <c r="F541">
        <v>5.7400000000000003E-3</v>
      </c>
      <c r="G541">
        <v>0</v>
      </c>
    </row>
    <row r="542" spans="1:7" x14ac:dyDescent="0.25">
      <c r="A542" s="1">
        <v>45055</v>
      </c>
      <c r="B542">
        <v>5.7600000000000004E-3</v>
      </c>
      <c r="C542">
        <v>5.8089999999999999E-3</v>
      </c>
      <c r="D542">
        <v>5.7060000000000001E-3</v>
      </c>
      <c r="E542">
        <v>5.7819999999999998E-3</v>
      </c>
      <c r="F542">
        <v>5.7819999999999998E-3</v>
      </c>
      <c r="G542">
        <v>0</v>
      </c>
    </row>
    <row r="543" spans="1:7" x14ac:dyDescent="0.25">
      <c r="A543" s="1">
        <v>45062</v>
      </c>
      <c r="B543">
        <v>5.7980000000000002E-3</v>
      </c>
      <c r="C543">
        <v>5.9119999999999997E-3</v>
      </c>
      <c r="D543">
        <v>5.79E-3</v>
      </c>
      <c r="E543">
        <v>5.8710000000000004E-3</v>
      </c>
      <c r="F543">
        <v>5.8710000000000004E-3</v>
      </c>
      <c r="G543">
        <v>0</v>
      </c>
    </row>
    <row r="544" spans="1:7" x14ac:dyDescent="0.25">
      <c r="A544" s="1">
        <v>45069</v>
      </c>
      <c r="B544">
        <v>5.914E-3</v>
      </c>
      <c r="C544">
        <v>5.9969999999999997E-3</v>
      </c>
      <c r="D544">
        <v>5.8840000000000003E-3</v>
      </c>
      <c r="E544">
        <v>5.9839999999999997E-3</v>
      </c>
      <c r="F544">
        <v>5.9839999999999997E-3</v>
      </c>
      <c r="G544">
        <v>0</v>
      </c>
    </row>
    <row r="545" spans="1:7" x14ac:dyDescent="0.25">
      <c r="A545" s="1">
        <v>45076</v>
      </c>
      <c r="B545">
        <v>5.9820000000000003E-3</v>
      </c>
      <c r="C545">
        <v>5.9969999999999997E-3</v>
      </c>
      <c r="D545">
        <v>5.9059999999999998E-3</v>
      </c>
      <c r="E545">
        <v>5.9589999999999999E-3</v>
      </c>
      <c r="F545">
        <v>5.9589999999999999E-3</v>
      </c>
      <c r="G545">
        <v>0</v>
      </c>
    </row>
    <row r="546" spans="1:7" x14ac:dyDescent="0.25">
      <c r="A546" s="1">
        <v>45083</v>
      </c>
      <c r="B546">
        <v>5.9420000000000002E-3</v>
      </c>
      <c r="C546">
        <v>5.9569999999999996E-3</v>
      </c>
      <c r="D546">
        <v>5.9100000000000003E-3</v>
      </c>
      <c r="E546">
        <v>5.9360000000000003E-3</v>
      </c>
      <c r="F546">
        <v>5.9360000000000003E-3</v>
      </c>
      <c r="G546">
        <v>0</v>
      </c>
    </row>
    <row r="547" spans="1:7" x14ac:dyDescent="0.25">
      <c r="A547" s="1">
        <v>45090</v>
      </c>
      <c r="B547">
        <v>5.9360000000000003E-3</v>
      </c>
      <c r="C547">
        <v>6.0340000000000003E-3</v>
      </c>
      <c r="D547">
        <v>5.9189999999999998E-3</v>
      </c>
      <c r="E547">
        <v>6.0150000000000004E-3</v>
      </c>
      <c r="F547">
        <v>6.0150000000000004E-3</v>
      </c>
      <c r="G547">
        <v>0</v>
      </c>
    </row>
    <row r="548" spans="1:7" x14ac:dyDescent="0.25">
      <c r="A548" s="1">
        <v>45097</v>
      </c>
      <c r="B548">
        <v>6.0270000000000002E-3</v>
      </c>
      <c r="C548">
        <v>6.11E-3</v>
      </c>
      <c r="D548">
        <v>6.0020000000000004E-3</v>
      </c>
      <c r="E548">
        <v>6.11E-3</v>
      </c>
      <c r="F548">
        <v>6.11E-3</v>
      </c>
      <c r="G548">
        <v>0</v>
      </c>
    </row>
    <row r="549" spans="1:7" x14ac:dyDescent="0.25">
      <c r="A549" s="1">
        <v>45104</v>
      </c>
      <c r="B549">
        <v>6.0920000000000002E-3</v>
      </c>
      <c r="C549">
        <v>6.1399999999999996E-3</v>
      </c>
      <c r="D549">
        <v>6.0879999999999997E-3</v>
      </c>
      <c r="E549">
        <v>6.1149999999999998E-3</v>
      </c>
      <c r="F549">
        <v>6.1149999999999998E-3</v>
      </c>
      <c r="G549">
        <v>0</v>
      </c>
    </row>
    <row r="550" spans="1:7" x14ac:dyDescent="0.25">
      <c r="A550" s="1">
        <v>45111</v>
      </c>
      <c r="B550">
        <v>6.0939999999999996E-3</v>
      </c>
      <c r="C550">
        <v>6.1110000000000001E-3</v>
      </c>
      <c r="D550">
        <v>5.9779999999999998E-3</v>
      </c>
      <c r="E550">
        <v>6.0060000000000001E-3</v>
      </c>
      <c r="F550">
        <v>6.0060000000000001E-3</v>
      </c>
      <c r="G550">
        <v>0</v>
      </c>
    </row>
    <row r="551" spans="1:7" x14ac:dyDescent="0.25">
      <c r="A551" s="1">
        <v>45118</v>
      </c>
      <c r="B551">
        <v>5.9709999999999997E-3</v>
      </c>
      <c r="C551">
        <v>5.9719999999999999E-3</v>
      </c>
      <c r="D551">
        <v>5.8040000000000001E-3</v>
      </c>
      <c r="E551">
        <v>5.8719999999999996E-3</v>
      </c>
      <c r="F551">
        <v>5.8719999999999996E-3</v>
      </c>
      <c r="G551">
        <v>0</v>
      </c>
    </row>
    <row r="552" spans="1:7" x14ac:dyDescent="0.25">
      <c r="A552" s="1">
        <v>45125</v>
      </c>
      <c r="B552">
        <v>5.8650000000000004E-3</v>
      </c>
      <c r="C552">
        <v>5.9950000000000003E-3</v>
      </c>
      <c r="D552">
        <v>5.8440000000000002E-3</v>
      </c>
      <c r="E552">
        <v>5.9919999999999999E-3</v>
      </c>
      <c r="F552">
        <v>5.9919999999999999E-3</v>
      </c>
      <c r="G552">
        <v>0</v>
      </c>
    </row>
    <row r="553" spans="1:7" x14ac:dyDescent="0.25">
      <c r="A553" s="1">
        <v>45132</v>
      </c>
      <c r="B553">
        <v>5.9760000000000004E-3</v>
      </c>
      <c r="C553">
        <v>6.0089999999999996E-3</v>
      </c>
      <c r="D553">
        <v>5.8669999999999998E-3</v>
      </c>
      <c r="E553">
        <v>5.9519999999999998E-3</v>
      </c>
      <c r="F553">
        <v>5.9519999999999998E-3</v>
      </c>
      <c r="G553">
        <v>0</v>
      </c>
    </row>
    <row r="554" spans="1:7" x14ac:dyDescent="0.25">
      <c r="A554" s="1">
        <v>45139</v>
      </c>
      <c r="B554">
        <v>6.0070000000000002E-3</v>
      </c>
      <c r="C554">
        <v>6.0489999999999997E-3</v>
      </c>
      <c r="D554">
        <v>5.9690000000000003E-3</v>
      </c>
      <c r="E554">
        <v>5.9719999999999999E-3</v>
      </c>
      <c r="F554">
        <v>5.9719999999999999E-3</v>
      </c>
      <c r="G554">
        <v>0</v>
      </c>
    </row>
    <row r="555" spans="1:7" x14ac:dyDescent="0.25">
      <c r="A555" s="1">
        <v>45146</v>
      </c>
      <c r="B555">
        <v>6.0039999999999998E-3</v>
      </c>
      <c r="C555">
        <v>6.1069999999999996E-3</v>
      </c>
      <c r="D555">
        <v>6.0039999999999998E-3</v>
      </c>
      <c r="E555">
        <v>6.0980000000000001E-3</v>
      </c>
      <c r="F555">
        <v>6.0980000000000001E-3</v>
      </c>
      <c r="G555">
        <v>0</v>
      </c>
    </row>
    <row r="556" spans="1:7" x14ac:dyDescent="0.25">
      <c r="A556" s="1">
        <v>45153</v>
      </c>
      <c r="B556">
        <v>6.1019999999999998E-3</v>
      </c>
      <c r="C556">
        <v>6.1349999999999998E-3</v>
      </c>
      <c r="D556">
        <v>6.0549999999999996E-3</v>
      </c>
      <c r="E556">
        <v>6.0980000000000001E-3</v>
      </c>
      <c r="F556">
        <v>6.0980000000000001E-3</v>
      </c>
      <c r="G556">
        <v>0</v>
      </c>
    </row>
    <row r="557" spans="1:7" x14ac:dyDescent="0.25">
      <c r="A557" s="1">
        <v>45160</v>
      </c>
      <c r="B557">
        <v>6.1120000000000002E-3</v>
      </c>
      <c r="C557">
        <v>6.1120000000000002E-3</v>
      </c>
      <c r="D557">
        <v>6.0330000000000002E-3</v>
      </c>
      <c r="E557">
        <v>6.0689999999999997E-3</v>
      </c>
      <c r="F557">
        <v>6.0689999999999997E-3</v>
      </c>
      <c r="G557">
        <v>0</v>
      </c>
    </row>
    <row r="558" spans="1:7" x14ac:dyDescent="0.25">
      <c r="A558" s="1">
        <v>45167</v>
      </c>
      <c r="B558">
        <v>6.0749999999999997E-3</v>
      </c>
      <c r="C558">
        <v>6.0749999999999997E-3</v>
      </c>
      <c r="D558">
        <v>6.0340000000000003E-3</v>
      </c>
      <c r="E558">
        <v>6.0359999999999997E-3</v>
      </c>
      <c r="F558">
        <v>6.0359999999999997E-3</v>
      </c>
      <c r="G558">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63222-B045-47BE-ADD1-F3CA22B4CE5B}">
  <dimension ref="A1:F560"/>
  <sheetViews>
    <sheetView workbookViewId="0">
      <selection activeCell="U7" sqref="U7"/>
    </sheetView>
  </sheetViews>
  <sheetFormatPr defaultRowHeight="15" x14ac:dyDescent="0.25"/>
  <cols>
    <col min="1" max="1" width="14.85546875" bestFit="1" customWidth="1"/>
  </cols>
  <sheetData>
    <row r="1" spans="1:6" x14ac:dyDescent="0.25">
      <c r="B1" t="s">
        <v>27</v>
      </c>
      <c r="C1" t="s">
        <v>28</v>
      </c>
      <c r="D1" t="s">
        <v>29</v>
      </c>
      <c r="E1" t="s">
        <v>30</v>
      </c>
      <c r="F1" t="s">
        <v>31</v>
      </c>
    </row>
    <row r="2" spans="1:6" x14ac:dyDescent="0.25">
      <c r="A2" s="6">
        <v>41280</v>
      </c>
    </row>
    <row r="3" spans="1:6" x14ac:dyDescent="0.25">
      <c r="A3" s="6">
        <v>41287</v>
      </c>
      <c r="B3">
        <f>LN(('Q7 (5 Viet Stocks)'!B3*'VND to JPY exchange rate'!$F3)/('Q7 (5 Viet Stocks)'!B2*'VND to JPY exchange rate'!$F2))</f>
        <v>1.9987020916895828E-2</v>
      </c>
      <c r="C3">
        <f>LN(('Q7 (5 Viet Stocks)'!C3*'VND to JPY exchange rate'!$F3)/('Q7 (5 Viet Stocks)'!C2*'VND to JPY exchange rate'!$F2))</f>
        <v>3.1229109857064247E-2</v>
      </c>
      <c r="D3">
        <f>LN(('Q7 (5 Viet Stocks)'!D3*'VND to JPY exchange rate'!$F3)/('Q7 (5 Viet Stocks)'!D2*'VND to JPY exchange rate'!$F2))</f>
        <v>4.3972384636106678E-2</v>
      </c>
      <c r="E3">
        <f>LN(('Q7 (5 Viet Stocks)'!E3*'VND to JPY exchange rate'!$F3)/('Q7 (5 Viet Stocks)'!E2*'VND to JPY exchange rate'!$F2))</f>
        <v>1.2776742368293032E-2</v>
      </c>
      <c r="F3">
        <f>LN(('Q7 (5 Viet Stocks)'!F3*'VND to JPY exchange rate'!$F3)/('Q7 (5 Viet Stocks)'!F2*'VND to JPY exchange rate'!$F2))</f>
        <v>2.9264810716489845E-2</v>
      </c>
    </row>
    <row r="4" spans="1:6" x14ac:dyDescent="0.25">
      <c r="A4" s="6">
        <v>41294</v>
      </c>
      <c r="B4">
        <f>LN(('Q7 (5 Viet Stocks)'!B4*'VND to JPY exchange rate'!$F4)/('Q7 (5 Viet Stocks)'!B3*'VND to JPY exchange rate'!$F3))</f>
        <v>1.1146904691056612E-2</v>
      </c>
      <c r="C4">
        <f>LN(('Q7 (5 Viet Stocks)'!C4*'VND to JPY exchange rate'!$F4)/('Q7 (5 Viet Stocks)'!C3*'VND to JPY exchange rate'!$F3))</f>
        <v>-8.9869490345424307E-3</v>
      </c>
      <c r="D4">
        <f>LN(('Q7 (5 Viet Stocks)'!D4*'VND to JPY exchange rate'!$F4)/('Q7 (5 Viet Stocks)'!D3*'VND to JPY exchange rate'!$F3))</f>
        <v>1.1134964027849043E-2</v>
      </c>
      <c r="E4">
        <f>LN(('Q7 (5 Viet Stocks)'!E4*'VND to JPY exchange rate'!$F4)/('Q7 (5 Viet Stocks)'!E3*'VND to JPY exchange rate'!$F3))</f>
        <v>-2.648360713491693E-3</v>
      </c>
      <c r="F4">
        <f>LN(('Q7 (5 Viet Stocks)'!F4*'VND to JPY exchange rate'!$F4)/('Q7 (5 Viet Stocks)'!F3*'VND to JPY exchange rate'!$F3))</f>
        <v>3.9367006401904985E-2</v>
      </c>
    </row>
    <row r="5" spans="1:6" x14ac:dyDescent="0.25">
      <c r="A5" s="6">
        <v>41301</v>
      </c>
      <c r="B5">
        <f>LN(('Q7 (5 Viet Stocks)'!B5*'VND to JPY exchange rate'!$F5)/('Q7 (5 Viet Stocks)'!B4*'VND to JPY exchange rate'!$F4))</f>
        <v>2.562041128474989E-2</v>
      </c>
      <c r="C5">
        <f>LN(('Q7 (5 Viet Stocks)'!C5*'VND to JPY exchange rate'!$F5)/('Q7 (5 Viet Stocks)'!C4*'VND to JPY exchange rate'!$F4))</f>
        <v>1.0312144679422298E-2</v>
      </c>
      <c r="D5">
        <f>LN(('Q7 (5 Viet Stocks)'!D5*'VND to JPY exchange rate'!$F5)/('Q7 (5 Viet Stocks)'!D4*'VND to JPY exchange rate'!$F4))</f>
        <v>3.3556852826024754E-2</v>
      </c>
      <c r="E5">
        <f>LN(('Q7 (5 Viet Stocks)'!E5*'VND to JPY exchange rate'!$F5)/('Q7 (5 Viet Stocks)'!E4*'VND to JPY exchange rate'!$F4))</f>
        <v>2.457053941559428E-2</v>
      </c>
      <c r="F5">
        <f>LN(('Q7 (5 Viet Stocks)'!F5*'VND to JPY exchange rate'!$F5)/('Q7 (5 Viet Stocks)'!F4*'VND to JPY exchange rate'!$F4))</f>
        <v>6.3563371122725892E-2</v>
      </c>
    </row>
    <row r="6" spans="1:6" x14ac:dyDescent="0.25">
      <c r="A6" s="6">
        <v>41308</v>
      </c>
      <c r="B6">
        <f>LN(('Q7 (5 Viet Stocks)'!B6*'VND to JPY exchange rate'!$F6)/('Q7 (5 Viet Stocks)'!B5*'VND to JPY exchange rate'!$F5))</f>
        <v>1.9223511640105835E-2</v>
      </c>
      <c r="C6">
        <f>LN(('Q7 (5 Viet Stocks)'!C6*'VND to JPY exchange rate'!$F6)/('Q7 (5 Viet Stocks)'!C5*'VND to JPY exchange rate'!$F5))</f>
        <v>2.3336667807148704E-2</v>
      </c>
      <c r="D6">
        <f>LN(('Q7 (5 Viet Stocks)'!D6*'VND to JPY exchange rate'!$F6)/('Q7 (5 Viet Stocks)'!D5*'VND to JPY exchange rate'!$F5))</f>
        <v>1.9338320885702791E-3</v>
      </c>
      <c r="E6">
        <f>LN(('Q7 (5 Viet Stocks)'!E6*'VND to JPY exchange rate'!$F6)/('Q7 (5 Viet Stocks)'!E5*'VND to JPY exchange rate'!$F5))</f>
        <v>3.4407572850105421E-2</v>
      </c>
      <c r="F6">
        <f>LN(('Q7 (5 Viet Stocks)'!F6*'VND to JPY exchange rate'!$F6)/('Q7 (5 Viet Stocks)'!F5*'VND to JPY exchange rate'!$F5))</f>
        <v>-4.6578322278300957E-3</v>
      </c>
    </row>
    <row r="7" spans="1:6" x14ac:dyDescent="0.25">
      <c r="A7" s="6">
        <v>41315</v>
      </c>
      <c r="B7">
        <f>LN(('Q7 (5 Viet Stocks)'!B7*'VND to JPY exchange rate'!$F7)/('Q7 (5 Viet Stocks)'!B6*'VND to JPY exchange rate'!$F6))</f>
        <v>8.3471176349116487E-3</v>
      </c>
      <c r="C7">
        <f>LN(('Q7 (5 Viet Stocks)'!C7*'VND to JPY exchange rate'!$F7)/('Q7 (5 Viet Stocks)'!C6*'VND to JPY exchange rate'!$F6))</f>
        <v>3.5366258622525411E-2</v>
      </c>
      <c r="D7">
        <f>LN(('Q7 (5 Viet Stocks)'!D7*'VND to JPY exchange rate'!$F7)/('Q7 (5 Viet Stocks)'!D6*'VND to JPY exchange rate'!$F6))</f>
        <v>-1.0671128452616746E-2</v>
      </c>
      <c r="E7">
        <f>LN(('Q7 (5 Viet Stocks)'!E7*'VND to JPY exchange rate'!$F7)/('Q7 (5 Viet Stocks)'!E6*'VND to JPY exchange rate'!$F6))</f>
        <v>3.4579288987809337E-3</v>
      </c>
      <c r="F7">
        <f>LN(('Q7 (5 Viet Stocks)'!F7*'VND to JPY exchange rate'!$F7)/('Q7 (5 Viet Stocks)'!F6*'VND to JPY exchange rate'!$F6))</f>
        <v>3.8518182053027747E-2</v>
      </c>
    </row>
    <row r="8" spans="1:6" x14ac:dyDescent="0.25">
      <c r="A8" s="6">
        <v>41322</v>
      </c>
      <c r="B8">
        <f>LN(('Q7 (5 Viet Stocks)'!B8*'VND to JPY exchange rate'!$F8)/('Q7 (5 Viet Stocks)'!B7*'VND to JPY exchange rate'!$F7))</f>
        <v>1.7312504269229808E-2</v>
      </c>
      <c r="C8">
        <f>LN(('Q7 (5 Viet Stocks)'!C8*'VND to JPY exchange rate'!$F8)/('Q7 (5 Viet Stocks)'!C7*'VND to JPY exchange rate'!$F7))</f>
        <v>1.6033501739377485E-2</v>
      </c>
      <c r="D8">
        <f>LN(('Q7 (5 Viet Stocks)'!D8*'VND to JPY exchange rate'!$F8)/('Q7 (5 Viet Stocks)'!D7*'VND to JPY exchange rate'!$F7))</f>
        <v>2.8732475589898651E-2</v>
      </c>
      <c r="E8">
        <f>LN(('Q7 (5 Viet Stocks)'!E8*'VND to JPY exchange rate'!$F8)/('Q7 (5 Viet Stocks)'!E7*'VND to JPY exchange rate'!$F7))</f>
        <v>8.8806593307705402E-3</v>
      </c>
      <c r="F8">
        <f>LN(('Q7 (5 Viet Stocks)'!F8*'VND to JPY exchange rate'!$F8)/('Q7 (5 Viet Stocks)'!F7*'VND to JPY exchange rate'!$F7))</f>
        <v>4.8823792206154903E-2</v>
      </c>
    </row>
    <row r="9" spans="1:6" x14ac:dyDescent="0.25">
      <c r="A9" s="6">
        <v>41329</v>
      </c>
      <c r="B9">
        <f>LN(('Q7 (5 Viet Stocks)'!B9*'VND to JPY exchange rate'!$F9)/('Q7 (5 Viet Stocks)'!B8*'VND to JPY exchange rate'!$F8))</f>
        <v>-2.4111785864575654E-2</v>
      </c>
      <c r="C9">
        <f>LN(('Q7 (5 Viet Stocks)'!C9*'VND to JPY exchange rate'!$F9)/('Q7 (5 Viet Stocks)'!C8*'VND to JPY exchange rate'!$F8))</f>
        <v>-2.4689810757151806E-2</v>
      </c>
      <c r="D9">
        <f>LN(('Q7 (5 Viet Stocks)'!D9*'VND to JPY exchange rate'!$F9)/('Q7 (5 Viet Stocks)'!D8*'VND to JPY exchange rate'!$F8))</f>
        <v>-3.3038395003375493E-2</v>
      </c>
      <c r="E9">
        <f>LN(('Q7 (5 Viet Stocks)'!E9*'VND to JPY exchange rate'!$F9)/('Q7 (5 Viet Stocks)'!E8*'VND to JPY exchange rate'!$F8))</f>
        <v>7.8687036280140066E-2</v>
      </c>
      <c r="F9">
        <f>LN(('Q7 (5 Viet Stocks)'!F9*'VND to JPY exchange rate'!$F9)/('Q7 (5 Viet Stocks)'!F8*'VND to JPY exchange rate'!$F8))</f>
        <v>-0.10012373585721854</v>
      </c>
    </row>
    <row r="10" spans="1:6" x14ac:dyDescent="0.25">
      <c r="A10" s="6">
        <v>41336</v>
      </c>
      <c r="B10">
        <f>LN(('Q7 (5 Viet Stocks)'!B10*'VND to JPY exchange rate'!$F10)/('Q7 (5 Viet Stocks)'!B9*'VND to JPY exchange rate'!$F9))</f>
        <v>2.7926331702598353E-2</v>
      </c>
      <c r="C10">
        <f>LN(('Q7 (5 Viet Stocks)'!C10*'VND to JPY exchange rate'!$F10)/('Q7 (5 Viet Stocks)'!C9*'VND to JPY exchange rate'!$F9))</f>
        <v>3.9682210202106535E-2</v>
      </c>
      <c r="D10">
        <f>LN(('Q7 (5 Viet Stocks)'!D10*'VND to JPY exchange rate'!$F10)/('Q7 (5 Viet Stocks)'!D9*'VND to JPY exchange rate'!$F9))</f>
        <v>3.3410037085784793E-2</v>
      </c>
      <c r="E10">
        <f>LN(('Q7 (5 Viet Stocks)'!E10*'VND to JPY exchange rate'!$F10)/('Q7 (5 Viet Stocks)'!E9*'VND to JPY exchange rate'!$F9))</f>
        <v>4.6058079974991249E-2</v>
      </c>
      <c r="F10">
        <f>LN(('Q7 (5 Viet Stocks)'!F10*'VND to JPY exchange rate'!$F10)/('Q7 (5 Viet Stocks)'!F9*'VND to JPY exchange rate'!$F9))</f>
        <v>6.9717582606219172E-2</v>
      </c>
    </row>
    <row r="11" spans="1:6" x14ac:dyDescent="0.25">
      <c r="A11" s="6">
        <v>41343</v>
      </c>
      <c r="B11">
        <f>LN(('Q7 (5 Viet Stocks)'!B11*'VND to JPY exchange rate'!$F11)/('Q7 (5 Viet Stocks)'!B10*'VND to JPY exchange rate'!$F10))</f>
        <v>3.3435364256454554E-2</v>
      </c>
      <c r="C11">
        <f>LN(('Q7 (5 Viet Stocks)'!C11*'VND to JPY exchange rate'!$F11)/('Q7 (5 Viet Stocks)'!C10*'VND to JPY exchange rate'!$F10))</f>
        <v>3.1737263515030381E-2</v>
      </c>
      <c r="D11">
        <f>LN(('Q7 (5 Viet Stocks)'!D11*'VND to JPY exchange rate'!$F11)/('Q7 (5 Viet Stocks)'!D10*'VND to JPY exchange rate'!$F10))</f>
        <v>4.1354852086699687E-2</v>
      </c>
      <c r="E11">
        <f>LN(('Q7 (5 Viet Stocks)'!E11*'VND to JPY exchange rate'!$F11)/('Q7 (5 Viet Stocks)'!E10*'VND to JPY exchange rate'!$F10))</f>
        <v>5.3434745502153755E-2</v>
      </c>
      <c r="F11">
        <f>LN(('Q7 (5 Viet Stocks)'!F11*'VND to JPY exchange rate'!$F11)/('Q7 (5 Viet Stocks)'!F10*'VND to JPY exchange rate'!$F10))</f>
        <v>9.7897246856199632E-2</v>
      </c>
    </row>
    <row r="12" spans="1:6" x14ac:dyDescent="0.25">
      <c r="A12" s="6">
        <v>41350</v>
      </c>
      <c r="B12">
        <f>LN(('Q7 (5 Viet Stocks)'!B12*'VND to JPY exchange rate'!$F12)/('Q7 (5 Viet Stocks)'!B11*'VND to JPY exchange rate'!$F11))</f>
        <v>2.6441228136172578E-3</v>
      </c>
      <c r="C12">
        <f>LN(('Q7 (5 Viet Stocks)'!C12*'VND to JPY exchange rate'!$F12)/('Q7 (5 Viet Stocks)'!C11*'VND to JPY exchange rate'!$F11))</f>
        <v>-5.4014996999494662E-3</v>
      </c>
      <c r="D12">
        <f>LN(('Q7 (5 Viet Stocks)'!D12*'VND to JPY exchange rate'!$F12)/('Q7 (5 Viet Stocks)'!D11*'VND to JPY exchange rate'!$F11))</f>
        <v>2.5196999306643902E-2</v>
      </c>
      <c r="E12">
        <f>LN(('Q7 (5 Viet Stocks)'!E12*'VND to JPY exchange rate'!$F12)/('Q7 (5 Viet Stocks)'!E11*'VND to JPY exchange rate'!$F11))</f>
        <v>1.1138104658425506E-2</v>
      </c>
      <c r="F12">
        <f>LN(('Q7 (5 Viet Stocks)'!F12*'VND to JPY exchange rate'!$F12)/('Q7 (5 Viet Stocks)'!F11*'VND to JPY exchange rate'!$F11))</f>
        <v>1.8356392934415697E-2</v>
      </c>
    </row>
    <row r="13" spans="1:6" x14ac:dyDescent="0.25">
      <c r="A13" s="6">
        <v>41357</v>
      </c>
      <c r="B13">
        <f>LN(('Q7 (5 Viet Stocks)'!B13*'VND to JPY exchange rate'!$F13)/('Q7 (5 Viet Stocks)'!B12*'VND to JPY exchange rate'!$F12))</f>
        <v>-9.1910669390270743E-3</v>
      </c>
      <c r="C13">
        <f>LN(('Q7 (5 Viet Stocks)'!C13*'VND to JPY exchange rate'!$F13)/('Q7 (5 Viet Stocks)'!C12*'VND to JPY exchange rate'!$F12))</f>
        <v>-4.9113713238444585E-3</v>
      </c>
      <c r="D13">
        <f>LN(('Q7 (5 Viet Stocks)'!D13*'VND to JPY exchange rate'!$F13)/('Q7 (5 Viet Stocks)'!D12*'VND to JPY exchange rate'!$F12))</f>
        <v>4.3979561317788679E-3</v>
      </c>
      <c r="E13">
        <f>LN(('Q7 (5 Viet Stocks)'!E13*'VND to JPY exchange rate'!$F13)/('Q7 (5 Viet Stocks)'!E12*'VND to JPY exchange rate'!$F12))</f>
        <v>5.6163707591978178E-4</v>
      </c>
      <c r="F13">
        <f>LN(('Q7 (5 Viet Stocks)'!F13*'VND to JPY exchange rate'!$F13)/('Q7 (5 Viet Stocks)'!F12*'VND to JPY exchange rate'!$F12))</f>
        <v>-7.4984251507515488E-3</v>
      </c>
    </row>
    <row r="14" spans="1:6" x14ac:dyDescent="0.25">
      <c r="A14" s="6">
        <v>41364</v>
      </c>
      <c r="B14">
        <f>LN(('Q7 (5 Viet Stocks)'!B14*'VND to JPY exchange rate'!$F14)/('Q7 (5 Viet Stocks)'!B13*'VND to JPY exchange rate'!$F13))</f>
        <v>6.9084230028073658E-3</v>
      </c>
      <c r="C14">
        <f>LN(('Q7 (5 Viet Stocks)'!C14*'VND to JPY exchange rate'!$F14)/('Q7 (5 Viet Stocks)'!C13*'VND to JPY exchange rate'!$F13))</f>
        <v>5.8433645879192048E-3</v>
      </c>
      <c r="D14">
        <f>LN(('Q7 (5 Viet Stocks)'!D14*'VND to JPY exchange rate'!$F14)/('Q7 (5 Viet Stocks)'!D13*'VND to JPY exchange rate'!$F13))</f>
        <v>-1.256699076955916E-2</v>
      </c>
      <c r="E14">
        <f>LN(('Q7 (5 Viet Stocks)'!E14*'VND to JPY exchange rate'!$F14)/('Q7 (5 Viet Stocks)'!E13*'VND to JPY exchange rate'!$F13))</f>
        <v>-5.1565791976213741E-2</v>
      </c>
      <c r="F14">
        <f>LN(('Q7 (5 Viet Stocks)'!F14*'VND to JPY exchange rate'!$F14)/('Q7 (5 Viet Stocks)'!F13*'VND to JPY exchange rate'!$F13))</f>
        <v>-3.3678321535719632E-2</v>
      </c>
    </row>
    <row r="15" spans="1:6" x14ac:dyDescent="0.25">
      <c r="A15" s="6">
        <v>41371</v>
      </c>
      <c r="B15">
        <f>LN(('Q7 (5 Viet Stocks)'!B15*'VND to JPY exchange rate'!$F15)/('Q7 (5 Viet Stocks)'!B14*'VND to JPY exchange rate'!$F14))</f>
        <v>1.99946451274341E-2</v>
      </c>
      <c r="C15">
        <f>LN(('Q7 (5 Viet Stocks)'!C15*'VND to JPY exchange rate'!$F15)/('Q7 (5 Viet Stocks)'!C14*'VND to JPY exchange rate'!$F14))</f>
        <v>1.5771647565426122E-2</v>
      </c>
      <c r="D15">
        <f>LN(('Q7 (5 Viet Stocks)'!D15*'VND to JPY exchange rate'!$F15)/('Q7 (5 Viet Stocks)'!D14*'VND to JPY exchange rate'!$F14))</f>
        <v>1.8928651788085088E-2</v>
      </c>
      <c r="E15">
        <f>LN(('Q7 (5 Viet Stocks)'!E15*'VND to JPY exchange rate'!$F15)/('Q7 (5 Viet Stocks)'!E14*'VND to JPY exchange rate'!$F14))</f>
        <v>3.9767028248107579E-2</v>
      </c>
      <c r="F15">
        <f>LN(('Q7 (5 Viet Stocks)'!F15*'VND to JPY exchange rate'!$F15)/('Q7 (5 Viet Stocks)'!F14*'VND to JPY exchange rate'!$F14))</f>
        <v>-6.8620770852423308E-4</v>
      </c>
    </row>
    <row r="16" spans="1:6" x14ac:dyDescent="0.25">
      <c r="A16" s="6">
        <v>41378</v>
      </c>
      <c r="B16">
        <f>LN(('Q7 (5 Viet Stocks)'!B16*'VND to JPY exchange rate'!$F16)/('Q7 (5 Viet Stocks)'!B15*'VND to JPY exchange rate'!$F15))</f>
        <v>2.6178449213683837E-2</v>
      </c>
      <c r="C16">
        <f>LN(('Q7 (5 Viet Stocks)'!C16*'VND to JPY exchange rate'!$F16)/('Q7 (5 Viet Stocks)'!C15*'VND to JPY exchange rate'!$F15))</f>
        <v>9.1280354672041604E-3</v>
      </c>
      <c r="D16">
        <f>LN(('Q7 (5 Viet Stocks)'!D16*'VND to JPY exchange rate'!$F16)/('Q7 (5 Viet Stocks)'!D15*'VND to JPY exchange rate'!$F15))</f>
        <v>-2.5688440998095263E-2</v>
      </c>
      <c r="E16">
        <f>LN(('Q7 (5 Viet Stocks)'!E16*'VND to JPY exchange rate'!$F16)/('Q7 (5 Viet Stocks)'!E15*'VND to JPY exchange rate'!$F15))</f>
        <v>2.0737998781249753E-2</v>
      </c>
      <c r="F16">
        <f>LN(('Q7 (5 Viet Stocks)'!F16*'VND to JPY exchange rate'!$F16)/('Q7 (5 Viet Stocks)'!F15*'VND to JPY exchange rate'!$F15))</f>
        <v>-5.2913303713183965E-2</v>
      </c>
    </row>
    <row r="17" spans="1:6" x14ac:dyDescent="0.25">
      <c r="A17" s="6">
        <v>41385</v>
      </c>
      <c r="B17">
        <f>LN(('Q7 (5 Viet Stocks)'!B17*'VND to JPY exchange rate'!$F17)/('Q7 (5 Viet Stocks)'!B16*'VND to JPY exchange rate'!$F16))</f>
        <v>1.1593251019586241E-2</v>
      </c>
      <c r="C17">
        <f>LN(('Q7 (5 Viet Stocks)'!C17*'VND to JPY exchange rate'!$F17)/('Q7 (5 Viet Stocks)'!C16*'VND to JPY exchange rate'!$F16))</f>
        <v>3.3800232396405103E-2</v>
      </c>
      <c r="D17">
        <f>LN(('Q7 (5 Viet Stocks)'!D17*'VND to JPY exchange rate'!$F17)/('Q7 (5 Viet Stocks)'!D16*'VND to JPY exchange rate'!$F16))</f>
        <v>-0.15127994685284205</v>
      </c>
      <c r="E17">
        <f>LN(('Q7 (5 Viet Stocks)'!E17*'VND to JPY exchange rate'!$F17)/('Q7 (5 Viet Stocks)'!E16*'VND to JPY exchange rate'!$F16))</f>
        <v>-2.2111889199668409E-2</v>
      </c>
      <c r="F17">
        <f>LN(('Q7 (5 Viet Stocks)'!F17*'VND to JPY exchange rate'!$F17)/('Q7 (5 Viet Stocks)'!F16*'VND to JPY exchange rate'!$F16))</f>
        <v>2.3192244338192995E-2</v>
      </c>
    </row>
    <row r="18" spans="1:6" x14ac:dyDescent="0.25">
      <c r="A18" s="6">
        <v>41392</v>
      </c>
      <c r="B18">
        <f>LN(('Q7 (5 Viet Stocks)'!B18*'VND to JPY exchange rate'!$F18)/('Q7 (5 Viet Stocks)'!B17*'VND to JPY exchange rate'!$F17))</f>
        <v>1.1409927341394224E-2</v>
      </c>
      <c r="C18">
        <f>LN(('Q7 (5 Viet Stocks)'!C18*'VND to JPY exchange rate'!$F18)/('Q7 (5 Viet Stocks)'!C17*'VND to JPY exchange rate'!$F17))</f>
        <v>8.3640623473579707E-3</v>
      </c>
      <c r="D18">
        <f>LN(('Q7 (5 Viet Stocks)'!D18*'VND to JPY exchange rate'!$F18)/('Q7 (5 Viet Stocks)'!D17*'VND to JPY exchange rate'!$F17))</f>
        <v>4.9161309358979506E-3</v>
      </c>
      <c r="E18">
        <f>LN(('Q7 (5 Viet Stocks)'!E18*'VND to JPY exchange rate'!$F18)/('Q7 (5 Viet Stocks)'!E17*'VND to JPY exchange rate'!$F17))</f>
        <v>-1.4786536927411914E-2</v>
      </c>
      <c r="F18">
        <f>LN(('Q7 (5 Viet Stocks)'!F18*'VND to JPY exchange rate'!$F18)/('Q7 (5 Viet Stocks)'!F17*'VND to JPY exchange rate'!$F17))</f>
        <v>7.899155190470826E-2</v>
      </c>
    </row>
    <row r="19" spans="1:6" x14ac:dyDescent="0.25">
      <c r="A19" s="6">
        <v>41399</v>
      </c>
      <c r="B19">
        <f>LN(('Q7 (5 Viet Stocks)'!B19*'VND to JPY exchange rate'!$F19)/('Q7 (5 Viet Stocks)'!B18*'VND to JPY exchange rate'!$F18))</f>
        <v>2.2042269636336632E-2</v>
      </c>
      <c r="C19">
        <f>LN(('Q7 (5 Viet Stocks)'!C19*'VND to JPY exchange rate'!$F19)/('Q7 (5 Viet Stocks)'!C18*'VND to JPY exchange rate'!$F18))</f>
        <v>3.1875759615716578E-2</v>
      </c>
      <c r="D19">
        <f>LN(('Q7 (5 Viet Stocks)'!D19*'VND to JPY exchange rate'!$F19)/('Q7 (5 Viet Stocks)'!D18*'VND to JPY exchange rate'!$F18))</f>
        <v>2.6486978348176329E-2</v>
      </c>
      <c r="E19">
        <f>LN(('Q7 (5 Viet Stocks)'!E19*'VND to JPY exchange rate'!$F19)/('Q7 (5 Viet Stocks)'!E18*'VND to JPY exchange rate'!$F18))</f>
        <v>3.0482166592056291E-2</v>
      </c>
      <c r="F19">
        <f>LN(('Q7 (5 Viet Stocks)'!F19*'VND to JPY exchange rate'!$F19)/('Q7 (5 Viet Stocks)'!F18*'VND to JPY exchange rate'!$F18))</f>
        <v>5.7944923035656452E-2</v>
      </c>
    </row>
    <row r="20" spans="1:6" x14ac:dyDescent="0.25">
      <c r="A20" s="6">
        <v>41406</v>
      </c>
      <c r="B20">
        <f>LN(('Q7 (5 Viet Stocks)'!B20*'VND to JPY exchange rate'!$F20)/('Q7 (5 Viet Stocks)'!B19*'VND to JPY exchange rate'!$F19))</f>
        <v>3.3925251317101529E-2</v>
      </c>
      <c r="C20">
        <f>LN(('Q7 (5 Viet Stocks)'!C20*'VND to JPY exchange rate'!$F20)/('Q7 (5 Viet Stocks)'!C19*'VND to JPY exchange rate'!$F19))</f>
        <v>5.956826368575751E-2</v>
      </c>
      <c r="D20">
        <f>LN(('Q7 (5 Viet Stocks)'!D20*'VND to JPY exchange rate'!$F20)/('Q7 (5 Viet Stocks)'!D19*'VND to JPY exchange rate'!$F19))</f>
        <v>1.6848917697127208E-2</v>
      </c>
      <c r="E20">
        <f>LN(('Q7 (5 Viet Stocks)'!E20*'VND to JPY exchange rate'!$F20)/('Q7 (5 Viet Stocks)'!E19*'VND to JPY exchange rate'!$F19))</f>
        <v>4.4811589163758082E-2</v>
      </c>
      <c r="F20">
        <f>LN(('Q7 (5 Viet Stocks)'!F20*'VND to JPY exchange rate'!$F20)/('Q7 (5 Viet Stocks)'!F19*'VND to JPY exchange rate'!$F19))</f>
        <v>6.6908815618856088E-2</v>
      </c>
    </row>
    <row r="21" spans="1:6" x14ac:dyDescent="0.25">
      <c r="A21" s="6">
        <v>41413</v>
      </c>
      <c r="B21">
        <f>LN(('Q7 (5 Viet Stocks)'!B21*'VND to JPY exchange rate'!$F21)/('Q7 (5 Viet Stocks)'!B20*'VND to JPY exchange rate'!$F20))</f>
        <v>3.3858222566157239E-2</v>
      </c>
      <c r="C21">
        <f>LN(('Q7 (5 Viet Stocks)'!C21*'VND to JPY exchange rate'!$F21)/('Q7 (5 Viet Stocks)'!C20*'VND to JPY exchange rate'!$F20))</f>
        <v>3.8314887277106843E-2</v>
      </c>
      <c r="D21">
        <f>LN(('Q7 (5 Viet Stocks)'!D21*'VND to JPY exchange rate'!$F21)/('Q7 (5 Viet Stocks)'!D20*'VND to JPY exchange rate'!$F20))</f>
        <v>3.355594347046293E-2</v>
      </c>
      <c r="E21">
        <f>LN(('Q7 (5 Viet Stocks)'!E21*'VND to JPY exchange rate'!$F21)/('Q7 (5 Viet Stocks)'!E20*'VND to JPY exchange rate'!$F20))</f>
        <v>2.282059311100602E-2</v>
      </c>
      <c r="F21">
        <f>LN(('Q7 (5 Viet Stocks)'!F21*'VND to JPY exchange rate'!$F21)/('Q7 (5 Viet Stocks)'!F20*'VND to JPY exchange rate'!$F20))</f>
        <v>8.7473677244095716E-2</v>
      </c>
    </row>
    <row r="22" spans="1:6" x14ac:dyDescent="0.25">
      <c r="A22" s="6">
        <v>41420</v>
      </c>
      <c r="B22">
        <f>LN(('Q7 (5 Viet Stocks)'!B22*'VND to JPY exchange rate'!$F22)/('Q7 (5 Viet Stocks)'!B21*'VND to JPY exchange rate'!$F21))</f>
        <v>-2.8117789563915918E-2</v>
      </c>
      <c r="C22">
        <f>LN(('Q7 (5 Viet Stocks)'!C22*'VND to JPY exchange rate'!$F22)/('Q7 (5 Viet Stocks)'!C21*'VND to JPY exchange rate'!$F21))</f>
        <v>-6.3577216932223679E-2</v>
      </c>
      <c r="D22">
        <f>LN(('Q7 (5 Viet Stocks)'!D22*'VND to JPY exchange rate'!$F22)/('Q7 (5 Viet Stocks)'!D21*'VND to JPY exchange rate'!$F21))</f>
        <v>-4.5078471124018089E-2</v>
      </c>
      <c r="E22">
        <f>LN(('Q7 (5 Viet Stocks)'!E22*'VND to JPY exchange rate'!$F22)/('Q7 (5 Viet Stocks)'!E21*'VND to JPY exchange rate'!$F21))</f>
        <v>-2.0543971094107761E-2</v>
      </c>
      <c r="F22">
        <f>LN(('Q7 (5 Viet Stocks)'!F22*'VND to JPY exchange rate'!$F22)/('Q7 (5 Viet Stocks)'!F21*'VND to JPY exchange rate'!$F21))</f>
        <v>-6.1901995932403336E-2</v>
      </c>
    </row>
    <row r="23" spans="1:6" x14ac:dyDescent="0.25">
      <c r="A23" s="6">
        <v>41427</v>
      </c>
      <c r="B23">
        <f>LN(('Q7 (5 Viet Stocks)'!B23*'VND to JPY exchange rate'!$F23)/('Q7 (5 Viet Stocks)'!B22*'VND to JPY exchange rate'!$F22))</f>
        <v>-1.1754025085321525E-2</v>
      </c>
      <c r="C23">
        <f>LN(('Q7 (5 Viet Stocks)'!C23*'VND to JPY exchange rate'!$F23)/('Q7 (5 Viet Stocks)'!C22*'VND to JPY exchange rate'!$F22))</f>
        <v>-1.7508263229138333E-3</v>
      </c>
      <c r="D23">
        <f>LN(('Q7 (5 Viet Stocks)'!D23*'VND to JPY exchange rate'!$F23)/('Q7 (5 Viet Stocks)'!D22*'VND to JPY exchange rate'!$F22))</f>
        <v>1.9972549992941804E-2</v>
      </c>
      <c r="E23">
        <f>LN(('Q7 (5 Viet Stocks)'!E23*'VND to JPY exchange rate'!$F23)/('Q7 (5 Viet Stocks)'!E22*'VND to JPY exchange rate'!$F22))</f>
        <v>1.0438131639096685E-2</v>
      </c>
      <c r="F23">
        <f>LN(('Q7 (5 Viet Stocks)'!F23*'VND to JPY exchange rate'!$F23)/('Q7 (5 Viet Stocks)'!F22*'VND to JPY exchange rate'!$F22))</f>
        <v>1.6765627465525228E-2</v>
      </c>
    </row>
    <row r="24" spans="1:6" x14ac:dyDescent="0.25">
      <c r="A24" s="6">
        <v>41434</v>
      </c>
      <c r="B24">
        <f>LN(('Q7 (5 Viet Stocks)'!B24*'VND to JPY exchange rate'!$F24)/('Q7 (5 Viet Stocks)'!B23*'VND to JPY exchange rate'!$F23))</f>
        <v>-2.1126090641375748E-2</v>
      </c>
      <c r="C24">
        <f>LN(('Q7 (5 Viet Stocks)'!C24*'VND to JPY exchange rate'!$F24)/('Q7 (5 Viet Stocks)'!C23*'VND to JPY exchange rate'!$F23))</f>
        <v>-3.4825819951787025E-2</v>
      </c>
      <c r="D24">
        <f>LN(('Q7 (5 Viet Stocks)'!D24*'VND to JPY exchange rate'!$F24)/('Q7 (5 Viet Stocks)'!D23*'VND to JPY exchange rate'!$F23))</f>
        <v>-2.4446110886604415E-2</v>
      </c>
      <c r="E24">
        <f>LN(('Q7 (5 Viet Stocks)'!E24*'VND to JPY exchange rate'!$F24)/('Q7 (5 Viet Stocks)'!E23*'VND to JPY exchange rate'!$F23))</f>
        <v>-4.9350599238986562E-2</v>
      </c>
      <c r="F24">
        <f>LN(('Q7 (5 Viet Stocks)'!F24*'VND to JPY exchange rate'!$F24)/('Q7 (5 Viet Stocks)'!F23*'VND to JPY exchange rate'!$F23))</f>
        <v>-2.257982866710884E-2</v>
      </c>
    </row>
    <row r="25" spans="1:6" x14ac:dyDescent="0.25">
      <c r="A25" s="6">
        <v>41441</v>
      </c>
      <c r="B25">
        <f>LN(('Q7 (5 Viet Stocks)'!B25*'VND to JPY exchange rate'!$F25)/('Q7 (5 Viet Stocks)'!B24*'VND to JPY exchange rate'!$F24))</f>
        <v>-4.1894380123732929E-2</v>
      </c>
      <c r="C25">
        <f>LN(('Q7 (5 Viet Stocks)'!C25*'VND to JPY exchange rate'!$F25)/('Q7 (5 Viet Stocks)'!C24*'VND to JPY exchange rate'!$F24))</f>
        <v>-2.3427067371889869E-2</v>
      </c>
      <c r="D25">
        <f>LN(('Q7 (5 Viet Stocks)'!D25*'VND to JPY exchange rate'!$F25)/('Q7 (5 Viet Stocks)'!D24*'VND to JPY exchange rate'!$F24))</f>
        <v>-6.8553579424533662E-2</v>
      </c>
      <c r="E25">
        <f>LN(('Q7 (5 Viet Stocks)'!E25*'VND to JPY exchange rate'!$F25)/('Q7 (5 Viet Stocks)'!E24*'VND to JPY exchange rate'!$F24))</f>
        <v>-9.5145521835599406E-2</v>
      </c>
      <c r="F25">
        <f>LN(('Q7 (5 Viet Stocks)'!F25*'VND to JPY exchange rate'!$F25)/('Q7 (5 Viet Stocks)'!F24*'VND to JPY exchange rate'!$F24))</f>
        <v>-5.51543731456062E-2</v>
      </c>
    </row>
    <row r="26" spans="1:6" x14ac:dyDescent="0.25">
      <c r="A26" s="6">
        <v>41448</v>
      </c>
      <c r="B26">
        <f>LN(('Q7 (5 Viet Stocks)'!B26*'VND to JPY exchange rate'!$F26)/('Q7 (5 Viet Stocks)'!B25*'VND to JPY exchange rate'!$F25))</f>
        <v>-1.1178008187567605E-2</v>
      </c>
      <c r="C26">
        <f>LN(('Q7 (5 Viet Stocks)'!C26*'VND to JPY exchange rate'!$F26)/('Q7 (5 Viet Stocks)'!C25*'VND to JPY exchange rate'!$F25))</f>
        <v>-2.3570312567284528E-2</v>
      </c>
      <c r="D26">
        <f>LN(('Q7 (5 Viet Stocks)'!D26*'VND to JPY exchange rate'!$F26)/('Q7 (5 Viet Stocks)'!D25*'VND to JPY exchange rate'!$F25))</f>
        <v>2.3169980250074593E-2</v>
      </c>
      <c r="E26">
        <f>LN(('Q7 (5 Viet Stocks)'!E26*'VND to JPY exchange rate'!$F26)/('Q7 (5 Viet Stocks)'!E25*'VND to JPY exchange rate'!$F25))</f>
        <v>5.5725245050925028E-2</v>
      </c>
      <c r="F26">
        <f>LN(('Q7 (5 Viet Stocks)'!F26*'VND to JPY exchange rate'!$F26)/('Q7 (5 Viet Stocks)'!F25*'VND to JPY exchange rate'!$F25))</f>
        <v>-8.8453690687754175E-2</v>
      </c>
    </row>
    <row r="27" spans="1:6" x14ac:dyDescent="0.25">
      <c r="A27" s="6">
        <v>41455</v>
      </c>
      <c r="B27">
        <f>LN(('Q7 (5 Viet Stocks)'!B27*'VND to JPY exchange rate'!$F27)/('Q7 (5 Viet Stocks)'!B26*'VND to JPY exchange rate'!$F26))</f>
        <v>3.1283083508284654E-2</v>
      </c>
      <c r="C27">
        <f>LN(('Q7 (5 Viet Stocks)'!C27*'VND to JPY exchange rate'!$F27)/('Q7 (5 Viet Stocks)'!C26*'VND to JPY exchange rate'!$F26))</f>
        <v>5.2701920129817552E-2</v>
      </c>
      <c r="D27">
        <f>LN(('Q7 (5 Viet Stocks)'!D27*'VND to JPY exchange rate'!$F27)/('Q7 (5 Viet Stocks)'!D26*'VND to JPY exchange rate'!$F26))</f>
        <v>4.7037680685115109E-2</v>
      </c>
      <c r="E27">
        <f>LN(('Q7 (5 Viet Stocks)'!E27*'VND to JPY exchange rate'!$F27)/('Q7 (5 Viet Stocks)'!E26*'VND to JPY exchange rate'!$F26))</f>
        <v>5.39695522369067E-2</v>
      </c>
      <c r="F27">
        <f>LN(('Q7 (5 Viet Stocks)'!F27*'VND to JPY exchange rate'!$F27)/('Q7 (5 Viet Stocks)'!F26*'VND to JPY exchange rate'!$F26))</f>
        <v>0.1267752236298412</v>
      </c>
    </row>
    <row r="28" spans="1:6" x14ac:dyDescent="0.25">
      <c r="A28" s="6">
        <v>41462</v>
      </c>
      <c r="B28">
        <f>LN(('Q7 (5 Viet Stocks)'!B28*'VND to JPY exchange rate'!$F28)/('Q7 (5 Viet Stocks)'!B27*'VND to JPY exchange rate'!$F27))</f>
        <v>3.8749473019437208E-2</v>
      </c>
      <c r="C28">
        <f>LN(('Q7 (5 Viet Stocks)'!C28*'VND to JPY exchange rate'!$F28)/('Q7 (5 Viet Stocks)'!C27*'VND to JPY exchange rate'!$F27))</f>
        <v>4.4328143916455363E-2</v>
      </c>
      <c r="D28">
        <f>LN(('Q7 (5 Viet Stocks)'!D28*'VND to JPY exchange rate'!$F28)/('Q7 (5 Viet Stocks)'!D27*'VND to JPY exchange rate'!$F27))</f>
        <v>4.7607134610008109E-2</v>
      </c>
      <c r="E28">
        <f>LN(('Q7 (5 Viet Stocks)'!E28*'VND to JPY exchange rate'!$F28)/('Q7 (5 Viet Stocks)'!E27*'VND to JPY exchange rate'!$F27))</f>
        <v>5.5792756137667508E-2</v>
      </c>
      <c r="F28">
        <f>LN(('Q7 (5 Viet Stocks)'!F28*'VND to JPY exchange rate'!$F28)/('Q7 (5 Viet Stocks)'!F27*'VND to JPY exchange rate'!$F27))</f>
        <v>7.6902879913385833E-2</v>
      </c>
    </row>
    <row r="29" spans="1:6" x14ac:dyDescent="0.25">
      <c r="A29" s="6">
        <v>41469</v>
      </c>
      <c r="B29">
        <f>LN(('Q7 (5 Viet Stocks)'!B29*'VND to JPY exchange rate'!$F29)/('Q7 (5 Viet Stocks)'!B28*'VND to JPY exchange rate'!$F28))</f>
        <v>1.7652898556465055E-2</v>
      </c>
      <c r="C29">
        <f>LN(('Q7 (5 Viet Stocks)'!C29*'VND to JPY exchange rate'!$F29)/('Q7 (5 Viet Stocks)'!C28*'VND to JPY exchange rate'!$F28))</f>
        <v>4.0797275900003344E-2</v>
      </c>
      <c r="D29">
        <f>LN(('Q7 (5 Viet Stocks)'!D29*'VND to JPY exchange rate'!$F29)/('Q7 (5 Viet Stocks)'!D28*'VND to JPY exchange rate'!$F28))</f>
        <v>1.1153537488021179E-2</v>
      </c>
      <c r="E29">
        <f>LN(('Q7 (5 Viet Stocks)'!E29*'VND to JPY exchange rate'!$F29)/('Q7 (5 Viet Stocks)'!E28*'VND to JPY exchange rate'!$F28))</f>
        <v>4.5942266270578493E-2</v>
      </c>
      <c r="F29">
        <f>LN(('Q7 (5 Viet Stocks)'!F29*'VND to JPY exchange rate'!$F29)/('Q7 (5 Viet Stocks)'!F28*'VND to JPY exchange rate'!$F28))</f>
        <v>8.6450929534168455E-2</v>
      </c>
    </row>
    <row r="30" spans="1:6" x14ac:dyDescent="0.25">
      <c r="A30" s="6">
        <v>41476</v>
      </c>
      <c r="B30">
        <f>LN(('Q7 (5 Viet Stocks)'!B30*'VND to JPY exchange rate'!$F30)/('Q7 (5 Viet Stocks)'!B29*'VND to JPY exchange rate'!$F29))</f>
        <v>2.5019036100053873E-2</v>
      </c>
      <c r="C30">
        <f>LN(('Q7 (5 Viet Stocks)'!C30*'VND to JPY exchange rate'!$F30)/('Q7 (5 Viet Stocks)'!C29*'VND to JPY exchange rate'!$F29))</f>
        <v>-6.3445621763392759E-2</v>
      </c>
      <c r="D30">
        <f>LN(('Q7 (5 Viet Stocks)'!D30*'VND to JPY exchange rate'!$F30)/('Q7 (5 Viet Stocks)'!D29*'VND to JPY exchange rate'!$F29))</f>
        <v>4.0376312585930871E-2</v>
      </c>
      <c r="E30">
        <f>LN(('Q7 (5 Viet Stocks)'!E30*'VND to JPY exchange rate'!$F30)/('Q7 (5 Viet Stocks)'!E29*'VND to JPY exchange rate'!$F29))</f>
        <v>-1.7630726397819937E-3</v>
      </c>
      <c r="F30">
        <f>LN(('Q7 (5 Viet Stocks)'!F30*'VND to JPY exchange rate'!$F30)/('Q7 (5 Viet Stocks)'!F29*'VND to JPY exchange rate'!$F29))</f>
        <v>4.4228281991036941E-2</v>
      </c>
    </row>
    <row r="31" spans="1:6" x14ac:dyDescent="0.25">
      <c r="A31" s="6">
        <v>41483</v>
      </c>
      <c r="B31">
        <f>LN(('Q7 (5 Viet Stocks)'!B31*'VND to JPY exchange rate'!$F31)/('Q7 (5 Viet Stocks)'!B30*'VND to JPY exchange rate'!$F30))</f>
        <v>-3.9669388079059065E-2</v>
      </c>
      <c r="C31">
        <f>LN(('Q7 (5 Viet Stocks)'!C31*'VND to JPY exchange rate'!$F31)/('Q7 (5 Viet Stocks)'!C30*'VND to JPY exchange rate'!$F30))</f>
        <v>-4.0546729831608112E-2</v>
      </c>
      <c r="D31">
        <f>LN(('Q7 (5 Viet Stocks)'!D31*'VND to JPY exchange rate'!$F31)/('Q7 (5 Viet Stocks)'!D30*'VND to JPY exchange rate'!$F30))</f>
        <v>-3.3949669646206521E-2</v>
      </c>
      <c r="E31">
        <f>LN(('Q7 (5 Viet Stocks)'!E31*'VND to JPY exchange rate'!$F31)/('Q7 (5 Viet Stocks)'!E30*'VND to JPY exchange rate'!$F30))</f>
        <v>-2.0468923269658448E-2</v>
      </c>
      <c r="F31">
        <f>LN(('Q7 (5 Viet Stocks)'!F31*'VND to JPY exchange rate'!$F31)/('Q7 (5 Viet Stocks)'!F30*'VND to JPY exchange rate'!$F30))</f>
        <v>-6.0668206066311008E-2</v>
      </c>
    </row>
    <row r="32" spans="1:6" x14ac:dyDescent="0.25">
      <c r="A32" s="6">
        <v>41490</v>
      </c>
      <c r="B32">
        <f>LN(('Q7 (5 Viet Stocks)'!B32*'VND to JPY exchange rate'!$F32)/('Q7 (5 Viet Stocks)'!B31*'VND to JPY exchange rate'!$F31))</f>
        <v>3.4028911088554888E-2</v>
      </c>
      <c r="C32">
        <f>LN(('Q7 (5 Viet Stocks)'!C32*'VND to JPY exchange rate'!$F32)/('Q7 (5 Viet Stocks)'!C31*'VND to JPY exchange rate'!$F31))</f>
        <v>4.0722970168355681E-2</v>
      </c>
      <c r="D32">
        <f>LN(('Q7 (5 Viet Stocks)'!D32*'VND to JPY exchange rate'!$F32)/('Q7 (5 Viet Stocks)'!D31*'VND to JPY exchange rate'!$F31))</f>
        <v>2.6303494810699459E-2</v>
      </c>
      <c r="E32">
        <f>LN(('Q7 (5 Viet Stocks)'!E32*'VND to JPY exchange rate'!$F32)/('Q7 (5 Viet Stocks)'!E31*'VND to JPY exchange rate'!$F31))</f>
        <v>1.3931986644078324E-2</v>
      </c>
      <c r="F32">
        <f>LN(('Q7 (5 Viet Stocks)'!F32*'VND to JPY exchange rate'!$F32)/('Q7 (5 Viet Stocks)'!F31*'VND to JPY exchange rate'!$F31))</f>
        <v>7.4544070615901944E-2</v>
      </c>
    </row>
    <row r="33" spans="1:6" x14ac:dyDescent="0.25">
      <c r="A33" s="6">
        <v>41497</v>
      </c>
      <c r="B33">
        <f>LN(('Q7 (5 Viet Stocks)'!B33*'VND to JPY exchange rate'!$F33)/('Q7 (5 Viet Stocks)'!B32*'VND to JPY exchange rate'!$F32))</f>
        <v>-4.4290780475721638E-2</v>
      </c>
      <c r="C33">
        <f>LN(('Q7 (5 Viet Stocks)'!C33*'VND to JPY exchange rate'!$F33)/('Q7 (5 Viet Stocks)'!C32*'VND to JPY exchange rate'!$F32))</f>
        <v>-5.6833443342874802E-2</v>
      </c>
      <c r="D33">
        <f>LN(('Q7 (5 Viet Stocks)'!D33*'VND to JPY exchange rate'!$F33)/('Q7 (5 Viet Stocks)'!D32*'VND to JPY exchange rate'!$F32))</f>
        <v>-1.7643765581693751E-2</v>
      </c>
      <c r="E33">
        <f>LN(('Q7 (5 Viet Stocks)'!E33*'VND to JPY exchange rate'!$F33)/('Q7 (5 Viet Stocks)'!E32*'VND to JPY exchange rate'!$F32))</f>
        <v>-6.4938010908125843E-2</v>
      </c>
      <c r="F33">
        <f>LN(('Q7 (5 Viet Stocks)'!F33*'VND to JPY exchange rate'!$F33)/('Q7 (5 Viet Stocks)'!F32*'VND to JPY exchange rate'!$F32))</f>
        <v>-6.0994966257331529E-2</v>
      </c>
    </row>
    <row r="34" spans="1:6" x14ac:dyDescent="0.25">
      <c r="A34" s="6">
        <v>41504</v>
      </c>
      <c r="B34">
        <f>LN(('Q7 (5 Viet Stocks)'!B34*'VND to JPY exchange rate'!$F34)/('Q7 (5 Viet Stocks)'!B33*'VND to JPY exchange rate'!$F33))</f>
        <v>-9.0665063618006886E-3</v>
      </c>
      <c r="C34">
        <f>LN(('Q7 (5 Viet Stocks)'!C34*'VND to JPY exchange rate'!$F34)/('Q7 (5 Viet Stocks)'!C33*'VND to JPY exchange rate'!$F33))</f>
        <v>-2.8993145321942956E-2</v>
      </c>
      <c r="D34">
        <f>LN(('Q7 (5 Viet Stocks)'!D34*'VND to JPY exchange rate'!$F34)/('Q7 (5 Viet Stocks)'!D33*'VND to JPY exchange rate'!$F33))</f>
        <v>-3.9582204285369384E-2</v>
      </c>
      <c r="E34">
        <f>LN(('Q7 (5 Viet Stocks)'!E34*'VND to JPY exchange rate'!$F34)/('Q7 (5 Viet Stocks)'!E33*'VND to JPY exchange rate'!$F33))</f>
        <v>2.905293105444658E-2</v>
      </c>
      <c r="F34">
        <f>LN(('Q7 (5 Viet Stocks)'!F34*'VND to JPY exchange rate'!$F34)/('Q7 (5 Viet Stocks)'!F33*'VND to JPY exchange rate'!$F33))</f>
        <v>-0.1007738136533123</v>
      </c>
    </row>
    <row r="35" spans="1:6" x14ac:dyDescent="0.25">
      <c r="A35" s="6">
        <v>41511</v>
      </c>
      <c r="B35">
        <f>LN(('Q7 (5 Viet Stocks)'!B35*'VND to JPY exchange rate'!$F35)/('Q7 (5 Viet Stocks)'!B34*'VND to JPY exchange rate'!$F34))</f>
        <v>1.62687509615402E-2</v>
      </c>
      <c r="C35">
        <f>LN(('Q7 (5 Viet Stocks)'!C35*'VND to JPY exchange rate'!$F35)/('Q7 (5 Viet Stocks)'!C34*'VND to JPY exchange rate'!$F34))</f>
        <v>4.9543967445289522E-2</v>
      </c>
      <c r="D35">
        <f>LN(('Q7 (5 Viet Stocks)'!D35*'VND to JPY exchange rate'!$F35)/('Q7 (5 Viet Stocks)'!D34*'VND to JPY exchange rate'!$F34))</f>
        <v>2.4849860254595218E-2</v>
      </c>
      <c r="E35">
        <f>LN(('Q7 (5 Viet Stocks)'!E35*'VND to JPY exchange rate'!$F35)/('Q7 (5 Viet Stocks)'!E34*'VND to JPY exchange rate'!$F34))</f>
        <v>4.8263103357193735E-2</v>
      </c>
      <c r="F35">
        <f>LN(('Q7 (5 Viet Stocks)'!F35*'VND to JPY exchange rate'!$F35)/('Q7 (5 Viet Stocks)'!F34*'VND to JPY exchange rate'!$F34))</f>
        <v>8.2789326085102477E-2</v>
      </c>
    </row>
    <row r="36" spans="1:6" x14ac:dyDescent="0.25">
      <c r="A36" s="6">
        <v>41518</v>
      </c>
      <c r="B36">
        <f>LN(('Q7 (5 Viet Stocks)'!B36*'VND to JPY exchange rate'!$F36)/('Q7 (5 Viet Stocks)'!B35*'VND to JPY exchange rate'!$F35))</f>
        <v>-2.5021602644046431E-2</v>
      </c>
      <c r="C36">
        <f>LN(('Q7 (5 Viet Stocks)'!C36*'VND to JPY exchange rate'!$F36)/('Q7 (5 Viet Stocks)'!C35*'VND to JPY exchange rate'!$F35))</f>
        <v>-2.5336669867331272E-2</v>
      </c>
      <c r="D36">
        <f>LN(('Q7 (5 Viet Stocks)'!D36*'VND to JPY exchange rate'!$F36)/('Q7 (5 Viet Stocks)'!D35*'VND to JPY exchange rate'!$F35))</f>
        <v>-6.4368295787106969E-2</v>
      </c>
      <c r="E36">
        <f>LN(('Q7 (5 Viet Stocks)'!E36*'VND to JPY exchange rate'!$F36)/('Q7 (5 Viet Stocks)'!E35*'VND to JPY exchange rate'!$F35))</f>
        <v>-4.7699623536174442E-2</v>
      </c>
      <c r="F36">
        <f>LN(('Q7 (5 Viet Stocks)'!F36*'VND to JPY exchange rate'!$F36)/('Q7 (5 Viet Stocks)'!F35*'VND to JPY exchange rate'!$F35))</f>
        <v>-9.0125995352929159E-2</v>
      </c>
    </row>
    <row r="37" spans="1:6" x14ac:dyDescent="0.25">
      <c r="A37" s="6">
        <v>41525</v>
      </c>
      <c r="B37">
        <f>LN(('Q7 (5 Viet Stocks)'!B37*'VND to JPY exchange rate'!$F37)/('Q7 (5 Viet Stocks)'!B36*'VND to JPY exchange rate'!$F36))</f>
        <v>4.6312705931496966E-2</v>
      </c>
      <c r="C37">
        <f>LN(('Q7 (5 Viet Stocks)'!C37*'VND to JPY exchange rate'!$F37)/('Q7 (5 Viet Stocks)'!C36*'VND to JPY exchange rate'!$F36))</f>
        <v>2.944409717944161E-2</v>
      </c>
      <c r="D37">
        <f>LN(('Q7 (5 Viet Stocks)'!D37*'VND to JPY exchange rate'!$F37)/('Q7 (5 Viet Stocks)'!D36*'VND to JPY exchange rate'!$F36))</f>
        <v>5.5272510958020216E-2</v>
      </c>
      <c r="E37">
        <f>LN(('Q7 (5 Viet Stocks)'!E37*'VND to JPY exchange rate'!$F37)/('Q7 (5 Viet Stocks)'!E36*'VND to JPY exchange rate'!$F36))</f>
        <v>5.6496502962161362E-2</v>
      </c>
      <c r="F37">
        <f>LN(('Q7 (5 Viet Stocks)'!F37*'VND to JPY exchange rate'!$F37)/('Q7 (5 Viet Stocks)'!F36*'VND to JPY exchange rate'!$F36))</f>
        <v>0.12286488833767041</v>
      </c>
    </row>
    <row r="38" spans="1:6" x14ac:dyDescent="0.25">
      <c r="A38" s="6">
        <v>41532</v>
      </c>
      <c r="B38">
        <f>LN(('Q7 (5 Viet Stocks)'!B38*'VND to JPY exchange rate'!$F38)/('Q7 (5 Viet Stocks)'!B37*'VND to JPY exchange rate'!$F37))</f>
        <v>7.89452948465264E-3</v>
      </c>
      <c r="C38">
        <f>LN(('Q7 (5 Viet Stocks)'!C38*'VND to JPY exchange rate'!$F38)/('Q7 (5 Viet Stocks)'!C37*'VND to JPY exchange rate'!$F37))</f>
        <v>2.0606084300197707E-2</v>
      </c>
      <c r="D38">
        <f>LN(('Q7 (5 Viet Stocks)'!D38*'VND to JPY exchange rate'!$F38)/('Q7 (5 Viet Stocks)'!D37*'VND to JPY exchange rate'!$F37))</f>
        <v>-4.4030271129444284E-2</v>
      </c>
      <c r="E38">
        <f>LN(('Q7 (5 Viet Stocks)'!E38*'VND to JPY exchange rate'!$F38)/('Q7 (5 Viet Stocks)'!E37*'VND to JPY exchange rate'!$F37))</f>
        <v>1.1741796416570591E-2</v>
      </c>
      <c r="F38">
        <f>LN(('Q7 (5 Viet Stocks)'!F38*'VND to JPY exchange rate'!$F38)/('Q7 (5 Viet Stocks)'!F37*'VND to JPY exchange rate'!$F37))</f>
        <v>2.3799333432286233E-2</v>
      </c>
    </row>
    <row r="39" spans="1:6" x14ac:dyDescent="0.25">
      <c r="A39" s="6">
        <v>41539</v>
      </c>
      <c r="B39">
        <f>LN(('Q7 (5 Viet Stocks)'!B39*'VND to JPY exchange rate'!$F39)/('Q7 (5 Viet Stocks)'!B38*'VND to JPY exchange rate'!$F38))</f>
        <v>3.6942798423923585E-3</v>
      </c>
      <c r="C39">
        <f>LN(('Q7 (5 Viet Stocks)'!C39*'VND to JPY exchange rate'!$F39)/('Q7 (5 Viet Stocks)'!C38*'VND to JPY exchange rate'!$F38))</f>
        <v>-1.0899349875254613E-2</v>
      </c>
      <c r="D39">
        <f>LN(('Q7 (5 Viet Stocks)'!D39*'VND to JPY exchange rate'!$F39)/('Q7 (5 Viet Stocks)'!D38*'VND to JPY exchange rate'!$F38))</f>
        <v>3.6524754781377636E-2</v>
      </c>
      <c r="E39">
        <f>LN(('Q7 (5 Viet Stocks)'!E39*'VND to JPY exchange rate'!$F39)/('Q7 (5 Viet Stocks)'!E38*'VND to JPY exchange rate'!$F38))</f>
        <v>-2.4469298761949632E-2</v>
      </c>
      <c r="F39">
        <f>LN(('Q7 (5 Viet Stocks)'!F39*'VND to JPY exchange rate'!$F39)/('Q7 (5 Viet Stocks)'!F38*'VND to JPY exchange rate'!$F38))</f>
        <v>4.4198868146763173E-2</v>
      </c>
    </row>
    <row r="40" spans="1:6" x14ac:dyDescent="0.25">
      <c r="A40" s="6">
        <v>41546</v>
      </c>
      <c r="B40">
        <f>LN(('Q7 (5 Viet Stocks)'!B40*'VND to JPY exchange rate'!$F40)/('Q7 (5 Viet Stocks)'!B39*'VND to JPY exchange rate'!$F39))</f>
        <v>-2.3780402843521675E-2</v>
      </c>
      <c r="C40">
        <f>LN(('Q7 (5 Viet Stocks)'!C40*'VND to JPY exchange rate'!$F40)/('Q7 (5 Viet Stocks)'!C39*'VND to JPY exchange rate'!$F39))</f>
        <v>-8.9170385030268914E-3</v>
      </c>
      <c r="D40">
        <f>LN(('Q7 (5 Viet Stocks)'!D40*'VND to JPY exchange rate'!$F40)/('Q7 (5 Viet Stocks)'!D39*'VND to JPY exchange rate'!$F39))</f>
        <v>-6.2896994102366894E-3</v>
      </c>
      <c r="E40">
        <f>LN(('Q7 (5 Viet Stocks)'!E40*'VND to JPY exchange rate'!$F40)/('Q7 (5 Viet Stocks)'!E39*'VND to JPY exchange rate'!$F39))</f>
        <v>-1.2819063605208189E-2</v>
      </c>
      <c r="F40">
        <f>LN(('Q7 (5 Viet Stocks)'!F40*'VND to JPY exchange rate'!$F40)/('Q7 (5 Viet Stocks)'!F39*'VND to JPY exchange rate'!$F39))</f>
        <v>-1.2967458314201413E-3</v>
      </c>
    </row>
    <row r="41" spans="1:6" x14ac:dyDescent="0.25">
      <c r="A41" s="6">
        <v>41553</v>
      </c>
      <c r="B41">
        <f>LN(('Q7 (5 Viet Stocks)'!B41*'VND to JPY exchange rate'!$F41)/('Q7 (5 Viet Stocks)'!B40*'VND to JPY exchange rate'!$F40))</f>
        <v>-1.2309309978003408E-2</v>
      </c>
      <c r="C41">
        <f>LN(('Q7 (5 Viet Stocks)'!C41*'VND to JPY exchange rate'!$F41)/('Q7 (5 Viet Stocks)'!C40*'VND to JPY exchange rate'!$F40))</f>
        <v>-3.5832444365118996E-2</v>
      </c>
      <c r="D41">
        <f>LN(('Q7 (5 Viet Stocks)'!D41*'VND to JPY exchange rate'!$F41)/('Q7 (5 Viet Stocks)'!D40*'VND to JPY exchange rate'!$F40))</f>
        <v>-4.01555831450401E-2</v>
      </c>
      <c r="E41">
        <f>LN(('Q7 (5 Viet Stocks)'!E41*'VND to JPY exchange rate'!$F41)/('Q7 (5 Viet Stocks)'!E40*'VND to JPY exchange rate'!$F40))</f>
        <v>-1.298011383943691E-2</v>
      </c>
      <c r="F41">
        <f>LN(('Q7 (5 Viet Stocks)'!F41*'VND to JPY exchange rate'!$F41)/('Q7 (5 Viet Stocks)'!F40*'VND to JPY exchange rate'!$F40))</f>
        <v>-4.133936976677343E-2</v>
      </c>
    </row>
    <row r="42" spans="1:6" x14ac:dyDescent="0.25">
      <c r="A42" s="6">
        <v>41560</v>
      </c>
      <c r="B42">
        <f>LN(('Q7 (5 Viet Stocks)'!B42*'VND to JPY exchange rate'!$F42)/('Q7 (5 Viet Stocks)'!B41*'VND to JPY exchange rate'!$F41))</f>
        <v>3.4715774393433707E-2</v>
      </c>
      <c r="C42">
        <f>LN(('Q7 (5 Viet Stocks)'!C42*'VND to JPY exchange rate'!$F42)/('Q7 (5 Viet Stocks)'!C41*'VND to JPY exchange rate'!$F41))</f>
        <v>3.0031493125793854E-2</v>
      </c>
      <c r="D42">
        <f>LN(('Q7 (5 Viet Stocks)'!D42*'VND to JPY exchange rate'!$F42)/('Q7 (5 Viet Stocks)'!D41*'VND to JPY exchange rate'!$F41))</f>
        <v>8.1533207737709029E-2</v>
      </c>
      <c r="E42">
        <f>LN(('Q7 (5 Viet Stocks)'!E42*'VND to JPY exchange rate'!$F42)/('Q7 (5 Viet Stocks)'!E41*'VND to JPY exchange rate'!$F41))</f>
        <v>3.4806563016709799E-2</v>
      </c>
      <c r="F42">
        <f>LN(('Q7 (5 Viet Stocks)'!F42*'VND to JPY exchange rate'!$F42)/('Q7 (5 Viet Stocks)'!F41*'VND to JPY exchange rate'!$F41))</f>
        <v>7.6867912767473873E-2</v>
      </c>
    </row>
    <row r="43" spans="1:6" x14ac:dyDescent="0.25">
      <c r="A43" s="6">
        <v>41567</v>
      </c>
      <c r="B43">
        <f>LN(('Q7 (5 Viet Stocks)'!B43*'VND to JPY exchange rate'!$F43)/('Q7 (5 Viet Stocks)'!B42*'VND to JPY exchange rate'!$F42))</f>
        <v>1.3470745654568862E-2</v>
      </c>
      <c r="C43">
        <f>LN(('Q7 (5 Viet Stocks)'!C43*'VND to JPY exchange rate'!$F43)/('Q7 (5 Viet Stocks)'!C42*'VND to JPY exchange rate'!$F42))</f>
        <v>6.1386134507864336E-2</v>
      </c>
      <c r="D43">
        <f>LN(('Q7 (5 Viet Stocks)'!D43*'VND to JPY exchange rate'!$F43)/('Q7 (5 Viet Stocks)'!D42*'VND to JPY exchange rate'!$F42))</f>
        <v>6.6751123664022041E-2</v>
      </c>
      <c r="E43">
        <f>LN(('Q7 (5 Viet Stocks)'!E43*'VND to JPY exchange rate'!$F43)/('Q7 (5 Viet Stocks)'!E42*'VND to JPY exchange rate'!$F42))</f>
        <v>-4.0127360645385336E-3</v>
      </c>
      <c r="F43">
        <f>LN(('Q7 (5 Viet Stocks)'!F43*'VND to JPY exchange rate'!$F43)/('Q7 (5 Viet Stocks)'!F42*'VND to JPY exchange rate'!$F42))</f>
        <v>5.5959528891943729E-2</v>
      </c>
    </row>
    <row r="44" spans="1:6" x14ac:dyDescent="0.25">
      <c r="A44" s="6">
        <v>41574</v>
      </c>
      <c r="B44">
        <f>LN(('Q7 (5 Viet Stocks)'!B44*'VND to JPY exchange rate'!$F44)/('Q7 (5 Viet Stocks)'!B43*'VND to JPY exchange rate'!$F43))</f>
        <v>9.9662441342602218E-3</v>
      </c>
      <c r="C44">
        <f>LN(('Q7 (5 Viet Stocks)'!C44*'VND to JPY exchange rate'!$F44)/('Q7 (5 Viet Stocks)'!C43*'VND to JPY exchange rate'!$F43))</f>
        <v>-2.1936782576925756E-2</v>
      </c>
      <c r="D44">
        <f>LN(('Q7 (5 Viet Stocks)'!D44*'VND to JPY exchange rate'!$F44)/('Q7 (5 Viet Stocks)'!D43*'VND to JPY exchange rate'!$F43))</f>
        <v>2.1683587300474955E-2</v>
      </c>
      <c r="E44">
        <f>LN(('Q7 (5 Viet Stocks)'!E44*'VND to JPY exchange rate'!$F44)/('Q7 (5 Viet Stocks)'!E43*'VND to JPY exchange rate'!$F43))</f>
        <v>-1.3578884804153821E-2</v>
      </c>
      <c r="F44">
        <f>LN(('Q7 (5 Viet Stocks)'!F44*'VND to JPY exchange rate'!$F44)/('Q7 (5 Viet Stocks)'!F43*'VND to JPY exchange rate'!$F43))</f>
        <v>1.3727484331582118E-2</v>
      </c>
    </row>
    <row r="45" spans="1:6" x14ac:dyDescent="0.25">
      <c r="A45" s="6">
        <v>41581</v>
      </c>
      <c r="B45">
        <f>LN(('Q7 (5 Viet Stocks)'!B45*'VND to JPY exchange rate'!$F45)/('Q7 (5 Viet Stocks)'!B44*'VND to JPY exchange rate'!$F44))</f>
        <v>1.1719669376812689E-2</v>
      </c>
      <c r="C45">
        <f>LN(('Q7 (5 Viet Stocks)'!C45*'VND to JPY exchange rate'!$F45)/('Q7 (5 Viet Stocks)'!C44*'VND to JPY exchange rate'!$F44))</f>
        <v>3.2686590066761325E-3</v>
      </c>
      <c r="D45">
        <f>LN(('Q7 (5 Viet Stocks)'!D45*'VND to JPY exchange rate'!$F45)/('Q7 (5 Viet Stocks)'!D44*'VND to JPY exchange rate'!$F44))</f>
        <v>-1.2076967289117635E-2</v>
      </c>
      <c r="E45">
        <f>LN(('Q7 (5 Viet Stocks)'!E45*'VND to JPY exchange rate'!$F45)/('Q7 (5 Viet Stocks)'!E44*'VND to JPY exchange rate'!$F44))</f>
        <v>8.717833507570466E-2</v>
      </c>
      <c r="F45">
        <f>LN(('Q7 (5 Viet Stocks)'!F45*'VND to JPY exchange rate'!$F45)/('Q7 (5 Viet Stocks)'!F44*'VND to JPY exchange rate'!$F44))</f>
        <v>-2.2478566499067428E-2</v>
      </c>
    </row>
    <row r="46" spans="1:6" x14ac:dyDescent="0.25">
      <c r="A46" s="6">
        <v>41588</v>
      </c>
      <c r="B46">
        <f>LN(('Q7 (5 Viet Stocks)'!B46*'VND to JPY exchange rate'!$F46)/('Q7 (5 Viet Stocks)'!B45*'VND to JPY exchange rate'!$F45))</f>
        <v>5.8624294533048205E-3</v>
      </c>
      <c r="C46">
        <f>LN(('Q7 (5 Viet Stocks)'!C46*'VND to JPY exchange rate'!$F46)/('Q7 (5 Viet Stocks)'!C45*'VND to JPY exchange rate'!$F45))</f>
        <v>1.2086119323852822E-2</v>
      </c>
      <c r="D46">
        <f>LN(('Q7 (5 Viet Stocks)'!D46*'VND to JPY exchange rate'!$F46)/('Q7 (5 Viet Stocks)'!D45*'VND to JPY exchange rate'!$F45))</f>
        <v>-9.364853697918181E-3</v>
      </c>
      <c r="E46">
        <f>LN(('Q7 (5 Viet Stocks)'!E46*'VND to JPY exchange rate'!$F46)/('Q7 (5 Viet Stocks)'!E45*'VND to JPY exchange rate'!$F45))</f>
        <v>2.2966618655606931E-2</v>
      </c>
      <c r="F46">
        <f>LN(('Q7 (5 Viet Stocks)'!F46*'VND to JPY exchange rate'!$F46)/('Q7 (5 Viet Stocks)'!F45*'VND to JPY exchange rate'!$F45))</f>
        <v>-1.7393120956390083E-2</v>
      </c>
    </row>
    <row r="47" spans="1:6" x14ac:dyDescent="0.25">
      <c r="A47" s="6">
        <v>41595</v>
      </c>
      <c r="B47">
        <f>LN(('Q7 (5 Viet Stocks)'!B47*'VND to JPY exchange rate'!$F47)/('Q7 (5 Viet Stocks)'!B46*'VND to JPY exchange rate'!$F46))</f>
        <v>3.1617862201869171E-2</v>
      </c>
      <c r="C47">
        <f>LN(('Q7 (5 Viet Stocks)'!C47*'VND to JPY exchange rate'!$F47)/('Q7 (5 Viet Stocks)'!C46*'VND to JPY exchange rate'!$F46))</f>
        <v>6.3834864744622161E-2</v>
      </c>
      <c r="D47">
        <f>LN(('Q7 (5 Viet Stocks)'!D47*'VND to JPY exchange rate'!$F47)/('Q7 (5 Viet Stocks)'!D46*'VND to JPY exchange rate'!$F46))</f>
        <v>3.6969604425807046E-2</v>
      </c>
      <c r="E47">
        <f>LN(('Q7 (5 Viet Stocks)'!E47*'VND to JPY exchange rate'!$F47)/('Q7 (5 Viet Stocks)'!E46*'VND to JPY exchange rate'!$F46))</f>
        <v>9.0728826128774077E-3</v>
      </c>
      <c r="F47">
        <f>LN(('Q7 (5 Viet Stocks)'!F47*'VND to JPY exchange rate'!$F47)/('Q7 (5 Viet Stocks)'!F46*'VND to JPY exchange rate'!$F46))</f>
        <v>3.772453632971428E-2</v>
      </c>
    </row>
    <row r="48" spans="1:6" x14ac:dyDescent="0.25">
      <c r="A48" s="6">
        <v>41602</v>
      </c>
      <c r="B48">
        <f>LN(('Q7 (5 Viet Stocks)'!B48*'VND to JPY exchange rate'!$F48)/('Q7 (5 Viet Stocks)'!B47*'VND to JPY exchange rate'!$F47))</f>
        <v>1.5266512028754087E-2</v>
      </c>
      <c r="C48">
        <f>LN(('Q7 (5 Viet Stocks)'!C48*'VND to JPY exchange rate'!$F48)/('Q7 (5 Viet Stocks)'!C47*'VND to JPY exchange rate'!$F47))</f>
        <v>1.3761448866967252E-2</v>
      </c>
      <c r="D48">
        <f>LN(('Q7 (5 Viet Stocks)'!D48*'VND to JPY exchange rate'!$F48)/('Q7 (5 Viet Stocks)'!D47*'VND to JPY exchange rate'!$F47))</f>
        <v>3.3683913940214909E-2</v>
      </c>
      <c r="E48">
        <f>LN(('Q7 (5 Viet Stocks)'!E48*'VND to JPY exchange rate'!$F48)/('Q7 (5 Viet Stocks)'!E47*'VND to JPY exchange rate'!$F47))</f>
        <v>7.1554977615556098E-2</v>
      </c>
      <c r="F48">
        <f>LN(('Q7 (5 Viet Stocks)'!F48*'VND to JPY exchange rate'!$F48)/('Q7 (5 Viet Stocks)'!F47*'VND to JPY exchange rate'!$F47))</f>
        <v>6.0596277717972775E-2</v>
      </c>
    </row>
    <row r="49" spans="1:6" x14ac:dyDescent="0.25">
      <c r="A49" s="6">
        <v>41609</v>
      </c>
      <c r="B49">
        <f>LN(('Q7 (5 Viet Stocks)'!B49*'VND to JPY exchange rate'!$F49)/('Q7 (5 Viet Stocks)'!B48*'VND to JPY exchange rate'!$F48))</f>
        <v>6.8797096024674261E-3</v>
      </c>
      <c r="C49">
        <f>LN(('Q7 (5 Viet Stocks)'!C49*'VND to JPY exchange rate'!$F49)/('Q7 (5 Viet Stocks)'!C48*'VND to JPY exchange rate'!$F48))</f>
        <v>6.2959284568148309E-3</v>
      </c>
      <c r="D49">
        <f>LN(('Q7 (5 Viet Stocks)'!D49*'VND to JPY exchange rate'!$F49)/('Q7 (5 Viet Stocks)'!D48*'VND to JPY exchange rate'!$F48))</f>
        <v>-8.8571639384112007E-3</v>
      </c>
      <c r="E49">
        <f>LN(('Q7 (5 Viet Stocks)'!E49*'VND to JPY exchange rate'!$F49)/('Q7 (5 Viet Stocks)'!E48*'VND to JPY exchange rate'!$F48))</f>
        <v>-4.1105500261091939E-3</v>
      </c>
      <c r="F49">
        <f>LN(('Q7 (5 Viet Stocks)'!F49*'VND to JPY exchange rate'!$F49)/('Q7 (5 Viet Stocks)'!F48*'VND to JPY exchange rate'!$F48))</f>
        <v>1.7554468136753286E-2</v>
      </c>
    </row>
    <row r="50" spans="1:6" x14ac:dyDescent="0.25">
      <c r="A50" s="6">
        <v>41616</v>
      </c>
      <c r="B50">
        <f>LN(('Q7 (5 Viet Stocks)'!B50*'VND to JPY exchange rate'!$F50)/('Q7 (5 Viet Stocks)'!B49*'VND to JPY exchange rate'!$F49))</f>
        <v>1.3586142892510053E-2</v>
      </c>
      <c r="C50">
        <f>LN(('Q7 (5 Viet Stocks)'!C50*'VND to JPY exchange rate'!$F50)/('Q7 (5 Viet Stocks)'!C49*'VND to JPY exchange rate'!$F49))</f>
        <v>2.4201737480883088E-2</v>
      </c>
      <c r="D50">
        <f>LN(('Q7 (5 Viet Stocks)'!D50*'VND to JPY exchange rate'!$F50)/('Q7 (5 Viet Stocks)'!D49*'VND to JPY exchange rate'!$F49))</f>
        <v>2.8648799524345129E-2</v>
      </c>
      <c r="E50">
        <f>LN(('Q7 (5 Viet Stocks)'!E50*'VND to JPY exchange rate'!$F50)/('Q7 (5 Viet Stocks)'!E49*'VND to JPY exchange rate'!$F49))</f>
        <v>8.7513836704446336E-3</v>
      </c>
      <c r="F50">
        <f>LN(('Q7 (5 Viet Stocks)'!F50*'VND to JPY exchange rate'!$F50)/('Q7 (5 Viet Stocks)'!F49*'VND to JPY exchange rate'!$F49))</f>
        <v>6.9475583708764341E-3</v>
      </c>
    </row>
    <row r="51" spans="1:6" x14ac:dyDescent="0.25">
      <c r="A51" s="6">
        <v>41623</v>
      </c>
      <c r="B51">
        <f>LN(('Q7 (5 Viet Stocks)'!B51*'VND to JPY exchange rate'!$F51)/('Q7 (5 Viet Stocks)'!B50*'VND to JPY exchange rate'!$F50))</f>
        <v>-4.1150268211537994E-3</v>
      </c>
      <c r="C51">
        <f>LN(('Q7 (5 Viet Stocks)'!C51*'VND to JPY exchange rate'!$F51)/('Q7 (5 Viet Stocks)'!C50*'VND to JPY exchange rate'!$F50))</f>
        <v>2.1914762994314769E-4</v>
      </c>
      <c r="D51">
        <f>LN(('Q7 (5 Viet Stocks)'!D51*'VND to JPY exchange rate'!$F51)/('Q7 (5 Viet Stocks)'!D50*'VND to JPY exchange rate'!$F50))</f>
        <v>-3.4623608302055799E-3</v>
      </c>
      <c r="E51">
        <f>LN(('Q7 (5 Viet Stocks)'!E51*'VND to JPY exchange rate'!$F51)/('Q7 (5 Viet Stocks)'!E50*'VND to JPY exchange rate'!$F50))</f>
        <v>1.9142890992112173E-2</v>
      </c>
      <c r="F51">
        <f>LN(('Q7 (5 Viet Stocks)'!F51*'VND to JPY exchange rate'!$F51)/('Q7 (5 Viet Stocks)'!F50*'VND to JPY exchange rate'!$F50))</f>
        <v>-4.1489717834221458E-2</v>
      </c>
    </row>
    <row r="52" spans="1:6" x14ac:dyDescent="0.25">
      <c r="A52" s="6">
        <v>41630</v>
      </c>
      <c r="B52">
        <f>LN(('Q7 (5 Viet Stocks)'!B52*'VND to JPY exchange rate'!$F52)/('Q7 (5 Viet Stocks)'!B51*'VND to JPY exchange rate'!$F51))</f>
        <v>2.9754395164561923E-2</v>
      </c>
      <c r="C52">
        <f>LN(('Q7 (5 Viet Stocks)'!C52*'VND to JPY exchange rate'!$F52)/('Q7 (5 Viet Stocks)'!C51*'VND to JPY exchange rate'!$F51))</f>
        <v>2.9404632269099635E-2</v>
      </c>
      <c r="D52">
        <f>LN(('Q7 (5 Viet Stocks)'!D52*'VND to JPY exchange rate'!$F52)/('Q7 (5 Viet Stocks)'!D51*'VND to JPY exchange rate'!$F51))</f>
        <v>3.1639151924201116E-2</v>
      </c>
      <c r="E52">
        <f>LN(('Q7 (5 Viet Stocks)'!E52*'VND to JPY exchange rate'!$F52)/('Q7 (5 Viet Stocks)'!E51*'VND to JPY exchange rate'!$F51))</f>
        <v>4.5442465703821107E-2</v>
      </c>
      <c r="F52">
        <f>LN(('Q7 (5 Viet Stocks)'!F52*'VND to JPY exchange rate'!$F52)/('Q7 (5 Viet Stocks)'!F51*'VND to JPY exchange rate'!$F51))</f>
        <v>0.121488445730877</v>
      </c>
    </row>
    <row r="53" spans="1:6" x14ac:dyDescent="0.25">
      <c r="A53" s="6">
        <v>41637</v>
      </c>
      <c r="B53">
        <f>LN(('Q7 (5 Viet Stocks)'!B53*'VND to JPY exchange rate'!$F53)/('Q7 (5 Viet Stocks)'!B52*'VND to JPY exchange rate'!$F52))</f>
        <v>3.1975337651265266E-3</v>
      </c>
      <c r="C53">
        <f>LN(('Q7 (5 Viet Stocks)'!C53*'VND to JPY exchange rate'!$F53)/('Q7 (5 Viet Stocks)'!C52*'VND to JPY exchange rate'!$F52))</f>
        <v>9.2864347914119166E-3</v>
      </c>
      <c r="D53">
        <f>LN(('Q7 (5 Viet Stocks)'!D53*'VND to JPY exchange rate'!$F53)/('Q7 (5 Viet Stocks)'!D52*'VND to JPY exchange rate'!$F52))</f>
        <v>-3.6472383242206583E-3</v>
      </c>
      <c r="E53">
        <f>LN(('Q7 (5 Viet Stocks)'!E53*'VND to JPY exchange rate'!$F53)/('Q7 (5 Viet Stocks)'!E52*'VND to JPY exchange rate'!$F52))</f>
        <v>-1.1148536969052074E-2</v>
      </c>
      <c r="F53">
        <f>LN(('Q7 (5 Viet Stocks)'!F53*'VND to JPY exchange rate'!$F53)/('Q7 (5 Viet Stocks)'!F52*'VND to JPY exchange rate'!$F52))</f>
        <v>9.0274284991726916E-3</v>
      </c>
    </row>
    <row r="54" spans="1:6" x14ac:dyDescent="0.25">
      <c r="A54" s="6">
        <v>41644</v>
      </c>
      <c r="B54">
        <f>LN(('Q7 (5 Viet Stocks)'!B54*'VND to JPY exchange rate'!$F54)/('Q7 (5 Viet Stocks)'!B53*'VND to JPY exchange rate'!$F53))</f>
        <v>7.9246693658523962E-4</v>
      </c>
      <c r="C54">
        <f>LN(('Q7 (5 Viet Stocks)'!C54*'VND to JPY exchange rate'!$F54)/('Q7 (5 Viet Stocks)'!C53*'VND to JPY exchange rate'!$F53))</f>
        <v>-1.4544113141324011E-2</v>
      </c>
      <c r="D54">
        <f>LN(('Q7 (5 Viet Stocks)'!D54*'VND to JPY exchange rate'!$F54)/('Q7 (5 Viet Stocks)'!D53*'VND to JPY exchange rate'!$F53))</f>
        <v>-2.3112266042853664E-2</v>
      </c>
      <c r="E54">
        <f>LN(('Q7 (5 Viet Stocks)'!E54*'VND to JPY exchange rate'!$F54)/('Q7 (5 Viet Stocks)'!E53*'VND to JPY exchange rate'!$F53))</f>
        <v>-3.6966144987827944E-2</v>
      </c>
      <c r="F54">
        <f>LN(('Q7 (5 Viet Stocks)'!F54*'VND to JPY exchange rate'!$F54)/('Q7 (5 Viet Stocks)'!F53*'VND to JPY exchange rate'!$F53))</f>
        <v>-3.266808872855835E-2</v>
      </c>
    </row>
    <row r="55" spans="1:6" x14ac:dyDescent="0.25">
      <c r="A55" s="6">
        <v>41651</v>
      </c>
      <c r="B55">
        <f>LN(('Q7 (5 Viet Stocks)'!B55*'VND to JPY exchange rate'!$F55)/('Q7 (5 Viet Stocks)'!B54*'VND to JPY exchange rate'!$F54))</f>
        <v>-3.0430857625624117E-3</v>
      </c>
      <c r="C55">
        <f>LN(('Q7 (5 Viet Stocks)'!C55*'VND to JPY exchange rate'!$F55)/('Q7 (5 Viet Stocks)'!C54*'VND to JPY exchange rate'!$F54))</f>
        <v>2.6081528455885204E-2</v>
      </c>
      <c r="D55">
        <f>LN(('Q7 (5 Viet Stocks)'!D55*'VND to JPY exchange rate'!$F55)/('Q7 (5 Viet Stocks)'!D54*'VND to JPY exchange rate'!$F54))</f>
        <v>-1.7692916584107727E-2</v>
      </c>
      <c r="E55">
        <f>LN(('Q7 (5 Viet Stocks)'!E55*'VND to JPY exchange rate'!$F55)/('Q7 (5 Viet Stocks)'!E54*'VND to JPY exchange rate'!$F54))</f>
        <v>6.1087303274843319E-3</v>
      </c>
      <c r="F55">
        <f>LN(('Q7 (5 Viet Stocks)'!F55*'VND to JPY exchange rate'!$F55)/('Q7 (5 Viet Stocks)'!F54*'VND to JPY exchange rate'!$F54))</f>
        <v>8.5299136738347329E-3</v>
      </c>
    </row>
    <row r="56" spans="1:6" x14ac:dyDescent="0.25">
      <c r="A56" s="6">
        <v>41658</v>
      </c>
      <c r="B56">
        <f>LN(('Q7 (5 Viet Stocks)'!B56*'VND to JPY exchange rate'!$F56)/('Q7 (5 Viet Stocks)'!B55*'VND to JPY exchange rate'!$F55))</f>
        <v>9.977554038045251E-4</v>
      </c>
      <c r="C56">
        <f>LN(('Q7 (5 Viet Stocks)'!C56*'VND to JPY exchange rate'!$F56)/('Q7 (5 Viet Stocks)'!C55*'VND to JPY exchange rate'!$F55))</f>
        <v>2.3692055282750538E-2</v>
      </c>
      <c r="D56">
        <f>LN(('Q7 (5 Viet Stocks)'!D56*'VND to JPY exchange rate'!$F56)/('Q7 (5 Viet Stocks)'!D55*'VND to JPY exchange rate'!$F55))</f>
        <v>9.4555400209014127E-3</v>
      </c>
      <c r="E56">
        <f>LN(('Q7 (5 Viet Stocks)'!E56*'VND to JPY exchange rate'!$F56)/('Q7 (5 Viet Stocks)'!E55*'VND to JPY exchange rate'!$F55))</f>
        <v>-1.5491031322365833E-3</v>
      </c>
      <c r="F56">
        <f>LN(('Q7 (5 Viet Stocks)'!F56*'VND to JPY exchange rate'!$F56)/('Q7 (5 Viet Stocks)'!F55*'VND to JPY exchange rate'!$F55))</f>
        <v>4.1047168733420986E-2</v>
      </c>
    </row>
    <row r="57" spans="1:6" x14ac:dyDescent="0.25">
      <c r="A57" s="6">
        <v>41665</v>
      </c>
      <c r="B57">
        <f>LN(('Q7 (5 Viet Stocks)'!B57*'VND to JPY exchange rate'!$F57)/('Q7 (5 Viet Stocks)'!B56*'VND to JPY exchange rate'!$F56))</f>
        <v>-4.7827532709621479E-2</v>
      </c>
      <c r="C57">
        <f>LN(('Q7 (5 Viet Stocks)'!C57*'VND to JPY exchange rate'!$F57)/('Q7 (5 Viet Stocks)'!C56*'VND to JPY exchange rate'!$F56))</f>
        <v>-9.4706654012444907E-2</v>
      </c>
      <c r="D57">
        <f>LN(('Q7 (5 Viet Stocks)'!D57*'VND to JPY exchange rate'!$F57)/('Q7 (5 Viet Stocks)'!D56*'VND to JPY exchange rate'!$F56))</f>
        <v>-4.6933039057167461E-2</v>
      </c>
      <c r="E57">
        <f>LN(('Q7 (5 Viet Stocks)'!E57*'VND to JPY exchange rate'!$F57)/('Q7 (5 Viet Stocks)'!E56*'VND to JPY exchange rate'!$F56))</f>
        <v>-5.4774714496417895E-2</v>
      </c>
      <c r="F57">
        <f>LN(('Q7 (5 Viet Stocks)'!F57*'VND to JPY exchange rate'!$F57)/('Q7 (5 Viet Stocks)'!F56*'VND to JPY exchange rate'!$F56))</f>
        <v>-0.12967716344064242</v>
      </c>
    </row>
    <row r="58" spans="1:6" x14ac:dyDescent="0.25">
      <c r="A58" s="6">
        <v>41672</v>
      </c>
      <c r="B58">
        <f>LN(('Q7 (5 Viet Stocks)'!B58*'VND to JPY exchange rate'!$F58)/('Q7 (5 Viet Stocks)'!B57*'VND to JPY exchange rate'!$F57))</f>
        <v>-2.8040954261544144E-2</v>
      </c>
      <c r="C58">
        <f>LN(('Q7 (5 Viet Stocks)'!C58*'VND to JPY exchange rate'!$F58)/('Q7 (5 Viet Stocks)'!C57*'VND to JPY exchange rate'!$F57))</f>
        <v>-1.1965281894561659E-2</v>
      </c>
      <c r="D58">
        <f>LN(('Q7 (5 Viet Stocks)'!D58*'VND to JPY exchange rate'!$F58)/('Q7 (5 Viet Stocks)'!D57*'VND to JPY exchange rate'!$F57))</f>
        <v>-5.8483641980504174E-2</v>
      </c>
      <c r="E58">
        <f>LN(('Q7 (5 Viet Stocks)'!E58*'VND to JPY exchange rate'!$F58)/('Q7 (5 Viet Stocks)'!E57*'VND to JPY exchange rate'!$F57))</f>
        <v>-6.2243770701429023E-2</v>
      </c>
      <c r="F58">
        <f>LN(('Q7 (5 Viet Stocks)'!F58*'VND to JPY exchange rate'!$F58)/('Q7 (5 Viet Stocks)'!F57*'VND to JPY exchange rate'!$F57))</f>
        <v>-9.392995245588294E-2</v>
      </c>
    </row>
    <row r="59" spans="1:6" x14ac:dyDescent="0.25">
      <c r="A59" s="6">
        <v>41679</v>
      </c>
      <c r="B59">
        <f>LN(('Q7 (5 Viet Stocks)'!B59*'VND to JPY exchange rate'!$F59)/('Q7 (5 Viet Stocks)'!B58*'VND to JPY exchange rate'!$F58))</f>
        <v>4.2731813794253434E-2</v>
      </c>
      <c r="C59">
        <f>LN(('Q7 (5 Viet Stocks)'!C59*'VND to JPY exchange rate'!$F59)/('Q7 (5 Viet Stocks)'!C58*'VND to JPY exchange rate'!$F58))</f>
        <v>3.9925906901039192E-2</v>
      </c>
      <c r="D59">
        <f>LN(('Q7 (5 Viet Stocks)'!D59*'VND to JPY exchange rate'!$F59)/('Q7 (5 Viet Stocks)'!D58*'VND to JPY exchange rate'!$F58))</f>
        <v>5.9062900435596657E-2</v>
      </c>
      <c r="E59">
        <f>LN(('Q7 (5 Viet Stocks)'!E59*'VND to JPY exchange rate'!$F59)/('Q7 (5 Viet Stocks)'!E58*'VND to JPY exchange rate'!$F58))</f>
        <v>1.5932422655080096E-2</v>
      </c>
      <c r="F59">
        <f>LN(('Q7 (5 Viet Stocks)'!F59*'VND to JPY exchange rate'!$F59)/('Q7 (5 Viet Stocks)'!F58*'VND to JPY exchange rate'!$F58))</f>
        <v>7.4480986804560889E-2</v>
      </c>
    </row>
    <row r="60" spans="1:6" x14ac:dyDescent="0.25">
      <c r="A60" s="6">
        <v>41686</v>
      </c>
      <c r="B60">
        <f>LN(('Q7 (5 Viet Stocks)'!B60*'VND to JPY exchange rate'!$F60)/('Q7 (5 Viet Stocks)'!B59*'VND to JPY exchange rate'!$F59))</f>
        <v>1.1888214473385898E-2</v>
      </c>
      <c r="C60">
        <f>LN(('Q7 (5 Viet Stocks)'!C60*'VND to JPY exchange rate'!$F60)/('Q7 (5 Viet Stocks)'!C59*'VND to JPY exchange rate'!$F59))</f>
        <v>3.698213091337501E-3</v>
      </c>
      <c r="D60">
        <f>LN(('Q7 (5 Viet Stocks)'!D60*'VND to JPY exchange rate'!$F60)/('Q7 (5 Viet Stocks)'!D59*'VND to JPY exchange rate'!$F59))</f>
        <v>1.3448494523951762E-2</v>
      </c>
      <c r="E60">
        <f>LN(('Q7 (5 Viet Stocks)'!E60*'VND to JPY exchange rate'!$F60)/('Q7 (5 Viet Stocks)'!E59*'VND to JPY exchange rate'!$F59))</f>
        <v>-8.4268806215618292E-3</v>
      </c>
      <c r="F60">
        <f>LN(('Q7 (5 Viet Stocks)'!F60*'VND to JPY exchange rate'!$F60)/('Q7 (5 Viet Stocks)'!F59*'VND to JPY exchange rate'!$F59))</f>
        <v>6.937852273077505E-2</v>
      </c>
    </row>
    <row r="61" spans="1:6" x14ac:dyDescent="0.25">
      <c r="A61" s="6">
        <v>41693</v>
      </c>
      <c r="B61">
        <f>LN(('Q7 (5 Viet Stocks)'!B61*'VND to JPY exchange rate'!$F61)/('Q7 (5 Viet Stocks)'!B60*'VND to JPY exchange rate'!$F60))</f>
        <v>1.7709850293999966E-2</v>
      </c>
      <c r="C61">
        <f>LN(('Q7 (5 Viet Stocks)'!C61*'VND to JPY exchange rate'!$F61)/('Q7 (5 Viet Stocks)'!C60*'VND to JPY exchange rate'!$F60))</f>
        <v>1.5592205702734153E-2</v>
      </c>
      <c r="D61">
        <f>LN(('Q7 (5 Viet Stocks)'!D61*'VND to JPY exchange rate'!$F61)/('Q7 (5 Viet Stocks)'!D60*'VND to JPY exchange rate'!$F60))</f>
        <v>1.6901553858309951E-2</v>
      </c>
      <c r="E61">
        <f>LN(('Q7 (5 Viet Stocks)'!E61*'VND to JPY exchange rate'!$F61)/('Q7 (5 Viet Stocks)'!E60*'VND to JPY exchange rate'!$F60))</f>
        <v>3.9608992637422027E-2</v>
      </c>
      <c r="F61">
        <f>LN(('Q7 (5 Viet Stocks)'!F61*'VND to JPY exchange rate'!$F61)/('Q7 (5 Viet Stocks)'!F60*'VND to JPY exchange rate'!$F60))</f>
        <v>7.1915198709586237E-2</v>
      </c>
    </row>
    <row r="62" spans="1:6" x14ac:dyDescent="0.25">
      <c r="A62" s="6">
        <v>41700</v>
      </c>
      <c r="B62">
        <f>LN(('Q7 (5 Viet Stocks)'!B62*'VND to JPY exchange rate'!$F62)/('Q7 (5 Viet Stocks)'!B61*'VND to JPY exchange rate'!$F61))</f>
        <v>-7.6879782391473311E-3</v>
      </c>
      <c r="C62">
        <f>LN(('Q7 (5 Viet Stocks)'!C62*'VND to JPY exchange rate'!$F62)/('Q7 (5 Viet Stocks)'!C61*'VND to JPY exchange rate'!$F61))</f>
        <v>-2.1159112150531959E-2</v>
      </c>
      <c r="D62">
        <f>LN(('Q7 (5 Viet Stocks)'!D62*'VND to JPY exchange rate'!$F62)/('Q7 (5 Viet Stocks)'!D61*'VND to JPY exchange rate'!$F61))</f>
        <v>1.5896829730556858E-3</v>
      </c>
      <c r="E62">
        <f>LN(('Q7 (5 Viet Stocks)'!E62*'VND to JPY exchange rate'!$F62)/('Q7 (5 Viet Stocks)'!E61*'VND to JPY exchange rate'!$F61))</f>
        <v>-2.0226217264590146E-2</v>
      </c>
      <c r="F62">
        <f>LN(('Q7 (5 Viet Stocks)'!F62*'VND to JPY exchange rate'!$F62)/('Q7 (5 Viet Stocks)'!F61*'VND to JPY exchange rate'!$F61))</f>
        <v>-7.393773080970211E-6</v>
      </c>
    </row>
    <row r="63" spans="1:6" x14ac:dyDescent="0.25">
      <c r="A63" s="6">
        <v>41707</v>
      </c>
      <c r="B63">
        <f>LN(('Q7 (5 Viet Stocks)'!B63*'VND to JPY exchange rate'!$F63)/('Q7 (5 Viet Stocks)'!B62*'VND to JPY exchange rate'!$F62))</f>
        <v>3.2384185974879534E-2</v>
      </c>
      <c r="C63">
        <f>LN(('Q7 (5 Viet Stocks)'!C63*'VND to JPY exchange rate'!$F63)/('Q7 (5 Viet Stocks)'!C62*'VND to JPY exchange rate'!$F62))</f>
        <v>4.2931879453642609E-2</v>
      </c>
      <c r="D63">
        <f>LN(('Q7 (5 Viet Stocks)'!D63*'VND to JPY exchange rate'!$F63)/('Q7 (5 Viet Stocks)'!D62*'VND to JPY exchange rate'!$F62))</f>
        <v>3.5710812844818848E-2</v>
      </c>
      <c r="E63">
        <f>LN(('Q7 (5 Viet Stocks)'!E63*'VND to JPY exchange rate'!$F63)/('Q7 (5 Viet Stocks)'!E62*'VND to JPY exchange rate'!$F62))</f>
        <v>3.9334037766622365E-2</v>
      </c>
      <c r="F63">
        <f>LN(('Q7 (5 Viet Stocks)'!F63*'VND to JPY exchange rate'!$F63)/('Q7 (5 Viet Stocks)'!F62*'VND to JPY exchange rate'!$F62))</f>
        <v>7.0007066136973273E-2</v>
      </c>
    </row>
    <row r="64" spans="1:6" x14ac:dyDescent="0.25">
      <c r="A64" s="6">
        <v>41714</v>
      </c>
      <c r="B64">
        <f>LN(('Q7 (5 Viet Stocks)'!B64*'VND to JPY exchange rate'!$F64)/('Q7 (5 Viet Stocks)'!B63*'VND to JPY exchange rate'!$F63))</f>
        <v>-2.3219644845834237E-2</v>
      </c>
      <c r="C64">
        <f>LN(('Q7 (5 Viet Stocks)'!C64*'VND to JPY exchange rate'!$F64)/('Q7 (5 Viet Stocks)'!C63*'VND to JPY exchange rate'!$F63))</f>
        <v>-4.1603899336466466E-3</v>
      </c>
      <c r="D64">
        <f>LN(('Q7 (5 Viet Stocks)'!D64*'VND to JPY exchange rate'!$F64)/('Q7 (5 Viet Stocks)'!D63*'VND to JPY exchange rate'!$F63))</f>
        <v>-4.0059988853360838E-2</v>
      </c>
      <c r="E64">
        <f>LN(('Q7 (5 Viet Stocks)'!E64*'VND to JPY exchange rate'!$F64)/('Q7 (5 Viet Stocks)'!E63*'VND to JPY exchange rate'!$F63))</f>
        <v>-1.1730353935286689E-2</v>
      </c>
      <c r="F64">
        <f>LN(('Q7 (5 Viet Stocks)'!F64*'VND to JPY exchange rate'!$F64)/('Q7 (5 Viet Stocks)'!F63*'VND to JPY exchange rate'!$F63))</f>
        <v>-4.5717227119447749E-2</v>
      </c>
    </row>
    <row r="65" spans="1:6" x14ac:dyDescent="0.25">
      <c r="A65" s="6">
        <v>41721</v>
      </c>
      <c r="B65">
        <f>LN(('Q7 (5 Viet Stocks)'!B65*'VND to JPY exchange rate'!$F65)/('Q7 (5 Viet Stocks)'!B64*'VND to JPY exchange rate'!$F64))</f>
        <v>9.0931972736393151E-3</v>
      </c>
      <c r="C65">
        <f>LN(('Q7 (5 Viet Stocks)'!C65*'VND to JPY exchange rate'!$F65)/('Q7 (5 Viet Stocks)'!C64*'VND to JPY exchange rate'!$F64))</f>
        <v>2.0010800189297233E-2</v>
      </c>
      <c r="D65">
        <f>LN(('Q7 (5 Viet Stocks)'!D65*'VND to JPY exchange rate'!$F65)/('Q7 (5 Viet Stocks)'!D64*'VND to JPY exchange rate'!$F64))</f>
        <v>2.694986655127183E-2</v>
      </c>
      <c r="E65">
        <f>LN(('Q7 (5 Viet Stocks)'!E65*'VND to JPY exchange rate'!$F65)/('Q7 (5 Viet Stocks)'!E64*'VND to JPY exchange rate'!$F64))</f>
        <v>4.5251853715040508E-3</v>
      </c>
      <c r="F65">
        <f>LN(('Q7 (5 Viet Stocks)'!F65*'VND to JPY exchange rate'!$F65)/('Q7 (5 Viet Stocks)'!F64*'VND to JPY exchange rate'!$F64))</f>
        <v>-1.669652683221217E-2</v>
      </c>
    </row>
    <row r="66" spans="1:6" x14ac:dyDescent="0.25">
      <c r="A66" s="6">
        <v>41728</v>
      </c>
      <c r="B66">
        <f>LN(('Q7 (5 Viet Stocks)'!B66*'VND to JPY exchange rate'!$F66)/('Q7 (5 Viet Stocks)'!B65*'VND to JPY exchange rate'!$F65))</f>
        <v>1.0604576987459726E-2</v>
      </c>
      <c r="C66">
        <f>LN(('Q7 (5 Viet Stocks)'!C66*'VND to JPY exchange rate'!$F66)/('Q7 (5 Viet Stocks)'!C65*'VND to JPY exchange rate'!$F65))</f>
        <v>-2.9747092009635968E-3</v>
      </c>
      <c r="D66">
        <f>LN(('Q7 (5 Viet Stocks)'!D66*'VND to JPY exchange rate'!$F66)/('Q7 (5 Viet Stocks)'!D65*'VND to JPY exchange rate'!$F65))</f>
        <v>2.0882052245412737E-2</v>
      </c>
      <c r="E66">
        <f>LN(('Q7 (5 Viet Stocks)'!E66*'VND to JPY exchange rate'!$F66)/('Q7 (5 Viet Stocks)'!E65*'VND to JPY exchange rate'!$F65))</f>
        <v>1.5078471167088485E-2</v>
      </c>
      <c r="F66">
        <f>LN(('Q7 (5 Viet Stocks)'!F66*'VND to JPY exchange rate'!$F66)/('Q7 (5 Viet Stocks)'!F65*'VND to JPY exchange rate'!$F65))</f>
        <v>-1.2013638800385857E-2</v>
      </c>
    </row>
    <row r="67" spans="1:6" x14ac:dyDescent="0.25">
      <c r="A67" s="6">
        <v>41735</v>
      </c>
      <c r="B67">
        <f>LN(('Q7 (5 Viet Stocks)'!B67*'VND to JPY exchange rate'!$F67)/('Q7 (5 Viet Stocks)'!B66*'VND to JPY exchange rate'!$F66))</f>
        <v>-3.5560262904444028E-3</v>
      </c>
      <c r="C67">
        <f>LN(('Q7 (5 Viet Stocks)'!C67*'VND to JPY exchange rate'!$F67)/('Q7 (5 Viet Stocks)'!C66*'VND to JPY exchange rate'!$F66))</f>
        <v>2.1832264247760875E-3</v>
      </c>
      <c r="D67">
        <f>LN(('Q7 (5 Viet Stocks)'!D67*'VND to JPY exchange rate'!$F67)/('Q7 (5 Viet Stocks)'!D66*'VND to JPY exchange rate'!$F66))</f>
        <v>-1.010809963538486E-2</v>
      </c>
      <c r="E67">
        <f>LN(('Q7 (5 Viet Stocks)'!E67*'VND to JPY exchange rate'!$F67)/('Q7 (5 Viet Stocks)'!E66*'VND to JPY exchange rate'!$F66))</f>
        <v>-2.2584196141962028E-3</v>
      </c>
      <c r="F67">
        <f>LN(('Q7 (5 Viet Stocks)'!F67*'VND to JPY exchange rate'!$F67)/('Q7 (5 Viet Stocks)'!F66*'VND to JPY exchange rate'!$F66))</f>
        <v>-9.1865505077919074E-2</v>
      </c>
    </row>
    <row r="68" spans="1:6" x14ac:dyDescent="0.25">
      <c r="A68" s="6">
        <v>41742</v>
      </c>
      <c r="B68">
        <f>LN(('Q7 (5 Viet Stocks)'!B68*'VND to JPY exchange rate'!$F68)/('Q7 (5 Viet Stocks)'!B67*'VND to JPY exchange rate'!$F67))</f>
        <v>-2.9964067578402427E-2</v>
      </c>
      <c r="C68">
        <f>LN(('Q7 (5 Viet Stocks)'!C68*'VND to JPY exchange rate'!$F68)/('Q7 (5 Viet Stocks)'!C67*'VND to JPY exchange rate'!$F67))</f>
        <v>-2.3657974835481144E-2</v>
      </c>
      <c r="D68">
        <f>LN(('Q7 (5 Viet Stocks)'!D68*'VND to JPY exchange rate'!$F68)/('Q7 (5 Viet Stocks)'!D67*'VND to JPY exchange rate'!$F67))</f>
        <v>-5.1577708516006709E-2</v>
      </c>
      <c r="E68">
        <f>LN(('Q7 (5 Viet Stocks)'!E68*'VND to JPY exchange rate'!$F68)/('Q7 (5 Viet Stocks)'!E67*'VND to JPY exchange rate'!$F67))</f>
        <v>-4.7633353873697021E-2</v>
      </c>
      <c r="F68">
        <f>LN(('Q7 (5 Viet Stocks)'!F68*'VND to JPY exchange rate'!$F68)/('Q7 (5 Viet Stocks)'!F67*'VND to JPY exchange rate'!$F67))</f>
        <v>-8.2691393933734897E-2</v>
      </c>
    </row>
    <row r="69" spans="1:6" x14ac:dyDescent="0.25">
      <c r="A69" s="6">
        <v>41749</v>
      </c>
      <c r="B69">
        <f>LN(('Q7 (5 Viet Stocks)'!B69*'VND to JPY exchange rate'!$F69)/('Q7 (5 Viet Stocks)'!B68*'VND to JPY exchange rate'!$F68))</f>
        <v>3.309412246542083E-2</v>
      </c>
      <c r="C69">
        <f>LN(('Q7 (5 Viet Stocks)'!C69*'VND to JPY exchange rate'!$F69)/('Q7 (5 Viet Stocks)'!C68*'VND to JPY exchange rate'!$F68))</f>
        <v>4.2264187553200265E-2</v>
      </c>
      <c r="D69">
        <f>LN(('Q7 (5 Viet Stocks)'!D69*'VND to JPY exchange rate'!$F69)/('Q7 (5 Viet Stocks)'!D68*'VND to JPY exchange rate'!$F68))</f>
        <v>-8.4249332464770531E-3</v>
      </c>
      <c r="E69">
        <f>LN(('Q7 (5 Viet Stocks)'!E69*'VND to JPY exchange rate'!$F69)/('Q7 (5 Viet Stocks)'!E68*'VND to JPY exchange rate'!$F68))</f>
        <v>9.90591204329286E-3</v>
      </c>
      <c r="F69">
        <f>LN(('Q7 (5 Viet Stocks)'!F69*'VND to JPY exchange rate'!$F69)/('Q7 (5 Viet Stocks)'!F68*'VND to JPY exchange rate'!$F68))</f>
        <v>8.1821974049510443E-2</v>
      </c>
    </row>
    <row r="70" spans="1:6" x14ac:dyDescent="0.25">
      <c r="A70" s="6">
        <v>41756</v>
      </c>
      <c r="B70">
        <f>LN(('Q7 (5 Viet Stocks)'!B70*'VND to JPY exchange rate'!$F70)/('Q7 (5 Viet Stocks)'!B69*'VND to JPY exchange rate'!$F69))</f>
        <v>3.6489462945121492E-3</v>
      </c>
      <c r="C70">
        <f>LN(('Q7 (5 Viet Stocks)'!C70*'VND to JPY exchange rate'!$F70)/('Q7 (5 Viet Stocks)'!C69*'VND to JPY exchange rate'!$F69))</f>
        <v>3.9134134379082254E-3</v>
      </c>
      <c r="D70">
        <f>LN(('Q7 (5 Viet Stocks)'!D70*'VND to JPY exchange rate'!$F70)/('Q7 (5 Viet Stocks)'!D69*'VND to JPY exchange rate'!$F69))</f>
        <v>-2.2450320396058713E-2</v>
      </c>
      <c r="E70">
        <f>LN(('Q7 (5 Viet Stocks)'!E70*'VND to JPY exchange rate'!$F70)/('Q7 (5 Viet Stocks)'!E69*'VND to JPY exchange rate'!$F69))</f>
        <v>-2.5541962574721987E-2</v>
      </c>
      <c r="F70">
        <f>LN(('Q7 (5 Viet Stocks)'!F70*'VND to JPY exchange rate'!$F70)/('Q7 (5 Viet Stocks)'!F69*'VND to JPY exchange rate'!$F69))</f>
        <v>-6.8316348802611601E-2</v>
      </c>
    </row>
    <row r="71" spans="1:6" x14ac:dyDescent="0.25">
      <c r="A71" s="6">
        <v>41763</v>
      </c>
      <c r="B71">
        <f>LN(('Q7 (5 Viet Stocks)'!B71*'VND to JPY exchange rate'!$F71)/('Q7 (5 Viet Stocks)'!B70*'VND to JPY exchange rate'!$F70))</f>
        <v>1.5170517480115147E-2</v>
      </c>
      <c r="C71">
        <f>LN(('Q7 (5 Viet Stocks)'!C71*'VND to JPY exchange rate'!$F71)/('Q7 (5 Viet Stocks)'!C70*'VND to JPY exchange rate'!$F70))</f>
        <v>2.5196440955210436E-2</v>
      </c>
      <c r="D71">
        <f>LN(('Q7 (5 Viet Stocks)'!D71*'VND to JPY exchange rate'!$F71)/('Q7 (5 Viet Stocks)'!D70*'VND to JPY exchange rate'!$F70))</f>
        <v>-1.5889487775258927E-2</v>
      </c>
      <c r="E71">
        <f>LN(('Q7 (5 Viet Stocks)'!E71*'VND to JPY exchange rate'!$F71)/('Q7 (5 Viet Stocks)'!E70*'VND to JPY exchange rate'!$F70))</f>
        <v>-2.935957797916116E-2</v>
      </c>
      <c r="F71">
        <f>LN(('Q7 (5 Viet Stocks)'!F71*'VND to JPY exchange rate'!$F71)/('Q7 (5 Viet Stocks)'!F70*'VND to JPY exchange rate'!$F70))</f>
        <v>3.0438264499500618E-2</v>
      </c>
    </row>
    <row r="72" spans="1:6" x14ac:dyDescent="0.25">
      <c r="A72" s="6">
        <v>41770</v>
      </c>
      <c r="B72">
        <f>LN(('Q7 (5 Viet Stocks)'!B72*'VND to JPY exchange rate'!$F72)/('Q7 (5 Viet Stocks)'!B71*'VND to JPY exchange rate'!$F71))</f>
        <v>-2.3001213748704398E-3</v>
      </c>
      <c r="C72">
        <f>LN(('Q7 (5 Viet Stocks)'!C72*'VND to JPY exchange rate'!$F72)/('Q7 (5 Viet Stocks)'!C71*'VND to JPY exchange rate'!$F71))</f>
        <v>-9.53958402195367E-3</v>
      </c>
      <c r="D72">
        <f>LN(('Q7 (5 Viet Stocks)'!D72*'VND to JPY exchange rate'!$F72)/('Q7 (5 Viet Stocks)'!D71*'VND to JPY exchange rate'!$F71))</f>
        <v>1.9358092618132202E-2</v>
      </c>
      <c r="E72">
        <f>LN(('Q7 (5 Viet Stocks)'!E72*'VND to JPY exchange rate'!$F72)/('Q7 (5 Viet Stocks)'!E71*'VND to JPY exchange rate'!$F71))</f>
        <v>1.1195648832011903E-2</v>
      </c>
      <c r="F72">
        <f>LN(('Q7 (5 Viet Stocks)'!F72*'VND to JPY exchange rate'!$F72)/('Q7 (5 Viet Stocks)'!F71*'VND to JPY exchange rate'!$F71))</f>
        <v>2.691386530855217E-3</v>
      </c>
    </row>
    <row r="73" spans="1:6" x14ac:dyDescent="0.25">
      <c r="A73" s="6">
        <v>41777</v>
      </c>
      <c r="B73">
        <f>LN(('Q7 (5 Viet Stocks)'!B73*'VND to JPY exchange rate'!$F73)/('Q7 (5 Viet Stocks)'!B72*'VND to JPY exchange rate'!$F72))</f>
        <v>-9.3321243804579158E-3</v>
      </c>
      <c r="C73">
        <f>LN(('Q7 (5 Viet Stocks)'!C73*'VND to JPY exchange rate'!$F73)/('Q7 (5 Viet Stocks)'!C72*'VND to JPY exchange rate'!$F72))</f>
        <v>-1.3159306465325224E-2</v>
      </c>
      <c r="D73">
        <f>LN(('Q7 (5 Viet Stocks)'!D73*'VND to JPY exchange rate'!$F73)/('Q7 (5 Viet Stocks)'!D72*'VND to JPY exchange rate'!$F72))</f>
        <v>-4.3377741149734597E-2</v>
      </c>
      <c r="E73">
        <f>LN(('Q7 (5 Viet Stocks)'!E73*'VND to JPY exchange rate'!$F73)/('Q7 (5 Viet Stocks)'!E72*'VND to JPY exchange rate'!$F72))</f>
        <v>-2.7464422837683938E-2</v>
      </c>
      <c r="F73">
        <f>LN(('Q7 (5 Viet Stocks)'!F73*'VND to JPY exchange rate'!$F73)/('Q7 (5 Viet Stocks)'!F72*'VND to JPY exchange rate'!$F72))</f>
        <v>-5.3253774332740131E-2</v>
      </c>
    </row>
    <row r="74" spans="1:6" x14ac:dyDescent="0.25">
      <c r="A74" s="6">
        <v>41784</v>
      </c>
      <c r="B74">
        <f>LN(('Q7 (5 Viet Stocks)'!B74*'VND to JPY exchange rate'!$F74)/('Q7 (5 Viet Stocks)'!B73*'VND to JPY exchange rate'!$F73))</f>
        <v>1.4252571028305608E-2</v>
      </c>
      <c r="C74">
        <f>LN(('Q7 (5 Viet Stocks)'!C74*'VND to JPY exchange rate'!$F74)/('Q7 (5 Viet Stocks)'!C73*'VND to JPY exchange rate'!$F73))</f>
        <v>5.6958977186162933E-3</v>
      </c>
      <c r="D74">
        <f>LN(('Q7 (5 Viet Stocks)'!D74*'VND to JPY exchange rate'!$F74)/('Q7 (5 Viet Stocks)'!D73*'VND to JPY exchange rate'!$F73))</f>
        <v>2.1488447726519925E-2</v>
      </c>
      <c r="E74">
        <f>LN(('Q7 (5 Viet Stocks)'!E74*'VND to JPY exchange rate'!$F74)/('Q7 (5 Viet Stocks)'!E73*'VND to JPY exchange rate'!$F73))</f>
        <v>1.9579988284427384E-2</v>
      </c>
      <c r="F74">
        <f>LN(('Q7 (5 Viet Stocks)'!F74*'VND to JPY exchange rate'!$F74)/('Q7 (5 Viet Stocks)'!F73*'VND to JPY exchange rate'!$F73))</f>
        <v>3.6938510001411552E-2</v>
      </c>
    </row>
    <row r="75" spans="1:6" x14ac:dyDescent="0.25">
      <c r="A75" s="6">
        <v>41791</v>
      </c>
      <c r="B75">
        <f>LN(('Q7 (5 Viet Stocks)'!B75*'VND to JPY exchange rate'!$F75)/('Q7 (5 Viet Stocks)'!B74*'VND to JPY exchange rate'!$F74))</f>
        <v>1.0397576454476263E-2</v>
      </c>
      <c r="C75">
        <f>LN(('Q7 (5 Viet Stocks)'!C75*'VND to JPY exchange rate'!$F75)/('Q7 (5 Viet Stocks)'!C74*'VND to JPY exchange rate'!$F74))</f>
        <v>7.4233416326872654E-3</v>
      </c>
      <c r="D75">
        <f>LN(('Q7 (5 Viet Stocks)'!D75*'VND to JPY exchange rate'!$F75)/('Q7 (5 Viet Stocks)'!D74*'VND to JPY exchange rate'!$F74))</f>
        <v>-2.0599612160974709E-2</v>
      </c>
      <c r="E75">
        <f>LN(('Q7 (5 Viet Stocks)'!E75*'VND to JPY exchange rate'!$F75)/('Q7 (5 Viet Stocks)'!E74*'VND to JPY exchange rate'!$F74))</f>
        <v>1.3531749013431295E-2</v>
      </c>
      <c r="F75">
        <f>LN(('Q7 (5 Viet Stocks)'!F75*'VND to JPY exchange rate'!$F75)/('Q7 (5 Viet Stocks)'!F74*'VND to JPY exchange rate'!$F74))</f>
        <v>3.3719792871310834E-3</v>
      </c>
    </row>
    <row r="76" spans="1:6" x14ac:dyDescent="0.25">
      <c r="A76" s="6">
        <v>41798</v>
      </c>
      <c r="B76">
        <f>LN(('Q7 (5 Viet Stocks)'!B76*'VND to JPY exchange rate'!$F76)/('Q7 (5 Viet Stocks)'!B75*'VND to JPY exchange rate'!$F75))</f>
        <v>1.8165629622672329E-2</v>
      </c>
      <c r="C76">
        <f>LN(('Q7 (5 Viet Stocks)'!C76*'VND to JPY exchange rate'!$F76)/('Q7 (5 Viet Stocks)'!C75*'VND to JPY exchange rate'!$F75))</f>
        <v>2.2453002950682418E-2</v>
      </c>
      <c r="D76">
        <f>LN(('Q7 (5 Viet Stocks)'!D76*'VND to JPY exchange rate'!$F76)/('Q7 (5 Viet Stocks)'!D75*'VND to JPY exchange rate'!$F75))</f>
        <v>7.8831278509316816E-2</v>
      </c>
      <c r="E76">
        <f>LN(('Q7 (5 Viet Stocks)'!E76*'VND to JPY exchange rate'!$F76)/('Q7 (5 Viet Stocks)'!E75*'VND to JPY exchange rate'!$F75))</f>
        <v>6.6121484356005386E-2</v>
      </c>
      <c r="F76">
        <f>LN(('Q7 (5 Viet Stocks)'!F76*'VND to JPY exchange rate'!$F76)/('Q7 (5 Viet Stocks)'!F75*'VND to JPY exchange rate'!$F75))</f>
        <v>0.12741215149958077</v>
      </c>
    </row>
    <row r="77" spans="1:6" x14ac:dyDescent="0.25">
      <c r="A77" s="6">
        <v>41805</v>
      </c>
      <c r="B77">
        <f>LN(('Q7 (5 Viet Stocks)'!B77*'VND to JPY exchange rate'!$F77)/('Q7 (5 Viet Stocks)'!B76*'VND to JPY exchange rate'!$F76))</f>
        <v>-1.5822517436599643E-2</v>
      </c>
      <c r="C77">
        <f>LN(('Q7 (5 Viet Stocks)'!C77*'VND to JPY exchange rate'!$F77)/('Q7 (5 Viet Stocks)'!C76*'VND to JPY exchange rate'!$F76))</f>
        <v>-2.4022677711556206E-2</v>
      </c>
      <c r="D77">
        <f>LN(('Q7 (5 Viet Stocks)'!D77*'VND to JPY exchange rate'!$F77)/('Q7 (5 Viet Stocks)'!D76*'VND to JPY exchange rate'!$F76))</f>
        <v>-4.5329457366669337E-2</v>
      </c>
      <c r="E77">
        <f>LN(('Q7 (5 Viet Stocks)'!E77*'VND to JPY exchange rate'!$F77)/('Q7 (5 Viet Stocks)'!E76*'VND to JPY exchange rate'!$F76))</f>
        <v>-5.7282272606649941E-2</v>
      </c>
      <c r="F77">
        <f>LN(('Q7 (5 Viet Stocks)'!F77*'VND to JPY exchange rate'!$F77)/('Q7 (5 Viet Stocks)'!F76*'VND to JPY exchange rate'!$F76))</f>
        <v>-2.8595575604540902E-2</v>
      </c>
    </row>
    <row r="78" spans="1:6" x14ac:dyDescent="0.25">
      <c r="A78" s="6">
        <v>41812</v>
      </c>
      <c r="B78">
        <f>LN(('Q7 (5 Viet Stocks)'!B78*'VND to JPY exchange rate'!$F78)/('Q7 (5 Viet Stocks)'!B77*'VND to JPY exchange rate'!$F77))</f>
        <v>1.2567163852551386E-2</v>
      </c>
      <c r="C78">
        <f>LN(('Q7 (5 Viet Stocks)'!C78*'VND to JPY exchange rate'!$F78)/('Q7 (5 Viet Stocks)'!C77*'VND to JPY exchange rate'!$F77))</f>
        <v>4.2937806292638134E-3</v>
      </c>
      <c r="D78">
        <f>LN(('Q7 (5 Viet Stocks)'!D78*'VND to JPY exchange rate'!$F78)/('Q7 (5 Viet Stocks)'!D77*'VND to JPY exchange rate'!$F77))</f>
        <v>2.8305677999686286E-2</v>
      </c>
      <c r="E78">
        <f>LN(('Q7 (5 Viet Stocks)'!E78*'VND to JPY exchange rate'!$F78)/('Q7 (5 Viet Stocks)'!E77*'VND to JPY exchange rate'!$F77))</f>
        <v>-6.3518848815040194E-3</v>
      </c>
      <c r="F78">
        <f>LN(('Q7 (5 Viet Stocks)'!F78*'VND to JPY exchange rate'!$F78)/('Q7 (5 Viet Stocks)'!F77*'VND to JPY exchange rate'!$F77))</f>
        <v>4.6183153117855001E-2</v>
      </c>
    </row>
    <row r="79" spans="1:6" x14ac:dyDescent="0.25">
      <c r="A79" s="6">
        <v>41819</v>
      </c>
      <c r="B79">
        <f>LN(('Q7 (5 Viet Stocks)'!B79*'VND to JPY exchange rate'!$F79)/('Q7 (5 Viet Stocks)'!B78*'VND to JPY exchange rate'!$F78))</f>
        <v>-1.2484116990743104E-2</v>
      </c>
      <c r="C79">
        <f>LN(('Q7 (5 Viet Stocks)'!C79*'VND to JPY exchange rate'!$F79)/('Q7 (5 Viet Stocks)'!C78*'VND to JPY exchange rate'!$F78))</f>
        <v>-1.6350359195729396E-2</v>
      </c>
      <c r="D79">
        <f>LN(('Q7 (5 Viet Stocks)'!D79*'VND to JPY exchange rate'!$F79)/('Q7 (5 Viet Stocks)'!D78*'VND to JPY exchange rate'!$F78))</f>
        <v>2.5846997516436512E-3</v>
      </c>
      <c r="E79">
        <f>LN(('Q7 (5 Viet Stocks)'!E79*'VND to JPY exchange rate'!$F79)/('Q7 (5 Viet Stocks)'!E78*'VND to JPY exchange rate'!$F78))</f>
        <v>2.2135181151210277E-2</v>
      </c>
      <c r="F79">
        <f>LN(('Q7 (5 Viet Stocks)'!F79*'VND to JPY exchange rate'!$F79)/('Q7 (5 Viet Stocks)'!F78*'VND to JPY exchange rate'!$F78))</f>
        <v>1.0756832092340735E-2</v>
      </c>
    </row>
    <row r="80" spans="1:6" x14ac:dyDescent="0.25">
      <c r="A80" s="6">
        <v>41826</v>
      </c>
      <c r="B80">
        <f>LN(('Q7 (5 Viet Stocks)'!B80*'VND to JPY exchange rate'!$F80)/('Q7 (5 Viet Stocks)'!B79*'VND to JPY exchange rate'!$F79))</f>
        <v>2.2601716814769583E-2</v>
      </c>
      <c r="C80">
        <f>LN(('Q7 (5 Viet Stocks)'!C80*'VND to JPY exchange rate'!$F80)/('Q7 (5 Viet Stocks)'!C79*'VND to JPY exchange rate'!$F79))</f>
        <v>2.3840323432260817E-2</v>
      </c>
      <c r="D80">
        <f>LN(('Q7 (5 Viet Stocks)'!D80*'VND to JPY exchange rate'!$F80)/('Q7 (5 Viet Stocks)'!D79*'VND to JPY exchange rate'!$F79))</f>
        <v>-5.8549526656550208E-3</v>
      </c>
      <c r="E80">
        <f>LN(('Q7 (5 Viet Stocks)'!E80*'VND to JPY exchange rate'!$F80)/('Q7 (5 Viet Stocks)'!E79*'VND to JPY exchange rate'!$F79))</f>
        <v>3.0983632337420308E-2</v>
      </c>
      <c r="F80">
        <f>LN(('Q7 (5 Viet Stocks)'!F80*'VND to JPY exchange rate'!$F80)/('Q7 (5 Viet Stocks)'!F79*'VND to JPY exchange rate'!$F79))</f>
        <v>-7.5019572081879166E-3</v>
      </c>
    </row>
    <row r="81" spans="1:6" x14ac:dyDescent="0.25">
      <c r="A81" s="6">
        <v>41833</v>
      </c>
      <c r="B81">
        <f>LN(('Q7 (5 Viet Stocks)'!B81*'VND to JPY exchange rate'!$F81)/('Q7 (5 Viet Stocks)'!B80*'VND to JPY exchange rate'!$F80))</f>
        <v>-4.5496158060989167E-3</v>
      </c>
      <c r="C81">
        <f>LN(('Q7 (5 Viet Stocks)'!C81*'VND to JPY exchange rate'!$F81)/('Q7 (5 Viet Stocks)'!C80*'VND to JPY exchange rate'!$F80))</f>
        <v>-1.3170177645352275E-2</v>
      </c>
      <c r="D81">
        <f>LN(('Q7 (5 Viet Stocks)'!D81*'VND to JPY exchange rate'!$F81)/('Q7 (5 Viet Stocks)'!D80*'VND to JPY exchange rate'!$F80))</f>
        <v>-2.0163247399234484E-2</v>
      </c>
      <c r="E81">
        <f>LN(('Q7 (5 Viet Stocks)'!E81*'VND to JPY exchange rate'!$F81)/('Q7 (5 Viet Stocks)'!E80*'VND to JPY exchange rate'!$F80))</f>
        <v>-3.7833275788607498E-2</v>
      </c>
      <c r="F81">
        <f>LN(('Q7 (5 Viet Stocks)'!F81*'VND to JPY exchange rate'!$F81)/('Q7 (5 Viet Stocks)'!F80*'VND to JPY exchange rate'!$F80))</f>
        <v>-6.0139248001101958E-2</v>
      </c>
    </row>
    <row r="82" spans="1:6" x14ac:dyDescent="0.25">
      <c r="A82" s="6">
        <v>41840</v>
      </c>
      <c r="B82">
        <f>LN(('Q7 (5 Viet Stocks)'!B82*'VND to JPY exchange rate'!$F82)/('Q7 (5 Viet Stocks)'!B81*'VND to JPY exchange rate'!$F81))</f>
        <v>2.9119894339089147E-3</v>
      </c>
      <c r="C82">
        <f>LN(('Q7 (5 Viet Stocks)'!C82*'VND to JPY exchange rate'!$F82)/('Q7 (5 Viet Stocks)'!C81*'VND to JPY exchange rate'!$F81))</f>
        <v>-6.4148202167701954E-3</v>
      </c>
      <c r="D82">
        <f>LN(('Q7 (5 Viet Stocks)'!D82*'VND to JPY exchange rate'!$F82)/('Q7 (5 Viet Stocks)'!D81*'VND to JPY exchange rate'!$F81))</f>
        <v>-7.2696720660249455E-3</v>
      </c>
      <c r="E82">
        <f>LN(('Q7 (5 Viet Stocks)'!E82*'VND to JPY exchange rate'!$F82)/('Q7 (5 Viet Stocks)'!E81*'VND to JPY exchange rate'!$F81))</f>
        <v>-2.7713580764837341E-2</v>
      </c>
      <c r="F82">
        <f>LN(('Q7 (5 Viet Stocks)'!F82*'VND to JPY exchange rate'!$F82)/('Q7 (5 Viet Stocks)'!F81*'VND to JPY exchange rate'!$F81))</f>
        <v>-5.1529843903341796E-2</v>
      </c>
    </row>
    <row r="83" spans="1:6" x14ac:dyDescent="0.25">
      <c r="A83" s="6">
        <v>41847</v>
      </c>
      <c r="B83">
        <f>LN(('Q7 (5 Viet Stocks)'!B83*'VND to JPY exchange rate'!$F83)/('Q7 (5 Viet Stocks)'!B82*'VND to JPY exchange rate'!$F82))</f>
        <v>9.4165324517314544E-3</v>
      </c>
      <c r="C83">
        <f>LN(('Q7 (5 Viet Stocks)'!C83*'VND to JPY exchange rate'!$F83)/('Q7 (5 Viet Stocks)'!C82*'VND to JPY exchange rate'!$F82))</f>
        <v>1.7333856379622353E-2</v>
      </c>
      <c r="D83">
        <f>LN(('Q7 (5 Viet Stocks)'!D83*'VND to JPY exchange rate'!$F83)/('Q7 (5 Viet Stocks)'!D82*'VND to JPY exchange rate'!$F82))</f>
        <v>-7.0479615635474365E-4</v>
      </c>
      <c r="E83">
        <f>LN(('Q7 (5 Viet Stocks)'!E83*'VND to JPY exchange rate'!$F83)/('Q7 (5 Viet Stocks)'!E82*'VND to JPY exchange rate'!$F82))</f>
        <v>2.3504325564476271E-3</v>
      </c>
      <c r="F83">
        <f>LN(('Q7 (5 Viet Stocks)'!F83*'VND to JPY exchange rate'!$F83)/('Q7 (5 Viet Stocks)'!F82*'VND to JPY exchange rate'!$F82))</f>
        <v>-1.5437404807113926E-2</v>
      </c>
    </row>
    <row r="84" spans="1:6" x14ac:dyDescent="0.25">
      <c r="A84" s="6">
        <v>41854</v>
      </c>
      <c r="B84">
        <f>LN(('Q7 (5 Viet Stocks)'!B84*'VND to JPY exchange rate'!$F84)/('Q7 (5 Viet Stocks)'!B83*'VND to JPY exchange rate'!$F83))</f>
        <v>-1.2053884987664663E-2</v>
      </c>
      <c r="C84">
        <f>LN(('Q7 (5 Viet Stocks)'!C84*'VND to JPY exchange rate'!$F84)/('Q7 (5 Viet Stocks)'!C83*'VND to JPY exchange rate'!$F83))</f>
        <v>5.8943150380641341E-3</v>
      </c>
      <c r="D84">
        <f>LN(('Q7 (5 Viet Stocks)'!D84*'VND to JPY exchange rate'!$F84)/('Q7 (5 Viet Stocks)'!D83*'VND to JPY exchange rate'!$F83))</f>
        <v>2.7563904452963996E-3</v>
      </c>
      <c r="E84">
        <f>LN(('Q7 (5 Viet Stocks)'!E84*'VND to JPY exchange rate'!$F84)/('Q7 (5 Viet Stocks)'!E83*'VND to JPY exchange rate'!$F83))</f>
        <v>-1.7866529192947813E-2</v>
      </c>
      <c r="F84">
        <f>LN(('Q7 (5 Viet Stocks)'!F84*'VND to JPY exchange rate'!$F84)/('Q7 (5 Viet Stocks)'!F83*'VND to JPY exchange rate'!$F83))</f>
        <v>-3.0773617584556073E-2</v>
      </c>
    </row>
    <row r="85" spans="1:6" x14ac:dyDescent="0.25">
      <c r="A85" s="6">
        <v>41861</v>
      </c>
      <c r="B85">
        <f>LN(('Q7 (5 Viet Stocks)'!B85*'VND to JPY exchange rate'!$F85)/('Q7 (5 Viet Stocks)'!B84*'VND to JPY exchange rate'!$F84))</f>
        <v>-6.1864794911334611E-3</v>
      </c>
      <c r="C85">
        <f>LN(('Q7 (5 Viet Stocks)'!C85*'VND to JPY exchange rate'!$F85)/('Q7 (5 Viet Stocks)'!C84*'VND to JPY exchange rate'!$F84))</f>
        <v>1.2677925047861789E-2</v>
      </c>
      <c r="D85">
        <f>LN(('Q7 (5 Viet Stocks)'!D85*'VND to JPY exchange rate'!$F85)/('Q7 (5 Viet Stocks)'!D84*'VND to JPY exchange rate'!$F84))</f>
        <v>1.8201385589250076E-2</v>
      </c>
      <c r="E85">
        <f>LN(('Q7 (5 Viet Stocks)'!E85*'VND to JPY exchange rate'!$F85)/('Q7 (5 Viet Stocks)'!E84*'VND to JPY exchange rate'!$F84))</f>
        <v>2.2721547305676246E-2</v>
      </c>
      <c r="F85">
        <f>LN(('Q7 (5 Viet Stocks)'!F85*'VND to JPY exchange rate'!$F85)/('Q7 (5 Viet Stocks)'!F84*'VND to JPY exchange rate'!$F84))</f>
        <v>3.6285931640329436E-2</v>
      </c>
    </row>
    <row r="86" spans="1:6" x14ac:dyDescent="0.25">
      <c r="A86" s="6">
        <v>41868</v>
      </c>
      <c r="B86">
        <f>LN(('Q7 (5 Viet Stocks)'!B86*'VND to JPY exchange rate'!$F86)/('Q7 (5 Viet Stocks)'!B85*'VND to JPY exchange rate'!$F85))</f>
        <v>2.3557412468992182E-2</v>
      </c>
      <c r="C86">
        <f>LN(('Q7 (5 Viet Stocks)'!C86*'VND to JPY exchange rate'!$F86)/('Q7 (5 Viet Stocks)'!C85*'VND to JPY exchange rate'!$F85))</f>
        <v>3.1780590378546893E-2</v>
      </c>
      <c r="D86">
        <f>LN(('Q7 (5 Viet Stocks)'!D86*'VND to JPY exchange rate'!$F86)/('Q7 (5 Viet Stocks)'!D85*'VND to JPY exchange rate'!$F85))</f>
        <v>3.4874729691731068E-2</v>
      </c>
      <c r="E86">
        <f>LN(('Q7 (5 Viet Stocks)'!E86*'VND to JPY exchange rate'!$F86)/('Q7 (5 Viet Stocks)'!E85*'VND to JPY exchange rate'!$F85))</f>
        <v>3.3944756473795264E-3</v>
      </c>
      <c r="F86">
        <f>LN(('Q7 (5 Viet Stocks)'!F86*'VND to JPY exchange rate'!$F86)/('Q7 (5 Viet Stocks)'!F85*'VND to JPY exchange rate'!$F85))</f>
        <v>4.9628781510633241E-2</v>
      </c>
    </row>
    <row r="87" spans="1:6" x14ac:dyDescent="0.25">
      <c r="A87" s="6">
        <v>41875</v>
      </c>
      <c r="B87">
        <f>LN(('Q7 (5 Viet Stocks)'!B87*'VND to JPY exchange rate'!$F87)/('Q7 (5 Viet Stocks)'!B86*'VND to JPY exchange rate'!$F86))</f>
        <v>2.5955649545391563E-2</v>
      </c>
      <c r="C87">
        <f>LN(('Q7 (5 Viet Stocks)'!C87*'VND to JPY exchange rate'!$F87)/('Q7 (5 Viet Stocks)'!C86*'VND to JPY exchange rate'!$F86))</f>
        <v>3.4978728209974254E-2</v>
      </c>
      <c r="D87">
        <f>LN(('Q7 (5 Viet Stocks)'!D87*'VND to JPY exchange rate'!$F87)/('Q7 (5 Viet Stocks)'!D86*'VND to JPY exchange rate'!$F86))</f>
        <v>-9.4243752661701732E-3</v>
      </c>
      <c r="E87">
        <f>LN(('Q7 (5 Viet Stocks)'!E87*'VND to JPY exchange rate'!$F87)/('Q7 (5 Viet Stocks)'!E86*'VND to JPY exchange rate'!$F86))</f>
        <v>1.6963908792229528E-2</v>
      </c>
      <c r="F87">
        <f>LN(('Q7 (5 Viet Stocks)'!F87*'VND to JPY exchange rate'!$F87)/('Q7 (5 Viet Stocks)'!F86*'VND to JPY exchange rate'!$F86))</f>
        <v>2.7483016086698297E-2</v>
      </c>
    </row>
    <row r="88" spans="1:6" x14ac:dyDescent="0.25">
      <c r="A88" s="6">
        <v>41882</v>
      </c>
      <c r="B88">
        <f>LN(('Q7 (5 Viet Stocks)'!B88*'VND to JPY exchange rate'!$F88)/('Q7 (5 Viet Stocks)'!B87*'VND to JPY exchange rate'!$F87))</f>
        <v>4.6827254498995911E-3</v>
      </c>
      <c r="C88">
        <f>LN(('Q7 (5 Viet Stocks)'!C88*'VND to JPY exchange rate'!$F88)/('Q7 (5 Viet Stocks)'!C87*'VND to JPY exchange rate'!$F87))</f>
        <v>-1.2636869645305906E-2</v>
      </c>
      <c r="D88">
        <f>LN(('Q7 (5 Viet Stocks)'!D88*'VND to JPY exchange rate'!$F88)/('Q7 (5 Viet Stocks)'!D87*'VND to JPY exchange rate'!$F87))</f>
        <v>4.0404419292978805E-3</v>
      </c>
      <c r="E88">
        <f>LN(('Q7 (5 Viet Stocks)'!E88*'VND to JPY exchange rate'!$F88)/('Q7 (5 Viet Stocks)'!E87*'VND to JPY exchange rate'!$F87))</f>
        <v>2.5647660813105603E-3</v>
      </c>
      <c r="F88">
        <f>LN(('Q7 (5 Viet Stocks)'!F88*'VND to JPY exchange rate'!$F88)/('Q7 (5 Viet Stocks)'!F87*'VND to JPY exchange rate'!$F87))</f>
        <v>2.0950966103793767E-2</v>
      </c>
    </row>
    <row r="89" spans="1:6" x14ac:dyDescent="0.25">
      <c r="A89" s="6">
        <v>41889</v>
      </c>
      <c r="B89">
        <f>LN(('Q7 (5 Viet Stocks)'!B89*'VND to JPY exchange rate'!$F89)/('Q7 (5 Viet Stocks)'!B88*'VND to JPY exchange rate'!$F88))</f>
        <v>1.1366874095316625E-2</v>
      </c>
      <c r="C89">
        <f>LN(('Q7 (5 Viet Stocks)'!C89*'VND to JPY exchange rate'!$F89)/('Q7 (5 Viet Stocks)'!C88*'VND to JPY exchange rate'!$F88))</f>
        <v>2.4752218642502301E-2</v>
      </c>
      <c r="D89">
        <f>LN(('Q7 (5 Viet Stocks)'!D89*'VND to JPY exchange rate'!$F89)/('Q7 (5 Viet Stocks)'!D88*'VND to JPY exchange rate'!$F88))</f>
        <v>2.7806470289360948E-2</v>
      </c>
      <c r="E89">
        <f>LN(('Q7 (5 Viet Stocks)'!E89*'VND to JPY exchange rate'!$F89)/('Q7 (5 Viet Stocks)'!E88*'VND to JPY exchange rate'!$F88))</f>
        <v>5.277827993646423E-2</v>
      </c>
      <c r="F89">
        <f>LN(('Q7 (5 Viet Stocks)'!F89*'VND to JPY exchange rate'!$F89)/('Q7 (5 Viet Stocks)'!F88*'VND to JPY exchange rate'!$F88))</f>
        <v>1.3374642108468547E-2</v>
      </c>
    </row>
    <row r="90" spans="1:6" x14ac:dyDescent="0.25">
      <c r="A90" s="6">
        <v>41896</v>
      </c>
      <c r="B90">
        <f>LN(('Q7 (5 Viet Stocks)'!B90*'VND to JPY exchange rate'!$F90)/('Q7 (5 Viet Stocks)'!B89*'VND to JPY exchange rate'!$F89))</f>
        <v>1.2108806698653444E-2</v>
      </c>
      <c r="C90">
        <f>LN(('Q7 (5 Viet Stocks)'!C90*'VND to JPY exchange rate'!$F90)/('Q7 (5 Viet Stocks)'!C89*'VND to JPY exchange rate'!$F89))</f>
        <v>2.0219945100758755E-2</v>
      </c>
      <c r="D90">
        <f>LN(('Q7 (5 Viet Stocks)'!D90*'VND to JPY exchange rate'!$F90)/('Q7 (5 Viet Stocks)'!D89*'VND to JPY exchange rate'!$F89))</f>
        <v>-6.3001683974883782E-3</v>
      </c>
      <c r="E90">
        <f>LN(('Q7 (5 Viet Stocks)'!E90*'VND to JPY exchange rate'!$F90)/('Q7 (5 Viet Stocks)'!E89*'VND to JPY exchange rate'!$F89))</f>
        <v>1.4890429092997224E-3</v>
      </c>
      <c r="F90">
        <f>LN(('Q7 (5 Viet Stocks)'!F90*'VND to JPY exchange rate'!$F90)/('Q7 (5 Viet Stocks)'!F89*'VND to JPY exchange rate'!$F89))</f>
        <v>-4.231911857261951E-2</v>
      </c>
    </row>
    <row r="91" spans="1:6" x14ac:dyDescent="0.25">
      <c r="A91" s="6">
        <v>41903</v>
      </c>
      <c r="B91">
        <f>LN(('Q7 (5 Viet Stocks)'!B91*'VND to JPY exchange rate'!$F91)/('Q7 (5 Viet Stocks)'!B90*'VND to JPY exchange rate'!$F90))</f>
        <v>1.3443369370045571E-2</v>
      </c>
      <c r="C91">
        <f>LN(('Q7 (5 Viet Stocks)'!C91*'VND to JPY exchange rate'!$F91)/('Q7 (5 Viet Stocks)'!C90*'VND to JPY exchange rate'!$F90))</f>
        <v>9.4675468116665763E-3</v>
      </c>
      <c r="D91">
        <f>LN(('Q7 (5 Viet Stocks)'!D91*'VND to JPY exchange rate'!$F91)/('Q7 (5 Viet Stocks)'!D90*'VND to JPY exchange rate'!$F90))</f>
        <v>7.2071192388077918E-3</v>
      </c>
      <c r="E91">
        <f>LN(('Q7 (5 Viet Stocks)'!E91*'VND to JPY exchange rate'!$F91)/('Q7 (5 Viet Stocks)'!E90*'VND to JPY exchange rate'!$F90))</f>
        <v>3.4118055271674483E-4</v>
      </c>
      <c r="F91">
        <f>LN(('Q7 (5 Viet Stocks)'!F91*'VND to JPY exchange rate'!$F91)/('Q7 (5 Viet Stocks)'!F90*'VND to JPY exchange rate'!$F90))</f>
        <v>-3.8401236441642686E-2</v>
      </c>
    </row>
    <row r="92" spans="1:6" x14ac:dyDescent="0.25">
      <c r="A92" s="6">
        <v>41910</v>
      </c>
      <c r="B92">
        <f>LN(('Q7 (5 Viet Stocks)'!B92*'VND to JPY exchange rate'!$F92)/('Q7 (5 Viet Stocks)'!B91*'VND to JPY exchange rate'!$F91))</f>
        <v>-1.3629744675960813E-2</v>
      </c>
      <c r="C92">
        <f>LN(('Q7 (5 Viet Stocks)'!C92*'VND to JPY exchange rate'!$F92)/('Q7 (5 Viet Stocks)'!C91*'VND to JPY exchange rate'!$F91))</f>
        <v>-1.6844721571104938E-2</v>
      </c>
      <c r="D92">
        <f>LN(('Q7 (5 Viet Stocks)'!D92*'VND to JPY exchange rate'!$F92)/('Q7 (5 Viet Stocks)'!D91*'VND to JPY exchange rate'!$F91))</f>
        <v>-6.1004759172845324E-3</v>
      </c>
      <c r="E92">
        <f>LN(('Q7 (5 Viet Stocks)'!E92*'VND to JPY exchange rate'!$F92)/('Q7 (5 Viet Stocks)'!E91*'VND to JPY exchange rate'!$F91))</f>
        <v>-3.622372409999685E-2</v>
      </c>
      <c r="F92">
        <f>LN(('Q7 (5 Viet Stocks)'!F92*'VND to JPY exchange rate'!$F92)/('Q7 (5 Viet Stocks)'!F91*'VND to JPY exchange rate'!$F91))</f>
        <v>-2.9060691573398224E-2</v>
      </c>
    </row>
    <row r="93" spans="1:6" x14ac:dyDescent="0.25">
      <c r="A93" s="6">
        <v>41917</v>
      </c>
      <c r="B93">
        <f>LN(('Q7 (5 Viet Stocks)'!B93*'VND to JPY exchange rate'!$F93)/('Q7 (5 Viet Stocks)'!B92*'VND to JPY exchange rate'!$F92))</f>
        <v>-4.8515613489393322E-3</v>
      </c>
      <c r="C93">
        <f>LN(('Q7 (5 Viet Stocks)'!C93*'VND to JPY exchange rate'!$F93)/('Q7 (5 Viet Stocks)'!C92*'VND to JPY exchange rate'!$F92))</f>
        <v>-3.0265044933404602E-2</v>
      </c>
      <c r="D93">
        <f>LN(('Q7 (5 Viet Stocks)'!D93*'VND to JPY exchange rate'!$F93)/('Q7 (5 Viet Stocks)'!D92*'VND to JPY exchange rate'!$F92))</f>
        <v>-3.9798095953703941E-2</v>
      </c>
      <c r="E93">
        <f>LN(('Q7 (5 Viet Stocks)'!E93*'VND to JPY exchange rate'!$F93)/('Q7 (5 Viet Stocks)'!E92*'VND to JPY exchange rate'!$F92))</f>
        <v>6.4943519637006167E-4</v>
      </c>
      <c r="F93">
        <f>LN(('Q7 (5 Viet Stocks)'!F93*'VND to JPY exchange rate'!$F93)/('Q7 (5 Viet Stocks)'!F92*'VND to JPY exchange rate'!$F92))</f>
        <v>-6.6771432662047492E-2</v>
      </c>
    </row>
    <row r="94" spans="1:6" x14ac:dyDescent="0.25">
      <c r="A94" s="6">
        <v>41924</v>
      </c>
      <c r="B94">
        <f>LN(('Q7 (5 Viet Stocks)'!B94*'VND to JPY exchange rate'!$F94)/('Q7 (5 Viet Stocks)'!B93*'VND to JPY exchange rate'!$F93))</f>
        <v>-5.83314363380723E-2</v>
      </c>
      <c r="C94">
        <f>LN(('Q7 (5 Viet Stocks)'!C94*'VND to JPY exchange rate'!$F94)/('Q7 (5 Viet Stocks)'!C93*'VND to JPY exchange rate'!$F93))</f>
        <v>-9.4918880023076649E-2</v>
      </c>
      <c r="D94">
        <f>LN(('Q7 (5 Viet Stocks)'!D94*'VND to JPY exchange rate'!$F94)/('Q7 (5 Viet Stocks)'!D93*'VND to JPY exchange rate'!$F93))</f>
        <v>1.152530783114631E-2</v>
      </c>
      <c r="E94">
        <f>LN(('Q7 (5 Viet Stocks)'!E94*'VND to JPY exchange rate'!$F94)/('Q7 (5 Viet Stocks)'!E93*'VND to JPY exchange rate'!$F93))</f>
        <v>-1.3554188497517416E-2</v>
      </c>
      <c r="F94">
        <f>LN(('Q7 (5 Viet Stocks)'!F94*'VND to JPY exchange rate'!$F94)/('Q7 (5 Viet Stocks)'!F93*'VND to JPY exchange rate'!$F93))</f>
        <v>-0.14335434048152559</v>
      </c>
    </row>
    <row r="95" spans="1:6" x14ac:dyDescent="0.25">
      <c r="A95" s="6">
        <v>41931</v>
      </c>
      <c r="B95">
        <f>LN(('Q7 (5 Viet Stocks)'!B95*'VND to JPY exchange rate'!$F95)/('Q7 (5 Viet Stocks)'!B94*'VND to JPY exchange rate'!$F94))</f>
        <v>1.254148810273688E-2</v>
      </c>
      <c r="C95">
        <f>LN(('Q7 (5 Viet Stocks)'!C95*'VND to JPY exchange rate'!$F95)/('Q7 (5 Viet Stocks)'!C94*'VND to JPY exchange rate'!$F94))</f>
        <v>4.9508195281109849E-2</v>
      </c>
      <c r="D95">
        <f>LN(('Q7 (5 Viet Stocks)'!D95*'VND to JPY exchange rate'!$F95)/('Q7 (5 Viet Stocks)'!D94*'VND to JPY exchange rate'!$F94))</f>
        <v>3.7535932274367904E-2</v>
      </c>
      <c r="E95">
        <f>LN(('Q7 (5 Viet Stocks)'!E95*'VND to JPY exchange rate'!$F95)/('Q7 (5 Viet Stocks)'!E94*'VND to JPY exchange rate'!$F94))</f>
        <v>5.5291305983452173E-3</v>
      </c>
      <c r="F95">
        <f>LN(('Q7 (5 Viet Stocks)'!F95*'VND to JPY exchange rate'!$F95)/('Q7 (5 Viet Stocks)'!F94*'VND to JPY exchange rate'!$F94))</f>
        <v>0.1149318149180005</v>
      </c>
    </row>
    <row r="96" spans="1:6" x14ac:dyDescent="0.25">
      <c r="A96" s="6">
        <v>41938</v>
      </c>
      <c r="B96">
        <f>LN(('Q7 (5 Viet Stocks)'!B96*'VND to JPY exchange rate'!$F96)/('Q7 (5 Viet Stocks)'!B95*'VND to JPY exchange rate'!$F95))</f>
        <v>4.5677279414160707E-2</v>
      </c>
      <c r="C96">
        <f>LN(('Q7 (5 Viet Stocks)'!C96*'VND to JPY exchange rate'!$F96)/('Q7 (5 Viet Stocks)'!C95*'VND to JPY exchange rate'!$F95))</f>
        <v>1.8341605930649058E-2</v>
      </c>
      <c r="D96">
        <f>LN(('Q7 (5 Viet Stocks)'!D96*'VND to JPY exchange rate'!$F96)/('Q7 (5 Viet Stocks)'!D95*'VND to JPY exchange rate'!$F95))</f>
        <v>4.2868765680831152E-2</v>
      </c>
      <c r="E96">
        <f>LN(('Q7 (5 Viet Stocks)'!E96*'VND to JPY exchange rate'!$F96)/('Q7 (5 Viet Stocks)'!E95*'VND to JPY exchange rate'!$F95))</f>
        <v>1.8657506897132851E-2</v>
      </c>
      <c r="F96">
        <f>LN(('Q7 (5 Viet Stocks)'!F96*'VND to JPY exchange rate'!$F96)/('Q7 (5 Viet Stocks)'!F95*'VND to JPY exchange rate'!$F95))</f>
        <v>7.4992895996858017E-2</v>
      </c>
    </row>
    <row r="97" spans="1:6" x14ac:dyDescent="0.25">
      <c r="A97" s="6">
        <v>41945</v>
      </c>
      <c r="B97">
        <f>LN(('Q7 (5 Viet Stocks)'!B97*'VND to JPY exchange rate'!$F97)/('Q7 (5 Viet Stocks)'!B96*'VND to JPY exchange rate'!$F96))</f>
        <v>5.9933715502417696E-2</v>
      </c>
      <c r="C97">
        <f>LN(('Q7 (5 Viet Stocks)'!C97*'VND to JPY exchange rate'!$F97)/('Q7 (5 Viet Stocks)'!C96*'VND to JPY exchange rate'!$F96))</f>
        <v>7.2486447572385482E-2</v>
      </c>
      <c r="D97">
        <f>LN(('Q7 (5 Viet Stocks)'!D97*'VND to JPY exchange rate'!$F97)/('Q7 (5 Viet Stocks)'!D96*'VND to JPY exchange rate'!$F96))</f>
        <v>7.9553073832797236E-2</v>
      </c>
      <c r="E97">
        <f>LN(('Q7 (5 Viet Stocks)'!E97*'VND to JPY exchange rate'!$F97)/('Q7 (5 Viet Stocks)'!E96*'VND to JPY exchange rate'!$F96))</f>
        <v>8.3186418369585402E-2</v>
      </c>
      <c r="F97">
        <f>LN(('Q7 (5 Viet Stocks)'!F97*'VND to JPY exchange rate'!$F97)/('Q7 (5 Viet Stocks)'!F96*'VND to JPY exchange rate'!$F96))</f>
        <v>0.17087846280514776</v>
      </c>
    </row>
    <row r="98" spans="1:6" x14ac:dyDescent="0.25">
      <c r="A98" s="6">
        <v>41952</v>
      </c>
      <c r="B98">
        <f>LN(('Q7 (5 Viet Stocks)'!B98*'VND to JPY exchange rate'!$F98)/('Q7 (5 Viet Stocks)'!B97*'VND to JPY exchange rate'!$F97))</f>
        <v>3.8221628239379933E-2</v>
      </c>
      <c r="C98">
        <f>LN(('Q7 (5 Viet Stocks)'!C98*'VND to JPY exchange rate'!$F98)/('Q7 (5 Viet Stocks)'!C97*'VND to JPY exchange rate'!$F97))</f>
        <v>3.4086303065337616E-2</v>
      </c>
      <c r="D98">
        <f>LN(('Q7 (5 Viet Stocks)'!D98*'VND to JPY exchange rate'!$F98)/('Q7 (5 Viet Stocks)'!D97*'VND to JPY exchange rate'!$F97))</f>
        <v>5.3437907470387923E-2</v>
      </c>
      <c r="E98">
        <f>LN(('Q7 (5 Viet Stocks)'!E98*'VND to JPY exchange rate'!$F98)/('Q7 (5 Viet Stocks)'!E97*'VND to JPY exchange rate'!$F97))</f>
        <v>5.6033642516004824E-2</v>
      </c>
      <c r="F98">
        <f>LN(('Q7 (5 Viet Stocks)'!F98*'VND to JPY exchange rate'!$F98)/('Q7 (5 Viet Stocks)'!F97*'VND to JPY exchange rate'!$F97))</f>
        <v>5.0340369334166489E-2</v>
      </c>
    </row>
    <row r="99" spans="1:6" x14ac:dyDescent="0.25">
      <c r="A99" s="6">
        <v>41959</v>
      </c>
      <c r="B99">
        <f>LN(('Q7 (5 Viet Stocks)'!B99*'VND to JPY exchange rate'!$F99)/('Q7 (5 Viet Stocks)'!B98*'VND to JPY exchange rate'!$F98))</f>
        <v>1.9700826229634809E-2</v>
      </c>
      <c r="C99">
        <f>LN(('Q7 (5 Viet Stocks)'!C99*'VND to JPY exchange rate'!$F99)/('Q7 (5 Viet Stocks)'!C98*'VND to JPY exchange rate'!$F98))</f>
        <v>1.7853648858282844E-2</v>
      </c>
      <c r="D99">
        <f>LN(('Q7 (5 Viet Stocks)'!D99*'VND to JPY exchange rate'!$F99)/('Q7 (5 Viet Stocks)'!D98*'VND to JPY exchange rate'!$F98))</f>
        <v>-2.7179928574654417E-2</v>
      </c>
      <c r="E99">
        <f>LN(('Q7 (5 Viet Stocks)'!E99*'VND to JPY exchange rate'!$F99)/('Q7 (5 Viet Stocks)'!E98*'VND to JPY exchange rate'!$F98))</f>
        <v>-4.5543762401620589E-5</v>
      </c>
      <c r="F99">
        <f>LN(('Q7 (5 Viet Stocks)'!F99*'VND to JPY exchange rate'!$F99)/('Q7 (5 Viet Stocks)'!F98*'VND to JPY exchange rate'!$F98))</f>
        <v>-2.5518373465332721E-2</v>
      </c>
    </row>
    <row r="100" spans="1:6" x14ac:dyDescent="0.25">
      <c r="A100" s="6">
        <v>41966</v>
      </c>
      <c r="B100">
        <f>LN(('Q7 (5 Viet Stocks)'!B100*'VND to JPY exchange rate'!$F100)/('Q7 (5 Viet Stocks)'!B99*'VND to JPY exchange rate'!$F99))</f>
        <v>1.8718605084395469E-2</v>
      </c>
      <c r="C100">
        <f>LN(('Q7 (5 Viet Stocks)'!C100*'VND to JPY exchange rate'!$F100)/('Q7 (5 Viet Stocks)'!C99*'VND to JPY exchange rate'!$F99))</f>
        <v>3.6903546158692416E-2</v>
      </c>
      <c r="D100">
        <f>LN(('Q7 (5 Viet Stocks)'!D100*'VND to JPY exchange rate'!$F100)/('Q7 (5 Viet Stocks)'!D99*'VND to JPY exchange rate'!$F99))</f>
        <v>3.0319062519880577E-2</v>
      </c>
      <c r="E100">
        <f>LN(('Q7 (5 Viet Stocks)'!E100*'VND to JPY exchange rate'!$F100)/('Q7 (5 Viet Stocks)'!E99*'VND to JPY exchange rate'!$F99))</f>
        <v>2.2743347213992671E-2</v>
      </c>
      <c r="F100">
        <f>LN(('Q7 (5 Viet Stocks)'!F100*'VND to JPY exchange rate'!$F100)/('Q7 (5 Viet Stocks)'!F99*'VND to JPY exchange rate'!$F99))</f>
        <v>6.2305047172521472E-2</v>
      </c>
    </row>
    <row r="101" spans="1:6" x14ac:dyDescent="0.25">
      <c r="A101" s="6">
        <v>41973</v>
      </c>
      <c r="B101">
        <f>LN(('Q7 (5 Viet Stocks)'!B101*'VND to JPY exchange rate'!$F101)/('Q7 (5 Viet Stocks)'!B100*'VND to JPY exchange rate'!$F100))</f>
        <v>-5.5339645504028905E-3</v>
      </c>
      <c r="C101">
        <f>LN(('Q7 (5 Viet Stocks)'!C101*'VND to JPY exchange rate'!$F101)/('Q7 (5 Viet Stocks)'!C100*'VND to JPY exchange rate'!$F100))</f>
        <v>1.2968370813581261E-2</v>
      </c>
      <c r="D101">
        <f>LN(('Q7 (5 Viet Stocks)'!D101*'VND to JPY exchange rate'!$F101)/('Q7 (5 Viet Stocks)'!D100*'VND to JPY exchange rate'!$F100))</f>
        <v>-3.1647817175517172E-2</v>
      </c>
      <c r="E101">
        <f>LN(('Q7 (5 Viet Stocks)'!E101*'VND to JPY exchange rate'!$F101)/('Q7 (5 Viet Stocks)'!E100*'VND to JPY exchange rate'!$F100))</f>
        <v>-9.9972120987364358E-3</v>
      </c>
      <c r="F101">
        <f>LN(('Q7 (5 Viet Stocks)'!F101*'VND to JPY exchange rate'!$F101)/('Q7 (5 Viet Stocks)'!F100*'VND to JPY exchange rate'!$F100))</f>
        <v>-7.8301950886064967E-2</v>
      </c>
    </row>
    <row r="102" spans="1:6" x14ac:dyDescent="0.25">
      <c r="A102" s="6">
        <v>41980</v>
      </c>
      <c r="B102">
        <f>LN(('Q7 (5 Viet Stocks)'!B102*'VND to JPY exchange rate'!$F102)/('Q7 (5 Viet Stocks)'!B101*'VND to JPY exchange rate'!$F101))</f>
        <v>2.5004131961247636E-2</v>
      </c>
      <c r="C102">
        <f>LN(('Q7 (5 Viet Stocks)'!C102*'VND to JPY exchange rate'!$F102)/('Q7 (5 Viet Stocks)'!C101*'VND to JPY exchange rate'!$F101))</f>
        <v>3.2336002082318585E-2</v>
      </c>
      <c r="D102">
        <f>LN(('Q7 (5 Viet Stocks)'!D102*'VND to JPY exchange rate'!$F102)/('Q7 (5 Viet Stocks)'!D101*'VND to JPY exchange rate'!$F101))</f>
        <v>2.293360020800991E-2</v>
      </c>
      <c r="E102">
        <f>LN(('Q7 (5 Viet Stocks)'!E102*'VND to JPY exchange rate'!$F102)/('Q7 (5 Viet Stocks)'!E101*'VND to JPY exchange rate'!$F101))</f>
        <v>5.0556028369779071E-2</v>
      </c>
      <c r="F102">
        <f>LN(('Q7 (5 Viet Stocks)'!F102*'VND to JPY exchange rate'!$F102)/('Q7 (5 Viet Stocks)'!F101*'VND to JPY exchange rate'!$F101))</f>
        <v>5.3223512164362614E-2</v>
      </c>
    </row>
    <row r="103" spans="1:6" x14ac:dyDescent="0.25">
      <c r="A103" s="6">
        <v>41987</v>
      </c>
      <c r="B103">
        <f>LN(('Q7 (5 Viet Stocks)'!B103*'VND to JPY exchange rate'!$F103)/('Q7 (5 Viet Stocks)'!B102*'VND to JPY exchange rate'!$F102))</f>
        <v>-5.6094030632243524E-2</v>
      </c>
      <c r="C103">
        <f>LN(('Q7 (5 Viet Stocks)'!C103*'VND to JPY exchange rate'!$F103)/('Q7 (5 Viet Stocks)'!C102*'VND to JPY exchange rate'!$F102))</f>
        <v>-5.1656953765008409E-2</v>
      </c>
      <c r="D103">
        <f>LN(('Q7 (5 Viet Stocks)'!D103*'VND to JPY exchange rate'!$F103)/('Q7 (5 Viet Stocks)'!D102*'VND to JPY exchange rate'!$F102))</f>
        <v>-2.3789403774521652E-2</v>
      </c>
      <c r="E103">
        <f>LN(('Q7 (5 Viet Stocks)'!E103*'VND to JPY exchange rate'!$F103)/('Q7 (5 Viet Stocks)'!E102*'VND to JPY exchange rate'!$F102))</f>
        <v>-2.7447788445297275E-2</v>
      </c>
      <c r="F103">
        <f>LN(('Q7 (5 Viet Stocks)'!F103*'VND to JPY exchange rate'!$F103)/('Q7 (5 Viet Stocks)'!F102*'VND to JPY exchange rate'!$F102))</f>
        <v>-0.10146431239111568</v>
      </c>
    </row>
    <row r="104" spans="1:6" x14ac:dyDescent="0.25">
      <c r="A104" s="6">
        <v>41994</v>
      </c>
      <c r="B104">
        <f>LN(('Q7 (5 Viet Stocks)'!B104*'VND to JPY exchange rate'!$F104)/('Q7 (5 Viet Stocks)'!B103*'VND to JPY exchange rate'!$F103))</f>
        <v>4.8872979174270477E-2</v>
      </c>
      <c r="C104">
        <f>LN(('Q7 (5 Viet Stocks)'!C104*'VND to JPY exchange rate'!$F104)/('Q7 (5 Viet Stocks)'!C103*'VND to JPY exchange rate'!$F103))</f>
        <v>7.1319696629509377E-2</v>
      </c>
      <c r="D104">
        <f>LN(('Q7 (5 Viet Stocks)'!D104*'VND to JPY exchange rate'!$F104)/('Q7 (5 Viet Stocks)'!D103*'VND to JPY exchange rate'!$F103))</f>
        <v>7.1187083223202399E-2</v>
      </c>
      <c r="E104">
        <f>LN(('Q7 (5 Viet Stocks)'!E104*'VND to JPY exchange rate'!$F104)/('Q7 (5 Viet Stocks)'!E103*'VND to JPY exchange rate'!$F103))</f>
        <v>4.4806307997739631E-2</v>
      </c>
      <c r="F104">
        <f>LN(('Q7 (5 Viet Stocks)'!F104*'VND to JPY exchange rate'!$F104)/('Q7 (5 Viet Stocks)'!F103*'VND to JPY exchange rate'!$F103))</f>
        <v>0.16842812337642979</v>
      </c>
    </row>
    <row r="105" spans="1:6" x14ac:dyDescent="0.25">
      <c r="A105" s="6">
        <v>42001</v>
      </c>
      <c r="B105">
        <f>LN(('Q7 (5 Viet Stocks)'!B105*'VND to JPY exchange rate'!$F105)/('Q7 (5 Viet Stocks)'!B104*'VND to JPY exchange rate'!$F104))</f>
        <v>2.0795073266376796E-2</v>
      </c>
      <c r="C105">
        <f>LN(('Q7 (5 Viet Stocks)'!C105*'VND to JPY exchange rate'!$F105)/('Q7 (5 Viet Stocks)'!C104*'VND to JPY exchange rate'!$F104))</f>
        <v>4.5130979366579784E-3</v>
      </c>
      <c r="D105">
        <f>LN(('Q7 (5 Viet Stocks)'!D105*'VND to JPY exchange rate'!$F105)/('Q7 (5 Viet Stocks)'!D104*'VND to JPY exchange rate'!$F104))</f>
        <v>3.9024353854214107E-2</v>
      </c>
      <c r="E105">
        <f>LN(('Q7 (5 Viet Stocks)'!E105*'VND to JPY exchange rate'!$F105)/('Q7 (5 Viet Stocks)'!E104*'VND to JPY exchange rate'!$F104))</f>
        <v>2.7019201111748922E-2</v>
      </c>
      <c r="F105">
        <f>LN(('Q7 (5 Viet Stocks)'!F105*'VND to JPY exchange rate'!$F105)/('Q7 (5 Viet Stocks)'!F104*'VND to JPY exchange rate'!$F104))</f>
        <v>5.474786476641802E-2</v>
      </c>
    </row>
    <row r="106" spans="1:6" x14ac:dyDescent="0.25">
      <c r="A106" s="6">
        <v>42008</v>
      </c>
      <c r="B106">
        <f>LN(('Q7 (5 Viet Stocks)'!B106*'VND to JPY exchange rate'!$F106)/('Q7 (5 Viet Stocks)'!B105*'VND to JPY exchange rate'!$F105))</f>
        <v>-3.5987602316852947E-2</v>
      </c>
      <c r="C106">
        <f>LN(('Q7 (5 Viet Stocks)'!C106*'VND to JPY exchange rate'!$F106)/('Q7 (5 Viet Stocks)'!C105*'VND to JPY exchange rate'!$F105))</f>
        <v>-4.3113487520097728E-2</v>
      </c>
      <c r="D106">
        <f>LN(('Q7 (5 Viet Stocks)'!D106*'VND to JPY exchange rate'!$F106)/('Q7 (5 Viet Stocks)'!D105*'VND to JPY exchange rate'!$F105))</f>
        <v>-5.0995206480639085E-2</v>
      </c>
      <c r="E106">
        <f>LN(('Q7 (5 Viet Stocks)'!E106*'VND to JPY exchange rate'!$F106)/('Q7 (5 Viet Stocks)'!E105*'VND to JPY exchange rate'!$F105))</f>
        <v>-4.9546414801269201E-2</v>
      </c>
      <c r="F106">
        <f>LN(('Q7 (5 Viet Stocks)'!F106*'VND to JPY exchange rate'!$F106)/('Q7 (5 Viet Stocks)'!F105*'VND to JPY exchange rate'!$F105))</f>
        <v>-9.2669158119632472E-2</v>
      </c>
    </row>
    <row r="107" spans="1:6" x14ac:dyDescent="0.25">
      <c r="A107" s="6">
        <v>42015</v>
      </c>
      <c r="B107">
        <f>LN(('Q7 (5 Viet Stocks)'!B107*'VND to JPY exchange rate'!$F107)/('Q7 (5 Viet Stocks)'!B106*'VND to JPY exchange rate'!$F106))</f>
        <v>-7.8361532824255762E-3</v>
      </c>
      <c r="C107">
        <f>LN(('Q7 (5 Viet Stocks)'!C107*'VND to JPY exchange rate'!$F107)/('Q7 (5 Viet Stocks)'!C106*'VND to JPY exchange rate'!$F106))</f>
        <v>-3.557887136415111E-3</v>
      </c>
      <c r="D107">
        <f>LN(('Q7 (5 Viet Stocks)'!D107*'VND to JPY exchange rate'!$F107)/('Q7 (5 Viet Stocks)'!D106*'VND to JPY exchange rate'!$F106))</f>
        <v>-3.5016055084940656E-2</v>
      </c>
      <c r="E107">
        <f>LN(('Q7 (5 Viet Stocks)'!E107*'VND to JPY exchange rate'!$F107)/('Q7 (5 Viet Stocks)'!E106*'VND to JPY exchange rate'!$F106))</f>
        <v>-3.5662370711002839E-2</v>
      </c>
      <c r="F107">
        <f>LN(('Q7 (5 Viet Stocks)'!F107*'VND to JPY exchange rate'!$F107)/('Q7 (5 Viet Stocks)'!F106*'VND to JPY exchange rate'!$F106))</f>
        <v>-1.8107862344060054E-2</v>
      </c>
    </row>
    <row r="108" spans="1:6" x14ac:dyDescent="0.25">
      <c r="A108" s="6">
        <v>42022</v>
      </c>
      <c r="B108">
        <f>LN(('Q7 (5 Viet Stocks)'!B108*'VND to JPY exchange rate'!$F108)/('Q7 (5 Viet Stocks)'!B107*'VND to JPY exchange rate'!$F107))</f>
        <v>-2.7635718432578796E-2</v>
      </c>
      <c r="C108">
        <f>LN(('Q7 (5 Viet Stocks)'!C108*'VND to JPY exchange rate'!$F108)/('Q7 (5 Viet Stocks)'!C107*'VND to JPY exchange rate'!$F107))</f>
        <v>-3.2119492595937847E-2</v>
      </c>
      <c r="D108">
        <f>LN(('Q7 (5 Viet Stocks)'!D108*'VND to JPY exchange rate'!$F108)/('Q7 (5 Viet Stocks)'!D107*'VND to JPY exchange rate'!$F107))</f>
        <v>1.0032527577580056E-2</v>
      </c>
      <c r="E108">
        <f>LN(('Q7 (5 Viet Stocks)'!E108*'VND to JPY exchange rate'!$F108)/('Q7 (5 Viet Stocks)'!E107*'VND to JPY exchange rate'!$F107))</f>
        <v>-1.1617157044381658E-2</v>
      </c>
      <c r="F108">
        <f>LN(('Q7 (5 Viet Stocks)'!F108*'VND to JPY exchange rate'!$F108)/('Q7 (5 Viet Stocks)'!F107*'VND to JPY exchange rate'!$F107))</f>
        <v>-3.8279273970350212E-2</v>
      </c>
    </row>
    <row r="109" spans="1:6" x14ac:dyDescent="0.25">
      <c r="A109" s="6">
        <v>42029</v>
      </c>
      <c r="B109">
        <f>LN(('Q7 (5 Viet Stocks)'!B109*'VND to JPY exchange rate'!$F109)/('Q7 (5 Viet Stocks)'!B108*'VND to JPY exchange rate'!$F108))</f>
        <v>3.5686672771949146E-2</v>
      </c>
      <c r="C109">
        <f>LN(('Q7 (5 Viet Stocks)'!C109*'VND to JPY exchange rate'!$F109)/('Q7 (5 Viet Stocks)'!C108*'VND to JPY exchange rate'!$F108))</f>
        <v>5.8979842482263213E-2</v>
      </c>
      <c r="D109">
        <f>LN(('Q7 (5 Viet Stocks)'!D109*'VND to JPY exchange rate'!$F109)/('Q7 (5 Viet Stocks)'!D108*'VND to JPY exchange rate'!$F108))</f>
        <v>3.0514342561010686E-2</v>
      </c>
      <c r="E109">
        <f>LN(('Q7 (5 Viet Stocks)'!E109*'VND to JPY exchange rate'!$F109)/('Q7 (5 Viet Stocks)'!E108*'VND to JPY exchange rate'!$F108))</f>
        <v>4.2500386744070244E-2</v>
      </c>
      <c r="F109">
        <f>LN(('Q7 (5 Viet Stocks)'!F109*'VND to JPY exchange rate'!$F109)/('Q7 (5 Viet Stocks)'!F108*'VND to JPY exchange rate'!$F108))</f>
        <v>7.7991395540493086E-2</v>
      </c>
    </row>
    <row r="110" spans="1:6" x14ac:dyDescent="0.25">
      <c r="A110" s="6">
        <v>42036</v>
      </c>
      <c r="B110">
        <f>LN(('Q7 (5 Viet Stocks)'!B110*'VND to JPY exchange rate'!$F110)/('Q7 (5 Viet Stocks)'!B109*'VND to JPY exchange rate'!$F109))</f>
        <v>-2.9568962473816022E-2</v>
      </c>
      <c r="C110">
        <f>LN(('Q7 (5 Viet Stocks)'!C110*'VND to JPY exchange rate'!$F110)/('Q7 (5 Viet Stocks)'!C109*'VND to JPY exchange rate'!$F109))</f>
        <v>-2.2992559884700163E-2</v>
      </c>
      <c r="D110">
        <f>LN(('Q7 (5 Viet Stocks)'!D110*'VND to JPY exchange rate'!$F110)/('Q7 (5 Viet Stocks)'!D109*'VND to JPY exchange rate'!$F109))</f>
        <v>8.5076969928554475E-3</v>
      </c>
      <c r="E110">
        <f>LN(('Q7 (5 Viet Stocks)'!E110*'VND to JPY exchange rate'!$F110)/('Q7 (5 Viet Stocks)'!E109*'VND to JPY exchange rate'!$F109))</f>
        <v>-5.8217571391302375E-2</v>
      </c>
      <c r="F110">
        <f>LN(('Q7 (5 Viet Stocks)'!F110*'VND to JPY exchange rate'!$F110)/('Q7 (5 Viet Stocks)'!F109*'VND to JPY exchange rate'!$F109))</f>
        <v>-8.0567211303982339E-2</v>
      </c>
    </row>
    <row r="111" spans="1:6" x14ac:dyDescent="0.25">
      <c r="A111" s="6">
        <v>42043</v>
      </c>
      <c r="B111">
        <f>LN(('Q7 (5 Viet Stocks)'!B111*'VND to JPY exchange rate'!$F111)/('Q7 (5 Viet Stocks)'!B110*'VND to JPY exchange rate'!$F110))</f>
        <v>2.2159749194920073E-2</v>
      </c>
      <c r="C111">
        <f>LN(('Q7 (5 Viet Stocks)'!C111*'VND to JPY exchange rate'!$F111)/('Q7 (5 Viet Stocks)'!C110*'VND to JPY exchange rate'!$F110))</f>
        <v>1.3975271090755781E-2</v>
      </c>
      <c r="D111">
        <f>LN(('Q7 (5 Viet Stocks)'!D111*'VND to JPY exchange rate'!$F111)/('Q7 (5 Viet Stocks)'!D110*'VND to JPY exchange rate'!$F110))</f>
        <v>-1.7879345781502676E-2</v>
      </c>
      <c r="E111">
        <f>LN(('Q7 (5 Viet Stocks)'!E111*'VND to JPY exchange rate'!$F111)/('Q7 (5 Viet Stocks)'!E110*'VND to JPY exchange rate'!$F110))</f>
        <v>3.5086427076413566E-2</v>
      </c>
      <c r="F111">
        <f>LN(('Q7 (5 Viet Stocks)'!F111*'VND to JPY exchange rate'!$F111)/('Q7 (5 Viet Stocks)'!F110*'VND to JPY exchange rate'!$F110))</f>
        <v>5.6026295868226293E-2</v>
      </c>
    </row>
    <row r="112" spans="1:6" x14ac:dyDescent="0.25">
      <c r="A112" s="6">
        <v>42050</v>
      </c>
      <c r="B112">
        <f>LN(('Q7 (5 Viet Stocks)'!B112*'VND to JPY exchange rate'!$F112)/('Q7 (5 Viet Stocks)'!B111*'VND to JPY exchange rate'!$F111))</f>
        <v>3.4873973037340786E-2</v>
      </c>
      <c r="C112">
        <f>LN(('Q7 (5 Viet Stocks)'!C112*'VND to JPY exchange rate'!$F112)/('Q7 (5 Viet Stocks)'!C111*'VND to JPY exchange rate'!$F111))</f>
        <v>4.1457596426692486E-2</v>
      </c>
      <c r="D112">
        <f>LN(('Q7 (5 Viet Stocks)'!D112*'VND to JPY exchange rate'!$F112)/('Q7 (5 Viet Stocks)'!D111*'VND to JPY exchange rate'!$F111))</f>
        <v>4.4642348099831461E-2</v>
      </c>
      <c r="E112">
        <f>LN(('Q7 (5 Viet Stocks)'!E112*'VND to JPY exchange rate'!$F112)/('Q7 (5 Viet Stocks)'!E111*'VND to JPY exchange rate'!$F111))</f>
        <v>3.8071254488436762E-2</v>
      </c>
      <c r="F112">
        <f>LN(('Q7 (5 Viet Stocks)'!F112*'VND to JPY exchange rate'!$F112)/('Q7 (5 Viet Stocks)'!F111*'VND to JPY exchange rate'!$F111))</f>
        <v>7.8017311322084767E-2</v>
      </c>
    </row>
    <row r="113" spans="1:6" x14ac:dyDescent="0.25">
      <c r="A113" s="6">
        <v>42057</v>
      </c>
      <c r="B113">
        <f>LN(('Q7 (5 Viet Stocks)'!B113*'VND to JPY exchange rate'!$F113)/('Q7 (5 Viet Stocks)'!B112*'VND to JPY exchange rate'!$F112))</f>
        <v>4.5587987423349402E-3</v>
      </c>
      <c r="C113">
        <f>LN(('Q7 (5 Viet Stocks)'!C113*'VND to JPY exchange rate'!$F113)/('Q7 (5 Viet Stocks)'!C112*'VND to JPY exchange rate'!$F112))</f>
        <v>5.8353821640293995E-3</v>
      </c>
      <c r="D113">
        <f>LN(('Q7 (5 Viet Stocks)'!D113*'VND to JPY exchange rate'!$F113)/('Q7 (5 Viet Stocks)'!D112*'VND to JPY exchange rate'!$F112))</f>
        <v>-2.499134682614151E-3</v>
      </c>
      <c r="E113">
        <f>LN(('Q7 (5 Viet Stocks)'!E113*'VND to JPY exchange rate'!$F113)/('Q7 (5 Viet Stocks)'!E112*'VND to JPY exchange rate'!$F112))</f>
        <v>4.2157121854243355E-3</v>
      </c>
      <c r="F113">
        <f>LN(('Q7 (5 Viet Stocks)'!F113*'VND to JPY exchange rate'!$F113)/('Q7 (5 Viet Stocks)'!F112*'VND to JPY exchange rate'!$F112))</f>
        <v>2.4242623533154182E-2</v>
      </c>
    </row>
    <row r="114" spans="1:6" x14ac:dyDescent="0.25">
      <c r="A114" s="6">
        <v>42064</v>
      </c>
      <c r="B114">
        <f>LN(('Q7 (5 Viet Stocks)'!B114*'VND to JPY exchange rate'!$F114)/('Q7 (5 Viet Stocks)'!B113*'VND to JPY exchange rate'!$F113))</f>
        <v>2.1901744634109876E-3</v>
      </c>
      <c r="C114">
        <f>LN(('Q7 (5 Viet Stocks)'!C114*'VND to JPY exchange rate'!$F114)/('Q7 (5 Viet Stocks)'!C113*'VND to JPY exchange rate'!$F113))</f>
        <v>1.2419400657259466E-2</v>
      </c>
      <c r="D114">
        <f>LN(('Q7 (5 Viet Stocks)'!D114*'VND to JPY exchange rate'!$F114)/('Q7 (5 Viet Stocks)'!D113*'VND to JPY exchange rate'!$F113))</f>
        <v>-6.2493482312888631E-3</v>
      </c>
      <c r="E114">
        <f>LN(('Q7 (5 Viet Stocks)'!E114*'VND to JPY exchange rate'!$F114)/('Q7 (5 Viet Stocks)'!E113*'VND to JPY exchange rate'!$F113))</f>
        <v>3.6135288277431933E-2</v>
      </c>
      <c r="F114">
        <f>LN(('Q7 (5 Viet Stocks)'!F114*'VND to JPY exchange rate'!$F114)/('Q7 (5 Viet Stocks)'!F113*'VND to JPY exchange rate'!$F113))</f>
        <v>2.7426438144948238E-2</v>
      </c>
    </row>
    <row r="115" spans="1:6" x14ac:dyDescent="0.25">
      <c r="A115" s="6">
        <v>42071</v>
      </c>
      <c r="B115">
        <f>LN(('Q7 (5 Viet Stocks)'!B115*'VND to JPY exchange rate'!$F115)/('Q7 (5 Viet Stocks)'!B114*'VND to JPY exchange rate'!$F114))</f>
        <v>-1.3343813269267597E-2</v>
      </c>
      <c r="C115">
        <f>LN(('Q7 (5 Viet Stocks)'!C115*'VND to JPY exchange rate'!$F115)/('Q7 (5 Viet Stocks)'!C114*'VND to JPY exchange rate'!$F114))</f>
        <v>1.3966597485193967E-2</v>
      </c>
      <c r="D115">
        <f>LN(('Q7 (5 Viet Stocks)'!D115*'VND to JPY exchange rate'!$F115)/('Q7 (5 Viet Stocks)'!D114*'VND to JPY exchange rate'!$F114))</f>
        <v>-3.8464162525594592E-2</v>
      </c>
      <c r="E115">
        <f>LN(('Q7 (5 Viet Stocks)'!E115*'VND to JPY exchange rate'!$F115)/('Q7 (5 Viet Stocks)'!E114*'VND to JPY exchange rate'!$F114))</f>
        <v>8.2610507682674954E-3</v>
      </c>
      <c r="F115">
        <f>LN(('Q7 (5 Viet Stocks)'!F115*'VND to JPY exchange rate'!$F115)/('Q7 (5 Viet Stocks)'!F114*'VND to JPY exchange rate'!$F114))</f>
        <v>-4.0673068540751568E-2</v>
      </c>
    </row>
    <row r="116" spans="1:6" x14ac:dyDescent="0.25">
      <c r="A116" s="6">
        <v>42078</v>
      </c>
      <c r="B116">
        <f>LN(('Q7 (5 Viet Stocks)'!B116*'VND to JPY exchange rate'!$F116)/('Q7 (5 Viet Stocks)'!B115*'VND to JPY exchange rate'!$F115))</f>
        <v>8.3094848551393263E-3</v>
      </c>
      <c r="C116">
        <f>LN(('Q7 (5 Viet Stocks)'!C116*'VND to JPY exchange rate'!$F116)/('Q7 (5 Viet Stocks)'!C115*'VND to JPY exchange rate'!$F115))</f>
        <v>3.8514496188190417E-2</v>
      </c>
      <c r="D116">
        <f>LN(('Q7 (5 Viet Stocks)'!D116*'VND to JPY exchange rate'!$F116)/('Q7 (5 Viet Stocks)'!D115*'VND to JPY exchange rate'!$F115))</f>
        <v>2.6508057470381818E-2</v>
      </c>
      <c r="E116">
        <f>LN(('Q7 (5 Viet Stocks)'!E116*'VND to JPY exchange rate'!$F116)/('Q7 (5 Viet Stocks)'!E115*'VND to JPY exchange rate'!$F115))</f>
        <v>1.1370685701832172E-2</v>
      </c>
      <c r="F116">
        <f>LN(('Q7 (5 Viet Stocks)'!F116*'VND to JPY exchange rate'!$F116)/('Q7 (5 Viet Stocks)'!F115*'VND to JPY exchange rate'!$F115))</f>
        <v>4.7095298395584996E-2</v>
      </c>
    </row>
    <row r="117" spans="1:6" x14ac:dyDescent="0.25">
      <c r="A117" s="6">
        <v>42085</v>
      </c>
      <c r="B117">
        <f>LN(('Q7 (5 Viet Stocks)'!B117*'VND to JPY exchange rate'!$F117)/('Q7 (5 Viet Stocks)'!B116*'VND to JPY exchange rate'!$F116))</f>
        <v>8.2019351101627301E-3</v>
      </c>
      <c r="C117">
        <f>LN(('Q7 (5 Viet Stocks)'!C117*'VND to JPY exchange rate'!$F117)/('Q7 (5 Viet Stocks)'!C116*'VND to JPY exchange rate'!$F116))</f>
        <v>2.9733598111347723E-5</v>
      </c>
      <c r="D117">
        <f>LN(('Q7 (5 Viet Stocks)'!D117*'VND to JPY exchange rate'!$F117)/('Q7 (5 Viet Stocks)'!D116*'VND to JPY exchange rate'!$F116))</f>
        <v>3.0944611501262962E-2</v>
      </c>
      <c r="E117">
        <f>LN(('Q7 (5 Viet Stocks)'!E117*'VND to JPY exchange rate'!$F117)/('Q7 (5 Viet Stocks)'!E116*'VND to JPY exchange rate'!$F116))</f>
        <v>1.315954727569855E-2</v>
      </c>
      <c r="F117">
        <f>LN(('Q7 (5 Viet Stocks)'!F117*'VND to JPY exchange rate'!$F117)/('Q7 (5 Viet Stocks)'!F116*'VND to JPY exchange rate'!$F116))</f>
        <v>5.3491317832886652E-2</v>
      </c>
    </row>
    <row r="118" spans="1:6" x14ac:dyDescent="0.25">
      <c r="A118" s="6">
        <v>42092</v>
      </c>
      <c r="B118">
        <f>LN(('Q7 (5 Viet Stocks)'!B118*'VND to JPY exchange rate'!$F118)/('Q7 (5 Viet Stocks)'!B117*'VND to JPY exchange rate'!$F117))</f>
        <v>-3.2623998239655005E-2</v>
      </c>
      <c r="C118">
        <f>LN(('Q7 (5 Viet Stocks)'!C118*'VND to JPY exchange rate'!$F118)/('Q7 (5 Viet Stocks)'!C117*'VND to JPY exchange rate'!$F117))</f>
        <v>-3.4585650345228945E-2</v>
      </c>
      <c r="D118">
        <f>LN(('Q7 (5 Viet Stocks)'!D118*'VND to JPY exchange rate'!$F118)/('Q7 (5 Viet Stocks)'!D117*'VND to JPY exchange rate'!$F117))</f>
        <v>-4.9395680590891642E-3</v>
      </c>
      <c r="E118">
        <f>LN(('Q7 (5 Viet Stocks)'!E118*'VND to JPY exchange rate'!$F118)/('Q7 (5 Viet Stocks)'!E117*'VND to JPY exchange rate'!$F117))</f>
        <v>-2.0973026564263701E-2</v>
      </c>
      <c r="F118">
        <f>LN(('Q7 (5 Viet Stocks)'!F118*'VND to JPY exchange rate'!$F118)/('Q7 (5 Viet Stocks)'!F117*'VND to JPY exchange rate'!$F117))</f>
        <v>-3.8221623254415173E-2</v>
      </c>
    </row>
    <row r="119" spans="1:6" x14ac:dyDescent="0.25">
      <c r="A119" s="6">
        <v>42099</v>
      </c>
      <c r="B119">
        <f>LN(('Q7 (5 Viet Stocks)'!B119*'VND to JPY exchange rate'!$F119)/('Q7 (5 Viet Stocks)'!B118*'VND to JPY exchange rate'!$F118))</f>
        <v>1.0958600489225152E-2</v>
      </c>
      <c r="C119">
        <f>LN(('Q7 (5 Viet Stocks)'!C119*'VND to JPY exchange rate'!$F119)/('Q7 (5 Viet Stocks)'!C118*'VND to JPY exchange rate'!$F118))</f>
        <v>1.0722974315788015E-2</v>
      </c>
      <c r="D119">
        <f>LN(('Q7 (5 Viet Stocks)'!D119*'VND to JPY exchange rate'!$F119)/('Q7 (5 Viet Stocks)'!D118*'VND to JPY exchange rate'!$F118))</f>
        <v>-4.6143130336234522E-3</v>
      </c>
      <c r="E119">
        <f>LN(('Q7 (5 Viet Stocks)'!E119*'VND to JPY exchange rate'!$F119)/('Q7 (5 Viet Stocks)'!E118*'VND to JPY exchange rate'!$F118))</f>
        <v>5.5798919521441812E-3</v>
      </c>
      <c r="F119">
        <f>LN(('Q7 (5 Viet Stocks)'!F119*'VND to JPY exchange rate'!$F119)/('Q7 (5 Viet Stocks)'!F118*'VND to JPY exchange rate'!$F118))</f>
        <v>1.7652371275016988E-2</v>
      </c>
    </row>
    <row r="120" spans="1:6" x14ac:dyDescent="0.25">
      <c r="A120" s="6">
        <v>42106</v>
      </c>
      <c r="B120">
        <f>LN(('Q7 (5 Viet Stocks)'!B120*'VND to JPY exchange rate'!$F120)/('Q7 (5 Viet Stocks)'!B119*'VND to JPY exchange rate'!$F119))</f>
        <v>2.0714371426577985E-3</v>
      </c>
      <c r="C120">
        <f>LN(('Q7 (5 Viet Stocks)'!C120*'VND to JPY exchange rate'!$F120)/('Q7 (5 Viet Stocks)'!C119*'VND to JPY exchange rate'!$F119))</f>
        <v>6.7817257851531638E-4</v>
      </c>
      <c r="D120">
        <f>LN(('Q7 (5 Viet Stocks)'!D120*'VND to JPY exchange rate'!$F120)/('Q7 (5 Viet Stocks)'!D119*'VND to JPY exchange rate'!$F119))</f>
        <v>9.9600426869561557E-3</v>
      </c>
      <c r="E120">
        <f>LN(('Q7 (5 Viet Stocks)'!E120*'VND to JPY exchange rate'!$F120)/('Q7 (5 Viet Stocks)'!E119*'VND to JPY exchange rate'!$F119))</f>
        <v>3.4884569521406732E-3</v>
      </c>
      <c r="F120">
        <f>LN(('Q7 (5 Viet Stocks)'!F120*'VND to JPY exchange rate'!$F120)/('Q7 (5 Viet Stocks)'!F119*'VND to JPY exchange rate'!$F119))</f>
        <v>1.1734237364424823E-2</v>
      </c>
    </row>
    <row r="121" spans="1:6" x14ac:dyDescent="0.25">
      <c r="A121" s="6">
        <v>42113</v>
      </c>
      <c r="B121">
        <f>LN(('Q7 (5 Viet Stocks)'!B121*'VND to JPY exchange rate'!$F121)/('Q7 (5 Viet Stocks)'!B120*'VND to JPY exchange rate'!$F120))</f>
        <v>-8.7260458336617698E-3</v>
      </c>
      <c r="C121">
        <f>LN(('Q7 (5 Viet Stocks)'!C121*'VND to JPY exchange rate'!$F121)/('Q7 (5 Viet Stocks)'!C120*'VND to JPY exchange rate'!$F120))</f>
        <v>-2.2562118743588749E-2</v>
      </c>
      <c r="D121">
        <f>LN(('Q7 (5 Viet Stocks)'!D121*'VND to JPY exchange rate'!$F121)/('Q7 (5 Viet Stocks)'!D120*'VND to JPY exchange rate'!$F120))</f>
        <v>3.0302218539906355E-2</v>
      </c>
      <c r="E121">
        <f>LN(('Q7 (5 Viet Stocks)'!E121*'VND to JPY exchange rate'!$F121)/('Q7 (5 Viet Stocks)'!E120*'VND to JPY exchange rate'!$F120))</f>
        <v>-1.4307920412907005E-2</v>
      </c>
      <c r="F121">
        <f>LN(('Q7 (5 Viet Stocks)'!F121*'VND to JPY exchange rate'!$F121)/('Q7 (5 Viet Stocks)'!F120*'VND to JPY exchange rate'!$F120))</f>
        <v>-1.7186061995057091E-2</v>
      </c>
    </row>
    <row r="122" spans="1:6" x14ac:dyDescent="0.25">
      <c r="A122" s="6">
        <v>42120</v>
      </c>
      <c r="B122">
        <f>LN(('Q7 (5 Viet Stocks)'!B122*'VND to JPY exchange rate'!$F122)/('Q7 (5 Viet Stocks)'!B121*'VND to JPY exchange rate'!$F121))</f>
        <v>7.9800202582661524E-3</v>
      </c>
      <c r="C122">
        <f>LN(('Q7 (5 Viet Stocks)'!C122*'VND to JPY exchange rate'!$F122)/('Q7 (5 Viet Stocks)'!C121*'VND to JPY exchange rate'!$F121))</f>
        <v>-3.3197964404371394E-2</v>
      </c>
      <c r="D122">
        <f>LN(('Q7 (5 Viet Stocks)'!D122*'VND to JPY exchange rate'!$F122)/('Q7 (5 Viet Stocks)'!D121*'VND to JPY exchange rate'!$F121))</f>
        <v>2.0603264304558312E-2</v>
      </c>
      <c r="E122">
        <f>LN(('Q7 (5 Viet Stocks)'!E122*'VND to JPY exchange rate'!$F122)/('Q7 (5 Viet Stocks)'!E121*'VND to JPY exchange rate'!$F121))</f>
        <v>-4.6937476070310095E-3</v>
      </c>
      <c r="F122">
        <f>LN(('Q7 (5 Viet Stocks)'!F122*'VND to JPY exchange rate'!$F122)/('Q7 (5 Viet Stocks)'!F121*'VND to JPY exchange rate'!$F121))</f>
        <v>-2.2746313658277926E-2</v>
      </c>
    </row>
    <row r="123" spans="1:6" x14ac:dyDescent="0.25">
      <c r="A123" s="6">
        <v>42127</v>
      </c>
      <c r="B123">
        <f>LN(('Q7 (5 Viet Stocks)'!B123*'VND to JPY exchange rate'!$F123)/('Q7 (5 Viet Stocks)'!B122*'VND to JPY exchange rate'!$F122))</f>
        <v>9.0174314274216443E-3</v>
      </c>
      <c r="C123">
        <f>LN(('Q7 (5 Viet Stocks)'!C123*'VND to JPY exchange rate'!$F123)/('Q7 (5 Viet Stocks)'!C122*'VND to JPY exchange rate'!$F122))</f>
        <v>1.629142550150766E-2</v>
      </c>
      <c r="D123">
        <f>LN(('Q7 (5 Viet Stocks)'!D123*'VND to JPY exchange rate'!$F123)/('Q7 (5 Viet Stocks)'!D122*'VND to JPY exchange rate'!$F122))</f>
        <v>-1.274255174366812E-2</v>
      </c>
      <c r="E123">
        <f>LN(('Q7 (5 Viet Stocks)'!E123*'VND to JPY exchange rate'!$F123)/('Q7 (5 Viet Stocks)'!E122*'VND to JPY exchange rate'!$F122))</f>
        <v>5.6463144487024428E-3</v>
      </c>
      <c r="F123">
        <f>LN(('Q7 (5 Viet Stocks)'!F123*'VND to JPY exchange rate'!$F123)/('Q7 (5 Viet Stocks)'!F122*'VND to JPY exchange rate'!$F122))</f>
        <v>-4.6610396317276231E-2</v>
      </c>
    </row>
    <row r="124" spans="1:6" x14ac:dyDescent="0.25">
      <c r="A124" s="6">
        <v>42134</v>
      </c>
      <c r="B124">
        <f>LN(('Q7 (5 Viet Stocks)'!B124*'VND to JPY exchange rate'!$F124)/('Q7 (5 Viet Stocks)'!B123*'VND to JPY exchange rate'!$F123))</f>
        <v>-5.9091346981867713E-3</v>
      </c>
      <c r="C124">
        <f>LN(('Q7 (5 Viet Stocks)'!C124*'VND to JPY exchange rate'!$F124)/('Q7 (5 Viet Stocks)'!C123*'VND to JPY exchange rate'!$F123))</f>
        <v>1.9517671173380825E-3</v>
      </c>
      <c r="D124">
        <f>LN(('Q7 (5 Viet Stocks)'!D124*'VND to JPY exchange rate'!$F124)/('Q7 (5 Viet Stocks)'!D123*'VND to JPY exchange rate'!$F123))</f>
        <v>-1.285260723515618E-3</v>
      </c>
      <c r="E124">
        <f>LN(('Q7 (5 Viet Stocks)'!E124*'VND to JPY exchange rate'!$F124)/('Q7 (5 Viet Stocks)'!E123*'VND to JPY exchange rate'!$F123))</f>
        <v>-3.0759864244917579E-3</v>
      </c>
      <c r="F124">
        <f>LN(('Q7 (5 Viet Stocks)'!F124*'VND to JPY exchange rate'!$F124)/('Q7 (5 Viet Stocks)'!F123*'VND to JPY exchange rate'!$F123))</f>
        <v>1.7302949842599683E-3</v>
      </c>
    </row>
    <row r="125" spans="1:6" x14ac:dyDescent="0.25">
      <c r="A125" s="6">
        <v>42141</v>
      </c>
      <c r="B125">
        <f>LN(('Q7 (5 Viet Stocks)'!B125*'VND to JPY exchange rate'!$F125)/('Q7 (5 Viet Stocks)'!B124*'VND to JPY exchange rate'!$F124))</f>
        <v>5.2731743406976431E-3</v>
      </c>
      <c r="C125">
        <f>LN(('Q7 (5 Viet Stocks)'!C125*'VND to JPY exchange rate'!$F125)/('Q7 (5 Viet Stocks)'!C124*'VND to JPY exchange rate'!$F124))</f>
        <v>1.1998732348073433E-2</v>
      </c>
      <c r="D125">
        <f>LN(('Q7 (5 Viet Stocks)'!D125*'VND to JPY exchange rate'!$F125)/('Q7 (5 Viet Stocks)'!D124*'VND to JPY exchange rate'!$F124))</f>
        <v>1.2368414340303682E-2</v>
      </c>
      <c r="E125">
        <f>LN(('Q7 (5 Viet Stocks)'!E125*'VND to JPY exchange rate'!$F125)/('Q7 (5 Viet Stocks)'!E124*'VND to JPY exchange rate'!$F124))</f>
        <v>4.0072722616152003E-2</v>
      </c>
      <c r="F125">
        <f>LN(('Q7 (5 Viet Stocks)'!F125*'VND to JPY exchange rate'!$F125)/('Q7 (5 Viet Stocks)'!F124*'VND to JPY exchange rate'!$F124))</f>
        <v>4.9310128213155779E-2</v>
      </c>
    </row>
    <row r="126" spans="1:6" x14ac:dyDescent="0.25">
      <c r="A126" s="6">
        <v>42148</v>
      </c>
      <c r="B126">
        <f>LN(('Q7 (5 Viet Stocks)'!B126*'VND to JPY exchange rate'!$F126)/('Q7 (5 Viet Stocks)'!B125*'VND to JPY exchange rate'!$F125))</f>
        <v>7.546316110861661E-3</v>
      </c>
      <c r="C126">
        <f>LN(('Q7 (5 Viet Stocks)'!C126*'VND to JPY exchange rate'!$F126)/('Q7 (5 Viet Stocks)'!C125*'VND to JPY exchange rate'!$F125))</f>
        <v>3.3905090487730536E-3</v>
      </c>
      <c r="D126">
        <f>LN(('Q7 (5 Viet Stocks)'!D126*'VND to JPY exchange rate'!$F126)/('Q7 (5 Viet Stocks)'!D125*'VND to JPY exchange rate'!$F125))</f>
        <v>-1.7079447679991505E-3</v>
      </c>
      <c r="E126">
        <f>LN(('Q7 (5 Viet Stocks)'!E126*'VND to JPY exchange rate'!$F126)/('Q7 (5 Viet Stocks)'!E125*'VND to JPY exchange rate'!$F125))</f>
        <v>8.0538041998596144E-3</v>
      </c>
      <c r="F126">
        <f>LN(('Q7 (5 Viet Stocks)'!F126*'VND to JPY exchange rate'!$F126)/('Q7 (5 Viet Stocks)'!F125*'VND to JPY exchange rate'!$F125))</f>
        <v>-6.9168838616704273E-3</v>
      </c>
    </row>
    <row r="127" spans="1:6" x14ac:dyDescent="0.25">
      <c r="A127" s="6">
        <v>42155</v>
      </c>
      <c r="B127">
        <f>LN(('Q7 (5 Viet Stocks)'!B127*'VND to JPY exchange rate'!$F127)/('Q7 (5 Viet Stocks)'!B126*'VND to JPY exchange rate'!$F126))</f>
        <v>9.5090168355137245E-3</v>
      </c>
      <c r="C127">
        <f>LN(('Q7 (5 Viet Stocks)'!C127*'VND to JPY exchange rate'!$F127)/('Q7 (5 Viet Stocks)'!C126*'VND to JPY exchange rate'!$F126))</f>
        <v>1.0849225783638552E-2</v>
      </c>
      <c r="D127">
        <f>LN(('Q7 (5 Viet Stocks)'!D127*'VND to JPY exchange rate'!$F127)/('Q7 (5 Viet Stocks)'!D126*'VND to JPY exchange rate'!$F126))</f>
        <v>1.5019590910471455E-2</v>
      </c>
      <c r="E127">
        <f>LN(('Q7 (5 Viet Stocks)'!E127*'VND to JPY exchange rate'!$F127)/('Q7 (5 Viet Stocks)'!E126*'VND to JPY exchange rate'!$F126))</f>
        <v>2.3473601710587159E-2</v>
      </c>
      <c r="F127">
        <f>LN(('Q7 (5 Viet Stocks)'!F127*'VND to JPY exchange rate'!$F127)/('Q7 (5 Viet Stocks)'!F126*'VND to JPY exchange rate'!$F126))</f>
        <v>1.9479855804952761E-2</v>
      </c>
    </row>
    <row r="128" spans="1:6" x14ac:dyDescent="0.25">
      <c r="A128" s="6">
        <v>42162</v>
      </c>
      <c r="B128">
        <f>LN(('Q7 (5 Viet Stocks)'!B128*'VND to JPY exchange rate'!$F128)/('Q7 (5 Viet Stocks)'!B127*'VND to JPY exchange rate'!$F127))</f>
        <v>-1.0079374132840459E-2</v>
      </c>
      <c r="C128">
        <f>LN(('Q7 (5 Viet Stocks)'!C128*'VND to JPY exchange rate'!$F128)/('Q7 (5 Viet Stocks)'!C127*'VND to JPY exchange rate'!$F127))</f>
        <v>1.1680313712356108E-3</v>
      </c>
      <c r="D128">
        <f>LN(('Q7 (5 Viet Stocks)'!D128*'VND to JPY exchange rate'!$F128)/('Q7 (5 Viet Stocks)'!D127*'VND to JPY exchange rate'!$F127))</f>
        <v>2.9879481892367336E-2</v>
      </c>
      <c r="E128">
        <f>LN(('Q7 (5 Viet Stocks)'!E128*'VND to JPY exchange rate'!$F128)/('Q7 (5 Viet Stocks)'!E127*'VND to JPY exchange rate'!$F127))</f>
        <v>3.3480501651507531E-2</v>
      </c>
      <c r="F128">
        <f>LN(('Q7 (5 Viet Stocks)'!F128*'VND to JPY exchange rate'!$F128)/('Q7 (5 Viet Stocks)'!F127*'VND to JPY exchange rate'!$F127))</f>
        <v>1.9566887132725121E-2</v>
      </c>
    </row>
    <row r="129" spans="1:6" x14ac:dyDescent="0.25">
      <c r="A129" s="6">
        <v>42169</v>
      </c>
      <c r="B129">
        <f>LN(('Q7 (5 Viet Stocks)'!B129*'VND to JPY exchange rate'!$F129)/('Q7 (5 Viet Stocks)'!B128*'VND to JPY exchange rate'!$F128))</f>
        <v>-4.7388626209479796E-3</v>
      </c>
      <c r="C129">
        <f>LN(('Q7 (5 Viet Stocks)'!C129*'VND to JPY exchange rate'!$F129)/('Q7 (5 Viet Stocks)'!C128*'VND to JPY exchange rate'!$F128))</f>
        <v>-2.6563737801201426E-3</v>
      </c>
      <c r="D129">
        <f>LN(('Q7 (5 Viet Stocks)'!D129*'VND to JPY exchange rate'!$F129)/('Q7 (5 Viet Stocks)'!D128*'VND to JPY exchange rate'!$F128))</f>
        <v>-1.8366299267286786E-2</v>
      </c>
      <c r="E129">
        <f>LN(('Q7 (5 Viet Stocks)'!E129*'VND to JPY exchange rate'!$F129)/('Q7 (5 Viet Stocks)'!E128*'VND to JPY exchange rate'!$F128))</f>
        <v>1.9210286586243335E-2</v>
      </c>
      <c r="F129">
        <f>LN(('Q7 (5 Viet Stocks)'!F129*'VND to JPY exchange rate'!$F129)/('Q7 (5 Viet Stocks)'!F128*'VND to JPY exchange rate'!$F128))</f>
        <v>8.7763811696774281E-3</v>
      </c>
    </row>
    <row r="130" spans="1:6" x14ac:dyDescent="0.25">
      <c r="A130" s="6">
        <v>42176</v>
      </c>
      <c r="B130">
        <f>LN(('Q7 (5 Viet Stocks)'!B130*'VND to JPY exchange rate'!$F130)/('Q7 (5 Viet Stocks)'!B129*'VND to JPY exchange rate'!$F129))</f>
        <v>1.6277551132096359E-2</v>
      </c>
      <c r="C130">
        <f>LN(('Q7 (5 Viet Stocks)'!C130*'VND to JPY exchange rate'!$F130)/('Q7 (5 Viet Stocks)'!C129*'VND to JPY exchange rate'!$F129))</f>
        <v>1.0978529783620928E-2</v>
      </c>
      <c r="D130">
        <f>LN(('Q7 (5 Viet Stocks)'!D130*'VND to JPY exchange rate'!$F130)/('Q7 (5 Viet Stocks)'!D129*'VND to JPY exchange rate'!$F129))</f>
        <v>-6.0090140624661018E-3</v>
      </c>
      <c r="E130">
        <f>LN(('Q7 (5 Viet Stocks)'!E130*'VND to JPY exchange rate'!$F130)/('Q7 (5 Viet Stocks)'!E129*'VND to JPY exchange rate'!$F129))</f>
        <v>1.4157489653764788E-2</v>
      </c>
      <c r="F130">
        <f>LN(('Q7 (5 Viet Stocks)'!F130*'VND to JPY exchange rate'!$F130)/('Q7 (5 Viet Stocks)'!F129*'VND to JPY exchange rate'!$F129))</f>
        <v>6.7207162156545389E-2</v>
      </c>
    </row>
    <row r="131" spans="1:6" x14ac:dyDescent="0.25">
      <c r="A131" s="6">
        <v>42183</v>
      </c>
      <c r="B131">
        <f>LN(('Q7 (5 Viet Stocks)'!B131*'VND to JPY exchange rate'!$F131)/('Q7 (5 Viet Stocks)'!B130*'VND to JPY exchange rate'!$F130))</f>
        <v>-3.2300928278631971E-2</v>
      </c>
      <c r="C131">
        <f>LN(('Q7 (5 Viet Stocks)'!C131*'VND to JPY exchange rate'!$F131)/('Q7 (5 Viet Stocks)'!C130*'VND to JPY exchange rate'!$F130))</f>
        <v>-1.5404415930063857E-2</v>
      </c>
      <c r="D131">
        <f>LN(('Q7 (5 Viet Stocks)'!D131*'VND to JPY exchange rate'!$F131)/('Q7 (5 Viet Stocks)'!D130*'VND to JPY exchange rate'!$F130))</f>
        <v>-7.7802087908700971E-3</v>
      </c>
      <c r="E131">
        <f>LN(('Q7 (5 Viet Stocks)'!E131*'VND to JPY exchange rate'!$F131)/('Q7 (5 Viet Stocks)'!E130*'VND to JPY exchange rate'!$F130))</f>
        <v>-1.1027336297766357E-2</v>
      </c>
      <c r="F131">
        <f>LN(('Q7 (5 Viet Stocks)'!F131*'VND to JPY exchange rate'!$F131)/('Q7 (5 Viet Stocks)'!F130*'VND to JPY exchange rate'!$F130))</f>
        <v>-0.10310698606225864</v>
      </c>
    </row>
    <row r="132" spans="1:6" x14ac:dyDescent="0.25">
      <c r="A132" s="6">
        <v>42190</v>
      </c>
      <c r="B132">
        <f>LN(('Q7 (5 Viet Stocks)'!B132*'VND to JPY exchange rate'!$F132)/('Q7 (5 Viet Stocks)'!B131*'VND to JPY exchange rate'!$F131))</f>
        <v>2.4028374208159738E-3</v>
      </c>
      <c r="C132">
        <f>LN(('Q7 (5 Viet Stocks)'!C132*'VND to JPY exchange rate'!$F132)/('Q7 (5 Viet Stocks)'!C131*'VND to JPY exchange rate'!$F131))</f>
        <v>-2.172577895726947E-2</v>
      </c>
      <c r="D132">
        <f>LN(('Q7 (5 Viet Stocks)'!D132*'VND to JPY exchange rate'!$F132)/('Q7 (5 Viet Stocks)'!D131*'VND to JPY exchange rate'!$F131))</f>
        <v>2.430207980930658E-4</v>
      </c>
      <c r="E132">
        <f>LN(('Q7 (5 Viet Stocks)'!E132*'VND to JPY exchange rate'!$F132)/('Q7 (5 Viet Stocks)'!E131*'VND to JPY exchange rate'!$F131))</f>
        <v>1.341919288352263E-2</v>
      </c>
      <c r="F132">
        <f>LN(('Q7 (5 Viet Stocks)'!F132*'VND to JPY exchange rate'!$F132)/('Q7 (5 Viet Stocks)'!F131*'VND to JPY exchange rate'!$F131))</f>
        <v>-8.8964501195403119E-3</v>
      </c>
    </row>
    <row r="133" spans="1:6" x14ac:dyDescent="0.25">
      <c r="A133" s="6">
        <v>42197</v>
      </c>
      <c r="B133">
        <f>LN(('Q7 (5 Viet Stocks)'!B133*'VND to JPY exchange rate'!$F133)/('Q7 (5 Viet Stocks)'!B132*'VND to JPY exchange rate'!$F132))</f>
        <v>1.49036572959439E-2</v>
      </c>
      <c r="C133">
        <f>LN(('Q7 (5 Viet Stocks)'!C133*'VND to JPY exchange rate'!$F133)/('Q7 (5 Viet Stocks)'!C132*'VND to JPY exchange rate'!$F132))</f>
        <v>-1.3296984119474862E-2</v>
      </c>
      <c r="D133">
        <f>LN(('Q7 (5 Viet Stocks)'!D133*'VND to JPY exchange rate'!$F133)/('Q7 (5 Viet Stocks)'!D132*'VND to JPY exchange rate'!$F132))</f>
        <v>1.6557600820064553E-3</v>
      </c>
      <c r="E133">
        <f>LN(('Q7 (5 Viet Stocks)'!E133*'VND to JPY exchange rate'!$F133)/('Q7 (5 Viet Stocks)'!E132*'VND to JPY exchange rate'!$F132))</f>
        <v>1.8518323214065501E-2</v>
      </c>
      <c r="F133">
        <f>LN(('Q7 (5 Viet Stocks)'!F133*'VND to JPY exchange rate'!$F133)/('Q7 (5 Viet Stocks)'!F132*'VND to JPY exchange rate'!$F132))</f>
        <v>3.8487924053232071E-2</v>
      </c>
    </row>
    <row r="134" spans="1:6" x14ac:dyDescent="0.25">
      <c r="A134" s="6">
        <v>42204</v>
      </c>
      <c r="B134">
        <f>LN(('Q7 (5 Viet Stocks)'!B134*'VND to JPY exchange rate'!$F134)/('Q7 (5 Viet Stocks)'!B133*'VND to JPY exchange rate'!$F133))</f>
        <v>1.9169192317037578E-2</v>
      </c>
      <c r="C134">
        <f>LN(('Q7 (5 Viet Stocks)'!C134*'VND to JPY exchange rate'!$F134)/('Q7 (5 Viet Stocks)'!C133*'VND to JPY exchange rate'!$F133))</f>
        <v>-1.1566694760662461E-2</v>
      </c>
      <c r="D134">
        <f>LN(('Q7 (5 Viet Stocks)'!D134*'VND to JPY exchange rate'!$F134)/('Q7 (5 Viet Stocks)'!D133*'VND to JPY exchange rate'!$F133))</f>
        <v>7.5211574684117292E-3</v>
      </c>
      <c r="E134">
        <f>LN(('Q7 (5 Viet Stocks)'!E134*'VND to JPY exchange rate'!$F134)/('Q7 (5 Viet Stocks)'!E133*'VND to JPY exchange rate'!$F133))</f>
        <v>6.8254426225356378E-3</v>
      </c>
      <c r="F134">
        <f>LN(('Q7 (5 Viet Stocks)'!F134*'VND to JPY exchange rate'!$F134)/('Q7 (5 Viet Stocks)'!F133*'VND to JPY exchange rate'!$F133))</f>
        <v>-4.5349855914558167E-3</v>
      </c>
    </row>
    <row r="135" spans="1:6" x14ac:dyDescent="0.25">
      <c r="A135" s="6">
        <v>42211</v>
      </c>
      <c r="B135">
        <f>LN(('Q7 (5 Viet Stocks)'!B135*'VND to JPY exchange rate'!$F135)/('Q7 (5 Viet Stocks)'!B134*'VND to JPY exchange rate'!$F134))</f>
        <v>-2.4686543635457737E-2</v>
      </c>
      <c r="C135">
        <f>LN(('Q7 (5 Viet Stocks)'!C135*'VND to JPY exchange rate'!$F135)/('Q7 (5 Viet Stocks)'!C134*'VND to JPY exchange rate'!$F134))</f>
        <v>1.0916764060762394E-2</v>
      </c>
      <c r="D135">
        <f>LN(('Q7 (5 Viet Stocks)'!D135*'VND to JPY exchange rate'!$F135)/('Q7 (5 Viet Stocks)'!D134*'VND to JPY exchange rate'!$F134))</f>
        <v>-0.13717538424539433</v>
      </c>
      <c r="E135">
        <f>LN(('Q7 (5 Viet Stocks)'!E135*'VND to JPY exchange rate'!$F135)/('Q7 (5 Viet Stocks)'!E134*'VND to JPY exchange rate'!$F134))</f>
        <v>-2.3139272766638484E-2</v>
      </c>
      <c r="F135">
        <f>LN(('Q7 (5 Viet Stocks)'!F135*'VND to JPY exchange rate'!$F135)/('Q7 (5 Viet Stocks)'!F134*'VND to JPY exchange rate'!$F134))</f>
        <v>-0.10609059925039895</v>
      </c>
    </row>
    <row r="136" spans="1:6" x14ac:dyDescent="0.25">
      <c r="A136" s="6">
        <v>42218</v>
      </c>
      <c r="B136">
        <f>LN(('Q7 (5 Viet Stocks)'!B136*'VND to JPY exchange rate'!$F136)/('Q7 (5 Viet Stocks)'!B135*'VND to JPY exchange rate'!$F135))</f>
        <v>1.9082212763905572E-2</v>
      </c>
      <c r="C136">
        <f>LN(('Q7 (5 Viet Stocks)'!C136*'VND to JPY exchange rate'!$F136)/('Q7 (5 Viet Stocks)'!C135*'VND to JPY exchange rate'!$F135))</f>
        <v>2.3289619584067622E-2</v>
      </c>
      <c r="D136">
        <f>LN(('Q7 (5 Viet Stocks)'!D136*'VND to JPY exchange rate'!$F136)/('Q7 (5 Viet Stocks)'!D135*'VND to JPY exchange rate'!$F135))</f>
        <v>3.5911694412788041E-2</v>
      </c>
      <c r="E136">
        <f>LN(('Q7 (5 Viet Stocks)'!E136*'VND to JPY exchange rate'!$F136)/('Q7 (5 Viet Stocks)'!E135*'VND to JPY exchange rate'!$F135))</f>
        <v>2.6470362807317037E-2</v>
      </c>
      <c r="F136">
        <f>LN(('Q7 (5 Viet Stocks)'!F136*'VND to JPY exchange rate'!$F136)/('Q7 (5 Viet Stocks)'!F135*'VND to JPY exchange rate'!$F135))</f>
        <v>4.3171007343266808E-2</v>
      </c>
    </row>
    <row r="137" spans="1:6" x14ac:dyDescent="0.25">
      <c r="A137" s="6">
        <v>42225</v>
      </c>
      <c r="B137">
        <f>LN(('Q7 (5 Viet Stocks)'!B137*'VND to JPY exchange rate'!$F137)/('Q7 (5 Viet Stocks)'!B136*'VND to JPY exchange rate'!$F136))</f>
        <v>5.7368196699082493E-3</v>
      </c>
      <c r="C137">
        <f>LN(('Q7 (5 Viet Stocks)'!C137*'VND to JPY exchange rate'!$F137)/('Q7 (5 Viet Stocks)'!C136*'VND to JPY exchange rate'!$F136))</f>
        <v>1.7602186692602786E-2</v>
      </c>
      <c r="D137">
        <f>LN(('Q7 (5 Viet Stocks)'!D137*'VND to JPY exchange rate'!$F137)/('Q7 (5 Viet Stocks)'!D136*'VND to JPY exchange rate'!$F136))</f>
        <v>3.0533848301849676E-2</v>
      </c>
      <c r="E137">
        <f>LN(('Q7 (5 Viet Stocks)'!E137*'VND to JPY exchange rate'!$F137)/('Q7 (5 Viet Stocks)'!E136*'VND to JPY exchange rate'!$F136))</f>
        <v>8.7831992025379779E-3</v>
      </c>
      <c r="F137">
        <f>LN(('Q7 (5 Viet Stocks)'!F137*'VND to JPY exchange rate'!$F137)/('Q7 (5 Viet Stocks)'!F136*'VND to JPY exchange rate'!$F136))</f>
        <v>-2.3068004105592881E-2</v>
      </c>
    </row>
    <row r="138" spans="1:6" x14ac:dyDescent="0.25">
      <c r="A138" s="6">
        <v>42232</v>
      </c>
      <c r="B138">
        <f>LN(('Q7 (5 Viet Stocks)'!B138*'VND to JPY exchange rate'!$F138)/('Q7 (5 Viet Stocks)'!B137*'VND to JPY exchange rate'!$F137))</f>
        <v>-2.4544161093571812E-2</v>
      </c>
      <c r="C138">
        <f>LN(('Q7 (5 Viet Stocks)'!C138*'VND to JPY exchange rate'!$F138)/('Q7 (5 Viet Stocks)'!C137*'VND to JPY exchange rate'!$F137))</f>
        <v>-3.8305304773089008E-2</v>
      </c>
      <c r="D138">
        <f>LN(('Q7 (5 Viet Stocks)'!D138*'VND to JPY exchange rate'!$F138)/('Q7 (5 Viet Stocks)'!D137*'VND to JPY exchange rate'!$F137))</f>
        <v>1.9659822787560087E-2</v>
      </c>
      <c r="E138">
        <f>LN(('Q7 (5 Viet Stocks)'!E138*'VND to JPY exchange rate'!$F138)/('Q7 (5 Viet Stocks)'!E137*'VND to JPY exchange rate'!$F137))</f>
        <v>-2.8462622699511518E-2</v>
      </c>
      <c r="F138">
        <f>LN(('Q7 (5 Viet Stocks)'!F138*'VND to JPY exchange rate'!$F138)/('Q7 (5 Viet Stocks)'!F137*'VND to JPY exchange rate'!$F137))</f>
        <v>-1.6454333406304884E-2</v>
      </c>
    </row>
    <row r="139" spans="1:6" x14ac:dyDescent="0.25">
      <c r="A139" s="6">
        <v>42239</v>
      </c>
      <c r="B139">
        <f>LN(('Q7 (5 Viet Stocks)'!B139*'VND to JPY exchange rate'!$F139)/('Q7 (5 Viet Stocks)'!B138*'VND to JPY exchange rate'!$F138))</f>
        <v>-0.13729981955978157</v>
      </c>
      <c r="C139">
        <f>LN(('Q7 (5 Viet Stocks)'!C139*'VND to JPY exchange rate'!$F139)/('Q7 (5 Viet Stocks)'!C138*'VND to JPY exchange rate'!$F138))</f>
        <v>-0.15433498675854193</v>
      </c>
      <c r="D139">
        <f>LN(('Q7 (5 Viet Stocks)'!D139*'VND to JPY exchange rate'!$F139)/('Q7 (5 Viet Stocks)'!D138*'VND to JPY exchange rate'!$F138))</f>
        <v>-7.6330391158775768E-2</v>
      </c>
      <c r="E139">
        <f>LN(('Q7 (5 Viet Stocks)'!E139*'VND to JPY exchange rate'!$F139)/('Q7 (5 Viet Stocks)'!E138*'VND to JPY exchange rate'!$F138))</f>
        <v>-9.5879883368395952E-2</v>
      </c>
      <c r="F139">
        <f>LN(('Q7 (5 Viet Stocks)'!F139*'VND to JPY exchange rate'!$F139)/('Q7 (5 Viet Stocks)'!F138*'VND to JPY exchange rate'!$F138))</f>
        <v>-0.31665123752732011</v>
      </c>
    </row>
    <row r="140" spans="1:6" x14ac:dyDescent="0.25">
      <c r="A140" s="6">
        <v>42246</v>
      </c>
      <c r="B140">
        <f>LN(('Q7 (5 Viet Stocks)'!B140*'VND to JPY exchange rate'!$F140)/('Q7 (5 Viet Stocks)'!B139*'VND to JPY exchange rate'!$F139))</f>
        <v>3.6116714000264442E-2</v>
      </c>
      <c r="C140">
        <f>LN(('Q7 (5 Viet Stocks)'!C140*'VND to JPY exchange rate'!$F140)/('Q7 (5 Viet Stocks)'!C139*'VND to JPY exchange rate'!$F139))</f>
        <v>5.1953173705854234E-2</v>
      </c>
      <c r="D140">
        <f>LN(('Q7 (5 Viet Stocks)'!D140*'VND to JPY exchange rate'!$F140)/('Q7 (5 Viet Stocks)'!D139*'VND to JPY exchange rate'!$F139))</f>
        <v>-1.245938797446354E-2</v>
      </c>
      <c r="E140">
        <f>LN(('Q7 (5 Viet Stocks)'!E140*'VND to JPY exchange rate'!$F140)/('Q7 (5 Viet Stocks)'!E139*'VND to JPY exchange rate'!$F139))</f>
        <v>2.0273671068756546E-2</v>
      </c>
      <c r="F140">
        <f>LN(('Q7 (5 Viet Stocks)'!F140*'VND to JPY exchange rate'!$F140)/('Q7 (5 Viet Stocks)'!F139*'VND to JPY exchange rate'!$F139))</f>
        <v>0.10379337823439898</v>
      </c>
    </row>
    <row r="141" spans="1:6" x14ac:dyDescent="0.25">
      <c r="A141" s="6">
        <v>42253</v>
      </c>
      <c r="B141">
        <f>LN(('Q7 (5 Viet Stocks)'!B141*'VND to JPY exchange rate'!$F141)/('Q7 (5 Viet Stocks)'!B140*'VND to JPY exchange rate'!$F140))</f>
        <v>-3.7756329619881381E-2</v>
      </c>
      <c r="C141">
        <f>LN(('Q7 (5 Viet Stocks)'!C141*'VND to JPY exchange rate'!$F141)/('Q7 (5 Viet Stocks)'!C140*'VND to JPY exchange rate'!$F140))</f>
        <v>-4.4551955719991043E-2</v>
      </c>
      <c r="D141">
        <f>LN(('Q7 (5 Viet Stocks)'!D141*'VND to JPY exchange rate'!$F141)/('Q7 (5 Viet Stocks)'!D140*'VND to JPY exchange rate'!$F140))</f>
        <v>-4.2666666126004914E-2</v>
      </c>
      <c r="E141">
        <f>LN(('Q7 (5 Viet Stocks)'!E141*'VND to JPY exchange rate'!$F141)/('Q7 (5 Viet Stocks)'!E140*'VND to JPY exchange rate'!$F140))</f>
        <v>-3.3754121843336711E-2</v>
      </c>
      <c r="F141">
        <f>LN(('Q7 (5 Viet Stocks)'!F141*'VND to JPY exchange rate'!$F141)/('Q7 (5 Viet Stocks)'!F140*'VND to JPY exchange rate'!$F140))</f>
        <v>-7.8175531234885701E-2</v>
      </c>
    </row>
    <row r="142" spans="1:6" x14ac:dyDescent="0.25">
      <c r="A142" s="6">
        <v>42260</v>
      </c>
      <c r="B142">
        <f>LN(('Q7 (5 Viet Stocks)'!B142*'VND to JPY exchange rate'!$F142)/('Q7 (5 Viet Stocks)'!B141*'VND to JPY exchange rate'!$F141))</f>
        <v>3.3762967007236265E-2</v>
      </c>
      <c r="C142">
        <f>LN(('Q7 (5 Viet Stocks)'!C142*'VND to JPY exchange rate'!$F142)/('Q7 (5 Viet Stocks)'!C141*'VND to JPY exchange rate'!$F141))</f>
        <v>2.8989754007817777E-2</v>
      </c>
      <c r="D142">
        <f>LN(('Q7 (5 Viet Stocks)'!D142*'VND to JPY exchange rate'!$F142)/('Q7 (5 Viet Stocks)'!D141*'VND to JPY exchange rate'!$F141))</f>
        <v>3.8017604234680764E-2</v>
      </c>
      <c r="E142">
        <f>LN(('Q7 (5 Viet Stocks)'!E142*'VND to JPY exchange rate'!$F142)/('Q7 (5 Viet Stocks)'!E141*'VND to JPY exchange rate'!$F141))</f>
        <v>4.9666734064352173E-2</v>
      </c>
      <c r="F142">
        <f>LN(('Q7 (5 Viet Stocks)'!F142*'VND to JPY exchange rate'!$F142)/('Q7 (5 Viet Stocks)'!F141*'VND to JPY exchange rate'!$F141))</f>
        <v>5.5667066611152269E-2</v>
      </c>
    </row>
    <row r="143" spans="1:6" x14ac:dyDescent="0.25">
      <c r="A143" s="6">
        <v>42267</v>
      </c>
      <c r="B143">
        <f>LN(('Q7 (5 Viet Stocks)'!B143*'VND to JPY exchange rate'!$F143)/('Q7 (5 Viet Stocks)'!B142*'VND to JPY exchange rate'!$F142))</f>
        <v>-7.6495759368183482E-3</v>
      </c>
      <c r="C143">
        <f>LN(('Q7 (5 Viet Stocks)'!C143*'VND to JPY exchange rate'!$F143)/('Q7 (5 Viet Stocks)'!C142*'VND to JPY exchange rate'!$F142))</f>
        <v>-1.7685999266327161E-3</v>
      </c>
      <c r="D143">
        <f>LN(('Q7 (5 Viet Stocks)'!D143*'VND to JPY exchange rate'!$F143)/('Q7 (5 Viet Stocks)'!D142*'VND to JPY exchange rate'!$F142))</f>
        <v>7.2120772468806035E-3</v>
      </c>
      <c r="E143">
        <f>LN(('Q7 (5 Viet Stocks)'!E143*'VND to JPY exchange rate'!$F143)/('Q7 (5 Viet Stocks)'!E142*'VND to JPY exchange rate'!$F142))</f>
        <v>-2.167687106762051E-2</v>
      </c>
      <c r="F143">
        <f>LN(('Q7 (5 Viet Stocks)'!F143*'VND to JPY exchange rate'!$F143)/('Q7 (5 Viet Stocks)'!F142*'VND to JPY exchange rate'!$F142))</f>
        <v>1.0479895996819566E-2</v>
      </c>
    </row>
    <row r="144" spans="1:6" x14ac:dyDescent="0.25">
      <c r="A144" s="6">
        <v>42274</v>
      </c>
      <c r="B144">
        <f>LN(('Q7 (5 Viet Stocks)'!B144*'VND to JPY exchange rate'!$F144)/('Q7 (5 Viet Stocks)'!B143*'VND to JPY exchange rate'!$F143))</f>
        <v>-3.8630172730515437E-2</v>
      </c>
      <c r="C144">
        <f>LN(('Q7 (5 Viet Stocks)'!C144*'VND to JPY exchange rate'!$F144)/('Q7 (5 Viet Stocks)'!C143*'VND to JPY exchange rate'!$F143))</f>
        <v>-3.8640900512981989E-2</v>
      </c>
      <c r="D144">
        <f>LN(('Q7 (5 Viet Stocks)'!D144*'VND to JPY exchange rate'!$F144)/('Q7 (5 Viet Stocks)'!D143*'VND to JPY exchange rate'!$F143))</f>
        <v>-6.8669220777709513E-3</v>
      </c>
      <c r="E144">
        <f>LN(('Q7 (5 Viet Stocks)'!E144*'VND to JPY exchange rate'!$F144)/('Q7 (5 Viet Stocks)'!E143*'VND to JPY exchange rate'!$F143))</f>
        <v>7.3261682974118869E-3</v>
      </c>
      <c r="F144">
        <f>LN(('Q7 (5 Viet Stocks)'!F144*'VND to JPY exchange rate'!$F144)/('Q7 (5 Viet Stocks)'!F143*'VND to JPY exchange rate'!$F143))</f>
        <v>-0.17774726450486858</v>
      </c>
    </row>
    <row r="145" spans="1:6" x14ac:dyDescent="0.25">
      <c r="A145" s="6">
        <v>42281</v>
      </c>
      <c r="B145">
        <f>LN(('Q7 (5 Viet Stocks)'!B145*'VND to JPY exchange rate'!$F145)/('Q7 (5 Viet Stocks)'!B144*'VND to JPY exchange rate'!$F144))</f>
        <v>5.1573561329574698E-2</v>
      </c>
      <c r="C145">
        <f>LN(('Q7 (5 Viet Stocks)'!C145*'VND to JPY exchange rate'!$F145)/('Q7 (5 Viet Stocks)'!C144*'VND to JPY exchange rate'!$F144))</f>
        <v>4.1842582732103339E-2</v>
      </c>
      <c r="D145">
        <f>LN(('Q7 (5 Viet Stocks)'!D145*'VND to JPY exchange rate'!$F145)/('Q7 (5 Viet Stocks)'!D144*'VND to JPY exchange rate'!$F144))</f>
        <v>1.5686026934115777E-2</v>
      </c>
      <c r="E145">
        <f>LN(('Q7 (5 Viet Stocks)'!E145*'VND to JPY exchange rate'!$F145)/('Q7 (5 Viet Stocks)'!E144*'VND to JPY exchange rate'!$F144))</f>
        <v>1.4469613181138432E-2</v>
      </c>
      <c r="F145">
        <f>LN(('Q7 (5 Viet Stocks)'!F145*'VND to JPY exchange rate'!$F145)/('Q7 (5 Viet Stocks)'!F144*'VND to JPY exchange rate'!$F144))</f>
        <v>0.12504338575051915</v>
      </c>
    </row>
    <row r="146" spans="1:6" x14ac:dyDescent="0.25">
      <c r="A146" s="6">
        <v>42288</v>
      </c>
      <c r="B146">
        <f>LN(('Q7 (5 Viet Stocks)'!B146*'VND to JPY exchange rate'!$F146)/('Q7 (5 Viet Stocks)'!B145*'VND to JPY exchange rate'!$F145))</f>
        <v>3.1062931362418247E-2</v>
      </c>
      <c r="C146">
        <f>LN(('Q7 (5 Viet Stocks)'!C146*'VND to JPY exchange rate'!$F146)/('Q7 (5 Viet Stocks)'!C145*'VND to JPY exchange rate'!$F145))</f>
        <v>1.8036658439797751E-2</v>
      </c>
      <c r="D146">
        <f>LN(('Q7 (5 Viet Stocks)'!D146*'VND to JPY exchange rate'!$F146)/('Q7 (5 Viet Stocks)'!D145*'VND to JPY exchange rate'!$F145))</f>
        <v>4.7815384261087682E-2</v>
      </c>
      <c r="E146">
        <f>LN(('Q7 (5 Viet Stocks)'!E146*'VND to JPY exchange rate'!$F146)/('Q7 (5 Viet Stocks)'!E145*'VND to JPY exchange rate'!$F145))</f>
        <v>2.0485542595249515E-2</v>
      </c>
      <c r="F146">
        <f>LN(('Q7 (5 Viet Stocks)'!F146*'VND to JPY exchange rate'!$F146)/('Q7 (5 Viet Stocks)'!F145*'VND to JPY exchange rate'!$F145))</f>
        <v>7.398843837845967E-2</v>
      </c>
    </row>
    <row r="147" spans="1:6" x14ac:dyDescent="0.25">
      <c r="A147" s="6">
        <v>42295</v>
      </c>
      <c r="B147">
        <f>LN(('Q7 (5 Viet Stocks)'!B147*'VND to JPY exchange rate'!$F147)/('Q7 (5 Viet Stocks)'!B146*'VND to JPY exchange rate'!$F146))</f>
        <v>-7.2744698737359087E-3</v>
      </c>
      <c r="C147">
        <f>LN(('Q7 (5 Viet Stocks)'!C147*'VND to JPY exchange rate'!$F147)/('Q7 (5 Viet Stocks)'!C146*'VND to JPY exchange rate'!$F146))</f>
        <v>6.7595187688576563E-3</v>
      </c>
      <c r="D147">
        <f>LN(('Q7 (5 Viet Stocks)'!D147*'VND to JPY exchange rate'!$F147)/('Q7 (5 Viet Stocks)'!D146*'VND to JPY exchange rate'!$F146))</f>
        <v>-3.0201854921286637E-2</v>
      </c>
      <c r="E147">
        <f>LN(('Q7 (5 Viet Stocks)'!E147*'VND to JPY exchange rate'!$F147)/('Q7 (5 Viet Stocks)'!E146*'VND to JPY exchange rate'!$F146))</f>
        <v>-1.5808967684461502E-2</v>
      </c>
      <c r="F147">
        <f>LN(('Q7 (5 Viet Stocks)'!F147*'VND to JPY exchange rate'!$F147)/('Q7 (5 Viet Stocks)'!F146*'VND to JPY exchange rate'!$F146))</f>
        <v>-1.5086936779967346E-2</v>
      </c>
    </row>
    <row r="148" spans="1:6" x14ac:dyDescent="0.25">
      <c r="A148" s="6">
        <v>42302</v>
      </c>
      <c r="B148">
        <f>LN(('Q7 (5 Viet Stocks)'!B148*'VND to JPY exchange rate'!$F148)/('Q7 (5 Viet Stocks)'!B147*'VND to JPY exchange rate'!$F147))</f>
        <v>3.177823002181189E-2</v>
      </c>
      <c r="C148">
        <f>LN(('Q7 (5 Viet Stocks)'!C148*'VND to JPY exchange rate'!$F148)/('Q7 (5 Viet Stocks)'!C147*'VND to JPY exchange rate'!$F147))</f>
        <v>2.5373302861961097E-2</v>
      </c>
      <c r="D148">
        <f>LN(('Q7 (5 Viet Stocks)'!D148*'VND to JPY exchange rate'!$F148)/('Q7 (5 Viet Stocks)'!D147*'VND to JPY exchange rate'!$F147))</f>
        <v>6.1742996692542382E-3</v>
      </c>
      <c r="E148">
        <f>LN(('Q7 (5 Viet Stocks)'!E148*'VND to JPY exchange rate'!$F148)/('Q7 (5 Viet Stocks)'!E147*'VND to JPY exchange rate'!$F147))</f>
        <v>2.7922575754976694E-2</v>
      </c>
      <c r="F148">
        <f>LN(('Q7 (5 Viet Stocks)'!F148*'VND to JPY exchange rate'!$F148)/('Q7 (5 Viet Stocks)'!F147*'VND to JPY exchange rate'!$F147))</f>
        <v>-3.8633351642588937E-3</v>
      </c>
    </row>
    <row r="149" spans="1:6" x14ac:dyDescent="0.25">
      <c r="A149" s="6">
        <v>42309</v>
      </c>
      <c r="B149">
        <f>LN(('Q7 (5 Viet Stocks)'!B149*'VND to JPY exchange rate'!$F149)/('Q7 (5 Viet Stocks)'!B148*'VND to JPY exchange rate'!$F148))</f>
        <v>1.3224764833961752E-2</v>
      </c>
      <c r="C149">
        <f>LN(('Q7 (5 Viet Stocks)'!C149*'VND to JPY exchange rate'!$F149)/('Q7 (5 Viet Stocks)'!C148*'VND to JPY exchange rate'!$F148))</f>
        <v>2.0892237870415914E-2</v>
      </c>
      <c r="D149">
        <f>LN(('Q7 (5 Viet Stocks)'!D149*'VND to JPY exchange rate'!$F149)/('Q7 (5 Viet Stocks)'!D148*'VND to JPY exchange rate'!$F148))</f>
        <v>1.0245894348869095E-2</v>
      </c>
      <c r="E149">
        <f>LN(('Q7 (5 Viet Stocks)'!E149*'VND to JPY exchange rate'!$F149)/('Q7 (5 Viet Stocks)'!E148*'VND to JPY exchange rate'!$F148))</f>
        <v>-1.5356039511143421E-2</v>
      </c>
      <c r="F149">
        <f>LN(('Q7 (5 Viet Stocks)'!F149*'VND to JPY exchange rate'!$F149)/('Q7 (5 Viet Stocks)'!F148*'VND to JPY exchange rate'!$F148))</f>
        <v>6.0484110044363333E-2</v>
      </c>
    </row>
    <row r="150" spans="1:6" x14ac:dyDescent="0.25">
      <c r="A150" s="6">
        <v>42316</v>
      </c>
      <c r="B150">
        <f>LN(('Q7 (5 Viet Stocks)'!B150*'VND to JPY exchange rate'!$F150)/('Q7 (5 Viet Stocks)'!B149*'VND to JPY exchange rate'!$F149))</f>
        <v>-3.0694334422973965E-3</v>
      </c>
      <c r="C150">
        <f>LN(('Q7 (5 Viet Stocks)'!C150*'VND to JPY exchange rate'!$F150)/('Q7 (5 Viet Stocks)'!C149*'VND to JPY exchange rate'!$F149))</f>
        <v>8.1446585307997695E-3</v>
      </c>
      <c r="D150">
        <f>LN(('Q7 (5 Viet Stocks)'!D150*'VND to JPY exchange rate'!$F150)/('Q7 (5 Viet Stocks)'!D149*'VND to JPY exchange rate'!$F149))</f>
        <v>1.9462028978726152E-3</v>
      </c>
      <c r="E150">
        <f>LN(('Q7 (5 Viet Stocks)'!E150*'VND to JPY exchange rate'!$F150)/('Q7 (5 Viet Stocks)'!E149*'VND to JPY exchange rate'!$F149))</f>
        <v>4.2649448173092346E-2</v>
      </c>
      <c r="F150">
        <f>LN(('Q7 (5 Viet Stocks)'!F150*'VND to JPY exchange rate'!$F150)/('Q7 (5 Viet Stocks)'!F149*'VND to JPY exchange rate'!$F149))</f>
        <v>1.2469460733568617E-2</v>
      </c>
    </row>
    <row r="151" spans="1:6" x14ac:dyDescent="0.25">
      <c r="A151" s="6">
        <v>42323</v>
      </c>
      <c r="B151">
        <f>LN(('Q7 (5 Viet Stocks)'!B151*'VND to JPY exchange rate'!$F151)/('Q7 (5 Viet Stocks)'!B150*'VND to JPY exchange rate'!$F150))</f>
        <v>-1.1638215476732968E-2</v>
      </c>
      <c r="C151">
        <f>LN(('Q7 (5 Viet Stocks)'!C151*'VND to JPY exchange rate'!$F151)/('Q7 (5 Viet Stocks)'!C150*'VND to JPY exchange rate'!$F150))</f>
        <v>-4.9021834059440649E-3</v>
      </c>
      <c r="D151">
        <f>LN(('Q7 (5 Viet Stocks)'!D151*'VND to JPY exchange rate'!$F151)/('Q7 (5 Viet Stocks)'!D150*'VND to JPY exchange rate'!$F150))</f>
        <v>-1.7492383439310075E-2</v>
      </c>
      <c r="E151">
        <f>LN(('Q7 (5 Viet Stocks)'!E151*'VND to JPY exchange rate'!$F151)/('Q7 (5 Viet Stocks)'!E150*'VND to JPY exchange rate'!$F150))</f>
        <v>-5.0837684585108116E-2</v>
      </c>
      <c r="F151">
        <f>LN(('Q7 (5 Viet Stocks)'!F151*'VND to JPY exchange rate'!$F151)/('Q7 (5 Viet Stocks)'!F150*'VND to JPY exchange rate'!$F150))</f>
        <v>-7.2595365279698024E-2</v>
      </c>
    </row>
    <row r="152" spans="1:6" x14ac:dyDescent="0.25">
      <c r="A152" s="6">
        <v>42330</v>
      </c>
      <c r="B152">
        <f>LN(('Q7 (5 Viet Stocks)'!B152*'VND to JPY exchange rate'!$F152)/('Q7 (5 Viet Stocks)'!B151*'VND to JPY exchange rate'!$F151))</f>
        <v>1.7349877557464723E-2</v>
      </c>
      <c r="C152">
        <f>LN(('Q7 (5 Viet Stocks)'!C152*'VND to JPY exchange rate'!$F152)/('Q7 (5 Viet Stocks)'!C151*'VND to JPY exchange rate'!$F151))</f>
        <v>1.1743282149420135E-2</v>
      </c>
      <c r="D152">
        <f>LN(('Q7 (5 Viet Stocks)'!D152*'VND to JPY exchange rate'!$F152)/('Q7 (5 Viet Stocks)'!D151*'VND to JPY exchange rate'!$F151))</f>
        <v>2.3431041553884511E-2</v>
      </c>
      <c r="E152">
        <f>LN(('Q7 (5 Viet Stocks)'!E152*'VND to JPY exchange rate'!$F152)/('Q7 (5 Viet Stocks)'!E151*'VND to JPY exchange rate'!$F151))</f>
        <v>3.3019883698824887E-2</v>
      </c>
      <c r="F152">
        <f>LN(('Q7 (5 Viet Stocks)'!F152*'VND to JPY exchange rate'!$F152)/('Q7 (5 Viet Stocks)'!F151*'VND to JPY exchange rate'!$F151))</f>
        <v>5.4858857790569926E-2</v>
      </c>
    </row>
    <row r="153" spans="1:6" x14ac:dyDescent="0.25">
      <c r="A153" s="6">
        <v>42337</v>
      </c>
      <c r="B153">
        <f>LN(('Q7 (5 Viet Stocks)'!B153*'VND to JPY exchange rate'!$F153)/('Q7 (5 Viet Stocks)'!B152*'VND to JPY exchange rate'!$F152))</f>
        <v>5.1139086326726663E-3</v>
      </c>
      <c r="C153">
        <f>LN(('Q7 (5 Viet Stocks)'!C153*'VND to JPY exchange rate'!$F153)/('Q7 (5 Viet Stocks)'!C152*'VND to JPY exchange rate'!$F152))</f>
        <v>-2.252194235771156E-3</v>
      </c>
      <c r="D153">
        <f>LN(('Q7 (5 Viet Stocks)'!D153*'VND to JPY exchange rate'!$F153)/('Q7 (5 Viet Stocks)'!D152*'VND to JPY exchange rate'!$F152))</f>
        <v>9.6601521440463408E-3</v>
      </c>
      <c r="E153">
        <f>LN(('Q7 (5 Viet Stocks)'!E153*'VND to JPY exchange rate'!$F153)/('Q7 (5 Viet Stocks)'!E152*'VND to JPY exchange rate'!$F152))</f>
        <v>7.0375565625222774E-3</v>
      </c>
      <c r="F153">
        <f>LN(('Q7 (5 Viet Stocks)'!F153*'VND to JPY exchange rate'!$F153)/('Q7 (5 Viet Stocks)'!F152*'VND to JPY exchange rate'!$F152))</f>
        <v>4.7014314891997887E-2</v>
      </c>
    </row>
    <row r="154" spans="1:6" x14ac:dyDescent="0.25">
      <c r="A154" s="6">
        <v>42344</v>
      </c>
      <c r="B154">
        <f>LN(('Q7 (5 Viet Stocks)'!B154*'VND to JPY exchange rate'!$F154)/('Q7 (5 Viet Stocks)'!B153*'VND to JPY exchange rate'!$F153))</f>
        <v>-1.7193922967381804E-3</v>
      </c>
      <c r="C154">
        <f>LN(('Q7 (5 Viet Stocks)'!C154*'VND to JPY exchange rate'!$F154)/('Q7 (5 Viet Stocks)'!C153*'VND to JPY exchange rate'!$F153))</f>
        <v>-4.3384879539999522E-3</v>
      </c>
      <c r="D154">
        <f>LN(('Q7 (5 Viet Stocks)'!D154*'VND to JPY exchange rate'!$F154)/('Q7 (5 Viet Stocks)'!D153*'VND to JPY exchange rate'!$F153))</f>
        <v>-1.5446474190374114E-2</v>
      </c>
      <c r="E154">
        <f>LN(('Q7 (5 Viet Stocks)'!E154*'VND to JPY exchange rate'!$F154)/('Q7 (5 Viet Stocks)'!E153*'VND to JPY exchange rate'!$F153))</f>
        <v>-5.2111565734784378E-2</v>
      </c>
      <c r="F154">
        <f>LN(('Q7 (5 Viet Stocks)'!F154*'VND to JPY exchange rate'!$F154)/('Q7 (5 Viet Stocks)'!F153*'VND to JPY exchange rate'!$F153))</f>
        <v>-8.0008144957086663E-2</v>
      </c>
    </row>
    <row r="155" spans="1:6" x14ac:dyDescent="0.25">
      <c r="A155" s="6">
        <v>42351</v>
      </c>
      <c r="B155">
        <f>LN(('Q7 (5 Viet Stocks)'!B155*'VND to JPY exchange rate'!$F155)/('Q7 (5 Viet Stocks)'!B154*'VND to JPY exchange rate'!$F154))</f>
        <v>-4.7560686391480957E-2</v>
      </c>
      <c r="C155">
        <f>LN(('Q7 (5 Viet Stocks)'!C155*'VND to JPY exchange rate'!$F155)/('Q7 (5 Viet Stocks)'!C154*'VND to JPY exchange rate'!$F154))</f>
        <v>-5.1805923258683557E-2</v>
      </c>
      <c r="D155">
        <f>LN(('Q7 (5 Viet Stocks)'!D155*'VND to JPY exchange rate'!$F155)/('Q7 (5 Viet Stocks)'!D154*'VND to JPY exchange rate'!$F154))</f>
        <v>-3.4445400919668905E-2</v>
      </c>
      <c r="E155">
        <f>LN(('Q7 (5 Viet Stocks)'!E155*'VND to JPY exchange rate'!$F155)/('Q7 (5 Viet Stocks)'!E154*'VND to JPY exchange rate'!$F154))</f>
        <v>-5.9911667856055388E-2</v>
      </c>
      <c r="F155">
        <f>LN(('Q7 (5 Viet Stocks)'!F155*'VND to JPY exchange rate'!$F155)/('Q7 (5 Viet Stocks)'!F154*'VND to JPY exchange rate'!$F154))</f>
        <v>-0.14665877945141798</v>
      </c>
    </row>
    <row r="156" spans="1:6" x14ac:dyDescent="0.25">
      <c r="A156" s="6">
        <v>42358</v>
      </c>
      <c r="B156">
        <f>LN(('Q7 (5 Viet Stocks)'!B156*'VND to JPY exchange rate'!$F156)/('Q7 (5 Viet Stocks)'!B155*'VND to JPY exchange rate'!$F155))</f>
        <v>2.2955751434831462E-3</v>
      </c>
      <c r="C156">
        <f>LN(('Q7 (5 Viet Stocks)'!C156*'VND to JPY exchange rate'!$F156)/('Q7 (5 Viet Stocks)'!C155*'VND to JPY exchange rate'!$F155))</f>
        <v>-9.411452131513948E-3</v>
      </c>
      <c r="D156">
        <f>LN(('Q7 (5 Viet Stocks)'!D156*'VND to JPY exchange rate'!$F156)/('Q7 (5 Viet Stocks)'!D155*'VND to JPY exchange rate'!$F155))</f>
        <v>5.1775293263134814E-4</v>
      </c>
      <c r="E156">
        <f>LN(('Q7 (5 Viet Stocks)'!E156*'VND to JPY exchange rate'!$F156)/('Q7 (5 Viet Stocks)'!E155*'VND to JPY exchange rate'!$F155))</f>
        <v>-1.0953217693421717E-2</v>
      </c>
      <c r="F156">
        <f>LN(('Q7 (5 Viet Stocks)'!F156*'VND to JPY exchange rate'!$F156)/('Q7 (5 Viet Stocks)'!F155*'VND to JPY exchange rate'!$F155))</f>
        <v>2.9488722534103205E-2</v>
      </c>
    </row>
    <row r="157" spans="1:6" x14ac:dyDescent="0.25">
      <c r="A157" s="6">
        <v>42365</v>
      </c>
      <c r="B157">
        <f>LN(('Q7 (5 Viet Stocks)'!B157*'VND to JPY exchange rate'!$F157)/('Q7 (5 Viet Stocks)'!B156*'VND to JPY exchange rate'!$F156))</f>
        <v>1.0332343261614267E-2</v>
      </c>
      <c r="C157">
        <f>LN(('Q7 (5 Viet Stocks)'!C157*'VND to JPY exchange rate'!$F157)/('Q7 (5 Viet Stocks)'!C156*'VND to JPY exchange rate'!$F156))</f>
        <v>1.2767527937716494E-2</v>
      </c>
      <c r="D157">
        <f>LN(('Q7 (5 Viet Stocks)'!D157*'VND to JPY exchange rate'!$F157)/('Q7 (5 Viet Stocks)'!D156*'VND to JPY exchange rate'!$F156))</f>
        <v>1.8769181595119908E-2</v>
      </c>
      <c r="E157">
        <f>LN(('Q7 (5 Viet Stocks)'!E157*'VND to JPY exchange rate'!$F157)/('Q7 (5 Viet Stocks)'!E156*'VND to JPY exchange rate'!$F156))</f>
        <v>1.6012300289884714E-2</v>
      </c>
      <c r="F157">
        <f>LN(('Q7 (5 Viet Stocks)'!F157*'VND to JPY exchange rate'!$F157)/('Q7 (5 Viet Stocks)'!F156*'VND to JPY exchange rate'!$F156))</f>
        <v>4.6370820549284777E-2</v>
      </c>
    </row>
    <row r="158" spans="1:6" x14ac:dyDescent="0.25">
      <c r="A158" s="6">
        <v>42372</v>
      </c>
      <c r="B158">
        <f>LN(('Q7 (5 Viet Stocks)'!B158*'VND to JPY exchange rate'!$F158)/('Q7 (5 Viet Stocks)'!B157*'VND to JPY exchange rate'!$F157))</f>
        <v>-1.91408445761874E-2</v>
      </c>
      <c r="C158">
        <f>LN(('Q7 (5 Viet Stocks)'!C158*'VND to JPY exchange rate'!$F158)/('Q7 (5 Viet Stocks)'!C157*'VND to JPY exchange rate'!$F157))</f>
        <v>-4.8023356774685569E-2</v>
      </c>
      <c r="D158">
        <f>LN(('Q7 (5 Viet Stocks)'!D158*'VND to JPY exchange rate'!$F158)/('Q7 (5 Viet Stocks)'!D157*'VND to JPY exchange rate'!$F157))</f>
        <v>-5.8230540520225998E-2</v>
      </c>
      <c r="E158">
        <f>LN(('Q7 (5 Viet Stocks)'!E158*'VND to JPY exchange rate'!$F158)/('Q7 (5 Viet Stocks)'!E157*'VND to JPY exchange rate'!$F157))</f>
        <v>-4.095620735321303E-2</v>
      </c>
      <c r="F158">
        <f>LN(('Q7 (5 Viet Stocks)'!F158*'VND to JPY exchange rate'!$F158)/('Q7 (5 Viet Stocks)'!F157*'VND to JPY exchange rate'!$F157))</f>
        <v>-0.11135701877554646</v>
      </c>
    </row>
    <row r="159" spans="1:6" x14ac:dyDescent="0.25">
      <c r="A159" s="6">
        <v>42379</v>
      </c>
      <c r="B159">
        <f>LN(('Q7 (5 Viet Stocks)'!B159*'VND to JPY exchange rate'!$F159)/('Q7 (5 Viet Stocks)'!B158*'VND to JPY exchange rate'!$F158))</f>
        <v>-6.5999306590542442E-2</v>
      </c>
      <c r="C159">
        <f>LN(('Q7 (5 Viet Stocks)'!C159*'VND to JPY exchange rate'!$F159)/('Q7 (5 Viet Stocks)'!C158*'VND to JPY exchange rate'!$F158))</f>
        <v>-0.11207084410830964</v>
      </c>
      <c r="D159">
        <f>LN(('Q7 (5 Viet Stocks)'!D159*'VND to JPY exchange rate'!$F159)/('Q7 (5 Viet Stocks)'!D158*'VND to JPY exchange rate'!$F158))</f>
        <v>-3.0571879550842063E-2</v>
      </c>
      <c r="E159">
        <f>LN(('Q7 (5 Viet Stocks)'!E159*'VND to JPY exchange rate'!$F159)/('Q7 (5 Viet Stocks)'!E158*'VND to JPY exchange rate'!$F158))</f>
        <v>-3.4713488937763173E-2</v>
      </c>
      <c r="F159">
        <f>LN(('Q7 (5 Viet Stocks)'!F159*'VND to JPY exchange rate'!$F159)/('Q7 (5 Viet Stocks)'!F158*'VND to JPY exchange rate'!$F158))</f>
        <v>-0.2064630675015787</v>
      </c>
    </row>
    <row r="160" spans="1:6" x14ac:dyDescent="0.25">
      <c r="A160" s="6">
        <v>42386</v>
      </c>
      <c r="B160">
        <f>LN(('Q7 (5 Viet Stocks)'!B160*'VND to JPY exchange rate'!$F160)/('Q7 (5 Viet Stocks)'!B159*'VND to JPY exchange rate'!$F159))</f>
        <v>-2.7496460462933109E-2</v>
      </c>
      <c r="C160">
        <f>LN(('Q7 (5 Viet Stocks)'!C160*'VND to JPY exchange rate'!$F160)/('Q7 (5 Viet Stocks)'!C159*'VND to JPY exchange rate'!$F159))</f>
        <v>-2.0884831611355962E-2</v>
      </c>
      <c r="D160">
        <f>LN(('Q7 (5 Viet Stocks)'!D160*'VND to JPY exchange rate'!$F160)/('Q7 (5 Viet Stocks)'!D159*'VND to JPY exchange rate'!$F159))</f>
        <v>-2.7876617102598766E-2</v>
      </c>
      <c r="E160">
        <f>LN(('Q7 (5 Viet Stocks)'!E160*'VND to JPY exchange rate'!$F160)/('Q7 (5 Viet Stocks)'!E159*'VND to JPY exchange rate'!$F159))</f>
        <v>-6.471888403129912E-2</v>
      </c>
      <c r="F160">
        <f>LN(('Q7 (5 Viet Stocks)'!F160*'VND to JPY exchange rate'!$F160)/('Q7 (5 Viet Stocks)'!F159*'VND to JPY exchange rate'!$F159))</f>
        <v>-0.10951639438408596</v>
      </c>
    </row>
    <row r="161" spans="1:6" x14ac:dyDescent="0.25">
      <c r="A161" s="6">
        <v>42393</v>
      </c>
      <c r="B161">
        <f>LN(('Q7 (5 Viet Stocks)'!B161*'VND to JPY exchange rate'!$F161)/('Q7 (5 Viet Stocks)'!B160*'VND to JPY exchange rate'!$F160))</f>
        <v>1.1826987073917803E-2</v>
      </c>
      <c r="C161">
        <f>LN(('Q7 (5 Viet Stocks)'!C161*'VND to JPY exchange rate'!$F161)/('Q7 (5 Viet Stocks)'!C160*'VND to JPY exchange rate'!$F160))</f>
        <v>6.9056980568915419E-2</v>
      </c>
      <c r="D161">
        <f>LN(('Q7 (5 Viet Stocks)'!D161*'VND to JPY exchange rate'!$F161)/('Q7 (5 Viet Stocks)'!D160*'VND to JPY exchange rate'!$F160))</f>
        <v>-1.3352103172303413E-2</v>
      </c>
      <c r="E161">
        <f>LN(('Q7 (5 Viet Stocks)'!E161*'VND to JPY exchange rate'!$F161)/('Q7 (5 Viet Stocks)'!E160*'VND to JPY exchange rate'!$F160))</f>
        <v>-9.4709045648666678E-3</v>
      </c>
      <c r="F161">
        <f>LN(('Q7 (5 Viet Stocks)'!F161*'VND to JPY exchange rate'!$F161)/('Q7 (5 Viet Stocks)'!F160*'VND to JPY exchange rate'!$F160))</f>
        <v>-2.0443257233858918E-2</v>
      </c>
    </row>
    <row r="162" spans="1:6" x14ac:dyDescent="0.25">
      <c r="A162" s="6">
        <v>42400</v>
      </c>
      <c r="B162">
        <f>LN(('Q7 (5 Viet Stocks)'!B162*'VND to JPY exchange rate'!$F162)/('Q7 (5 Viet Stocks)'!B161*'VND to JPY exchange rate'!$F161))</f>
        <v>5.3525626499718509E-2</v>
      </c>
      <c r="C162">
        <f>LN(('Q7 (5 Viet Stocks)'!C162*'VND to JPY exchange rate'!$F162)/('Q7 (5 Viet Stocks)'!C161*'VND to JPY exchange rate'!$F161))</f>
        <v>5.7290375100914517E-2</v>
      </c>
      <c r="D162">
        <f>LN(('Q7 (5 Viet Stocks)'!D162*'VND to JPY exchange rate'!$F162)/('Q7 (5 Viet Stocks)'!D161*'VND to JPY exchange rate'!$F161))</f>
        <v>5.9570293769460589E-2</v>
      </c>
      <c r="E162">
        <f>LN(('Q7 (5 Viet Stocks)'!E162*'VND to JPY exchange rate'!$F162)/('Q7 (5 Viet Stocks)'!E161*'VND to JPY exchange rate'!$F161))</f>
        <v>6.6360655505352528E-2</v>
      </c>
      <c r="F162">
        <f>LN(('Q7 (5 Viet Stocks)'!F162*'VND to JPY exchange rate'!$F162)/('Q7 (5 Viet Stocks)'!F161*'VND to JPY exchange rate'!$F161))</f>
        <v>0.11603512155302786</v>
      </c>
    </row>
    <row r="163" spans="1:6" x14ac:dyDescent="0.25">
      <c r="A163" s="6">
        <v>42407</v>
      </c>
      <c r="B163">
        <f>LN(('Q7 (5 Viet Stocks)'!B163*'VND to JPY exchange rate'!$F163)/('Q7 (5 Viet Stocks)'!B162*'VND to JPY exchange rate'!$F162))</f>
        <v>-7.1697853233748374E-2</v>
      </c>
      <c r="C163">
        <f>LN(('Q7 (5 Viet Stocks)'!C163*'VND to JPY exchange rate'!$F163)/('Q7 (5 Viet Stocks)'!C162*'VND to JPY exchange rate'!$F162))</f>
        <v>-4.8544341143101535E-2</v>
      </c>
      <c r="D163">
        <f>LN(('Q7 (5 Viet Stocks)'!D163*'VND to JPY exchange rate'!$F163)/('Q7 (5 Viet Stocks)'!D162*'VND to JPY exchange rate'!$F162))</f>
        <v>9.4477636741170531E-2</v>
      </c>
      <c r="E163">
        <f>LN(('Q7 (5 Viet Stocks)'!E163*'VND to JPY exchange rate'!$F163)/('Q7 (5 Viet Stocks)'!E162*'VND to JPY exchange rate'!$F162))</f>
        <v>-6.9799925156200412E-2</v>
      </c>
      <c r="F163">
        <f>LN(('Q7 (5 Viet Stocks)'!F163*'VND to JPY exchange rate'!$F163)/('Q7 (5 Viet Stocks)'!F162*'VND to JPY exchange rate'!$F162))</f>
        <v>-0.21958303457440617</v>
      </c>
    </row>
    <row r="164" spans="1:6" x14ac:dyDescent="0.25">
      <c r="A164" s="6">
        <v>42414</v>
      </c>
      <c r="B164">
        <f>LN(('Q7 (5 Viet Stocks)'!B164*'VND to JPY exchange rate'!$F164)/('Q7 (5 Viet Stocks)'!B163*'VND to JPY exchange rate'!$F163))</f>
        <v>-2.6817930447274926E-2</v>
      </c>
      <c r="C164">
        <f>LN(('Q7 (5 Viet Stocks)'!C164*'VND to JPY exchange rate'!$F164)/('Q7 (5 Viet Stocks)'!C163*'VND to JPY exchange rate'!$F163))</f>
        <v>-2.2132254823916536E-2</v>
      </c>
      <c r="D164">
        <f>LN(('Q7 (5 Viet Stocks)'!D164*'VND to JPY exchange rate'!$F164)/('Q7 (5 Viet Stocks)'!D163*'VND to JPY exchange rate'!$F163))</f>
        <v>-3.2863909115570342E-2</v>
      </c>
      <c r="E164">
        <f>LN(('Q7 (5 Viet Stocks)'!E164*'VND to JPY exchange rate'!$F164)/('Q7 (5 Viet Stocks)'!E163*'VND to JPY exchange rate'!$F163))</f>
        <v>-5.9313621760020543E-2</v>
      </c>
      <c r="F164">
        <f>LN(('Q7 (5 Viet Stocks)'!F164*'VND to JPY exchange rate'!$F164)/('Q7 (5 Viet Stocks)'!F163*'VND to JPY exchange rate'!$F163))</f>
        <v>-2.8869777673115604E-2</v>
      </c>
    </row>
    <row r="165" spans="1:6" x14ac:dyDescent="0.25">
      <c r="A165" s="6">
        <v>42421</v>
      </c>
      <c r="B165">
        <f>LN(('Q7 (5 Viet Stocks)'!B165*'VND to JPY exchange rate'!$F165)/('Q7 (5 Viet Stocks)'!B164*'VND to JPY exchange rate'!$F164))</f>
        <v>4.473162629038166E-2</v>
      </c>
      <c r="C165">
        <f>LN(('Q7 (5 Viet Stocks)'!C165*'VND to JPY exchange rate'!$F165)/('Q7 (5 Viet Stocks)'!C164*'VND to JPY exchange rate'!$F164))</f>
        <v>5.4016862472235548E-2</v>
      </c>
      <c r="D165">
        <f>LN(('Q7 (5 Viet Stocks)'!D165*'VND to JPY exchange rate'!$F165)/('Q7 (5 Viet Stocks)'!D164*'VND to JPY exchange rate'!$F164))</f>
        <v>2.9779387782646317E-2</v>
      </c>
      <c r="E165">
        <f>LN(('Q7 (5 Viet Stocks)'!E165*'VND to JPY exchange rate'!$F165)/('Q7 (5 Viet Stocks)'!E164*'VND to JPY exchange rate'!$F164))</f>
        <v>1.8619714433697435E-2</v>
      </c>
      <c r="F165">
        <f>LN(('Q7 (5 Viet Stocks)'!F165*'VND to JPY exchange rate'!$F165)/('Q7 (5 Viet Stocks)'!F164*'VND to JPY exchange rate'!$F164))</f>
        <v>0.14366034887866222</v>
      </c>
    </row>
    <row r="166" spans="1:6" x14ac:dyDescent="0.25">
      <c r="A166" s="6">
        <v>42428</v>
      </c>
      <c r="B166">
        <f>LN(('Q7 (5 Viet Stocks)'!B166*'VND to JPY exchange rate'!$F166)/('Q7 (5 Viet Stocks)'!B165*'VND to JPY exchange rate'!$F165))</f>
        <v>2.4331387811536952E-3</v>
      </c>
      <c r="C166">
        <f>LN(('Q7 (5 Viet Stocks)'!C166*'VND to JPY exchange rate'!$F166)/('Q7 (5 Viet Stocks)'!C165*'VND to JPY exchange rate'!$F165))</f>
        <v>1.2808356778100988E-2</v>
      </c>
      <c r="D166">
        <f>LN(('Q7 (5 Viet Stocks)'!D166*'VND to JPY exchange rate'!$F166)/('Q7 (5 Viet Stocks)'!D165*'VND to JPY exchange rate'!$F165))</f>
        <v>1.2569593776015148E-2</v>
      </c>
      <c r="E166">
        <f>LN(('Q7 (5 Viet Stocks)'!E166*'VND to JPY exchange rate'!$F166)/('Q7 (5 Viet Stocks)'!E165*'VND to JPY exchange rate'!$F165))</f>
        <v>-1.9849623172266584E-3</v>
      </c>
      <c r="F166">
        <f>LN(('Q7 (5 Viet Stocks)'!F166*'VND to JPY exchange rate'!$F166)/('Q7 (5 Viet Stocks)'!F165*'VND to JPY exchange rate'!$F165))</f>
        <v>3.4042246533624247E-2</v>
      </c>
    </row>
    <row r="167" spans="1:6" x14ac:dyDescent="0.25">
      <c r="A167" s="6">
        <v>42435</v>
      </c>
      <c r="B167">
        <f>LN(('Q7 (5 Viet Stocks)'!B167*'VND to JPY exchange rate'!$F167)/('Q7 (5 Viet Stocks)'!B166*'VND to JPY exchange rate'!$F166))</f>
        <v>4.7534516544413714E-2</v>
      </c>
      <c r="C167">
        <f>LN(('Q7 (5 Viet Stocks)'!C167*'VND to JPY exchange rate'!$F167)/('Q7 (5 Viet Stocks)'!C166*'VND to JPY exchange rate'!$F166))</f>
        <v>7.6681477556209812E-2</v>
      </c>
      <c r="D167">
        <f>LN(('Q7 (5 Viet Stocks)'!D167*'VND to JPY exchange rate'!$F167)/('Q7 (5 Viet Stocks)'!D166*'VND to JPY exchange rate'!$F166))</f>
        <v>5.0384060695407469E-2</v>
      </c>
      <c r="E167">
        <f>LN(('Q7 (5 Viet Stocks)'!E167*'VND to JPY exchange rate'!$F167)/('Q7 (5 Viet Stocks)'!E166*'VND to JPY exchange rate'!$F166))</f>
        <v>4.9087369020798022E-2</v>
      </c>
      <c r="F167">
        <f>LN(('Q7 (5 Viet Stocks)'!F167*'VND to JPY exchange rate'!$F167)/('Q7 (5 Viet Stocks)'!F166*'VND to JPY exchange rate'!$F166))</f>
        <v>0.18250610230213696</v>
      </c>
    </row>
    <row r="168" spans="1:6" x14ac:dyDescent="0.25">
      <c r="A168" s="6">
        <v>42442</v>
      </c>
      <c r="B168">
        <f>LN(('Q7 (5 Viet Stocks)'!B168*'VND to JPY exchange rate'!$F168)/('Q7 (5 Viet Stocks)'!B167*'VND to JPY exchange rate'!$F167))</f>
        <v>1.6337248600005815E-2</v>
      </c>
      <c r="C168">
        <f>LN(('Q7 (5 Viet Stocks)'!C168*'VND to JPY exchange rate'!$F168)/('Q7 (5 Viet Stocks)'!C167*'VND to JPY exchange rate'!$F167))</f>
        <v>-1.6875586071337129E-2</v>
      </c>
      <c r="D168">
        <f>LN(('Q7 (5 Viet Stocks)'!D168*'VND to JPY exchange rate'!$F168)/('Q7 (5 Viet Stocks)'!D167*'VND to JPY exchange rate'!$F167))</f>
        <v>-2.1457108449981475E-2</v>
      </c>
      <c r="E168">
        <f>LN(('Q7 (5 Viet Stocks)'!E168*'VND to JPY exchange rate'!$F168)/('Q7 (5 Viet Stocks)'!E167*'VND to JPY exchange rate'!$F167))</f>
        <v>2.9097940360703401E-3</v>
      </c>
      <c r="F168">
        <f>LN(('Q7 (5 Viet Stocks)'!F168*'VND to JPY exchange rate'!$F168)/('Q7 (5 Viet Stocks)'!F167*'VND to JPY exchange rate'!$F167))</f>
        <v>-2.9174863666997529E-2</v>
      </c>
    </row>
    <row r="169" spans="1:6" x14ac:dyDescent="0.25">
      <c r="A169" s="6">
        <v>42449</v>
      </c>
      <c r="B169">
        <f>LN(('Q7 (5 Viet Stocks)'!B169*'VND to JPY exchange rate'!$F169)/('Q7 (5 Viet Stocks)'!B168*'VND to JPY exchange rate'!$F168))</f>
        <v>-1.0741605386661447E-2</v>
      </c>
      <c r="C169">
        <f>LN(('Q7 (5 Viet Stocks)'!C169*'VND to JPY exchange rate'!$F169)/('Q7 (5 Viet Stocks)'!C168*'VND to JPY exchange rate'!$F168))</f>
        <v>5.3696529729550802E-3</v>
      </c>
      <c r="D169">
        <f>LN(('Q7 (5 Viet Stocks)'!D169*'VND to JPY exchange rate'!$F169)/('Q7 (5 Viet Stocks)'!D168*'VND to JPY exchange rate'!$F168))</f>
        <v>-4.2430013365211662E-2</v>
      </c>
      <c r="E169">
        <f>LN(('Q7 (5 Viet Stocks)'!E169*'VND to JPY exchange rate'!$F169)/('Q7 (5 Viet Stocks)'!E168*'VND to JPY exchange rate'!$F168))</f>
        <v>-2.2099501191990702E-2</v>
      </c>
      <c r="F169">
        <f>LN(('Q7 (5 Viet Stocks)'!F169*'VND to JPY exchange rate'!$F169)/('Q7 (5 Viet Stocks)'!F168*'VND to JPY exchange rate'!$F168))</f>
        <v>1.2283478650726298E-2</v>
      </c>
    </row>
    <row r="170" spans="1:6" x14ac:dyDescent="0.25">
      <c r="A170" s="6">
        <v>42456</v>
      </c>
      <c r="B170">
        <f>LN(('Q7 (5 Viet Stocks)'!B170*'VND to JPY exchange rate'!$F170)/('Q7 (5 Viet Stocks)'!B169*'VND to JPY exchange rate'!$F169))</f>
        <v>2.7705744561535954E-3</v>
      </c>
      <c r="C170">
        <f>LN(('Q7 (5 Viet Stocks)'!C170*'VND to JPY exchange rate'!$F170)/('Q7 (5 Viet Stocks)'!C169*'VND to JPY exchange rate'!$F169))</f>
        <v>1.2645546327470282E-2</v>
      </c>
      <c r="D170">
        <f>LN(('Q7 (5 Viet Stocks)'!D170*'VND to JPY exchange rate'!$F170)/('Q7 (5 Viet Stocks)'!D169*'VND to JPY exchange rate'!$F169))</f>
        <v>5.6786581540780789E-3</v>
      </c>
      <c r="E170">
        <f>LN(('Q7 (5 Viet Stocks)'!E170*'VND to JPY exchange rate'!$F170)/('Q7 (5 Viet Stocks)'!E169*'VND to JPY exchange rate'!$F169))</f>
        <v>-1.8276068833700396E-2</v>
      </c>
      <c r="F170">
        <f>LN(('Q7 (5 Viet Stocks)'!F170*'VND to JPY exchange rate'!$F170)/('Q7 (5 Viet Stocks)'!F169*'VND to JPY exchange rate'!$F169))</f>
        <v>-3.6624055921234445E-2</v>
      </c>
    </row>
    <row r="171" spans="1:6" x14ac:dyDescent="0.25">
      <c r="A171" s="6">
        <v>42463</v>
      </c>
      <c r="B171">
        <f>LN(('Q7 (5 Viet Stocks)'!B171*'VND to JPY exchange rate'!$F171)/('Q7 (5 Viet Stocks)'!B170*'VND to JPY exchange rate'!$F170))</f>
        <v>9.6489621116673582E-3</v>
      </c>
      <c r="C171">
        <f>LN(('Q7 (5 Viet Stocks)'!C171*'VND to JPY exchange rate'!$F171)/('Q7 (5 Viet Stocks)'!C170*'VND to JPY exchange rate'!$F170))</f>
        <v>1.1283403594832486E-2</v>
      </c>
      <c r="D171">
        <f>LN(('Q7 (5 Viet Stocks)'!D171*'VND to JPY exchange rate'!$F171)/('Q7 (5 Viet Stocks)'!D170*'VND to JPY exchange rate'!$F170))</f>
        <v>1.7831699392745631E-2</v>
      </c>
      <c r="E171">
        <f>LN(('Q7 (5 Viet Stocks)'!E171*'VND to JPY exchange rate'!$F171)/('Q7 (5 Viet Stocks)'!E170*'VND to JPY exchange rate'!$F170))</f>
        <v>1.618433093578266E-2</v>
      </c>
      <c r="F171">
        <f>LN(('Q7 (5 Viet Stocks)'!F171*'VND to JPY exchange rate'!$F171)/('Q7 (5 Viet Stocks)'!F170*'VND to JPY exchange rate'!$F170))</f>
        <v>6.9801111250883868E-2</v>
      </c>
    </row>
    <row r="172" spans="1:6" x14ac:dyDescent="0.25">
      <c r="A172" s="6">
        <v>42470</v>
      </c>
      <c r="B172">
        <f>LN(('Q7 (5 Viet Stocks)'!B172*'VND to JPY exchange rate'!$F172)/('Q7 (5 Viet Stocks)'!B171*'VND to JPY exchange rate'!$F171))</f>
        <v>-4.449928610902211E-2</v>
      </c>
      <c r="C172">
        <f>LN(('Q7 (5 Viet Stocks)'!C172*'VND to JPY exchange rate'!$F172)/('Q7 (5 Viet Stocks)'!C171*'VND to JPY exchange rate'!$F171))</f>
        <v>-2.7171410651717499E-2</v>
      </c>
      <c r="D172">
        <f>LN(('Q7 (5 Viet Stocks)'!D172*'VND to JPY exchange rate'!$F172)/('Q7 (5 Viet Stocks)'!D171*'VND to JPY exchange rate'!$F171))</f>
        <v>-6.2214977896057282E-2</v>
      </c>
      <c r="E172">
        <f>LN(('Q7 (5 Viet Stocks)'!E172*'VND to JPY exchange rate'!$F172)/('Q7 (5 Viet Stocks)'!E171*'VND to JPY exchange rate'!$F171))</f>
        <v>-4.6687272084412285E-2</v>
      </c>
      <c r="F172">
        <f>LN(('Q7 (5 Viet Stocks)'!F172*'VND to JPY exchange rate'!$F172)/('Q7 (5 Viet Stocks)'!F171*'VND to JPY exchange rate'!$F171))</f>
        <v>-7.0698477972628848E-2</v>
      </c>
    </row>
    <row r="173" spans="1:6" x14ac:dyDescent="0.25">
      <c r="A173" s="6">
        <v>42477</v>
      </c>
      <c r="B173">
        <f>LN(('Q7 (5 Viet Stocks)'!B173*'VND to JPY exchange rate'!$F173)/('Q7 (5 Viet Stocks)'!B172*'VND to JPY exchange rate'!$F172))</f>
        <v>2.4660894134783579E-2</v>
      </c>
      <c r="C173">
        <f>LN(('Q7 (5 Viet Stocks)'!C173*'VND to JPY exchange rate'!$F173)/('Q7 (5 Viet Stocks)'!C172*'VND to JPY exchange rate'!$F172))</f>
        <v>3.2785609104625632E-3</v>
      </c>
      <c r="D173">
        <f>LN(('Q7 (5 Viet Stocks)'!D173*'VND to JPY exchange rate'!$F173)/('Q7 (5 Viet Stocks)'!D172*'VND to JPY exchange rate'!$F172))</f>
        <v>2.7042118250178857E-2</v>
      </c>
      <c r="E173">
        <f>LN(('Q7 (5 Viet Stocks)'!E173*'VND to JPY exchange rate'!$F173)/('Q7 (5 Viet Stocks)'!E172*'VND to JPY exchange rate'!$F172))</f>
        <v>6.9142803981780965E-2</v>
      </c>
      <c r="F173">
        <f>LN(('Q7 (5 Viet Stocks)'!F173*'VND to JPY exchange rate'!$F173)/('Q7 (5 Viet Stocks)'!F172*'VND to JPY exchange rate'!$F172))</f>
        <v>0.121580287964119</v>
      </c>
    </row>
    <row r="174" spans="1:6" x14ac:dyDescent="0.25">
      <c r="A174" s="6">
        <v>42484</v>
      </c>
      <c r="B174">
        <f>LN(('Q7 (5 Viet Stocks)'!B174*'VND to JPY exchange rate'!$F174)/('Q7 (5 Viet Stocks)'!B173*'VND to JPY exchange rate'!$F173))</f>
        <v>1.4338671009027942E-2</v>
      </c>
      <c r="C174">
        <f>LN(('Q7 (5 Viet Stocks)'!C174*'VND to JPY exchange rate'!$F174)/('Q7 (5 Viet Stocks)'!C173*'VND to JPY exchange rate'!$F173))</f>
        <v>-1.3875922607720777E-2</v>
      </c>
      <c r="D174">
        <f>LN(('Q7 (5 Viet Stocks)'!D174*'VND to JPY exchange rate'!$F174)/('Q7 (5 Viet Stocks)'!D173*'VND to JPY exchange rate'!$F173))</f>
        <v>8.0495153337520331E-2</v>
      </c>
      <c r="E174">
        <f>LN(('Q7 (5 Viet Stocks)'!E174*'VND to JPY exchange rate'!$F174)/('Q7 (5 Viet Stocks)'!E173*'VND to JPY exchange rate'!$F173))</f>
        <v>4.0473664927057208E-2</v>
      </c>
      <c r="F174">
        <f>LN(('Q7 (5 Viet Stocks)'!F174*'VND to JPY exchange rate'!$F174)/('Q7 (5 Viet Stocks)'!F173*'VND to JPY exchange rate'!$F173))</f>
        <v>1.5687890281246952E-2</v>
      </c>
    </row>
    <row r="175" spans="1:6" x14ac:dyDescent="0.25">
      <c r="A175" s="6">
        <v>42491</v>
      </c>
      <c r="B175">
        <f>LN(('Q7 (5 Viet Stocks)'!B175*'VND to JPY exchange rate'!$F175)/('Q7 (5 Viet Stocks)'!B174*'VND to JPY exchange rate'!$F174))</f>
        <v>-4.1091711971251499E-2</v>
      </c>
      <c r="C175">
        <f>LN(('Q7 (5 Viet Stocks)'!C175*'VND to JPY exchange rate'!$F175)/('Q7 (5 Viet Stocks)'!C174*'VND to JPY exchange rate'!$F174))</f>
        <v>-4.4055335088254072E-2</v>
      </c>
      <c r="D175">
        <f>LN(('Q7 (5 Viet Stocks)'!D175*'VND to JPY exchange rate'!$F175)/('Q7 (5 Viet Stocks)'!D174*'VND to JPY exchange rate'!$F174))</f>
        <v>-1.5300386872532218E-2</v>
      </c>
      <c r="E175">
        <f>LN(('Q7 (5 Viet Stocks)'!E175*'VND to JPY exchange rate'!$F175)/('Q7 (5 Viet Stocks)'!E174*'VND to JPY exchange rate'!$F174))</f>
        <v>-2.4955294254070219E-2</v>
      </c>
      <c r="F175">
        <f>LN(('Q7 (5 Viet Stocks)'!F175*'VND to JPY exchange rate'!$F175)/('Q7 (5 Viet Stocks)'!F174*'VND to JPY exchange rate'!$F174))</f>
        <v>-3.1997670572816016E-2</v>
      </c>
    </row>
    <row r="176" spans="1:6" x14ac:dyDescent="0.25">
      <c r="A176" s="6">
        <v>42498</v>
      </c>
      <c r="B176">
        <f>LN(('Q7 (5 Viet Stocks)'!B176*'VND to JPY exchange rate'!$F176)/('Q7 (5 Viet Stocks)'!B175*'VND to JPY exchange rate'!$F175))</f>
        <v>-5.4128433576360211E-3</v>
      </c>
      <c r="C176">
        <f>LN(('Q7 (5 Viet Stocks)'!C176*'VND to JPY exchange rate'!$F176)/('Q7 (5 Viet Stocks)'!C175*'VND to JPY exchange rate'!$F175))</f>
        <v>5.1527657454516313E-4</v>
      </c>
      <c r="D176">
        <f>LN(('Q7 (5 Viet Stocks)'!D176*'VND to JPY exchange rate'!$F176)/('Q7 (5 Viet Stocks)'!D175*'VND to JPY exchange rate'!$F175))</f>
        <v>3.2112850334269513E-2</v>
      </c>
      <c r="E176">
        <f>LN(('Q7 (5 Viet Stocks)'!E176*'VND to JPY exchange rate'!$F176)/('Q7 (5 Viet Stocks)'!E175*'VND to JPY exchange rate'!$F175))</f>
        <v>-2.0156303927149361E-2</v>
      </c>
      <c r="F176">
        <f>LN(('Q7 (5 Viet Stocks)'!F176*'VND to JPY exchange rate'!$F176)/('Q7 (5 Viet Stocks)'!F175*'VND to JPY exchange rate'!$F175))</f>
        <v>-5.9454328549664273E-2</v>
      </c>
    </row>
    <row r="177" spans="1:6" x14ac:dyDescent="0.25">
      <c r="A177" s="6">
        <v>42505</v>
      </c>
      <c r="B177">
        <f>LN(('Q7 (5 Viet Stocks)'!B177*'VND to JPY exchange rate'!$F177)/('Q7 (5 Viet Stocks)'!B176*'VND to JPY exchange rate'!$F176))</f>
        <v>1.7169745363459193E-2</v>
      </c>
      <c r="C177">
        <f>LN(('Q7 (5 Viet Stocks)'!C177*'VND to JPY exchange rate'!$F177)/('Q7 (5 Viet Stocks)'!C176*'VND to JPY exchange rate'!$F176))</f>
        <v>7.2914051850483481E-3</v>
      </c>
      <c r="D177">
        <f>LN(('Q7 (5 Viet Stocks)'!D177*'VND to JPY exchange rate'!$F177)/('Q7 (5 Viet Stocks)'!D176*'VND to JPY exchange rate'!$F176))</f>
        <v>2.161753979258485E-2</v>
      </c>
      <c r="E177">
        <f>LN(('Q7 (5 Viet Stocks)'!E177*'VND to JPY exchange rate'!$F177)/('Q7 (5 Viet Stocks)'!E176*'VND to JPY exchange rate'!$F176))</f>
        <v>1.9673511422131619E-2</v>
      </c>
      <c r="F177">
        <f>LN(('Q7 (5 Viet Stocks)'!F177*'VND to JPY exchange rate'!$F177)/('Q7 (5 Viet Stocks)'!F176*'VND to JPY exchange rate'!$F176))</f>
        <v>1.0246154881714049E-2</v>
      </c>
    </row>
    <row r="178" spans="1:6" x14ac:dyDescent="0.25">
      <c r="A178" s="6">
        <v>42512</v>
      </c>
      <c r="B178">
        <f>LN(('Q7 (5 Viet Stocks)'!B178*'VND to JPY exchange rate'!$F178)/('Q7 (5 Viet Stocks)'!B177*'VND to JPY exchange rate'!$F177))</f>
        <v>3.8113605542260181E-3</v>
      </c>
      <c r="C178">
        <f>LN(('Q7 (5 Viet Stocks)'!C178*'VND to JPY exchange rate'!$F178)/('Q7 (5 Viet Stocks)'!C177*'VND to JPY exchange rate'!$F177))</f>
        <v>2.5431694915443004E-2</v>
      </c>
      <c r="D178">
        <f>LN(('Q7 (5 Viet Stocks)'!D178*'VND to JPY exchange rate'!$F178)/('Q7 (5 Viet Stocks)'!D177*'VND to JPY exchange rate'!$F177))</f>
        <v>-1.3861255717836621E-2</v>
      </c>
      <c r="E178">
        <f>LN(('Q7 (5 Viet Stocks)'!E178*'VND to JPY exchange rate'!$F178)/('Q7 (5 Viet Stocks)'!E177*'VND to JPY exchange rate'!$F177))</f>
        <v>3.4793519793270798E-2</v>
      </c>
      <c r="F178">
        <f>LN(('Q7 (5 Viet Stocks)'!F178*'VND to JPY exchange rate'!$F178)/('Q7 (5 Viet Stocks)'!F177*'VND to JPY exchange rate'!$F177))</f>
        <v>-1.8320611314840542E-3</v>
      </c>
    </row>
    <row r="179" spans="1:6" x14ac:dyDescent="0.25">
      <c r="A179" s="6">
        <v>42519</v>
      </c>
      <c r="B179">
        <f>LN(('Q7 (5 Viet Stocks)'!B179*'VND to JPY exchange rate'!$F179)/('Q7 (5 Viet Stocks)'!B178*'VND to JPY exchange rate'!$F178))</f>
        <v>1.4827440676766215E-2</v>
      </c>
      <c r="C179">
        <f>LN(('Q7 (5 Viet Stocks)'!C179*'VND to JPY exchange rate'!$F179)/('Q7 (5 Viet Stocks)'!C178*'VND to JPY exchange rate'!$F178))</f>
        <v>2.0768784743202321E-2</v>
      </c>
      <c r="D179">
        <f>LN(('Q7 (5 Viet Stocks)'!D179*'VND to JPY exchange rate'!$F179)/('Q7 (5 Viet Stocks)'!D178*'VND to JPY exchange rate'!$F178))</f>
        <v>1.4594627611193838E-2</v>
      </c>
      <c r="E179">
        <f>LN(('Q7 (5 Viet Stocks)'!E179*'VND to JPY exchange rate'!$F179)/('Q7 (5 Viet Stocks)'!E178*'VND to JPY exchange rate'!$F178))</f>
        <v>2.257076490354698E-2</v>
      </c>
      <c r="F179">
        <f>LN(('Q7 (5 Viet Stocks)'!F179*'VND to JPY exchange rate'!$F179)/('Q7 (5 Viet Stocks)'!F178*'VND to JPY exchange rate'!$F178))</f>
        <v>9.3343745405110146E-2</v>
      </c>
    </row>
    <row r="180" spans="1:6" x14ac:dyDescent="0.25">
      <c r="A180" s="6">
        <v>42526</v>
      </c>
      <c r="B180">
        <f>LN(('Q7 (5 Viet Stocks)'!B180*'VND to JPY exchange rate'!$F180)/('Q7 (5 Viet Stocks)'!B179*'VND to JPY exchange rate'!$F179))</f>
        <v>-2.0957339824594092E-3</v>
      </c>
      <c r="C180">
        <f>LN(('Q7 (5 Viet Stocks)'!C180*'VND to JPY exchange rate'!$F180)/('Q7 (5 Viet Stocks)'!C179*'VND to JPY exchange rate'!$F179))</f>
        <v>1.3103366640086158E-2</v>
      </c>
      <c r="D180">
        <f>LN(('Q7 (5 Viet Stocks)'!D180*'VND to JPY exchange rate'!$F180)/('Q7 (5 Viet Stocks)'!D179*'VND to JPY exchange rate'!$F179))</f>
        <v>9.8567018800778672E-3</v>
      </c>
      <c r="E180">
        <f>LN(('Q7 (5 Viet Stocks)'!E180*'VND to JPY exchange rate'!$F180)/('Q7 (5 Viet Stocks)'!E179*'VND to JPY exchange rate'!$F179))</f>
        <v>-1.6212674904056115E-2</v>
      </c>
      <c r="F180">
        <f>LN(('Q7 (5 Viet Stocks)'!F180*'VND to JPY exchange rate'!$F180)/('Q7 (5 Viet Stocks)'!F179*'VND to JPY exchange rate'!$F179))</f>
        <v>5.8988137778898671E-2</v>
      </c>
    </row>
    <row r="181" spans="1:6" x14ac:dyDescent="0.25">
      <c r="A181" s="6">
        <v>42533</v>
      </c>
      <c r="B181">
        <f>LN(('Q7 (5 Viet Stocks)'!B181*'VND to JPY exchange rate'!$F181)/('Q7 (5 Viet Stocks)'!B180*'VND to JPY exchange rate'!$F180))</f>
        <v>-3.0618317899887403E-2</v>
      </c>
      <c r="C181">
        <f>LN(('Q7 (5 Viet Stocks)'!C181*'VND to JPY exchange rate'!$F181)/('Q7 (5 Viet Stocks)'!C180*'VND to JPY exchange rate'!$F180))</f>
        <v>-2.7627767570978699E-2</v>
      </c>
      <c r="D181">
        <f>LN(('Q7 (5 Viet Stocks)'!D181*'VND to JPY exchange rate'!$F181)/('Q7 (5 Viet Stocks)'!D180*'VND to JPY exchange rate'!$F180))</f>
        <v>-6.2061274964833942E-2</v>
      </c>
      <c r="E181">
        <f>LN(('Q7 (5 Viet Stocks)'!E181*'VND to JPY exchange rate'!$F181)/('Q7 (5 Viet Stocks)'!E180*'VND to JPY exchange rate'!$F180))</f>
        <v>-5.8290086480595839E-2</v>
      </c>
      <c r="F181">
        <f>LN(('Q7 (5 Viet Stocks)'!F181*'VND to JPY exchange rate'!$F181)/('Q7 (5 Viet Stocks)'!F180*'VND to JPY exchange rate'!$F180))</f>
        <v>-7.7986155219108511E-2</v>
      </c>
    </row>
    <row r="182" spans="1:6" x14ac:dyDescent="0.25">
      <c r="A182" s="6">
        <v>42540</v>
      </c>
      <c r="B182">
        <f>LN(('Q7 (5 Viet Stocks)'!B182*'VND to JPY exchange rate'!$F182)/('Q7 (5 Viet Stocks)'!B181*'VND to JPY exchange rate'!$F181))</f>
        <v>-1.1044894135160967E-2</v>
      </c>
      <c r="C182">
        <f>LN(('Q7 (5 Viet Stocks)'!C182*'VND to JPY exchange rate'!$F182)/('Q7 (5 Viet Stocks)'!C181*'VND to JPY exchange rate'!$F181))</f>
        <v>-1.7155555588160443E-2</v>
      </c>
      <c r="D182">
        <f>LN(('Q7 (5 Viet Stocks)'!D182*'VND to JPY exchange rate'!$F182)/('Q7 (5 Viet Stocks)'!D181*'VND to JPY exchange rate'!$F181))</f>
        <v>-6.4554442946332374E-3</v>
      </c>
      <c r="E182">
        <f>LN(('Q7 (5 Viet Stocks)'!E182*'VND to JPY exchange rate'!$F182)/('Q7 (5 Viet Stocks)'!E181*'VND to JPY exchange rate'!$F181))</f>
        <v>-4.2089427963965226E-2</v>
      </c>
      <c r="F182">
        <f>LN(('Q7 (5 Viet Stocks)'!F182*'VND to JPY exchange rate'!$F182)/('Q7 (5 Viet Stocks)'!F181*'VND to JPY exchange rate'!$F181))</f>
        <v>-5.0080185735539213E-4</v>
      </c>
    </row>
    <row r="183" spans="1:6" x14ac:dyDescent="0.25">
      <c r="A183" s="6">
        <v>42547</v>
      </c>
      <c r="B183">
        <f>LN(('Q7 (5 Viet Stocks)'!B183*'VND to JPY exchange rate'!$F183)/('Q7 (5 Viet Stocks)'!B182*'VND to JPY exchange rate'!$F182))</f>
        <v>-6.8208096760269607E-2</v>
      </c>
      <c r="C183">
        <f>LN(('Q7 (5 Viet Stocks)'!C183*'VND to JPY exchange rate'!$F183)/('Q7 (5 Viet Stocks)'!C182*'VND to JPY exchange rate'!$F182))</f>
        <v>-7.4317929465115534E-2</v>
      </c>
      <c r="D183">
        <f>LN(('Q7 (5 Viet Stocks)'!D183*'VND to JPY exchange rate'!$F183)/('Q7 (5 Viet Stocks)'!D182*'VND to JPY exchange rate'!$F182))</f>
        <v>-8.2752238387435992E-2</v>
      </c>
      <c r="E183">
        <f>LN(('Q7 (5 Viet Stocks)'!E183*'VND to JPY exchange rate'!$F183)/('Q7 (5 Viet Stocks)'!E182*'VND to JPY exchange rate'!$F182))</f>
        <v>-6.7433838693857343E-2</v>
      </c>
      <c r="F183">
        <f>LN(('Q7 (5 Viet Stocks)'!F183*'VND to JPY exchange rate'!$F183)/('Q7 (5 Viet Stocks)'!F182*'VND to JPY exchange rate'!$F182))</f>
        <v>-0.21399959771813848</v>
      </c>
    </row>
    <row r="184" spans="1:6" x14ac:dyDescent="0.25">
      <c r="A184" s="6">
        <v>42554</v>
      </c>
      <c r="B184">
        <f>LN(('Q7 (5 Viet Stocks)'!B184*'VND to JPY exchange rate'!$F184)/('Q7 (5 Viet Stocks)'!B183*'VND to JPY exchange rate'!$F183))</f>
        <v>5.4440144105013133E-2</v>
      </c>
      <c r="C184">
        <f>LN(('Q7 (5 Viet Stocks)'!C184*'VND to JPY exchange rate'!$F184)/('Q7 (5 Viet Stocks)'!C183*'VND to JPY exchange rate'!$F183))</f>
        <v>3.0684540851844379E-2</v>
      </c>
      <c r="D184">
        <f>LN(('Q7 (5 Viet Stocks)'!D184*'VND to JPY exchange rate'!$F184)/('Q7 (5 Viet Stocks)'!D183*'VND to JPY exchange rate'!$F183))</f>
        <v>5.093551481619199E-2</v>
      </c>
      <c r="E184">
        <f>LN(('Q7 (5 Viet Stocks)'!E184*'VND to JPY exchange rate'!$F184)/('Q7 (5 Viet Stocks)'!E183*'VND to JPY exchange rate'!$F183))</f>
        <v>4.5904826891170106E-2</v>
      </c>
      <c r="F184">
        <f>LN(('Q7 (5 Viet Stocks)'!F184*'VND to JPY exchange rate'!$F184)/('Q7 (5 Viet Stocks)'!F183*'VND to JPY exchange rate'!$F183))</f>
        <v>0.1750636493141457</v>
      </c>
    </row>
    <row r="185" spans="1:6" x14ac:dyDescent="0.25">
      <c r="A185" s="6">
        <v>42561</v>
      </c>
      <c r="B185">
        <f>LN(('Q7 (5 Viet Stocks)'!B185*'VND to JPY exchange rate'!$F185)/('Q7 (5 Viet Stocks)'!B184*'VND to JPY exchange rate'!$F184))</f>
        <v>-2.018082034433431E-3</v>
      </c>
      <c r="C185">
        <f>LN(('Q7 (5 Viet Stocks)'!C185*'VND to JPY exchange rate'!$F185)/('Q7 (5 Viet Stocks)'!C184*'VND to JPY exchange rate'!$F184))</f>
        <v>-1.6748362131063746E-2</v>
      </c>
      <c r="D185">
        <f>LN(('Q7 (5 Viet Stocks)'!D185*'VND to JPY exchange rate'!$F185)/('Q7 (5 Viet Stocks)'!D184*'VND to JPY exchange rate'!$F184))</f>
        <v>5.7178050034273741E-3</v>
      </c>
      <c r="E185">
        <f>LN(('Q7 (5 Viet Stocks)'!E185*'VND to JPY exchange rate'!$F185)/('Q7 (5 Viet Stocks)'!E184*'VND to JPY exchange rate'!$F184))</f>
        <v>8.8317391807864881E-3</v>
      </c>
      <c r="F185">
        <f>LN(('Q7 (5 Viet Stocks)'!F185*'VND to JPY exchange rate'!$F185)/('Q7 (5 Viet Stocks)'!F184*'VND to JPY exchange rate'!$F184))</f>
        <v>6.2082297359400768E-2</v>
      </c>
    </row>
    <row r="186" spans="1:6" x14ac:dyDescent="0.25">
      <c r="A186" s="6">
        <v>42568</v>
      </c>
      <c r="B186">
        <f>LN(('Q7 (5 Viet Stocks)'!B186*'VND to JPY exchange rate'!$F186)/('Q7 (5 Viet Stocks)'!B185*'VND to JPY exchange rate'!$F185))</f>
        <v>4.9628013482013913E-2</v>
      </c>
      <c r="C186">
        <f>LN(('Q7 (5 Viet Stocks)'!C186*'VND to JPY exchange rate'!$F186)/('Q7 (5 Viet Stocks)'!C185*'VND to JPY exchange rate'!$F185))</f>
        <v>5.9190150719942498E-2</v>
      </c>
      <c r="D186">
        <f>LN(('Q7 (5 Viet Stocks)'!D186*'VND to JPY exchange rate'!$F186)/('Q7 (5 Viet Stocks)'!D185*'VND to JPY exchange rate'!$F185))</f>
        <v>4.2295598344049563E-2</v>
      </c>
      <c r="E186">
        <f>LN(('Q7 (5 Viet Stocks)'!E186*'VND to JPY exchange rate'!$F186)/('Q7 (5 Viet Stocks)'!E185*'VND to JPY exchange rate'!$F185))</f>
        <v>5.9311826091747524E-2</v>
      </c>
      <c r="F186">
        <f>LN(('Q7 (5 Viet Stocks)'!F186*'VND to JPY exchange rate'!$F186)/('Q7 (5 Viet Stocks)'!F185*'VND to JPY exchange rate'!$F185))</f>
        <v>7.6502154750908227E-2</v>
      </c>
    </row>
    <row r="187" spans="1:6" x14ac:dyDescent="0.25">
      <c r="A187" s="6">
        <v>42575</v>
      </c>
      <c r="B187">
        <f>LN(('Q7 (5 Viet Stocks)'!B187*'VND to JPY exchange rate'!$F187)/('Q7 (5 Viet Stocks)'!B186*'VND to JPY exchange rate'!$F186))</f>
        <v>2.2844157979266935E-2</v>
      </c>
      <c r="C187">
        <f>LN(('Q7 (5 Viet Stocks)'!C187*'VND to JPY exchange rate'!$F187)/('Q7 (5 Viet Stocks)'!C186*'VND to JPY exchange rate'!$F186))</f>
        <v>1.2155130607144356E-2</v>
      </c>
      <c r="D187">
        <f>LN(('Q7 (5 Viet Stocks)'!D187*'VND to JPY exchange rate'!$F187)/('Q7 (5 Viet Stocks)'!D186*'VND to JPY exchange rate'!$F186))</f>
        <v>-5.2439472028914962E-2</v>
      </c>
      <c r="E187">
        <f>LN(('Q7 (5 Viet Stocks)'!E187*'VND to JPY exchange rate'!$F187)/('Q7 (5 Viet Stocks)'!E186*'VND to JPY exchange rate'!$F186))</f>
        <v>5.9074537936655451E-2</v>
      </c>
      <c r="F187">
        <f>LN(('Q7 (5 Viet Stocks)'!F187*'VND to JPY exchange rate'!$F187)/('Q7 (5 Viet Stocks)'!F186*'VND to JPY exchange rate'!$F186))</f>
        <v>2.6756572136839286E-2</v>
      </c>
    </row>
    <row r="188" spans="1:6" x14ac:dyDescent="0.25">
      <c r="A188" s="6">
        <v>42582</v>
      </c>
      <c r="B188">
        <f>LN(('Q7 (5 Viet Stocks)'!B188*'VND to JPY exchange rate'!$F188)/('Q7 (5 Viet Stocks)'!B187*'VND to JPY exchange rate'!$F187))</f>
        <v>-3.4574810624888715E-2</v>
      </c>
      <c r="C188">
        <f>LN(('Q7 (5 Viet Stocks)'!C188*'VND to JPY exchange rate'!$F188)/('Q7 (5 Viet Stocks)'!C187*'VND to JPY exchange rate'!$F187))</f>
        <v>-1.6889026847363042E-2</v>
      </c>
      <c r="D188">
        <f>LN(('Q7 (5 Viet Stocks)'!D188*'VND to JPY exchange rate'!$F188)/('Q7 (5 Viet Stocks)'!D187*'VND to JPY exchange rate'!$F187))</f>
        <v>-2.9289008449184407E-2</v>
      </c>
      <c r="E188">
        <f>LN(('Q7 (5 Viet Stocks)'!E188*'VND to JPY exchange rate'!$F188)/('Q7 (5 Viet Stocks)'!E187*'VND to JPY exchange rate'!$F187))</f>
        <v>-5.445879685947299E-2</v>
      </c>
      <c r="F188">
        <f>LN(('Q7 (5 Viet Stocks)'!F188*'VND to JPY exchange rate'!$F188)/('Q7 (5 Viet Stocks)'!F187*'VND to JPY exchange rate'!$F187))</f>
        <v>-8.5923010942986194E-3</v>
      </c>
    </row>
    <row r="189" spans="1:6" x14ac:dyDescent="0.25">
      <c r="A189" s="6">
        <v>42589</v>
      </c>
      <c r="B189">
        <f>LN(('Q7 (5 Viet Stocks)'!B189*'VND to JPY exchange rate'!$F189)/('Q7 (5 Viet Stocks)'!B188*'VND to JPY exchange rate'!$F188))</f>
        <v>-9.1958524304395668E-3</v>
      </c>
      <c r="C189">
        <f>LN(('Q7 (5 Viet Stocks)'!C189*'VND to JPY exchange rate'!$F189)/('Q7 (5 Viet Stocks)'!C188*'VND to JPY exchange rate'!$F188))</f>
        <v>-5.7925917468138917E-3</v>
      </c>
      <c r="D189">
        <f>LN(('Q7 (5 Viet Stocks)'!D189*'VND to JPY exchange rate'!$F189)/('Q7 (5 Viet Stocks)'!D188*'VND to JPY exchange rate'!$F188))</f>
        <v>-4.3353196008854194E-3</v>
      </c>
      <c r="E189">
        <f>LN(('Q7 (5 Viet Stocks)'!E189*'VND to JPY exchange rate'!$F189)/('Q7 (5 Viet Stocks)'!E188*'VND to JPY exchange rate'!$F188))</f>
        <v>-9.6109256778504123E-3</v>
      </c>
      <c r="F189">
        <f>LN(('Q7 (5 Viet Stocks)'!F189*'VND to JPY exchange rate'!$F189)/('Q7 (5 Viet Stocks)'!F188*'VND to JPY exchange rate'!$F188))</f>
        <v>1.210841587453235E-2</v>
      </c>
    </row>
    <row r="190" spans="1:6" x14ac:dyDescent="0.25">
      <c r="A190" s="6">
        <v>42596</v>
      </c>
      <c r="B190">
        <f>LN(('Q7 (5 Viet Stocks)'!B190*'VND to JPY exchange rate'!$F190)/('Q7 (5 Viet Stocks)'!B189*'VND to JPY exchange rate'!$F189))</f>
        <v>8.0360502757335535E-3</v>
      </c>
      <c r="C190">
        <f>LN(('Q7 (5 Viet Stocks)'!C190*'VND to JPY exchange rate'!$F190)/('Q7 (5 Viet Stocks)'!C189*'VND to JPY exchange rate'!$F189))</f>
        <v>1.2532026919915014E-2</v>
      </c>
      <c r="D190">
        <f>LN(('Q7 (5 Viet Stocks)'!D190*'VND to JPY exchange rate'!$F190)/('Q7 (5 Viet Stocks)'!D189*'VND to JPY exchange rate'!$F189))</f>
        <v>-1.8509946483505818E-4</v>
      </c>
      <c r="E190">
        <f>LN(('Q7 (5 Viet Stocks)'!E190*'VND to JPY exchange rate'!$F190)/('Q7 (5 Viet Stocks)'!E189*'VND to JPY exchange rate'!$F189))</f>
        <v>-5.7797155358238249E-3</v>
      </c>
      <c r="F190">
        <f>LN(('Q7 (5 Viet Stocks)'!F190*'VND to JPY exchange rate'!$F190)/('Q7 (5 Viet Stocks)'!F189*'VND to JPY exchange rate'!$F189))</f>
        <v>3.0230941625670034E-2</v>
      </c>
    </row>
    <row r="191" spans="1:6" x14ac:dyDescent="0.25">
      <c r="A191" s="6">
        <v>42603</v>
      </c>
      <c r="B191">
        <f>LN(('Q7 (5 Viet Stocks)'!B191*'VND to JPY exchange rate'!$F191)/('Q7 (5 Viet Stocks)'!B190*'VND to JPY exchange rate'!$F190))</f>
        <v>-1.6286280480453511E-2</v>
      </c>
      <c r="C191">
        <f>LN(('Q7 (5 Viet Stocks)'!C191*'VND to JPY exchange rate'!$F191)/('Q7 (5 Viet Stocks)'!C190*'VND to JPY exchange rate'!$F190))</f>
        <v>2.5799716049054026E-3</v>
      </c>
      <c r="D191">
        <f>LN(('Q7 (5 Viet Stocks)'!D191*'VND to JPY exchange rate'!$F191)/('Q7 (5 Viet Stocks)'!D190*'VND to JPY exchange rate'!$F190))</f>
        <v>-4.1670990104969129E-2</v>
      </c>
      <c r="E191">
        <f>LN(('Q7 (5 Viet Stocks)'!E191*'VND to JPY exchange rate'!$F191)/('Q7 (5 Viet Stocks)'!E190*'VND to JPY exchange rate'!$F190))</f>
        <v>1.8548003395332711E-2</v>
      </c>
      <c r="F191">
        <f>LN(('Q7 (5 Viet Stocks)'!F191*'VND to JPY exchange rate'!$F191)/('Q7 (5 Viet Stocks)'!F190*'VND to JPY exchange rate'!$F190))</f>
        <v>-1.9864875501054476E-2</v>
      </c>
    </row>
    <row r="192" spans="1:6" x14ac:dyDescent="0.25">
      <c r="A192" s="6">
        <v>42610</v>
      </c>
      <c r="B192">
        <f>LN(('Q7 (5 Viet Stocks)'!B192*'VND to JPY exchange rate'!$F192)/('Q7 (5 Viet Stocks)'!B191*'VND to JPY exchange rate'!$F191))</f>
        <v>7.8858196408682132E-3</v>
      </c>
      <c r="C192">
        <f>LN(('Q7 (5 Viet Stocks)'!C192*'VND to JPY exchange rate'!$F192)/('Q7 (5 Viet Stocks)'!C191*'VND to JPY exchange rate'!$F191))</f>
        <v>1.8395713901235344E-2</v>
      </c>
      <c r="D192">
        <f>LN(('Q7 (5 Viet Stocks)'!D192*'VND to JPY exchange rate'!$F192)/('Q7 (5 Viet Stocks)'!D191*'VND to JPY exchange rate'!$F191))</f>
        <v>-1.1280127918811183E-2</v>
      </c>
      <c r="E192">
        <f>LN(('Q7 (5 Viet Stocks)'!E192*'VND to JPY exchange rate'!$F192)/('Q7 (5 Viet Stocks)'!E191*'VND to JPY exchange rate'!$F191))</f>
        <v>2.387583302260711E-2</v>
      </c>
      <c r="F192">
        <f>LN(('Q7 (5 Viet Stocks)'!F192*'VND to JPY exchange rate'!$F192)/('Q7 (5 Viet Stocks)'!F191*'VND to JPY exchange rate'!$F191))</f>
        <v>2.1352466775320964E-2</v>
      </c>
    </row>
    <row r="193" spans="1:6" x14ac:dyDescent="0.25">
      <c r="A193" s="6">
        <v>42617</v>
      </c>
      <c r="B193">
        <f>LN(('Q7 (5 Viet Stocks)'!B193*'VND to JPY exchange rate'!$F193)/('Q7 (5 Viet Stocks)'!B192*'VND to JPY exchange rate'!$F192))</f>
        <v>2.8795784865112407E-2</v>
      </c>
      <c r="C193">
        <f>LN(('Q7 (5 Viet Stocks)'!C193*'VND to JPY exchange rate'!$F193)/('Q7 (5 Viet Stocks)'!C192*'VND to JPY exchange rate'!$F192))</f>
        <v>3.4572046082192803E-2</v>
      </c>
      <c r="D193">
        <f>LN(('Q7 (5 Viet Stocks)'!D193*'VND to JPY exchange rate'!$F193)/('Q7 (5 Viet Stocks)'!D192*'VND to JPY exchange rate'!$F192))</f>
        <v>2.4324762163545757E-2</v>
      </c>
      <c r="E193">
        <f>LN(('Q7 (5 Viet Stocks)'!E193*'VND to JPY exchange rate'!$F193)/('Q7 (5 Viet Stocks)'!E192*'VND to JPY exchange rate'!$F192))</f>
        <v>4.9158794092283915E-2</v>
      </c>
      <c r="F193">
        <f>LN(('Q7 (5 Viet Stocks)'!F193*'VND to JPY exchange rate'!$F193)/('Q7 (5 Viet Stocks)'!F192*'VND to JPY exchange rate'!$F192))</f>
        <v>4.4598147474374919E-2</v>
      </c>
    </row>
    <row r="194" spans="1:6" x14ac:dyDescent="0.25">
      <c r="A194" s="6">
        <v>42624</v>
      </c>
      <c r="B194">
        <f>LN(('Q7 (5 Viet Stocks)'!B194*'VND to JPY exchange rate'!$F194)/('Q7 (5 Viet Stocks)'!B193*'VND to JPY exchange rate'!$F193))</f>
        <v>-2.6302289185915474E-2</v>
      </c>
      <c r="C194">
        <f>LN(('Q7 (5 Viet Stocks)'!C194*'VND to JPY exchange rate'!$F194)/('Q7 (5 Viet Stocks)'!C193*'VND to JPY exchange rate'!$F193))</f>
        <v>-2.1975073537864768E-2</v>
      </c>
      <c r="D194">
        <f>LN(('Q7 (5 Viet Stocks)'!D194*'VND to JPY exchange rate'!$F194)/('Q7 (5 Viet Stocks)'!D193*'VND to JPY exchange rate'!$F193))</f>
        <v>-2.523032175403439E-2</v>
      </c>
      <c r="E194">
        <f>LN(('Q7 (5 Viet Stocks)'!E194*'VND to JPY exchange rate'!$F194)/('Q7 (5 Viet Stocks)'!E193*'VND to JPY exchange rate'!$F193))</f>
        <v>-2.4672647772085266E-2</v>
      </c>
      <c r="F194">
        <f>LN(('Q7 (5 Viet Stocks)'!F194*'VND to JPY exchange rate'!$F194)/('Q7 (5 Viet Stocks)'!F193*'VND to JPY exchange rate'!$F193))</f>
        <v>-5.7513220560592909E-2</v>
      </c>
    </row>
    <row r="195" spans="1:6" x14ac:dyDescent="0.25">
      <c r="A195" s="6">
        <v>42631</v>
      </c>
      <c r="B195">
        <f>LN(('Q7 (5 Viet Stocks)'!B195*'VND to JPY exchange rate'!$F195)/('Q7 (5 Viet Stocks)'!B194*'VND to JPY exchange rate'!$F194))</f>
        <v>-1.3690404596463219E-2</v>
      </c>
      <c r="C195">
        <f>LN(('Q7 (5 Viet Stocks)'!C195*'VND to JPY exchange rate'!$F195)/('Q7 (5 Viet Stocks)'!C194*'VND to JPY exchange rate'!$F194))</f>
        <v>2.0807979198948719E-2</v>
      </c>
      <c r="D195">
        <f>LN(('Q7 (5 Viet Stocks)'!D195*'VND to JPY exchange rate'!$F195)/('Q7 (5 Viet Stocks)'!D194*'VND to JPY exchange rate'!$F194))</f>
        <v>4.4234254436942608E-4</v>
      </c>
      <c r="E195">
        <f>LN(('Q7 (5 Viet Stocks)'!E195*'VND to JPY exchange rate'!$F195)/('Q7 (5 Viet Stocks)'!E194*'VND to JPY exchange rate'!$F194))</f>
        <v>-2.4676064616887192E-2</v>
      </c>
      <c r="F195">
        <f>LN(('Q7 (5 Viet Stocks)'!F195*'VND to JPY exchange rate'!$F195)/('Q7 (5 Viet Stocks)'!F194*'VND to JPY exchange rate'!$F194))</f>
        <v>-1.5130557897058569E-2</v>
      </c>
    </row>
    <row r="196" spans="1:6" x14ac:dyDescent="0.25">
      <c r="A196" s="6">
        <v>42638</v>
      </c>
      <c r="B196">
        <f>LN(('Q7 (5 Viet Stocks)'!B196*'VND to JPY exchange rate'!$F196)/('Q7 (5 Viet Stocks)'!B195*'VND to JPY exchange rate'!$F195))</f>
        <v>-4.8548705257859684E-3</v>
      </c>
      <c r="C196">
        <f>LN(('Q7 (5 Viet Stocks)'!C196*'VND to JPY exchange rate'!$F196)/('Q7 (5 Viet Stocks)'!C195*'VND to JPY exchange rate'!$F195))</f>
        <v>-9.2318920515487111E-5</v>
      </c>
      <c r="D196">
        <f>LN(('Q7 (5 Viet Stocks)'!D196*'VND to JPY exchange rate'!$F196)/('Q7 (5 Viet Stocks)'!D195*'VND to JPY exchange rate'!$F195))</f>
        <v>-2.5868841279674468E-4</v>
      </c>
      <c r="E196">
        <f>LN(('Q7 (5 Viet Stocks)'!E196*'VND to JPY exchange rate'!$F196)/('Q7 (5 Viet Stocks)'!E195*'VND to JPY exchange rate'!$F195))</f>
        <v>-1.7243939420502192E-2</v>
      </c>
      <c r="F196">
        <f>LN(('Q7 (5 Viet Stocks)'!F196*'VND to JPY exchange rate'!$F196)/('Q7 (5 Viet Stocks)'!F195*'VND to JPY exchange rate'!$F195))</f>
        <v>1.6853880279832787E-2</v>
      </c>
    </row>
    <row r="197" spans="1:6" x14ac:dyDescent="0.25">
      <c r="A197" s="6">
        <v>42645</v>
      </c>
      <c r="B197">
        <f>LN(('Q7 (5 Viet Stocks)'!B197*'VND to JPY exchange rate'!$F197)/('Q7 (5 Viet Stocks)'!B196*'VND to JPY exchange rate'!$F196))</f>
        <v>1.2017524122605707E-2</v>
      </c>
      <c r="C197">
        <f>LN(('Q7 (5 Viet Stocks)'!C197*'VND to JPY exchange rate'!$F197)/('Q7 (5 Viet Stocks)'!C196*'VND to JPY exchange rate'!$F196))</f>
        <v>1.4534431595203724E-2</v>
      </c>
      <c r="D197">
        <f>LN(('Q7 (5 Viet Stocks)'!D197*'VND to JPY exchange rate'!$F197)/('Q7 (5 Viet Stocks)'!D196*'VND to JPY exchange rate'!$F196))</f>
        <v>1.6710905927532254E-2</v>
      </c>
      <c r="E197">
        <f>LN(('Q7 (5 Viet Stocks)'!E197*'VND to JPY exchange rate'!$F197)/('Q7 (5 Viet Stocks)'!E196*'VND to JPY exchange rate'!$F196))</f>
        <v>1.4459881044486063E-2</v>
      </c>
      <c r="F197">
        <f>LN(('Q7 (5 Viet Stocks)'!F197*'VND to JPY exchange rate'!$F197)/('Q7 (5 Viet Stocks)'!F196*'VND to JPY exchange rate'!$F196))</f>
        <v>1.9741049881852345E-2</v>
      </c>
    </row>
    <row r="198" spans="1:6" x14ac:dyDescent="0.25">
      <c r="A198" s="6">
        <v>42652</v>
      </c>
      <c r="B198">
        <f>LN(('Q7 (5 Viet Stocks)'!B198*'VND to JPY exchange rate'!$F198)/('Q7 (5 Viet Stocks)'!B197*'VND to JPY exchange rate'!$F197))</f>
        <v>1.5626446274948979E-2</v>
      </c>
      <c r="C198">
        <f>LN(('Q7 (5 Viet Stocks)'!C198*'VND to JPY exchange rate'!$F198)/('Q7 (5 Viet Stocks)'!C197*'VND to JPY exchange rate'!$F197))</f>
        <v>2.2553220677366155E-2</v>
      </c>
      <c r="D198">
        <f>LN(('Q7 (5 Viet Stocks)'!D198*'VND to JPY exchange rate'!$F198)/('Q7 (5 Viet Stocks)'!D197*'VND to JPY exchange rate'!$F197))</f>
        <v>1.155217981485622E-2</v>
      </c>
      <c r="E198">
        <f>LN(('Q7 (5 Viet Stocks)'!E198*'VND to JPY exchange rate'!$F198)/('Q7 (5 Viet Stocks)'!E197*'VND to JPY exchange rate'!$F197))</f>
        <v>4.3950707920042922E-2</v>
      </c>
      <c r="F198">
        <f>LN(('Q7 (5 Viet Stocks)'!F198*'VND to JPY exchange rate'!$F198)/('Q7 (5 Viet Stocks)'!F197*'VND to JPY exchange rate'!$F197))</f>
        <v>2.4754753956060221E-2</v>
      </c>
    </row>
    <row r="199" spans="1:6" x14ac:dyDescent="0.25">
      <c r="A199" s="6">
        <v>42659</v>
      </c>
      <c r="B199">
        <f>LN(('Q7 (5 Viet Stocks)'!B199*'VND to JPY exchange rate'!$F199)/('Q7 (5 Viet Stocks)'!B198*'VND to JPY exchange rate'!$F198))</f>
        <v>-9.8843996013893414E-3</v>
      </c>
      <c r="C199">
        <f>LN(('Q7 (5 Viet Stocks)'!C199*'VND to JPY exchange rate'!$F199)/('Q7 (5 Viet Stocks)'!C198*'VND to JPY exchange rate'!$F198))</f>
        <v>-2.6117208852019454E-2</v>
      </c>
      <c r="D199">
        <f>LN(('Q7 (5 Viet Stocks)'!D199*'VND to JPY exchange rate'!$F199)/('Q7 (5 Viet Stocks)'!D198*'VND to JPY exchange rate'!$F198))</f>
        <v>-9.8589801688360925E-3</v>
      </c>
      <c r="E199">
        <f>LN(('Q7 (5 Viet Stocks)'!E199*'VND to JPY exchange rate'!$F199)/('Q7 (5 Viet Stocks)'!E198*'VND to JPY exchange rate'!$F198))</f>
        <v>-4.2194902902463784E-2</v>
      </c>
      <c r="F199">
        <f>LN(('Q7 (5 Viet Stocks)'!F199*'VND to JPY exchange rate'!$F199)/('Q7 (5 Viet Stocks)'!F198*'VND to JPY exchange rate'!$F198))</f>
        <v>-9.6124682829879779E-2</v>
      </c>
    </row>
    <row r="200" spans="1:6" x14ac:dyDescent="0.25">
      <c r="A200" s="6">
        <v>42666</v>
      </c>
      <c r="B200">
        <f>LN(('Q7 (5 Viet Stocks)'!B200*'VND to JPY exchange rate'!$F200)/('Q7 (5 Viet Stocks)'!B199*'VND to JPY exchange rate'!$F199))</f>
        <v>9.3127727936393664E-3</v>
      </c>
      <c r="C200">
        <f>LN(('Q7 (5 Viet Stocks)'!C200*'VND to JPY exchange rate'!$F200)/('Q7 (5 Viet Stocks)'!C199*'VND to JPY exchange rate'!$F199))</f>
        <v>4.3389247389569549E-2</v>
      </c>
      <c r="D200">
        <f>LN(('Q7 (5 Viet Stocks)'!D200*'VND to JPY exchange rate'!$F200)/('Q7 (5 Viet Stocks)'!D199*'VND to JPY exchange rate'!$F199))</f>
        <v>-2.8583587037366333E-2</v>
      </c>
      <c r="E200">
        <f>LN(('Q7 (5 Viet Stocks)'!E200*'VND to JPY exchange rate'!$F200)/('Q7 (5 Viet Stocks)'!E199*'VND to JPY exchange rate'!$F199))</f>
        <v>-1.000764743222805E-2</v>
      </c>
      <c r="F200">
        <f>LN(('Q7 (5 Viet Stocks)'!F200*'VND to JPY exchange rate'!$F200)/('Q7 (5 Viet Stocks)'!F199*'VND to JPY exchange rate'!$F199))</f>
        <v>3.4739544912665676E-2</v>
      </c>
    </row>
    <row r="201" spans="1:6" x14ac:dyDescent="0.25">
      <c r="A201" s="6">
        <v>42673</v>
      </c>
      <c r="B201">
        <f>LN(('Q7 (5 Viet Stocks)'!B201*'VND to JPY exchange rate'!$F201)/('Q7 (5 Viet Stocks)'!B200*'VND to JPY exchange rate'!$F200))</f>
        <v>1.1812866391347255E-2</v>
      </c>
      <c r="C201">
        <f>LN(('Q7 (5 Viet Stocks)'!C201*'VND to JPY exchange rate'!$F201)/('Q7 (5 Viet Stocks)'!C200*'VND to JPY exchange rate'!$F200))</f>
        <v>1.6444486926014849E-2</v>
      </c>
      <c r="D201">
        <f>LN(('Q7 (5 Viet Stocks)'!D201*'VND to JPY exchange rate'!$F201)/('Q7 (5 Viet Stocks)'!D200*'VND to JPY exchange rate'!$F200))</f>
        <v>1.7354014693151353E-2</v>
      </c>
      <c r="E201">
        <f>LN(('Q7 (5 Viet Stocks)'!E201*'VND to JPY exchange rate'!$F201)/('Q7 (5 Viet Stocks)'!E200*'VND to JPY exchange rate'!$F200))</f>
        <v>2.7769535414799276E-2</v>
      </c>
      <c r="F201">
        <f>LN(('Q7 (5 Viet Stocks)'!F201*'VND to JPY exchange rate'!$F201)/('Q7 (5 Viet Stocks)'!F200*'VND to JPY exchange rate'!$F200))</f>
        <v>-6.8167844962561105E-2</v>
      </c>
    </row>
    <row r="202" spans="1:6" x14ac:dyDescent="0.25">
      <c r="A202" s="6">
        <v>42680</v>
      </c>
      <c r="B202">
        <f>LN(('Q7 (5 Viet Stocks)'!B202*'VND to JPY exchange rate'!$F202)/('Q7 (5 Viet Stocks)'!B201*'VND to JPY exchange rate'!$F201))</f>
        <v>-1.896987365022855E-2</v>
      </c>
      <c r="C202">
        <f>LN(('Q7 (5 Viet Stocks)'!C202*'VND to JPY exchange rate'!$F202)/('Q7 (5 Viet Stocks)'!C201*'VND to JPY exchange rate'!$F201))</f>
        <v>-1.0335052410978292E-2</v>
      </c>
      <c r="D202">
        <f>LN(('Q7 (5 Viet Stocks)'!D202*'VND to JPY exchange rate'!$F202)/('Q7 (5 Viet Stocks)'!D201*'VND to JPY exchange rate'!$F201))</f>
        <v>-5.6449173285873884E-3</v>
      </c>
      <c r="E202">
        <f>LN(('Q7 (5 Viet Stocks)'!E202*'VND to JPY exchange rate'!$F202)/('Q7 (5 Viet Stocks)'!E201*'VND to JPY exchange rate'!$F201))</f>
        <v>-2.6384506962516235E-2</v>
      </c>
      <c r="F202">
        <f>LN(('Q7 (5 Viet Stocks)'!F202*'VND to JPY exchange rate'!$F202)/('Q7 (5 Viet Stocks)'!F201*'VND to JPY exchange rate'!$F201))</f>
        <v>-2.2161462412542562E-2</v>
      </c>
    </row>
    <row r="203" spans="1:6" x14ac:dyDescent="0.25">
      <c r="A203" s="6">
        <v>42687</v>
      </c>
      <c r="B203">
        <f>LN(('Q7 (5 Viet Stocks)'!B203*'VND to JPY exchange rate'!$F203)/('Q7 (5 Viet Stocks)'!B202*'VND to JPY exchange rate'!$F202))</f>
        <v>5.8661070630885E-2</v>
      </c>
      <c r="C203">
        <f>LN(('Q7 (5 Viet Stocks)'!C203*'VND to JPY exchange rate'!$F203)/('Q7 (5 Viet Stocks)'!C202*'VND to JPY exchange rate'!$F202))</f>
        <v>2.9461506202890956E-2</v>
      </c>
      <c r="D203">
        <f>LN(('Q7 (5 Viet Stocks)'!D203*'VND to JPY exchange rate'!$F203)/('Q7 (5 Viet Stocks)'!D202*'VND to JPY exchange rate'!$F202))</f>
        <v>0.12314103804837272</v>
      </c>
      <c r="E203">
        <f>LN(('Q7 (5 Viet Stocks)'!E203*'VND to JPY exchange rate'!$F203)/('Q7 (5 Viet Stocks)'!E202*'VND to JPY exchange rate'!$F202))</f>
        <v>0.18235834298492593</v>
      </c>
      <c r="F203">
        <f>LN(('Q7 (5 Viet Stocks)'!F203*'VND to JPY exchange rate'!$F203)/('Q7 (5 Viet Stocks)'!F202*'VND to JPY exchange rate'!$F202))</f>
        <v>0.28011958466618353</v>
      </c>
    </row>
    <row r="204" spans="1:6" x14ac:dyDescent="0.25">
      <c r="A204" s="6">
        <v>42694</v>
      </c>
      <c r="B204">
        <f>LN(('Q7 (5 Viet Stocks)'!B204*'VND to JPY exchange rate'!$F204)/('Q7 (5 Viet Stocks)'!B203*'VND to JPY exchange rate'!$F203))</f>
        <v>4.1781305543315071E-2</v>
      </c>
      <c r="C204">
        <f>LN(('Q7 (5 Viet Stocks)'!C204*'VND to JPY exchange rate'!$F204)/('Q7 (5 Viet Stocks)'!C203*'VND to JPY exchange rate'!$F203))</f>
        <v>4.9325831338843308E-2</v>
      </c>
      <c r="D204">
        <f>LN(('Q7 (5 Viet Stocks)'!D204*'VND to JPY exchange rate'!$F204)/('Q7 (5 Viet Stocks)'!D203*'VND to JPY exchange rate'!$F203))</f>
        <v>8.2717064233974302E-3</v>
      </c>
      <c r="E204">
        <f>LN(('Q7 (5 Viet Stocks)'!E204*'VND to JPY exchange rate'!$F204)/('Q7 (5 Viet Stocks)'!E203*'VND to JPY exchange rate'!$F203))</f>
        <v>3.6166556379596336E-2</v>
      </c>
      <c r="F204">
        <f>LN(('Q7 (5 Viet Stocks)'!F204*'VND to JPY exchange rate'!$F204)/('Q7 (5 Viet Stocks)'!F203*'VND to JPY exchange rate'!$F203))</f>
        <v>8.4760469589141046E-2</v>
      </c>
    </row>
    <row r="205" spans="1:6" x14ac:dyDescent="0.25">
      <c r="A205" s="6">
        <v>42701</v>
      </c>
      <c r="B205">
        <f>LN(('Q7 (5 Viet Stocks)'!B205*'VND to JPY exchange rate'!$F205)/('Q7 (5 Viet Stocks)'!B204*'VND to JPY exchange rate'!$F204))</f>
        <v>1.5276879353361994E-2</v>
      </c>
      <c r="C205">
        <f>LN(('Q7 (5 Viet Stocks)'!C205*'VND to JPY exchange rate'!$F205)/('Q7 (5 Viet Stocks)'!C204*'VND to JPY exchange rate'!$F204))</f>
        <v>1.9966989809961221E-2</v>
      </c>
      <c r="D205">
        <f>LN(('Q7 (5 Viet Stocks)'!D205*'VND to JPY exchange rate'!$F205)/('Q7 (5 Viet Stocks)'!D204*'VND to JPY exchange rate'!$F204))</f>
        <v>4.7338710515903326E-2</v>
      </c>
      <c r="E205">
        <f>LN(('Q7 (5 Viet Stocks)'!E205*'VND to JPY exchange rate'!$F205)/('Q7 (5 Viet Stocks)'!E204*'VND to JPY exchange rate'!$F204))</f>
        <v>8.2293586061888951E-3</v>
      </c>
      <c r="F205">
        <f>LN(('Q7 (5 Viet Stocks)'!F205*'VND to JPY exchange rate'!$F205)/('Q7 (5 Viet Stocks)'!F204*'VND to JPY exchange rate'!$F204))</f>
        <v>2.8801370616633959E-2</v>
      </c>
    </row>
    <row r="206" spans="1:6" x14ac:dyDescent="0.25">
      <c r="A206" s="6">
        <v>42708</v>
      </c>
      <c r="B206">
        <f>LN(('Q7 (5 Viet Stocks)'!B206*'VND to JPY exchange rate'!$F206)/('Q7 (5 Viet Stocks)'!B205*'VND to JPY exchange rate'!$F205))</f>
        <v>9.8069358025252486E-3</v>
      </c>
      <c r="C206">
        <f>LN(('Q7 (5 Viet Stocks)'!C206*'VND to JPY exchange rate'!$F206)/('Q7 (5 Viet Stocks)'!C205*'VND to JPY exchange rate'!$F205))</f>
        <v>7.844508547662476E-4</v>
      </c>
      <c r="D206">
        <f>LN(('Q7 (5 Viet Stocks)'!D206*'VND to JPY exchange rate'!$F206)/('Q7 (5 Viet Stocks)'!D205*'VND to JPY exchange rate'!$F205))</f>
        <v>2.1565579845802246E-2</v>
      </c>
      <c r="E206">
        <f>LN(('Q7 (5 Viet Stocks)'!E206*'VND to JPY exchange rate'!$F206)/('Q7 (5 Viet Stocks)'!E205*'VND to JPY exchange rate'!$F205))</f>
        <v>3.1165112191920637E-2</v>
      </c>
      <c r="F206">
        <f>LN(('Q7 (5 Viet Stocks)'!F206*'VND to JPY exchange rate'!$F206)/('Q7 (5 Viet Stocks)'!F205*'VND to JPY exchange rate'!$F205))</f>
        <v>2.6776704039553248E-2</v>
      </c>
    </row>
    <row r="207" spans="1:6" x14ac:dyDescent="0.25">
      <c r="A207" s="6">
        <v>42715</v>
      </c>
      <c r="B207">
        <f>LN(('Q7 (5 Viet Stocks)'!B207*'VND to JPY exchange rate'!$F207)/('Q7 (5 Viet Stocks)'!B206*'VND to JPY exchange rate'!$F206))</f>
        <v>3.7222628819977809E-2</v>
      </c>
      <c r="C207">
        <f>LN(('Q7 (5 Viet Stocks)'!C207*'VND to JPY exchange rate'!$F207)/('Q7 (5 Viet Stocks)'!C206*'VND to JPY exchange rate'!$F206))</f>
        <v>1.126651321155887E-2</v>
      </c>
      <c r="D207">
        <f>LN(('Q7 (5 Viet Stocks)'!D207*'VND to JPY exchange rate'!$F207)/('Q7 (5 Viet Stocks)'!D206*'VND to JPY exchange rate'!$F206))</f>
        <v>6.46129765175395E-2</v>
      </c>
      <c r="E207">
        <f>LN(('Q7 (5 Viet Stocks)'!E207*'VND to JPY exchange rate'!$F207)/('Q7 (5 Viet Stocks)'!E206*'VND to JPY exchange rate'!$F206))</f>
        <v>3.4630744252252502E-2</v>
      </c>
      <c r="F207">
        <f>LN(('Q7 (5 Viet Stocks)'!F207*'VND to JPY exchange rate'!$F207)/('Q7 (5 Viet Stocks)'!F206*'VND to JPY exchange rate'!$F206))</f>
        <v>9.2614517642238894E-2</v>
      </c>
    </row>
    <row r="208" spans="1:6" x14ac:dyDescent="0.25">
      <c r="A208" s="6">
        <v>42722</v>
      </c>
      <c r="B208">
        <f>LN(('Q7 (5 Viet Stocks)'!B208*'VND to JPY exchange rate'!$F208)/('Q7 (5 Viet Stocks)'!B207*'VND to JPY exchange rate'!$F207))</f>
        <v>1.9769063825442475E-2</v>
      </c>
      <c r="C208">
        <f>LN(('Q7 (5 Viet Stocks)'!C208*'VND to JPY exchange rate'!$F208)/('Q7 (5 Viet Stocks)'!C207*'VND to JPY exchange rate'!$F207))</f>
        <v>2.5144868373126843E-2</v>
      </c>
      <c r="D208">
        <f>LN(('Q7 (5 Viet Stocks)'!D208*'VND to JPY exchange rate'!$F208)/('Q7 (5 Viet Stocks)'!D207*'VND to JPY exchange rate'!$F207))</f>
        <v>6.0629744772092353E-3</v>
      </c>
      <c r="E208">
        <f>LN(('Q7 (5 Viet Stocks)'!E208*'VND to JPY exchange rate'!$F208)/('Q7 (5 Viet Stocks)'!E207*'VND to JPY exchange rate'!$F207))</f>
        <v>-1.0285231044809776E-2</v>
      </c>
      <c r="F208">
        <f>LN(('Q7 (5 Viet Stocks)'!F208*'VND to JPY exchange rate'!$F208)/('Q7 (5 Viet Stocks)'!F207*'VND to JPY exchange rate'!$F207))</f>
        <v>1.6559307257285615E-2</v>
      </c>
    </row>
    <row r="209" spans="1:6" x14ac:dyDescent="0.25">
      <c r="A209" s="6">
        <v>42729</v>
      </c>
      <c r="B209">
        <f>LN(('Q7 (5 Viet Stocks)'!B209*'VND to JPY exchange rate'!$F209)/('Q7 (5 Viet Stocks)'!B208*'VND to JPY exchange rate'!$F208))</f>
        <v>-1.1267282383152763E-2</v>
      </c>
      <c r="C209">
        <f>LN(('Q7 (5 Viet Stocks)'!C209*'VND to JPY exchange rate'!$F209)/('Q7 (5 Viet Stocks)'!C208*'VND to JPY exchange rate'!$F208))</f>
        <v>-1.4980035717806872E-3</v>
      </c>
      <c r="D209">
        <f>LN(('Q7 (5 Viet Stocks)'!D209*'VND to JPY exchange rate'!$F209)/('Q7 (5 Viet Stocks)'!D208*'VND to JPY exchange rate'!$F208))</f>
        <v>4.5440289516497914E-3</v>
      </c>
      <c r="E209">
        <f>LN(('Q7 (5 Viet Stocks)'!E209*'VND to JPY exchange rate'!$F209)/('Q7 (5 Viet Stocks)'!E208*'VND to JPY exchange rate'!$F208))</f>
        <v>1.8225715987042309E-2</v>
      </c>
      <c r="F209">
        <f>LN(('Q7 (5 Viet Stocks)'!F209*'VND to JPY exchange rate'!$F209)/('Q7 (5 Viet Stocks)'!F208*'VND to JPY exchange rate'!$F208))</f>
        <v>-1.0896783437030301E-2</v>
      </c>
    </row>
    <row r="210" spans="1:6" x14ac:dyDescent="0.25">
      <c r="A210" s="6">
        <v>42736</v>
      </c>
      <c r="B210">
        <f>LN(('Q7 (5 Viet Stocks)'!B210*'VND to JPY exchange rate'!$F210)/('Q7 (5 Viet Stocks)'!B209*'VND to JPY exchange rate'!$F209))</f>
        <v>-1.0433517831190054E-2</v>
      </c>
      <c r="C210">
        <f>LN(('Q7 (5 Viet Stocks)'!C210*'VND to JPY exchange rate'!$F210)/('Q7 (5 Viet Stocks)'!C209*'VND to JPY exchange rate'!$F209))</f>
        <v>-2.2171314027960749E-2</v>
      </c>
      <c r="D210">
        <f>LN(('Q7 (5 Viet Stocks)'!D210*'VND to JPY exchange rate'!$F210)/('Q7 (5 Viet Stocks)'!D209*'VND to JPY exchange rate'!$F209))</f>
        <v>-4.7027090798303542E-2</v>
      </c>
      <c r="E210">
        <f>LN(('Q7 (5 Viet Stocks)'!E210*'VND to JPY exchange rate'!$F210)/('Q7 (5 Viet Stocks)'!E209*'VND to JPY exchange rate'!$F209))</f>
        <v>-1.3912255378974482E-2</v>
      </c>
      <c r="F210">
        <f>LN(('Q7 (5 Viet Stocks)'!F210*'VND to JPY exchange rate'!$F210)/('Q7 (5 Viet Stocks)'!F209*'VND to JPY exchange rate'!$F209))</f>
        <v>-3.1796170278263043E-2</v>
      </c>
    </row>
    <row r="211" spans="1:6" x14ac:dyDescent="0.25">
      <c r="A211" s="6">
        <v>42743</v>
      </c>
      <c r="B211">
        <f>LN(('Q7 (5 Viet Stocks)'!B211*'VND to JPY exchange rate'!$F211)/('Q7 (5 Viet Stocks)'!B210*'VND to JPY exchange rate'!$F210))</f>
        <v>2.084580608788586E-2</v>
      </c>
      <c r="C211">
        <f>LN(('Q7 (5 Viet Stocks)'!C211*'VND to JPY exchange rate'!$F211)/('Q7 (5 Viet Stocks)'!C210*'VND to JPY exchange rate'!$F210))</f>
        <v>8.6095788901410508E-3</v>
      </c>
      <c r="D211">
        <f>LN(('Q7 (5 Viet Stocks)'!D211*'VND to JPY exchange rate'!$F211)/('Q7 (5 Viet Stocks)'!D210*'VND to JPY exchange rate'!$F210))</f>
        <v>-6.3186970626174441E-3</v>
      </c>
      <c r="E211">
        <f>LN(('Q7 (5 Viet Stocks)'!E211*'VND to JPY exchange rate'!$F211)/('Q7 (5 Viet Stocks)'!E210*'VND to JPY exchange rate'!$F210))</f>
        <v>-1.3707801565484803E-2</v>
      </c>
      <c r="F211">
        <f>LN(('Q7 (5 Viet Stocks)'!F211*'VND to JPY exchange rate'!$F211)/('Q7 (5 Viet Stocks)'!F210*'VND to JPY exchange rate'!$F210))</f>
        <v>1.3765703459397891E-3</v>
      </c>
    </row>
    <row r="212" spans="1:6" x14ac:dyDescent="0.25">
      <c r="A212" s="6">
        <v>42750</v>
      </c>
      <c r="B212">
        <f>LN(('Q7 (5 Viet Stocks)'!B212*'VND to JPY exchange rate'!$F212)/('Q7 (5 Viet Stocks)'!B211*'VND to JPY exchange rate'!$F211))</f>
        <v>-1.7154120771725602E-2</v>
      </c>
      <c r="C212">
        <f>LN(('Q7 (5 Viet Stocks)'!C212*'VND to JPY exchange rate'!$F212)/('Q7 (5 Viet Stocks)'!C211*'VND to JPY exchange rate'!$F211))</f>
        <v>-5.1288265287865228E-3</v>
      </c>
      <c r="D212">
        <f>LN(('Q7 (5 Viet Stocks)'!D212*'VND to JPY exchange rate'!$F212)/('Q7 (5 Viet Stocks)'!D211*'VND to JPY exchange rate'!$F211))</f>
        <v>2.5683890498658695E-2</v>
      </c>
      <c r="E212">
        <f>LN(('Q7 (5 Viet Stocks)'!E212*'VND to JPY exchange rate'!$F212)/('Q7 (5 Viet Stocks)'!E211*'VND to JPY exchange rate'!$F211))</f>
        <v>-8.9281491826119271E-3</v>
      </c>
      <c r="F212">
        <f>LN(('Q7 (5 Viet Stocks)'!F212*'VND to JPY exchange rate'!$F212)/('Q7 (5 Viet Stocks)'!F211*'VND to JPY exchange rate'!$F211))</f>
        <v>1.5477436312356586E-2</v>
      </c>
    </row>
    <row r="213" spans="1:6" x14ac:dyDescent="0.25">
      <c r="A213" s="6">
        <v>42757</v>
      </c>
      <c r="B213">
        <f>LN(('Q7 (5 Viet Stocks)'!B213*'VND to JPY exchange rate'!$F213)/('Q7 (5 Viet Stocks)'!B212*'VND to JPY exchange rate'!$F212))</f>
        <v>-8.134624815831368E-4</v>
      </c>
      <c r="C213">
        <f>LN(('Q7 (5 Viet Stocks)'!C213*'VND to JPY exchange rate'!$F213)/('Q7 (5 Viet Stocks)'!C212*'VND to JPY exchange rate'!$F212))</f>
        <v>4.083402461587617E-3</v>
      </c>
      <c r="D213">
        <f>LN(('Q7 (5 Viet Stocks)'!D213*'VND to JPY exchange rate'!$F213)/('Q7 (5 Viet Stocks)'!D212*'VND to JPY exchange rate'!$F212))</f>
        <v>-4.5740020096981474E-3</v>
      </c>
      <c r="E213">
        <f>LN(('Q7 (5 Viet Stocks)'!E213*'VND to JPY exchange rate'!$F213)/('Q7 (5 Viet Stocks)'!E212*'VND to JPY exchange rate'!$F212))</f>
        <v>1.4647253836483472E-2</v>
      </c>
      <c r="F213">
        <f>LN(('Q7 (5 Viet Stocks)'!F213*'VND to JPY exchange rate'!$F213)/('Q7 (5 Viet Stocks)'!F212*'VND to JPY exchange rate'!$F212))</f>
        <v>-4.8495711085884276E-2</v>
      </c>
    </row>
    <row r="214" spans="1:6" x14ac:dyDescent="0.25">
      <c r="A214" s="6">
        <v>42764</v>
      </c>
      <c r="B214">
        <f>LN(('Q7 (5 Viet Stocks)'!B214*'VND to JPY exchange rate'!$F214)/('Q7 (5 Viet Stocks)'!B213*'VND to JPY exchange rate'!$F213))</f>
        <v>6.9538840696655368E-3</v>
      </c>
      <c r="C214">
        <f>LN(('Q7 (5 Viet Stocks)'!C214*'VND to JPY exchange rate'!$F214)/('Q7 (5 Viet Stocks)'!C213*'VND to JPY exchange rate'!$F213))</f>
        <v>-1.6813246919201615E-2</v>
      </c>
      <c r="D214">
        <f>LN(('Q7 (5 Viet Stocks)'!D214*'VND to JPY exchange rate'!$F214)/('Q7 (5 Viet Stocks)'!D213*'VND to JPY exchange rate'!$F213))</f>
        <v>2.2925218234533702E-2</v>
      </c>
      <c r="E214">
        <f>LN(('Q7 (5 Viet Stocks)'!E214*'VND to JPY exchange rate'!$F214)/('Q7 (5 Viet Stocks)'!E213*'VND to JPY exchange rate'!$F213))</f>
        <v>3.2443399228986716E-2</v>
      </c>
      <c r="F214">
        <f>LN(('Q7 (5 Viet Stocks)'!F214*'VND to JPY exchange rate'!$F214)/('Q7 (5 Viet Stocks)'!F213*'VND to JPY exchange rate'!$F213))</f>
        <v>6.8094472019164043E-3</v>
      </c>
    </row>
    <row r="215" spans="1:6" x14ac:dyDescent="0.25">
      <c r="A215" s="6">
        <v>42771</v>
      </c>
      <c r="B215">
        <f>LN(('Q7 (5 Viet Stocks)'!B215*'VND to JPY exchange rate'!$F215)/('Q7 (5 Viet Stocks)'!B214*'VND to JPY exchange rate'!$F214))</f>
        <v>-1.2265616417273509E-2</v>
      </c>
      <c r="C215">
        <f>LN(('Q7 (5 Viet Stocks)'!C215*'VND to JPY exchange rate'!$F215)/('Q7 (5 Viet Stocks)'!C214*'VND to JPY exchange rate'!$F214))</f>
        <v>-1.6785100556973267E-2</v>
      </c>
      <c r="D215">
        <f>LN(('Q7 (5 Viet Stocks)'!D215*'VND to JPY exchange rate'!$F215)/('Q7 (5 Viet Stocks)'!D214*'VND to JPY exchange rate'!$F214))</f>
        <v>-2.2020555863167465E-2</v>
      </c>
      <c r="E215">
        <f>LN(('Q7 (5 Viet Stocks)'!E215*'VND to JPY exchange rate'!$F215)/('Q7 (5 Viet Stocks)'!E214*'VND to JPY exchange rate'!$F214))</f>
        <v>-6.7611644056122064E-2</v>
      </c>
      <c r="F215">
        <f>LN(('Q7 (5 Viet Stocks)'!F215*'VND to JPY exchange rate'!$F215)/('Q7 (5 Viet Stocks)'!F214*'VND to JPY exchange rate'!$F214))</f>
        <v>1.2137417668303794E-2</v>
      </c>
    </row>
    <row r="216" spans="1:6" x14ac:dyDescent="0.25">
      <c r="A216" s="6">
        <v>42778</v>
      </c>
      <c r="B216">
        <f>LN(('Q7 (5 Viet Stocks)'!B216*'VND to JPY exchange rate'!$F216)/('Q7 (5 Viet Stocks)'!B215*'VND to JPY exchange rate'!$F215))</f>
        <v>1.5640374824718351E-2</v>
      </c>
      <c r="C216">
        <f>LN(('Q7 (5 Viet Stocks)'!C216*'VND to JPY exchange rate'!$F216)/('Q7 (5 Viet Stocks)'!C215*'VND to JPY exchange rate'!$F215))</f>
        <v>2.7935180603874496E-2</v>
      </c>
      <c r="D216">
        <f>LN(('Q7 (5 Viet Stocks)'!D216*'VND to JPY exchange rate'!$F216)/('Q7 (5 Viet Stocks)'!D215*'VND to JPY exchange rate'!$F215))</f>
        <v>-4.6582619105519814E-2</v>
      </c>
      <c r="E216">
        <f>LN(('Q7 (5 Viet Stocks)'!E216*'VND to JPY exchange rate'!$F216)/('Q7 (5 Viet Stocks)'!E215*'VND to JPY exchange rate'!$F215))</f>
        <v>2.0202881557183826E-2</v>
      </c>
      <c r="F216">
        <f>LN(('Q7 (5 Viet Stocks)'!F216*'VND to JPY exchange rate'!$F216)/('Q7 (5 Viet Stocks)'!F215*'VND to JPY exchange rate'!$F215))</f>
        <v>5.3197551132356802E-2</v>
      </c>
    </row>
    <row r="217" spans="1:6" x14ac:dyDescent="0.25">
      <c r="A217" s="6">
        <v>42785</v>
      </c>
      <c r="B217">
        <f>LN(('Q7 (5 Viet Stocks)'!B217*'VND to JPY exchange rate'!$F217)/('Q7 (5 Viet Stocks)'!B216*'VND to JPY exchange rate'!$F216))</f>
        <v>-2.034803056747895E-3</v>
      </c>
      <c r="C217">
        <f>LN(('Q7 (5 Viet Stocks)'!C217*'VND to JPY exchange rate'!$F217)/('Q7 (5 Viet Stocks)'!C216*'VND to JPY exchange rate'!$F216))</f>
        <v>-5.1907824761171333E-3</v>
      </c>
      <c r="D217">
        <f>LN(('Q7 (5 Viet Stocks)'!D217*'VND to JPY exchange rate'!$F217)/('Q7 (5 Viet Stocks)'!D216*'VND to JPY exchange rate'!$F216))</f>
        <v>-3.5703224700383653E-2</v>
      </c>
      <c r="E217">
        <f>LN(('Q7 (5 Viet Stocks)'!E217*'VND to JPY exchange rate'!$F217)/('Q7 (5 Viet Stocks)'!E216*'VND to JPY exchange rate'!$F216))</f>
        <v>2.0888365552970928E-2</v>
      </c>
      <c r="F217">
        <f>LN(('Q7 (5 Viet Stocks)'!F217*'VND to JPY exchange rate'!$F217)/('Q7 (5 Viet Stocks)'!F216*'VND to JPY exchange rate'!$F216))</f>
        <v>4.4566600945270618E-3</v>
      </c>
    </row>
    <row r="218" spans="1:6" x14ac:dyDescent="0.25">
      <c r="A218" s="6">
        <v>42792</v>
      </c>
      <c r="B218">
        <f>LN(('Q7 (5 Viet Stocks)'!B218*'VND to JPY exchange rate'!$F218)/('Q7 (5 Viet Stocks)'!B217*'VND to JPY exchange rate'!$F217))</f>
        <v>-5.5179003086451995E-4</v>
      </c>
      <c r="C218">
        <f>LN(('Q7 (5 Viet Stocks)'!C218*'VND to JPY exchange rate'!$F218)/('Q7 (5 Viet Stocks)'!C217*'VND to JPY exchange rate'!$F217))</f>
        <v>-1.0197202679149871E-2</v>
      </c>
      <c r="D218">
        <f>LN(('Q7 (5 Viet Stocks)'!D218*'VND to JPY exchange rate'!$F218)/('Q7 (5 Viet Stocks)'!D217*'VND to JPY exchange rate'!$F217))</f>
        <v>1.7170879483539427E-2</v>
      </c>
      <c r="E218">
        <f>LN(('Q7 (5 Viet Stocks)'!E218*'VND to JPY exchange rate'!$F218)/('Q7 (5 Viet Stocks)'!E217*'VND to JPY exchange rate'!$F217))</f>
        <v>-1.6617488198505382E-3</v>
      </c>
      <c r="F218">
        <f>LN(('Q7 (5 Viet Stocks)'!F218*'VND to JPY exchange rate'!$F218)/('Q7 (5 Viet Stocks)'!F217*'VND to JPY exchange rate'!$F217))</f>
        <v>6.1101413787843784E-3</v>
      </c>
    </row>
    <row r="219" spans="1:6" x14ac:dyDescent="0.25">
      <c r="A219" s="6">
        <v>42799</v>
      </c>
      <c r="B219">
        <f>LN(('Q7 (5 Viet Stocks)'!B219*'VND to JPY exchange rate'!$F219)/('Q7 (5 Viet Stocks)'!B218*'VND to JPY exchange rate'!$F218))</f>
        <v>2.8690492462929231E-2</v>
      </c>
      <c r="C219">
        <f>LN(('Q7 (5 Viet Stocks)'!C219*'VND to JPY exchange rate'!$F219)/('Q7 (5 Viet Stocks)'!C218*'VND to JPY exchange rate'!$F218))</f>
        <v>3.8145823189552355E-2</v>
      </c>
      <c r="D219">
        <f>LN(('Q7 (5 Viet Stocks)'!D219*'VND to JPY exchange rate'!$F219)/('Q7 (5 Viet Stocks)'!D218*'VND to JPY exchange rate'!$F218))</f>
        <v>1.5936405285987426E-3</v>
      </c>
      <c r="E219">
        <f>LN(('Q7 (5 Viet Stocks)'!E219*'VND to JPY exchange rate'!$F219)/('Q7 (5 Viet Stocks)'!E218*'VND to JPY exchange rate'!$F218))</f>
        <v>3.3628747693998366E-2</v>
      </c>
      <c r="F219">
        <f>LN(('Q7 (5 Viet Stocks)'!F219*'VND to JPY exchange rate'!$F219)/('Q7 (5 Viet Stocks)'!F218*'VND to JPY exchange rate'!$F218))</f>
        <v>-2.2253656528621008E-2</v>
      </c>
    </row>
    <row r="220" spans="1:6" x14ac:dyDescent="0.25">
      <c r="A220" s="6">
        <v>42806</v>
      </c>
      <c r="B220">
        <f>LN(('Q7 (5 Viet Stocks)'!B220*'VND to JPY exchange rate'!$F220)/('Q7 (5 Viet Stocks)'!B219*'VND to JPY exchange rate'!$F219))</f>
        <v>6.3839854358050206E-3</v>
      </c>
      <c r="C220">
        <f>LN(('Q7 (5 Viet Stocks)'!C220*'VND to JPY exchange rate'!$F220)/('Q7 (5 Viet Stocks)'!C219*'VND to JPY exchange rate'!$F219))</f>
        <v>2.3849396719519026E-2</v>
      </c>
      <c r="D220">
        <f>LN(('Q7 (5 Viet Stocks)'!D220*'VND to JPY exchange rate'!$F220)/('Q7 (5 Viet Stocks)'!D219*'VND to JPY exchange rate'!$F219))</f>
        <v>-1.3732607190222354E-2</v>
      </c>
      <c r="E220">
        <f>LN(('Q7 (5 Viet Stocks)'!E220*'VND to JPY exchange rate'!$F220)/('Q7 (5 Viet Stocks)'!E219*'VND to JPY exchange rate'!$F219))</f>
        <v>-1.8335591799789511E-2</v>
      </c>
      <c r="F220">
        <f>LN(('Q7 (5 Viet Stocks)'!F220*'VND to JPY exchange rate'!$F220)/('Q7 (5 Viet Stocks)'!F219*'VND to JPY exchange rate'!$F219))</f>
        <v>-2.6266467681341003E-2</v>
      </c>
    </row>
    <row r="221" spans="1:6" x14ac:dyDescent="0.25">
      <c r="A221" s="6">
        <v>42813</v>
      </c>
      <c r="B221">
        <f>LN(('Q7 (5 Viet Stocks)'!B221*'VND to JPY exchange rate'!$F221)/('Q7 (5 Viet Stocks)'!B220*'VND to JPY exchange rate'!$F220))</f>
        <v>-2.2335953942063076E-2</v>
      </c>
      <c r="C221">
        <f>LN(('Q7 (5 Viet Stocks)'!C221*'VND to JPY exchange rate'!$F221)/('Q7 (5 Viet Stocks)'!C220*'VND to JPY exchange rate'!$F220))</f>
        <v>-2.3036608718739797E-2</v>
      </c>
      <c r="D221">
        <f>LN(('Q7 (5 Viet Stocks)'!D221*'VND to JPY exchange rate'!$F221)/('Q7 (5 Viet Stocks)'!D220*'VND to JPY exchange rate'!$F220))</f>
        <v>1.2706489760528879E-2</v>
      </c>
      <c r="E221">
        <f>LN(('Q7 (5 Viet Stocks)'!E221*'VND to JPY exchange rate'!$F221)/('Q7 (5 Viet Stocks)'!E220*'VND to JPY exchange rate'!$F220))</f>
        <v>-1.3402287083098513E-2</v>
      </c>
      <c r="F221">
        <f>LN(('Q7 (5 Viet Stocks)'!F221*'VND to JPY exchange rate'!$F221)/('Q7 (5 Viet Stocks)'!F220*'VND to JPY exchange rate'!$F220))</f>
        <v>1.1104327739527218E-2</v>
      </c>
    </row>
    <row r="222" spans="1:6" x14ac:dyDescent="0.25">
      <c r="A222" s="6">
        <v>42820</v>
      </c>
      <c r="B222">
        <f>LN(('Q7 (5 Viet Stocks)'!B222*'VND to JPY exchange rate'!$F222)/('Q7 (5 Viet Stocks)'!B221*'VND to JPY exchange rate'!$F221))</f>
        <v>-2.8586811377915321E-2</v>
      </c>
      <c r="C222">
        <f>LN(('Q7 (5 Viet Stocks)'!C222*'VND to JPY exchange rate'!$F222)/('Q7 (5 Viet Stocks)'!C221*'VND to JPY exchange rate'!$F221))</f>
        <v>-1.7307855076253764E-2</v>
      </c>
      <c r="D222">
        <f>LN(('Q7 (5 Viet Stocks)'!D222*'VND to JPY exchange rate'!$F222)/('Q7 (5 Viet Stocks)'!D221*'VND to JPY exchange rate'!$F221))</f>
        <v>-2.5558531973893985E-2</v>
      </c>
      <c r="E222">
        <f>LN(('Q7 (5 Viet Stocks)'!E222*'VND to JPY exchange rate'!$F222)/('Q7 (5 Viet Stocks)'!E221*'VND to JPY exchange rate'!$F221))</f>
        <v>-5.8222634614084605E-2</v>
      </c>
      <c r="F222">
        <f>LN(('Q7 (5 Viet Stocks)'!F222*'VND to JPY exchange rate'!$F222)/('Q7 (5 Viet Stocks)'!F221*'VND to JPY exchange rate'!$F221))</f>
        <v>-7.7384430247503952E-2</v>
      </c>
    </row>
    <row r="223" spans="1:6" x14ac:dyDescent="0.25">
      <c r="A223" s="6">
        <v>42827</v>
      </c>
      <c r="B223">
        <f>LN(('Q7 (5 Viet Stocks)'!B223*'VND to JPY exchange rate'!$F223)/('Q7 (5 Viet Stocks)'!B222*'VND to JPY exchange rate'!$F222))</f>
        <v>1.1988235528688138E-2</v>
      </c>
      <c r="C223">
        <f>LN(('Q7 (5 Viet Stocks)'!C223*'VND to JPY exchange rate'!$F223)/('Q7 (5 Viet Stocks)'!C222*'VND to JPY exchange rate'!$F222))</f>
        <v>-9.7685916823474755E-3</v>
      </c>
      <c r="D223">
        <f>LN(('Q7 (5 Viet Stocks)'!D223*'VND to JPY exchange rate'!$F223)/('Q7 (5 Viet Stocks)'!D222*'VND to JPY exchange rate'!$F222))</f>
        <v>0</v>
      </c>
      <c r="E223">
        <f>LN(('Q7 (5 Viet Stocks)'!E223*'VND to JPY exchange rate'!$F223)/('Q7 (5 Viet Stocks)'!E222*'VND to JPY exchange rate'!$F222))</f>
        <v>3.1440077263347452E-2</v>
      </c>
      <c r="F223">
        <f>LN(('Q7 (5 Viet Stocks)'!F223*'VND to JPY exchange rate'!$F223)/('Q7 (5 Viet Stocks)'!F222*'VND to JPY exchange rate'!$F222))</f>
        <v>2.6636404520487572E-2</v>
      </c>
    </row>
    <row r="224" spans="1:6" x14ac:dyDescent="0.25">
      <c r="A224" s="6">
        <v>42834</v>
      </c>
      <c r="B224">
        <f>LN(('Q7 (5 Viet Stocks)'!B224*'VND to JPY exchange rate'!$F224)/('Q7 (5 Viet Stocks)'!B223*'VND to JPY exchange rate'!$F223))</f>
        <v>2.229982879773764E-3</v>
      </c>
      <c r="C224">
        <f>LN(('Q7 (5 Viet Stocks)'!C224*'VND to JPY exchange rate'!$F224)/('Q7 (5 Viet Stocks)'!C223*'VND to JPY exchange rate'!$F223))</f>
        <v>-9.290336502754442E-3</v>
      </c>
      <c r="D224">
        <f>LN(('Q7 (5 Viet Stocks)'!D224*'VND to JPY exchange rate'!$F224)/('Q7 (5 Viet Stocks)'!D223*'VND to JPY exchange rate'!$F223))</f>
        <v>1.6575120712931535E-2</v>
      </c>
      <c r="E224">
        <f>LN(('Q7 (5 Viet Stocks)'!E224*'VND to JPY exchange rate'!$F224)/('Q7 (5 Viet Stocks)'!E223*'VND to JPY exchange rate'!$F223))</f>
        <v>-1.8171998147152993E-2</v>
      </c>
      <c r="F224">
        <f>LN(('Q7 (5 Viet Stocks)'!F224*'VND to JPY exchange rate'!$F224)/('Q7 (5 Viet Stocks)'!F223*'VND to JPY exchange rate'!$F223))</f>
        <v>-7.7493423140317487E-3</v>
      </c>
    </row>
    <row r="225" spans="1:6" x14ac:dyDescent="0.25">
      <c r="A225" s="6">
        <v>42841</v>
      </c>
      <c r="B225">
        <f>LN(('Q7 (5 Viet Stocks)'!B225*'VND to JPY exchange rate'!$F225)/('Q7 (5 Viet Stocks)'!B224*'VND to JPY exchange rate'!$F224))</f>
        <v>-2.3455108069149772E-2</v>
      </c>
      <c r="C225">
        <f>LN(('Q7 (5 Viet Stocks)'!C225*'VND to JPY exchange rate'!$F225)/('Q7 (5 Viet Stocks)'!C224*'VND to JPY exchange rate'!$F224))</f>
        <v>-2.263432931589102E-2</v>
      </c>
      <c r="D225">
        <f>LN(('Q7 (5 Viet Stocks)'!D225*'VND to JPY exchange rate'!$F225)/('Q7 (5 Viet Stocks)'!D224*'VND to JPY exchange rate'!$F224))</f>
        <v>-4.6020039118318389E-2</v>
      </c>
      <c r="E225">
        <f>LN(('Q7 (5 Viet Stocks)'!E225*'VND to JPY exchange rate'!$F225)/('Q7 (5 Viet Stocks)'!E224*'VND to JPY exchange rate'!$F224))</f>
        <v>-2.3347986574951091E-2</v>
      </c>
      <c r="F225">
        <f>LN(('Q7 (5 Viet Stocks)'!F225*'VND to JPY exchange rate'!$F225)/('Q7 (5 Viet Stocks)'!F224*'VND to JPY exchange rate'!$F224))</f>
        <v>-3.4336709604588254E-2</v>
      </c>
    </row>
    <row r="226" spans="1:6" x14ac:dyDescent="0.25">
      <c r="A226" s="6">
        <v>42848</v>
      </c>
      <c r="B226">
        <f>LN(('Q7 (5 Viet Stocks)'!B226*'VND to JPY exchange rate'!$F226)/('Q7 (5 Viet Stocks)'!B225*'VND to JPY exchange rate'!$F225))</f>
        <v>2.0765526214391594E-2</v>
      </c>
      <c r="C226">
        <f>LN(('Q7 (5 Viet Stocks)'!C226*'VND to JPY exchange rate'!$F226)/('Q7 (5 Viet Stocks)'!C225*'VND to JPY exchange rate'!$F225))</f>
        <v>4.2409703215206471E-2</v>
      </c>
      <c r="D226">
        <f>LN(('Q7 (5 Viet Stocks)'!D226*'VND to JPY exchange rate'!$F226)/('Q7 (5 Viet Stocks)'!D225*'VND to JPY exchange rate'!$F225))</f>
        <v>0.14848074384363638</v>
      </c>
      <c r="E226">
        <f>LN(('Q7 (5 Viet Stocks)'!E226*'VND to JPY exchange rate'!$F226)/('Q7 (5 Viet Stocks)'!E225*'VND to JPY exchange rate'!$F225))</f>
        <v>5.230172310596911E-2</v>
      </c>
      <c r="F226">
        <f>LN(('Q7 (5 Viet Stocks)'!F226*'VND to JPY exchange rate'!$F226)/('Q7 (5 Viet Stocks)'!F225*'VND to JPY exchange rate'!$F225))</f>
        <v>8.6758055980713941E-2</v>
      </c>
    </row>
    <row r="227" spans="1:6" x14ac:dyDescent="0.25">
      <c r="A227" s="6">
        <v>42855</v>
      </c>
      <c r="B227">
        <f>LN(('Q7 (5 Viet Stocks)'!B227*'VND to JPY exchange rate'!$F227)/('Q7 (5 Viet Stocks)'!B226*'VND to JPY exchange rate'!$F226))</f>
        <v>1.9568289584745619E-2</v>
      </c>
      <c r="C227">
        <f>LN(('Q7 (5 Viet Stocks)'!C227*'VND to JPY exchange rate'!$F227)/('Q7 (5 Viet Stocks)'!C226*'VND to JPY exchange rate'!$F226))</f>
        <v>1.410373758251436E-2</v>
      </c>
      <c r="D227">
        <f>LN(('Q7 (5 Viet Stocks)'!D227*'VND to JPY exchange rate'!$F227)/('Q7 (5 Viet Stocks)'!D226*'VND to JPY exchange rate'!$F226))</f>
        <v>-2.1391448391635939E-2</v>
      </c>
      <c r="E227">
        <f>LN(('Q7 (5 Viet Stocks)'!E227*'VND to JPY exchange rate'!$F227)/('Q7 (5 Viet Stocks)'!E226*'VND to JPY exchange rate'!$F226))</f>
        <v>-1.8881400022211448E-2</v>
      </c>
      <c r="F227">
        <f>LN(('Q7 (5 Viet Stocks)'!F227*'VND to JPY exchange rate'!$F227)/('Q7 (5 Viet Stocks)'!F226*'VND to JPY exchange rate'!$F226))</f>
        <v>3.3037566154330268E-2</v>
      </c>
    </row>
    <row r="228" spans="1:6" x14ac:dyDescent="0.25">
      <c r="A228" s="6">
        <v>42862</v>
      </c>
      <c r="B228">
        <f>LN(('Q7 (5 Viet Stocks)'!B228*'VND to JPY exchange rate'!$F228)/('Q7 (5 Viet Stocks)'!B227*'VND to JPY exchange rate'!$F227))</f>
        <v>2.08989139779149E-2</v>
      </c>
      <c r="C228">
        <f>LN(('Q7 (5 Viet Stocks)'!C228*'VND to JPY exchange rate'!$F228)/('Q7 (5 Viet Stocks)'!C227*'VND to JPY exchange rate'!$F227))</f>
        <v>2.740102940565782E-2</v>
      </c>
      <c r="D228">
        <f>LN(('Q7 (5 Viet Stocks)'!D228*'VND to JPY exchange rate'!$F228)/('Q7 (5 Viet Stocks)'!D227*'VND to JPY exchange rate'!$F227))</f>
        <v>1.9456958442353935E-3</v>
      </c>
      <c r="E228">
        <f>LN(('Q7 (5 Viet Stocks)'!E228*'VND to JPY exchange rate'!$F228)/('Q7 (5 Viet Stocks)'!E227*'VND to JPY exchange rate'!$F227))</f>
        <v>1.6831059006032548E-2</v>
      </c>
      <c r="F228">
        <f>LN(('Q7 (5 Viet Stocks)'!F228*'VND to JPY exchange rate'!$F228)/('Q7 (5 Viet Stocks)'!F227*'VND to JPY exchange rate'!$F227))</f>
        <v>-1.3684178128588395E-2</v>
      </c>
    </row>
    <row r="229" spans="1:6" x14ac:dyDescent="0.25">
      <c r="A229" s="6">
        <v>42869</v>
      </c>
      <c r="B229">
        <f>LN(('Q7 (5 Viet Stocks)'!B229*'VND to JPY exchange rate'!$F229)/('Q7 (5 Viet Stocks)'!B228*'VND to JPY exchange rate'!$F228))</f>
        <v>9.9812768167296343E-3</v>
      </c>
      <c r="C229">
        <f>LN(('Q7 (5 Viet Stocks)'!C229*'VND to JPY exchange rate'!$F229)/('Q7 (5 Viet Stocks)'!C228*'VND to JPY exchange rate'!$F228))</f>
        <v>1.691550569097908E-2</v>
      </c>
      <c r="D229">
        <f>LN(('Q7 (5 Viet Stocks)'!D229*'VND to JPY exchange rate'!$F229)/('Q7 (5 Viet Stocks)'!D228*'VND to JPY exchange rate'!$F228))</f>
        <v>-6.127889927466202E-3</v>
      </c>
      <c r="E229">
        <f>LN(('Q7 (5 Viet Stocks)'!E229*'VND to JPY exchange rate'!$F229)/('Q7 (5 Viet Stocks)'!E228*'VND to JPY exchange rate'!$F228))</f>
        <v>-2.4280251277567423E-2</v>
      </c>
      <c r="F229">
        <f>LN(('Q7 (5 Viet Stocks)'!F229*'VND to JPY exchange rate'!$F229)/('Q7 (5 Viet Stocks)'!F228*'VND to JPY exchange rate'!$F228))</f>
        <v>1.093327617978051E-2</v>
      </c>
    </row>
    <row r="230" spans="1:6" x14ac:dyDescent="0.25">
      <c r="A230" s="6">
        <v>42876</v>
      </c>
      <c r="B230">
        <f>LN(('Q7 (5 Viet Stocks)'!B230*'VND to JPY exchange rate'!$F230)/('Q7 (5 Viet Stocks)'!B229*'VND to JPY exchange rate'!$F229))</f>
        <v>-2.6014235022571355E-2</v>
      </c>
      <c r="C230">
        <f>LN(('Q7 (5 Viet Stocks)'!C230*'VND to JPY exchange rate'!$F230)/('Q7 (5 Viet Stocks)'!C229*'VND to JPY exchange rate'!$F229))</f>
        <v>-1.4591175396331589E-2</v>
      </c>
      <c r="D230">
        <f>LN(('Q7 (5 Viet Stocks)'!D230*'VND to JPY exchange rate'!$F230)/('Q7 (5 Viet Stocks)'!D229*'VND to JPY exchange rate'!$F229))</f>
        <v>-1.3944750273547689E-2</v>
      </c>
      <c r="E230">
        <f>LN(('Q7 (5 Viet Stocks)'!E230*'VND to JPY exchange rate'!$F230)/('Q7 (5 Viet Stocks)'!E229*'VND to JPY exchange rate'!$F229))</f>
        <v>-3.2696680297068147E-2</v>
      </c>
      <c r="F230">
        <f>LN(('Q7 (5 Viet Stocks)'!F230*'VND to JPY exchange rate'!$F230)/('Q7 (5 Viet Stocks)'!F229*'VND to JPY exchange rate'!$F229))</f>
        <v>-5.9843135009253243E-2</v>
      </c>
    </row>
    <row r="231" spans="1:6" x14ac:dyDescent="0.25">
      <c r="A231" s="6">
        <v>42883</v>
      </c>
      <c r="B231">
        <f>LN(('Q7 (5 Viet Stocks)'!B231*'VND to JPY exchange rate'!$F231)/('Q7 (5 Viet Stocks)'!B230*'VND to JPY exchange rate'!$F230))</f>
        <v>2.2001843792526128E-3</v>
      </c>
      <c r="C231">
        <f>LN(('Q7 (5 Viet Stocks)'!C231*'VND to JPY exchange rate'!$F231)/('Q7 (5 Viet Stocks)'!C230*'VND to JPY exchange rate'!$F230))</f>
        <v>9.9552627350260325E-3</v>
      </c>
      <c r="D231">
        <f>LN(('Q7 (5 Viet Stocks)'!D231*'VND to JPY exchange rate'!$F231)/('Q7 (5 Viet Stocks)'!D230*'VND to JPY exchange rate'!$F230))</f>
        <v>7.9488833072892812E-3</v>
      </c>
      <c r="E231">
        <f>LN(('Q7 (5 Viet Stocks)'!E231*'VND to JPY exchange rate'!$F231)/('Q7 (5 Viet Stocks)'!E230*'VND to JPY exchange rate'!$F230))</f>
        <v>-1.1611845523247075E-2</v>
      </c>
      <c r="F231">
        <f>LN(('Q7 (5 Viet Stocks)'!F231*'VND to JPY exchange rate'!$F231)/('Q7 (5 Viet Stocks)'!F230*'VND to JPY exchange rate'!$F230))</f>
        <v>6.128273993470856E-3</v>
      </c>
    </row>
    <row r="232" spans="1:6" x14ac:dyDescent="0.25">
      <c r="A232" s="6">
        <v>42890</v>
      </c>
      <c r="B232">
        <f>LN(('Q7 (5 Viet Stocks)'!B232*'VND to JPY exchange rate'!$F232)/('Q7 (5 Viet Stocks)'!B231*'VND to JPY exchange rate'!$F231))</f>
        <v>1.0340073772682087E-2</v>
      </c>
      <c r="C232">
        <f>LN(('Q7 (5 Viet Stocks)'!C232*'VND to JPY exchange rate'!$F232)/('Q7 (5 Viet Stocks)'!C231*'VND to JPY exchange rate'!$F231))</f>
        <v>1.0506114079624521E-2</v>
      </c>
      <c r="D232">
        <f>LN(('Q7 (5 Viet Stocks)'!D232*'VND to JPY exchange rate'!$F232)/('Q7 (5 Viet Stocks)'!D231*'VND to JPY exchange rate'!$F231))</f>
        <v>2.8199223777395116E-2</v>
      </c>
      <c r="E232">
        <f>LN(('Q7 (5 Viet Stocks)'!E232*'VND to JPY exchange rate'!$F232)/('Q7 (5 Viet Stocks)'!E231*'VND to JPY exchange rate'!$F231))</f>
        <v>8.3782323881915321E-3</v>
      </c>
      <c r="F232">
        <f>LN(('Q7 (5 Viet Stocks)'!F232*'VND to JPY exchange rate'!$F232)/('Q7 (5 Viet Stocks)'!F231*'VND to JPY exchange rate'!$F231))</f>
        <v>3.0771579352466109E-2</v>
      </c>
    </row>
    <row r="233" spans="1:6" x14ac:dyDescent="0.25">
      <c r="A233" s="6">
        <v>42897</v>
      </c>
      <c r="B233">
        <f>LN(('Q7 (5 Viet Stocks)'!B233*'VND to JPY exchange rate'!$F233)/('Q7 (5 Viet Stocks)'!B232*'VND to JPY exchange rate'!$F232))</f>
        <v>-3.5031974217045138E-3</v>
      </c>
      <c r="C233">
        <f>LN(('Q7 (5 Viet Stocks)'!C233*'VND to JPY exchange rate'!$F233)/('Q7 (5 Viet Stocks)'!C232*'VND to JPY exchange rate'!$F232))</f>
        <v>-6.4180180135278682E-3</v>
      </c>
      <c r="D233">
        <f>LN(('Q7 (5 Viet Stocks)'!D233*'VND to JPY exchange rate'!$F233)/('Q7 (5 Viet Stocks)'!D232*'VND to JPY exchange rate'!$F232))</f>
        <v>1.4364273558628727E-2</v>
      </c>
      <c r="E233">
        <f>LN(('Q7 (5 Viet Stocks)'!E233*'VND to JPY exchange rate'!$F233)/('Q7 (5 Viet Stocks)'!E232*'VND to JPY exchange rate'!$F232))</f>
        <v>3.0965696706227071E-2</v>
      </c>
      <c r="F233">
        <f>LN(('Q7 (5 Viet Stocks)'!F233*'VND to JPY exchange rate'!$F233)/('Q7 (5 Viet Stocks)'!F232*'VND to JPY exchange rate'!$F232))</f>
        <v>4.4986367815497003E-2</v>
      </c>
    </row>
    <row r="234" spans="1:6" x14ac:dyDescent="0.25">
      <c r="A234" s="6">
        <v>42904</v>
      </c>
      <c r="B234">
        <f>LN(('Q7 (5 Viet Stocks)'!B234*'VND to JPY exchange rate'!$F234)/('Q7 (5 Viet Stocks)'!B233*'VND to JPY exchange rate'!$F233))</f>
        <v>1.8051221503466143E-2</v>
      </c>
      <c r="C234">
        <f>LN(('Q7 (5 Viet Stocks)'!C234*'VND to JPY exchange rate'!$F234)/('Q7 (5 Viet Stocks)'!C233*'VND to JPY exchange rate'!$F233))</f>
        <v>1.1360892720865049E-2</v>
      </c>
      <c r="D234">
        <f>LN(('Q7 (5 Viet Stocks)'!D234*'VND to JPY exchange rate'!$F234)/('Q7 (5 Viet Stocks)'!D233*'VND to JPY exchange rate'!$F233))</f>
        <v>-2.7613538571279448E-3</v>
      </c>
      <c r="E234">
        <f>LN(('Q7 (5 Viet Stocks)'!E234*'VND to JPY exchange rate'!$F234)/('Q7 (5 Viet Stocks)'!E233*'VND to JPY exchange rate'!$F233))</f>
        <v>1.0040799348239874E-2</v>
      </c>
      <c r="F234">
        <f>LN(('Q7 (5 Viet Stocks)'!F234*'VND to JPY exchange rate'!$F234)/('Q7 (5 Viet Stocks)'!F233*'VND to JPY exchange rate'!$F233))</f>
        <v>3.8815414053901221E-3</v>
      </c>
    </row>
    <row r="235" spans="1:6" x14ac:dyDescent="0.25">
      <c r="A235" s="6">
        <v>42911</v>
      </c>
      <c r="B235">
        <f>LN(('Q7 (5 Viet Stocks)'!B235*'VND to JPY exchange rate'!$F235)/('Q7 (5 Viet Stocks)'!B234*'VND to JPY exchange rate'!$F234))</f>
        <v>-7.7472397648904795E-3</v>
      </c>
      <c r="C235">
        <f>LN(('Q7 (5 Viet Stocks)'!C235*'VND to JPY exchange rate'!$F235)/('Q7 (5 Viet Stocks)'!C234*'VND to JPY exchange rate'!$F234))</f>
        <v>-9.7252198274706322E-3</v>
      </c>
      <c r="D235">
        <f>LN(('Q7 (5 Viet Stocks)'!D235*'VND to JPY exchange rate'!$F235)/('Q7 (5 Viet Stocks)'!D234*'VND to JPY exchange rate'!$F234))</f>
        <v>-1.3707385013822782E-2</v>
      </c>
      <c r="E235">
        <f>LN(('Q7 (5 Viet Stocks)'!E235*'VND to JPY exchange rate'!$F235)/('Q7 (5 Viet Stocks)'!E234*'VND to JPY exchange rate'!$F234))</f>
        <v>-2.9731577847989459E-2</v>
      </c>
      <c r="F235">
        <f>LN(('Q7 (5 Viet Stocks)'!F235*'VND to JPY exchange rate'!$F235)/('Q7 (5 Viet Stocks)'!F234*'VND to JPY exchange rate'!$F234))</f>
        <v>-3.5620479473132244E-3</v>
      </c>
    </row>
    <row r="236" spans="1:6" x14ac:dyDescent="0.25">
      <c r="A236" s="6">
        <v>42918</v>
      </c>
      <c r="B236">
        <f>LN(('Q7 (5 Viet Stocks)'!B236*'VND to JPY exchange rate'!$F236)/('Q7 (5 Viet Stocks)'!B235*'VND to JPY exchange rate'!$F235))</f>
        <v>1.2121420887615544E-2</v>
      </c>
      <c r="C236">
        <f>LN(('Q7 (5 Viet Stocks)'!C236*'VND to JPY exchange rate'!$F236)/('Q7 (5 Viet Stocks)'!C235*'VND to JPY exchange rate'!$F235))</f>
        <v>-1.2155910759427917E-2</v>
      </c>
      <c r="D236">
        <f>LN(('Q7 (5 Viet Stocks)'!D236*'VND to JPY exchange rate'!$F236)/('Q7 (5 Viet Stocks)'!D235*'VND to JPY exchange rate'!$F235))</f>
        <v>1.155293895417729E-2</v>
      </c>
      <c r="E236">
        <f>LN(('Q7 (5 Viet Stocks)'!E236*'VND to JPY exchange rate'!$F236)/('Q7 (5 Viet Stocks)'!E235*'VND to JPY exchange rate'!$F235))</f>
        <v>4.3470109172496621E-2</v>
      </c>
      <c r="F236">
        <f>LN(('Q7 (5 Viet Stocks)'!F236*'VND to JPY exchange rate'!$F236)/('Q7 (5 Viet Stocks)'!F235*'VND to JPY exchange rate'!$F235))</f>
        <v>2.8858844999977706E-2</v>
      </c>
    </row>
    <row r="237" spans="1:6" x14ac:dyDescent="0.25">
      <c r="A237" s="6">
        <v>42925</v>
      </c>
      <c r="B237">
        <f>LN(('Q7 (5 Viet Stocks)'!B237*'VND to JPY exchange rate'!$F237)/('Q7 (5 Viet Stocks)'!B236*'VND to JPY exchange rate'!$F236))</f>
        <v>6.0425106491725084E-3</v>
      </c>
      <c r="C237">
        <f>LN(('Q7 (5 Viet Stocks)'!C237*'VND to JPY exchange rate'!$F237)/('Q7 (5 Viet Stocks)'!C236*'VND to JPY exchange rate'!$F236))</f>
        <v>1.9317519971441051E-2</v>
      </c>
      <c r="D237">
        <f>LN(('Q7 (5 Viet Stocks)'!D237*'VND to JPY exchange rate'!$F237)/('Q7 (5 Viet Stocks)'!D236*'VND to JPY exchange rate'!$F236))</f>
        <v>6.4271923146422775E-3</v>
      </c>
      <c r="E237">
        <f>LN(('Q7 (5 Viet Stocks)'!E237*'VND to JPY exchange rate'!$F237)/('Q7 (5 Viet Stocks)'!E236*'VND to JPY exchange rate'!$F236))</f>
        <v>-5.9629673230023866E-3</v>
      </c>
      <c r="F237">
        <f>LN(('Q7 (5 Viet Stocks)'!F237*'VND to JPY exchange rate'!$F237)/('Q7 (5 Viet Stocks)'!F236*'VND to JPY exchange rate'!$F236))</f>
        <v>-2.3828618724498658E-2</v>
      </c>
    </row>
    <row r="238" spans="1:6" x14ac:dyDescent="0.25">
      <c r="A238" s="6">
        <v>42932</v>
      </c>
      <c r="B238">
        <f>LN(('Q7 (5 Viet Stocks)'!B238*'VND to JPY exchange rate'!$F238)/('Q7 (5 Viet Stocks)'!B237*'VND to JPY exchange rate'!$F237))</f>
        <v>7.2839589682839982E-3</v>
      </c>
      <c r="C238">
        <f>LN(('Q7 (5 Viet Stocks)'!C238*'VND to JPY exchange rate'!$F238)/('Q7 (5 Viet Stocks)'!C237*'VND to JPY exchange rate'!$F237))</f>
        <v>8.2965906034665679E-3</v>
      </c>
      <c r="D238">
        <f>LN(('Q7 (5 Viet Stocks)'!D238*'VND to JPY exchange rate'!$F238)/('Q7 (5 Viet Stocks)'!D237*'VND to JPY exchange rate'!$F237))</f>
        <v>1.7514382918207404E-2</v>
      </c>
      <c r="E238">
        <f>LN(('Q7 (5 Viet Stocks)'!E238*'VND to JPY exchange rate'!$F238)/('Q7 (5 Viet Stocks)'!E237*'VND to JPY exchange rate'!$F237))</f>
        <v>-2.4894719776896383E-2</v>
      </c>
      <c r="F238">
        <f>LN(('Q7 (5 Viet Stocks)'!F238*'VND to JPY exchange rate'!$F238)/('Q7 (5 Viet Stocks)'!F237*'VND to JPY exchange rate'!$F237))</f>
        <v>3.8718246286501681E-2</v>
      </c>
    </row>
    <row r="239" spans="1:6" x14ac:dyDescent="0.25">
      <c r="A239" s="6">
        <v>42939</v>
      </c>
      <c r="B239">
        <f>LN(('Q7 (5 Viet Stocks)'!B239*'VND to JPY exchange rate'!$F239)/('Q7 (5 Viet Stocks)'!B238*'VND to JPY exchange rate'!$F238))</f>
        <v>-1.203843363585244E-2</v>
      </c>
      <c r="C239">
        <f>LN(('Q7 (5 Viet Stocks)'!C239*'VND to JPY exchange rate'!$F239)/('Q7 (5 Viet Stocks)'!C238*'VND to JPY exchange rate'!$F238))</f>
        <v>-5.8284501995948361E-3</v>
      </c>
      <c r="D239">
        <f>LN(('Q7 (5 Viet Stocks)'!D239*'VND to JPY exchange rate'!$F239)/('Q7 (5 Viet Stocks)'!D238*'VND to JPY exchange rate'!$F238))</f>
        <v>8.6192906131229929E-2</v>
      </c>
      <c r="E239">
        <f>LN(('Q7 (5 Viet Stocks)'!E239*'VND to JPY exchange rate'!$F239)/('Q7 (5 Viet Stocks)'!E238*'VND to JPY exchange rate'!$F238))</f>
        <v>-2.1810496334236269E-2</v>
      </c>
      <c r="F239">
        <f>LN(('Q7 (5 Viet Stocks)'!F239*'VND to JPY exchange rate'!$F239)/('Q7 (5 Viet Stocks)'!F238*'VND to JPY exchange rate'!$F238))</f>
        <v>-3.8934029218867824E-3</v>
      </c>
    </row>
    <row r="240" spans="1:6" x14ac:dyDescent="0.25">
      <c r="A240" s="6">
        <v>42946</v>
      </c>
      <c r="B240">
        <f>LN(('Q7 (5 Viet Stocks)'!B240*'VND to JPY exchange rate'!$F240)/('Q7 (5 Viet Stocks)'!B239*'VND to JPY exchange rate'!$F239))</f>
        <v>2.4487089358172444E-3</v>
      </c>
      <c r="C240">
        <f>LN(('Q7 (5 Viet Stocks)'!C240*'VND to JPY exchange rate'!$F240)/('Q7 (5 Viet Stocks)'!C239*'VND to JPY exchange rate'!$F239))</f>
        <v>1.2872721718481582E-2</v>
      </c>
      <c r="D240">
        <f>LN(('Q7 (5 Viet Stocks)'!D240*'VND to JPY exchange rate'!$F240)/('Q7 (5 Viet Stocks)'!D239*'VND to JPY exchange rate'!$F239))</f>
        <v>3.320505898614344E-3</v>
      </c>
      <c r="E240">
        <f>LN(('Q7 (5 Viet Stocks)'!E240*'VND to JPY exchange rate'!$F240)/('Q7 (5 Viet Stocks)'!E239*'VND to JPY exchange rate'!$F239))</f>
        <v>-1.7898723430452897E-3</v>
      </c>
      <c r="F240">
        <f>LN(('Q7 (5 Viet Stocks)'!F240*'VND to JPY exchange rate'!$F240)/('Q7 (5 Viet Stocks)'!F239*'VND to JPY exchange rate'!$F239))</f>
        <v>-2.6349211476477327E-2</v>
      </c>
    </row>
    <row r="241" spans="1:6" x14ac:dyDescent="0.25">
      <c r="A241" s="6">
        <v>42953</v>
      </c>
      <c r="B241">
        <f>LN(('Q7 (5 Viet Stocks)'!B241*'VND to JPY exchange rate'!$F241)/('Q7 (5 Viet Stocks)'!B240*'VND to JPY exchange rate'!$F240))</f>
        <v>-1.4321258586662087E-2</v>
      </c>
      <c r="C241">
        <f>LN(('Q7 (5 Viet Stocks)'!C241*'VND to JPY exchange rate'!$F241)/('Q7 (5 Viet Stocks)'!C240*'VND to JPY exchange rate'!$F240))</f>
        <v>5.0681045376929426E-3</v>
      </c>
      <c r="D241">
        <f>LN(('Q7 (5 Viet Stocks)'!D241*'VND to JPY exchange rate'!$F241)/('Q7 (5 Viet Stocks)'!D240*'VND to JPY exchange rate'!$F240))</f>
        <v>-2.2520948576569819E-2</v>
      </c>
      <c r="E241">
        <f>LN(('Q7 (5 Viet Stocks)'!E241*'VND to JPY exchange rate'!$F241)/('Q7 (5 Viet Stocks)'!E240*'VND to JPY exchange rate'!$F240))</f>
        <v>-1.0736387476134849E-2</v>
      </c>
      <c r="F241">
        <f>LN(('Q7 (5 Viet Stocks)'!F241*'VND to JPY exchange rate'!$F241)/('Q7 (5 Viet Stocks)'!F240*'VND to JPY exchange rate'!$F240))</f>
        <v>-3.6165611040768736E-2</v>
      </c>
    </row>
    <row r="242" spans="1:6" x14ac:dyDescent="0.25">
      <c r="A242" s="6">
        <v>42960</v>
      </c>
      <c r="B242">
        <f>LN(('Q7 (5 Viet Stocks)'!B242*'VND to JPY exchange rate'!$F242)/('Q7 (5 Viet Stocks)'!B241*'VND to JPY exchange rate'!$F241))</f>
        <v>-5.7336595689940466E-3</v>
      </c>
      <c r="C242">
        <f>LN(('Q7 (5 Viet Stocks)'!C242*'VND to JPY exchange rate'!$F242)/('Q7 (5 Viet Stocks)'!C241*'VND to JPY exchange rate'!$F241))</f>
        <v>1.4260460519975855E-2</v>
      </c>
      <c r="D242">
        <f>LN(('Q7 (5 Viet Stocks)'!D242*'VND to JPY exchange rate'!$F242)/('Q7 (5 Viet Stocks)'!D241*'VND to JPY exchange rate'!$F241))</f>
        <v>4.45458098032418E-3</v>
      </c>
      <c r="E242">
        <f>LN(('Q7 (5 Viet Stocks)'!E242*'VND to JPY exchange rate'!$F242)/('Q7 (5 Viet Stocks)'!E241*'VND to JPY exchange rate'!$F241))</f>
        <v>-1.2594032591943138E-2</v>
      </c>
      <c r="F242">
        <f>LN(('Q7 (5 Viet Stocks)'!F242*'VND to JPY exchange rate'!$F242)/('Q7 (5 Viet Stocks)'!F241*'VND to JPY exchange rate'!$F241))</f>
        <v>-4.4876917210107892E-2</v>
      </c>
    </row>
    <row r="243" spans="1:6" x14ac:dyDescent="0.25">
      <c r="A243" s="6">
        <v>42967</v>
      </c>
      <c r="B243">
        <f>LN(('Q7 (5 Viet Stocks)'!B243*'VND to JPY exchange rate'!$F243)/('Q7 (5 Viet Stocks)'!B242*'VND to JPY exchange rate'!$F242))</f>
        <v>-1.7440309305808404E-2</v>
      </c>
      <c r="C243">
        <f>LN(('Q7 (5 Viet Stocks)'!C243*'VND to JPY exchange rate'!$F243)/('Q7 (5 Viet Stocks)'!C242*'VND to JPY exchange rate'!$F242))</f>
        <v>-9.1531009592268151E-3</v>
      </c>
      <c r="D243">
        <f>LN(('Q7 (5 Viet Stocks)'!D243*'VND to JPY exchange rate'!$F243)/('Q7 (5 Viet Stocks)'!D242*'VND to JPY exchange rate'!$F242))</f>
        <v>-2.101779424624578E-2</v>
      </c>
      <c r="E243">
        <f>LN(('Q7 (5 Viet Stocks)'!E243*'VND to JPY exchange rate'!$F243)/('Q7 (5 Viet Stocks)'!E242*'VND to JPY exchange rate'!$F242))</f>
        <v>-3.2779901080138112E-2</v>
      </c>
      <c r="F243">
        <f>LN(('Q7 (5 Viet Stocks)'!F243*'VND to JPY exchange rate'!$F243)/('Q7 (5 Viet Stocks)'!F242*'VND to JPY exchange rate'!$F242))</f>
        <v>-8.5900600296707277E-2</v>
      </c>
    </row>
    <row r="244" spans="1:6" x14ac:dyDescent="0.25">
      <c r="A244" s="6">
        <v>42974</v>
      </c>
      <c r="B244">
        <f>LN(('Q7 (5 Viet Stocks)'!B244*'VND to JPY exchange rate'!$F244)/('Q7 (5 Viet Stocks)'!B243*'VND to JPY exchange rate'!$F243))</f>
        <v>1.7682749385997707E-2</v>
      </c>
      <c r="C244">
        <f>LN(('Q7 (5 Viet Stocks)'!C244*'VND to JPY exchange rate'!$F244)/('Q7 (5 Viet Stocks)'!C243*'VND to JPY exchange rate'!$F243))</f>
        <v>2.1529961983549638E-2</v>
      </c>
      <c r="D244">
        <f>LN(('Q7 (5 Viet Stocks)'!D244*'VND to JPY exchange rate'!$F244)/('Q7 (5 Viet Stocks)'!D243*'VND to JPY exchange rate'!$F243))</f>
        <v>2.6320864518357273E-2</v>
      </c>
      <c r="E244">
        <f>LN(('Q7 (5 Viet Stocks)'!E244*'VND to JPY exchange rate'!$F244)/('Q7 (5 Viet Stocks)'!E243*'VND to JPY exchange rate'!$F243))</f>
        <v>2.8157119428904399E-2</v>
      </c>
      <c r="F244">
        <f>LN(('Q7 (5 Viet Stocks)'!F244*'VND to JPY exchange rate'!$F244)/('Q7 (5 Viet Stocks)'!F243*'VND to JPY exchange rate'!$F243))</f>
        <v>6.3791208152077353E-2</v>
      </c>
    </row>
    <row r="245" spans="1:6" x14ac:dyDescent="0.25">
      <c r="A245" s="6">
        <v>42981</v>
      </c>
      <c r="B245">
        <f>LN(('Q7 (5 Viet Stocks)'!B245*'VND to JPY exchange rate'!$F245)/('Q7 (5 Viet Stocks)'!B244*'VND to JPY exchange rate'!$F244))</f>
        <v>1.2003787943194937E-2</v>
      </c>
      <c r="C245">
        <f>LN(('Q7 (5 Viet Stocks)'!C245*'VND to JPY exchange rate'!$F245)/('Q7 (5 Viet Stocks)'!C244*'VND to JPY exchange rate'!$F244))</f>
        <v>9.7532759758678401E-3</v>
      </c>
      <c r="D245">
        <f>LN(('Q7 (5 Viet Stocks)'!D245*'VND to JPY exchange rate'!$F245)/('Q7 (5 Viet Stocks)'!D244*'VND to JPY exchange rate'!$F244))</f>
        <v>1.013264293187313E-2</v>
      </c>
      <c r="E245">
        <f>LN(('Q7 (5 Viet Stocks)'!E245*'VND to JPY exchange rate'!$F245)/('Q7 (5 Viet Stocks)'!E244*'VND to JPY exchange rate'!$F244))</f>
        <v>4.3281429387650372E-3</v>
      </c>
      <c r="F245">
        <f>LN(('Q7 (5 Viet Stocks)'!F245*'VND to JPY exchange rate'!$F245)/('Q7 (5 Viet Stocks)'!F244*'VND to JPY exchange rate'!$F244))</f>
        <v>6.0128393343819649E-2</v>
      </c>
    </row>
    <row r="246" spans="1:6" x14ac:dyDescent="0.25">
      <c r="A246" s="6">
        <v>42988</v>
      </c>
      <c r="B246">
        <f>LN(('Q7 (5 Viet Stocks)'!B246*'VND to JPY exchange rate'!$F246)/('Q7 (5 Viet Stocks)'!B245*'VND to JPY exchange rate'!$F245))</f>
        <v>-1.7991738887380763E-2</v>
      </c>
      <c r="C246">
        <f>LN(('Q7 (5 Viet Stocks)'!C246*'VND to JPY exchange rate'!$F246)/('Q7 (5 Viet Stocks)'!C245*'VND to JPY exchange rate'!$F245))</f>
        <v>-8.087762024818073E-3</v>
      </c>
      <c r="D246">
        <f>LN(('Q7 (5 Viet Stocks)'!D246*'VND to JPY exchange rate'!$F246)/('Q7 (5 Viet Stocks)'!D245*'VND to JPY exchange rate'!$F245))</f>
        <v>-2.9343881153884487E-2</v>
      </c>
      <c r="E246">
        <f>LN(('Q7 (5 Viet Stocks)'!E246*'VND to JPY exchange rate'!$F246)/('Q7 (5 Viet Stocks)'!E245*'VND to JPY exchange rate'!$F245))</f>
        <v>-3.5884509477242442E-2</v>
      </c>
      <c r="F246">
        <f>LN(('Q7 (5 Viet Stocks)'!F246*'VND to JPY exchange rate'!$F246)/('Q7 (5 Viet Stocks)'!F245*'VND to JPY exchange rate'!$F245))</f>
        <v>-1.8158473317290806E-2</v>
      </c>
    </row>
    <row r="247" spans="1:6" x14ac:dyDescent="0.25">
      <c r="A247" s="6">
        <v>42995</v>
      </c>
      <c r="B247">
        <f>LN(('Q7 (5 Viet Stocks)'!B247*'VND to JPY exchange rate'!$F247)/('Q7 (5 Viet Stocks)'!B246*'VND to JPY exchange rate'!$F246))</f>
        <v>3.4119388586572055E-2</v>
      </c>
      <c r="C247">
        <f>LN(('Q7 (5 Viet Stocks)'!C247*'VND to JPY exchange rate'!$F247)/('Q7 (5 Viet Stocks)'!C246*'VND to JPY exchange rate'!$F246))</f>
        <v>4.0041222567587985E-2</v>
      </c>
      <c r="D247">
        <f>LN(('Q7 (5 Viet Stocks)'!D247*'VND to JPY exchange rate'!$F247)/('Q7 (5 Viet Stocks)'!D246*'VND to JPY exchange rate'!$F246))</f>
        <v>5.6880184710308083E-2</v>
      </c>
      <c r="E247">
        <f>LN(('Q7 (5 Viet Stocks)'!E247*'VND to JPY exchange rate'!$F247)/('Q7 (5 Viet Stocks)'!E246*'VND to JPY exchange rate'!$F246))</f>
        <v>4.0609764757554435E-2</v>
      </c>
      <c r="F247">
        <f>LN(('Q7 (5 Viet Stocks)'!F247*'VND to JPY exchange rate'!$F247)/('Q7 (5 Viet Stocks)'!F246*'VND to JPY exchange rate'!$F246))</f>
        <v>8.4228238870088998E-2</v>
      </c>
    </row>
    <row r="248" spans="1:6" x14ac:dyDescent="0.25">
      <c r="A248" s="6">
        <v>43002</v>
      </c>
      <c r="B248">
        <f>LN(('Q7 (5 Viet Stocks)'!B248*'VND to JPY exchange rate'!$F248)/('Q7 (5 Viet Stocks)'!B247*'VND to JPY exchange rate'!$F247))</f>
        <v>1.0362787035546876E-2</v>
      </c>
      <c r="C248">
        <f>LN(('Q7 (5 Viet Stocks)'!C248*'VND to JPY exchange rate'!$F248)/('Q7 (5 Viet Stocks)'!C247*'VND to JPY exchange rate'!$F247))</f>
        <v>1.9916406806289137E-3</v>
      </c>
      <c r="D248">
        <f>LN(('Q7 (5 Viet Stocks)'!D248*'VND to JPY exchange rate'!$F248)/('Q7 (5 Viet Stocks)'!D247*'VND to JPY exchange rate'!$F247))</f>
        <v>2.9553174825507556E-2</v>
      </c>
      <c r="E248">
        <f>LN(('Q7 (5 Viet Stocks)'!E248*'VND to JPY exchange rate'!$F248)/('Q7 (5 Viet Stocks)'!E247*'VND to JPY exchange rate'!$F247))</f>
        <v>5.0308450302686637E-2</v>
      </c>
      <c r="F248">
        <f>LN(('Q7 (5 Viet Stocks)'!F248*'VND to JPY exchange rate'!$F248)/('Q7 (5 Viet Stocks)'!F247*'VND to JPY exchange rate'!$F247))</f>
        <v>3.434633270349418E-2</v>
      </c>
    </row>
    <row r="249" spans="1:6" x14ac:dyDescent="0.25">
      <c r="A249" s="6">
        <v>43009</v>
      </c>
      <c r="B249">
        <f>LN(('Q7 (5 Viet Stocks)'!B249*'VND to JPY exchange rate'!$F249)/('Q7 (5 Viet Stocks)'!B248*'VND to JPY exchange rate'!$F248))</f>
        <v>1.6915425265803082E-2</v>
      </c>
      <c r="C249">
        <f>LN(('Q7 (5 Viet Stocks)'!C249*'VND to JPY exchange rate'!$F249)/('Q7 (5 Viet Stocks)'!C248*'VND to JPY exchange rate'!$F248))</f>
        <v>3.8313408739880712E-2</v>
      </c>
      <c r="D249">
        <f>LN(('Q7 (5 Viet Stocks)'!D249*'VND to JPY exchange rate'!$F249)/('Q7 (5 Viet Stocks)'!D248*'VND to JPY exchange rate'!$F248))</f>
        <v>6.7530953994393114E-2</v>
      </c>
      <c r="E249">
        <f>LN(('Q7 (5 Viet Stocks)'!E249*'VND to JPY exchange rate'!$F249)/('Q7 (5 Viet Stocks)'!E248*'VND to JPY exchange rate'!$F248))</f>
        <v>6.861737626565538E-2</v>
      </c>
      <c r="F249">
        <f>LN(('Q7 (5 Viet Stocks)'!F249*'VND to JPY exchange rate'!$F249)/('Q7 (5 Viet Stocks)'!F248*'VND to JPY exchange rate'!$F248))</f>
        <v>0.12056234541932105</v>
      </c>
    </row>
    <row r="250" spans="1:6" x14ac:dyDescent="0.25">
      <c r="A250" s="6">
        <v>43016</v>
      </c>
      <c r="B250">
        <f>LN(('Q7 (5 Viet Stocks)'!B250*'VND to JPY exchange rate'!$F250)/('Q7 (5 Viet Stocks)'!B249*'VND to JPY exchange rate'!$F249))</f>
        <v>9.07108632703813E-3</v>
      </c>
      <c r="C250">
        <f>LN(('Q7 (5 Viet Stocks)'!C250*'VND to JPY exchange rate'!$F250)/('Q7 (5 Viet Stocks)'!C249*'VND to JPY exchange rate'!$F249))</f>
        <v>2.4879324864494491E-2</v>
      </c>
      <c r="D250">
        <f>LN(('Q7 (5 Viet Stocks)'!D250*'VND to JPY exchange rate'!$F250)/('Q7 (5 Viet Stocks)'!D249*'VND to JPY exchange rate'!$F249))</f>
        <v>8.0550616675769352E-3</v>
      </c>
      <c r="E250">
        <f>LN(('Q7 (5 Viet Stocks)'!E250*'VND to JPY exchange rate'!$F250)/('Q7 (5 Viet Stocks)'!E249*'VND to JPY exchange rate'!$F249))</f>
        <v>1.2283957000985347E-2</v>
      </c>
      <c r="F250">
        <f>LN(('Q7 (5 Viet Stocks)'!F250*'VND to JPY exchange rate'!$F250)/('Q7 (5 Viet Stocks)'!F249*'VND to JPY exchange rate'!$F249))</f>
        <v>-7.4054619200545554E-3</v>
      </c>
    </row>
    <row r="251" spans="1:6" x14ac:dyDescent="0.25">
      <c r="A251" s="6">
        <v>43023</v>
      </c>
      <c r="B251">
        <f>LN(('Q7 (5 Viet Stocks)'!B251*'VND to JPY exchange rate'!$F251)/('Q7 (5 Viet Stocks)'!B250*'VND to JPY exchange rate'!$F250))</f>
        <v>-4.7244731037627205E-3</v>
      </c>
      <c r="C251">
        <f>LN(('Q7 (5 Viet Stocks)'!C251*'VND to JPY exchange rate'!$F251)/('Q7 (5 Viet Stocks)'!C250*'VND to JPY exchange rate'!$F250))</f>
        <v>-3.7177909370915024E-3</v>
      </c>
      <c r="D251">
        <f>LN(('Q7 (5 Viet Stocks)'!D251*'VND to JPY exchange rate'!$F251)/('Q7 (5 Viet Stocks)'!D250*'VND to JPY exchange rate'!$F250))</f>
        <v>-5.256575568045852E-3</v>
      </c>
      <c r="E251">
        <f>LN(('Q7 (5 Viet Stocks)'!E251*'VND to JPY exchange rate'!$F251)/('Q7 (5 Viet Stocks)'!E250*'VND to JPY exchange rate'!$F250))</f>
        <v>-3.8754157998338013E-3</v>
      </c>
      <c r="F251">
        <f>LN(('Q7 (5 Viet Stocks)'!F251*'VND to JPY exchange rate'!$F251)/('Q7 (5 Viet Stocks)'!F250*'VND to JPY exchange rate'!$F250))</f>
        <v>-1.273175955162586E-2</v>
      </c>
    </row>
    <row r="252" spans="1:6" x14ac:dyDescent="0.25">
      <c r="A252" s="6">
        <v>43030</v>
      </c>
      <c r="B252">
        <f>LN(('Q7 (5 Viet Stocks)'!B252*'VND to JPY exchange rate'!$F252)/('Q7 (5 Viet Stocks)'!B251*'VND to JPY exchange rate'!$F251))</f>
        <v>1.8136479934740667E-2</v>
      </c>
      <c r="C252">
        <f>LN(('Q7 (5 Viet Stocks)'!C252*'VND to JPY exchange rate'!$F252)/('Q7 (5 Viet Stocks)'!C251*'VND to JPY exchange rate'!$F251))</f>
        <v>5.4858594598928704E-3</v>
      </c>
      <c r="D252">
        <f>LN(('Q7 (5 Viet Stocks)'!D252*'VND to JPY exchange rate'!$F252)/('Q7 (5 Viet Stocks)'!D251*'VND to JPY exchange rate'!$F251))</f>
        <v>-0.13027567745702551</v>
      </c>
      <c r="E252">
        <f>LN(('Q7 (5 Viet Stocks)'!E252*'VND to JPY exchange rate'!$F252)/('Q7 (5 Viet Stocks)'!E251*'VND to JPY exchange rate'!$F251))</f>
        <v>-6.2740470563595867E-3</v>
      </c>
      <c r="F252">
        <f>LN(('Q7 (5 Viet Stocks)'!F252*'VND to JPY exchange rate'!$F252)/('Q7 (5 Viet Stocks)'!F251*'VND to JPY exchange rate'!$F251))</f>
        <v>3.6546037384440765E-3</v>
      </c>
    </row>
    <row r="253" spans="1:6" x14ac:dyDescent="0.25">
      <c r="A253" s="6">
        <v>43037</v>
      </c>
      <c r="B253">
        <f>LN(('Q7 (5 Viet Stocks)'!B253*'VND to JPY exchange rate'!$F253)/('Q7 (5 Viet Stocks)'!B252*'VND to JPY exchange rate'!$F252))</f>
        <v>4.235738615330476E-3</v>
      </c>
      <c r="C253">
        <f>LN(('Q7 (5 Viet Stocks)'!C253*'VND to JPY exchange rate'!$F253)/('Q7 (5 Viet Stocks)'!C252*'VND to JPY exchange rate'!$F252))</f>
        <v>-4.8215686241018041E-3</v>
      </c>
      <c r="D253">
        <f>LN(('Q7 (5 Viet Stocks)'!D253*'VND to JPY exchange rate'!$F253)/('Q7 (5 Viet Stocks)'!D252*'VND to JPY exchange rate'!$F252))</f>
        <v>-1.0529734017123572E-2</v>
      </c>
      <c r="E253">
        <f>LN(('Q7 (5 Viet Stocks)'!E253*'VND to JPY exchange rate'!$F253)/('Q7 (5 Viet Stocks)'!E252*'VND to JPY exchange rate'!$F252))</f>
        <v>-5.1580267004847679E-3</v>
      </c>
      <c r="F253">
        <f>LN(('Q7 (5 Viet Stocks)'!F253*'VND to JPY exchange rate'!$F253)/('Q7 (5 Viet Stocks)'!F252*'VND to JPY exchange rate'!$F252))</f>
        <v>-1.2072029942832357E-2</v>
      </c>
    </row>
    <row r="254" spans="1:6" x14ac:dyDescent="0.25">
      <c r="A254" s="6">
        <v>43044</v>
      </c>
      <c r="B254">
        <f>LN(('Q7 (5 Viet Stocks)'!B254*'VND to JPY exchange rate'!$F254)/('Q7 (5 Viet Stocks)'!B253*'VND to JPY exchange rate'!$F253))</f>
        <v>1.1876589384032243E-2</v>
      </c>
      <c r="C254">
        <f>LN(('Q7 (5 Viet Stocks)'!C254*'VND to JPY exchange rate'!$F254)/('Q7 (5 Viet Stocks)'!C253*'VND to JPY exchange rate'!$F253))</f>
        <v>1.9140753618873331E-2</v>
      </c>
      <c r="D254">
        <f>LN(('Q7 (5 Viet Stocks)'!D254*'VND to JPY exchange rate'!$F254)/('Q7 (5 Viet Stocks)'!D253*'VND to JPY exchange rate'!$F253))</f>
        <v>2.3634506374125838E-2</v>
      </c>
      <c r="E254">
        <f>LN(('Q7 (5 Viet Stocks)'!E254*'VND to JPY exchange rate'!$F254)/('Q7 (5 Viet Stocks)'!E253*'VND to JPY exchange rate'!$F253))</f>
        <v>-1.3065898581452844E-3</v>
      </c>
      <c r="F254">
        <f>LN(('Q7 (5 Viet Stocks)'!F254*'VND to JPY exchange rate'!$F254)/('Q7 (5 Viet Stocks)'!F253*'VND to JPY exchange rate'!$F253))</f>
        <v>1.3087111194361787E-2</v>
      </c>
    </row>
    <row r="255" spans="1:6" x14ac:dyDescent="0.25">
      <c r="A255" s="6">
        <v>43051</v>
      </c>
      <c r="B255">
        <f>LN(('Q7 (5 Viet Stocks)'!B255*'VND to JPY exchange rate'!$F255)/('Q7 (5 Viet Stocks)'!B254*'VND to JPY exchange rate'!$F254))</f>
        <v>3.1426380332848642E-4</v>
      </c>
      <c r="C255">
        <f>LN(('Q7 (5 Viet Stocks)'!C255*'VND to JPY exchange rate'!$F255)/('Q7 (5 Viet Stocks)'!C254*'VND to JPY exchange rate'!$F254))</f>
        <v>1.6140009011623824E-2</v>
      </c>
      <c r="D255">
        <f>LN(('Q7 (5 Viet Stocks)'!D255*'VND to JPY exchange rate'!$F255)/('Q7 (5 Viet Stocks)'!D254*'VND to JPY exchange rate'!$F254))</f>
        <v>-1.3847165185542657E-2</v>
      </c>
      <c r="E255">
        <f>LN(('Q7 (5 Viet Stocks)'!E255*'VND to JPY exchange rate'!$F255)/('Q7 (5 Viet Stocks)'!E254*'VND to JPY exchange rate'!$F254))</f>
        <v>-1.8233232421276654E-2</v>
      </c>
      <c r="F255">
        <f>LN(('Q7 (5 Viet Stocks)'!F255*'VND to JPY exchange rate'!$F255)/('Q7 (5 Viet Stocks)'!F254*'VND to JPY exchange rate'!$F254))</f>
        <v>-4.4071978772188734E-2</v>
      </c>
    </row>
    <row r="256" spans="1:6" x14ac:dyDescent="0.25">
      <c r="A256" s="6">
        <v>43058</v>
      </c>
      <c r="B256">
        <f>LN(('Q7 (5 Viet Stocks)'!B256*'VND to JPY exchange rate'!$F256)/('Q7 (5 Viet Stocks)'!B255*'VND to JPY exchange rate'!$F255))</f>
        <v>-1.5548521008215643E-2</v>
      </c>
      <c r="C256">
        <f>LN(('Q7 (5 Viet Stocks)'!C256*'VND to JPY exchange rate'!$F256)/('Q7 (5 Viet Stocks)'!C255*'VND to JPY exchange rate'!$F255))</f>
        <v>-6.2798886538007132E-4</v>
      </c>
      <c r="D256">
        <f>LN(('Q7 (5 Viet Stocks)'!D256*'VND to JPY exchange rate'!$F256)/('Q7 (5 Viet Stocks)'!D255*'VND to JPY exchange rate'!$F255))</f>
        <v>1.2954359839433677E-2</v>
      </c>
      <c r="E256">
        <f>LN(('Q7 (5 Viet Stocks)'!E256*'VND to JPY exchange rate'!$F256)/('Q7 (5 Viet Stocks)'!E255*'VND to JPY exchange rate'!$F255))</f>
        <v>-1.7093869830932445E-2</v>
      </c>
      <c r="F256">
        <f>LN(('Q7 (5 Viet Stocks)'!F256*'VND to JPY exchange rate'!$F256)/('Q7 (5 Viet Stocks)'!F255*'VND to JPY exchange rate'!$F255))</f>
        <v>3.9951739751147124E-2</v>
      </c>
    </row>
    <row r="257" spans="1:6" x14ac:dyDescent="0.25">
      <c r="A257" s="6">
        <v>43065</v>
      </c>
      <c r="B257">
        <f>LN(('Q7 (5 Viet Stocks)'!B257*'VND to JPY exchange rate'!$F257)/('Q7 (5 Viet Stocks)'!B256*'VND to JPY exchange rate'!$F256))</f>
        <v>8.8817001432407033E-3</v>
      </c>
      <c r="C257">
        <f>LN(('Q7 (5 Viet Stocks)'!C257*'VND to JPY exchange rate'!$F257)/('Q7 (5 Viet Stocks)'!C256*'VND to JPY exchange rate'!$F256))</f>
        <v>7.6029199491778688E-3</v>
      </c>
      <c r="D257">
        <f>LN(('Q7 (5 Viet Stocks)'!D257*'VND to JPY exchange rate'!$F257)/('Q7 (5 Viet Stocks)'!D256*'VND to JPY exchange rate'!$F256))</f>
        <v>1.3093061097187558E-2</v>
      </c>
      <c r="E257">
        <f>LN(('Q7 (5 Viet Stocks)'!E257*'VND to JPY exchange rate'!$F257)/('Q7 (5 Viet Stocks)'!E256*'VND to JPY exchange rate'!$F256))</f>
        <v>4.9072091023222757E-3</v>
      </c>
      <c r="F257">
        <f>LN(('Q7 (5 Viet Stocks)'!F257*'VND to JPY exchange rate'!$F257)/('Q7 (5 Viet Stocks)'!F256*'VND to JPY exchange rate'!$F256))</f>
        <v>2.062705600608828E-2</v>
      </c>
    </row>
    <row r="258" spans="1:6" x14ac:dyDescent="0.25">
      <c r="A258" s="6">
        <v>43072</v>
      </c>
      <c r="B258">
        <f>LN(('Q7 (5 Viet Stocks)'!B258*'VND to JPY exchange rate'!$F258)/('Q7 (5 Viet Stocks)'!B257*'VND to JPY exchange rate'!$F257))</f>
        <v>2.0417466607485425E-2</v>
      </c>
      <c r="C258">
        <f>LN(('Q7 (5 Viet Stocks)'!C258*'VND to JPY exchange rate'!$F258)/('Q7 (5 Viet Stocks)'!C257*'VND to JPY exchange rate'!$F257))</f>
        <v>-2.3528154534559319E-2</v>
      </c>
      <c r="D258">
        <f>LN(('Q7 (5 Viet Stocks)'!D258*'VND to JPY exchange rate'!$F258)/('Q7 (5 Viet Stocks)'!D257*'VND to JPY exchange rate'!$F257))</f>
        <v>2.3258147574583914E-3</v>
      </c>
      <c r="E258">
        <f>LN(('Q7 (5 Viet Stocks)'!E258*'VND to JPY exchange rate'!$F258)/('Q7 (5 Viet Stocks)'!E257*'VND to JPY exchange rate'!$F257))</f>
        <v>2.988864155400912E-2</v>
      </c>
      <c r="F258">
        <f>LN(('Q7 (5 Viet Stocks)'!F258*'VND to JPY exchange rate'!$F258)/('Q7 (5 Viet Stocks)'!F257*'VND to JPY exchange rate'!$F257))</f>
        <v>3.6086055450537516E-2</v>
      </c>
    </row>
    <row r="259" spans="1:6" x14ac:dyDescent="0.25">
      <c r="A259" s="6">
        <v>43079</v>
      </c>
      <c r="B259">
        <f>LN(('Q7 (5 Viet Stocks)'!B259*'VND to JPY exchange rate'!$F259)/('Q7 (5 Viet Stocks)'!B258*'VND to JPY exchange rate'!$F258))</f>
        <v>2.325643833367122E-2</v>
      </c>
      <c r="C259">
        <f>LN(('Q7 (5 Viet Stocks)'!C259*'VND to JPY exchange rate'!$F259)/('Q7 (5 Viet Stocks)'!C258*'VND to JPY exchange rate'!$F258))</f>
        <v>2.5105889455212787E-2</v>
      </c>
      <c r="D259">
        <f>LN(('Q7 (5 Viet Stocks)'!D259*'VND to JPY exchange rate'!$F259)/('Q7 (5 Viet Stocks)'!D258*'VND to JPY exchange rate'!$F258))</f>
        <v>3.0032975274755479E-2</v>
      </c>
      <c r="E259">
        <f>LN(('Q7 (5 Viet Stocks)'!E259*'VND to JPY exchange rate'!$F259)/('Q7 (5 Viet Stocks)'!E258*'VND to JPY exchange rate'!$F258))</f>
        <v>-2.764847577417134E-2</v>
      </c>
      <c r="F259">
        <f>LN(('Q7 (5 Viet Stocks)'!F259*'VND to JPY exchange rate'!$F259)/('Q7 (5 Viet Stocks)'!F258*'VND to JPY exchange rate'!$F258))</f>
        <v>-7.3771326684003097E-3</v>
      </c>
    </row>
    <row r="260" spans="1:6" x14ac:dyDescent="0.25">
      <c r="A260" s="6">
        <v>43086</v>
      </c>
      <c r="B260">
        <f>LN(('Q7 (5 Viet Stocks)'!B260*'VND to JPY exchange rate'!$F260)/('Q7 (5 Viet Stocks)'!B259*'VND to JPY exchange rate'!$F259))</f>
        <v>-4.6847500108081631E-3</v>
      </c>
      <c r="C260">
        <f>LN(('Q7 (5 Viet Stocks)'!C260*'VND to JPY exchange rate'!$F260)/('Q7 (5 Viet Stocks)'!C259*'VND to JPY exchange rate'!$F259))</f>
        <v>-1.3976502964013348E-2</v>
      </c>
      <c r="D260">
        <f>LN(('Q7 (5 Viet Stocks)'!D260*'VND to JPY exchange rate'!$F260)/('Q7 (5 Viet Stocks)'!D259*'VND to JPY exchange rate'!$F259))</f>
        <v>2.8077634688266368E-2</v>
      </c>
      <c r="E260">
        <f>LN(('Q7 (5 Viet Stocks)'!E260*'VND to JPY exchange rate'!$F260)/('Q7 (5 Viet Stocks)'!E259*'VND to JPY exchange rate'!$F259))</f>
        <v>2.3780274270653688E-2</v>
      </c>
      <c r="F260">
        <f>LN(('Q7 (5 Viet Stocks)'!F260*'VND to JPY exchange rate'!$F260)/('Q7 (5 Viet Stocks)'!F259*'VND to JPY exchange rate'!$F259))</f>
        <v>3.9147855711158336E-2</v>
      </c>
    </row>
    <row r="261" spans="1:6" x14ac:dyDescent="0.25">
      <c r="A261" s="6">
        <v>43093</v>
      </c>
      <c r="B261">
        <f>LN(('Q7 (5 Viet Stocks)'!B261*'VND to JPY exchange rate'!$F261)/('Q7 (5 Viet Stocks)'!B260*'VND to JPY exchange rate'!$F260))</f>
        <v>1.0041659110431233E-2</v>
      </c>
      <c r="C261">
        <f>LN(('Q7 (5 Viet Stocks)'!C261*'VND to JPY exchange rate'!$F261)/('Q7 (5 Viet Stocks)'!C260*'VND to JPY exchange rate'!$F260))</f>
        <v>-3.5163290240885147E-4</v>
      </c>
      <c r="D261">
        <f>LN(('Q7 (5 Viet Stocks)'!D261*'VND to JPY exchange rate'!$F261)/('Q7 (5 Viet Stocks)'!D260*'VND to JPY exchange rate'!$F260))</f>
        <v>-3.3634695556203015E-3</v>
      </c>
      <c r="E261">
        <f>LN(('Q7 (5 Viet Stocks)'!E261*'VND to JPY exchange rate'!$F261)/('Q7 (5 Viet Stocks)'!E260*'VND to JPY exchange rate'!$F260))</f>
        <v>-6.1713633773155053E-3</v>
      </c>
      <c r="F261">
        <f>LN(('Q7 (5 Viet Stocks)'!F261*'VND to JPY exchange rate'!$F261)/('Q7 (5 Viet Stocks)'!F260*'VND to JPY exchange rate'!$F260))</f>
        <v>-8.2176603209228416E-4</v>
      </c>
    </row>
    <row r="262" spans="1:6" x14ac:dyDescent="0.25">
      <c r="A262" s="6">
        <v>43100</v>
      </c>
      <c r="B262">
        <f>LN(('Q7 (5 Viet Stocks)'!B262*'VND to JPY exchange rate'!$F262)/('Q7 (5 Viet Stocks)'!B261*'VND to JPY exchange rate'!$F261))</f>
        <v>-1.1237425614865017E-2</v>
      </c>
      <c r="C262">
        <f>LN(('Q7 (5 Viet Stocks)'!C262*'VND to JPY exchange rate'!$F262)/('Q7 (5 Viet Stocks)'!C261*'VND to JPY exchange rate'!$F261))</f>
        <v>-7.938330797769063E-3</v>
      </c>
      <c r="D262">
        <f>LN(('Q7 (5 Viet Stocks)'!D262*'VND to JPY exchange rate'!$F262)/('Q7 (5 Viet Stocks)'!D261*'VND to JPY exchange rate'!$F261))</f>
        <v>1.1988915017131924E-4</v>
      </c>
      <c r="E262">
        <f>LN(('Q7 (5 Viet Stocks)'!E262*'VND to JPY exchange rate'!$F262)/('Q7 (5 Viet Stocks)'!E261*'VND to JPY exchange rate'!$F261))</f>
        <v>-2.1138393089845657E-2</v>
      </c>
      <c r="F262">
        <f>LN(('Q7 (5 Viet Stocks)'!F262*'VND to JPY exchange rate'!$F262)/('Q7 (5 Viet Stocks)'!F261*'VND to JPY exchange rate'!$F261))</f>
        <v>-1.757783308208774E-2</v>
      </c>
    </row>
    <row r="263" spans="1:6" x14ac:dyDescent="0.25">
      <c r="A263" s="6">
        <v>43107</v>
      </c>
      <c r="B263">
        <f>LN(('Q7 (5 Viet Stocks)'!B263*'VND to JPY exchange rate'!$F263)/('Q7 (5 Viet Stocks)'!B262*'VND to JPY exchange rate'!$F262))</f>
        <v>2.9796059400636999E-2</v>
      </c>
      <c r="C263">
        <f>LN(('Q7 (5 Viet Stocks)'!C263*'VND to JPY exchange rate'!$F263)/('Q7 (5 Viet Stocks)'!C262*'VND to JPY exchange rate'!$F262))</f>
        <v>3.2165237999662331E-2</v>
      </c>
      <c r="D263">
        <f>LN(('Q7 (5 Viet Stocks)'!D263*'VND to JPY exchange rate'!$F263)/('Q7 (5 Viet Stocks)'!D262*'VND to JPY exchange rate'!$F262))</f>
        <v>-8.4036614028407536E-3</v>
      </c>
      <c r="E263">
        <f>LN(('Q7 (5 Viet Stocks)'!E263*'VND to JPY exchange rate'!$F263)/('Q7 (5 Viet Stocks)'!E262*'VND to JPY exchange rate'!$F262))</f>
        <v>1.3109127685531326E-2</v>
      </c>
      <c r="F263">
        <f>LN(('Q7 (5 Viet Stocks)'!F263*'VND to JPY exchange rate'!$F263)/('Q7 (5 Viet Stocks)'!F262*'VND to JPY exchange rate'!$F262))</f>
        <v>4.8200528971461751E-2</v>
      </c>
    </row>
    <row r="264" spans="1:6" x14ac:dyDescent="0.25">
      <c r="A264" s="6">
        <v>43114</v>
      </c>
      <c r="B264">
        <f>LN(('Q7 (5 Viet Stocks)'!B264*'VND to JPY exchange rate'!$F264)/('Q7 (5 Viet Stocks)'!B263*'VND to JPY exchange rate'!$F263))</f>
        <v>2.9312063158965958E-3</v>
      </c>
      <c r="C264">
        <f>LN(('Q7 (5 Viet Stocks)'!C264*'VND to JPY exchange rate'!$F264)/('Q7 (5 Viet Stocks)'!C263*'VND to JPY exchange rate'!$F263))</f>
        <v>2.4558969445193147E-3</v>
      </c>
      <c r="D264">
        <f>LN(('Q7 (5 Viet Stocks)'!D264*'VND to JPY exchange rate'!$F264)/('Q7 (5 Viet Stocks)'!D263*'VND to JPY exchange rate'!$F263))</f>
        <v>1.6800583830045721E-2</v>
      </c>
      <c r="E264">
        <f>LN(('Q7 (5 Viet Stocks)'!E264*'VND to JPY exchange rate'!$F264)/('Q7 (5 Viet Stocks)'!E263*'VND to JPY exchange rate'!$F263))</f>
        <v>2.4248644501632454E-2</v>
      </c>
      <c r="F264">
        <f>LN(('Q7 (5 Viet Stocks)'!F264*'VND to JPY exchange rate'!$F264)/('Q7 (5 Viet Stocks)'!F263*'VND to JPY exchange rate'!$F263))</f>
        <v>4.821201190107717E-2</v>
      </c>
    </row>
    <row r="265" spans="1:6" x14ac:dyDescent="0.25">
      <c r="A265" s="6">
        <v>43121</v>
      </c>
      <c r="B265">
        <f>LN(('Q7 (5 Viet Stocks)'!B265*'VND to JPY exchange rate'!$F265)/('Q7 (5 Viet Stocks)'!B264*'VND to JPY exchange rate'!$F264))</f>
        <v>4.2554758122089666E-3</v>
      </c>
      <c r="C265">
        <f>LN(('Q7 (5 Viet Stocks)'!C265*'VND to JPY exchange rate'!$F265)/('Q7 (5 Viet Stocks)'!C264*'VND to JPY exchange rate'!$F264))</f>
        <v>-1.0816073549064E-2</v>
      </c>
      <c r="D265">
        <f>LN(('Q7 (5 Viet Stocks)'!D265*'VND to JPY exchange rate'!$F265)/('Q7 (5 Viet Stocks)'!D264*'VND to JPY exchange rate'!$F264))</f>
        <v>1.1893504814983382E-2</v>
      </c>
      <c r="E265">
        <f>LN(('Q7 (5 Viet Stocks)'!E265*'VND to JPY exchange rate'!$F265)/('Q7 (5 Viet Stocks)'!E264*'VND to JPY exchange rate'!$F264))</f>
        <v>-2.4556042209581064E-2</v>
      </c>
      <c r="F265">
        <f>LN(('Q7 (5 Viet Stocks)'!F265*'VND to JPY exchange rate'!$F265)/('Q7 (5 Viet Stocks)'!F264*'VND to JPY exchange rate'!$F264))</f>
        <v>9.1884140473002703E-3</v>
      </c>
    </row>
    <row r="266" spans="1:6" x14ac:dyDescent="0.25">
      <c r="A266" s="6">
        <v>43128</v>
      </c>
      <c r="B266">
        <f>LN(('Q7 (5 Viet Stocks)'!B266*'VND to JPY exchange rate'!$F266)/('Q7 (5 Viet Stocks)'!B265*'VND to JPY exchange rate'!$F265))</f>
        <v>-4.9932424696258557E-3</v>
      </c>
      <c r="C266">
        <f>LN(('Q7 (5 Viet Stocks)'!C266*'VND to JPY exchange rate'!$F266)/('Q7 (5 Viet Stocks)'!C265*'VND to JPY exchange rate'!$F265))</f>
        <v>-6.7563207206342152E-3</v>
      </c>
      <c r="D266">
        <f>LN(('Q7 (5 Viet Stocks)'!D266*'VND to JPY exchange rate'!$F266)/('Q7 (5 Viet Stocks)'!D265*'VND to JPY exchange rate'!$F265))</f>
        <v>-2.9652306794677518E-2</v>
      </c>
      <c r="E266">
        <f>LN(('Q7 (5 Viet Stocks)'!E266*'VND to JPY exchange rate'!$F266)/('Q7 (5 Viet Stocks)'!E265*'VND to JPY exchange rate'!$F265))</f>
        <v>-2.4573929938647231E-2</v>
      </c>
      <c r="F266">
        <f>LN(('Q7 (5 Viet Stocks)'!F266*'VND to JPY exchange rate'!$F266)/('Q7 (5 Viet Stocks)'!F265*'VND to JPY exchange rate'!$F265))</f>
        <v>-2.2250208653006691E-2</v>
      </c>
    </row>
    <row r="267" spans="1:6" x14ac:dyDescent="0.25">
      <c r="A267" s="6">
        <v>43135</v>
      </c>
      <c r="B267">
        <f>LN(('Q7 (5 Viet Stocks)'!B267*'VND to JPY exchange rate'!$F267)/('Q7 (5 Viet Stocks)'!B266*'VND to JPY exchange rate'!$F266))</f>
        <v>-7.002564567395396E-2</v>
      </c>
      <c r="C267">
        <f>LN(('Q7 (5 Viet Stocks)'!C267*'VND to JPY exchange rate'!$F267)/('Q7 (5 Viet Stocks)'!C266*'VND to JPY exchange rate'!$F266))</f>
        <v>-3.7013932460091326E-2</v>
      </c>
      <c r="D267">
        <f>LN(('Q7 (5 Viet Stocks)'!D267*'VND to JPY exchange rate'!$F267)/('Q7 (5 Viet Stocks)'!D266*'VND to JPY exchange rate'!$F266))</f>
        <v>-5.1573018895904849E-2</v>
      </c>
      <c r="E267">
        <f>LN(('Q7 (5 Viet Stocks)'!E267*'VND to JPY exchange rate'!$F267)/('Q7 (5 Viet Stocks)'!E266*'VND to JPY exchange rate'!$F266))</f>
        <v>-2.2603114404994629E-2</v>
      </c>
      <c r="F267">
        <f>LN(('Q7 (5 Viet Stocks)'!F267*'VND to JPY exchange rate'!$F267)/('Q7 (5 Viet Stocks)'!F266*'VND to JPY exchange rate'!$F266))</f>
        <v>-0.21091463618235262</v>
      </c>
    </row>
    <row r="268" spans="1:6" x14ac:dyDescent="0.25">
      <c r="A268" s="6">
        <v>43142</v>
      </c>
      <c r="B268">
        <f>LN(('Q7 (5 Viet Stocks)'!B268*'VND to JPY exchange rate'!$F268)/('Q7 (5 Viet Stocks)'!B267*'VND to JPY exchange rate'!$F267))</f>
        <v>-6.2957503144111925E-3</v>
      </c>
      <c r="C268">
        <f>LN(('Q7 (5 Viet Stocks)'!C268*'VND to JPY exchange rate'!$F268)/('Q7 (5 Viet Stocks)'!C267*'VND to JPY exchange rate'!$F267))</f>
        <v>-3.130275851905092E-2</v>
      </c>
      <c r="D268">
        <f>LN(('Q7 (5 Viet Stocks)'!D268*'VND to JPY exchange rate'!$F268)/('Q7 (5 Viet Stocks)'!D267*'VND to JPY exchange rate'!$F267))</f>
        <v>3.7065243445282413E-2</v>
      </c>
      <c r="E268">
        <f>LN(('Q7 (5 Viet Stocks)'!E268*'VND to JPY exchange rate'!$F268)/('Q7 (5 Viet Stocks)'!E267*'VND to JPY exchange rate'!$F267))</f>
        <v>-9.5781923655284436E-3</v>
      </c>
      <c r="F268">
        <f>LN(('Q7 (5 Viet Stocks)'!F268*'VND to JPY exchange rate'!$F268)/('Q7 (5 Viet Stocks)'!F267*'VND to JPY exchange rate'!$F267))</f>
        <v>-1.1889620564607798E-2</v>
      </c>
    </row>
    <row r="269" spans="1:6" x14ac:dyDescent="0.25">
      <c r="A269" s="6">
        <v>43149</v>
      </c>
      <c r="B269">
        <f>LN(('Q7 (5 Viet Stocks)'!B269*'VND to JPY exchange rate'!$F269)/('Q7 (5 Viet Stocks)'!B268*'VND to JPY exchange rate'!$F268))</f>
        <v>9.6132771800900661E-3</v>
      </c>
      <c r="C269">
        <f>LN(('Q7 (5 Viet Stocks)'!C269*'VND to JPY exchange rate'!$F269)/('Q7 (5 Viet Stocks)'!C268*'VND to JPY exchange rate'!$F268))</f>
        <v>1.4897851317371754E-2</v>
      </c>
      <c r="D269">
        <f>LN(('Q7 (5 Viet Stocks)'!D269*'VND to JPY exchange rate'!$F269)/('Q7 (5 Viet Stocks)'!D268*'VND to JPY exchange rate'!$F268))</f>
        <v>-3.2013931941320124E-3</v>
      </c>
      <c r="E269">
        <f>LN(('Q7 (5 Viet Stocks)'!E269*'VND to JPY exchange rate'!$F269)/('Q7 (5 Viet Stocks)'!E268*'VND to JPY exchange rate'!$F268))</f>
        <v>2.5002644134118533E-2</v>
      </c>
      <c r="F269">
        <f>LN(('Q7 (5 Viet Stocks)'!F269*'VND to JPY exchange rate'!$F269)/('Q7 (5 Viet Stocks)'!F268*'VND to JPY exchange rate'!$F268))</f>
        <v>7.3310137067628151E-2</v>
      </c>
    </row>
    <row r="270" spans="1:6" x14ac:dyDescent="0.25">
      <c r="A270" s="6">
        <v>43156</v>
      </c>
      <c r="B270">
        <f>LN(('Q7 (5 Viet Stocks)'!B270*'VND to JPY exchange rate'!$F270)/('Q7 (5 Viet Stocks)'!B269*'VND to JPY exchange rate'!$F269))</f>
        <v>1.8573600454866539E-2</v>
      </c>
      <c r="C270">
        <f>LN(('Q7 (5 Viet Stocks)'!C270*'VND to JPY exchange rate'!$F270)/('Q7 (5 Viet Stocks)'!C269*'VND to JPY exchange rate'!$F269))</f>
        <v>3.0865546522913116E-2</v>
      </c>
      <c r="D270">
        <f>LN(('Q7 (5 Viet Stocks)'!D270*'VND to JPY exchange rate'!$F270)/('Q7 (5 Viet Stocks)'!D269*'VND to JPY exchange rate'!$F269))</f>
        <v>3.0278362660740726E-2</v>
      </c>
      <c r="E270">
        <f>LN(('Q7 (5 Viet Stocks)'!E270*'VND to JPY exchange rate'!$F270)/('Q7 (5 Viet Stocks)'!E269*'VND to JPY exchange rate'!$F269))</f>
        <v>-1.0692267726630369E-2</v>
      </c>
      <c r="F270">
        <f>LN(('Q7 (5 Viet Stocks)'!F270*'VND to JPY exchange rate'!$F270)/('Q7 (5 Viet Stocks)'!F269*'VND to JPY exchange rate'!$F269))</f>
        <v>3.5728873456229188E-2</v>
      </c>
    </row>
    <row r="271" spans="1:6" x14ac:dyDescent="0.25">
      <c r="A271" s="6">
        <v>43163</v>
      </c>
      <c r="B271">
        <f>LN(('Q7 (5 Viet Stocks)'!B271*'VND to JPY exchange rate'!$F271)/('Q7 (5 Viet Stocks)'!B270*'VND to JPY exchange rate'!$F270))</f>
        <v>-2.8459882153741817E-2</v>
      </c>
      <c r="C271">
        <f>LN(('Q7 (5 Viet Stocks)'!C271*'VND to JPY exchange rate'!$F271)/('Q7 (5 Viet Stocks)'!C270*'VND to JPY exchange rate'!$F270))</f>
        <v>-4.8621818501105529E-2</v>
      </c>
      <c r="D271">
        <f>LN(('Q7 (5 Viet Stocks)'!D271*'VND to JPY exchange rate'!$F271)/('Q7 (5 Viet Stocks)'!D270*'VND to JPY exchange rate'!$F270))</f>
        <v>-5.7360829451405505E-2</v>
      </c>
      <c r="E271">
        <f>LN(('Q7 (5 Viet Stocks)'!E271*'VND to JPY exchange rate'!$F271)/('Q7 (5 Viet Stocks)'!E270*'VND to JPY exchange rate'!$F270))</f>
        <v>-1.1363532886563967E-2</v>
      </c>
      <c r="F271">
        <f>LN(('Q7 (5 Viet Stocks)'!F271*'VND to JPY exchange rate'!$F271)/('Q7 (5 Viet Stocks)'!F270*'VND to JPY exchange rate'!$F270))</f>
        <v>-4.1301450931590308E-2</v>
      </c>
    </row>
    <row r="272" spans="1:6" x14ac:dyDescent="0.25">
      <c r="A272" s="6">
        <v>43170</v>
      </c>
      <c r="B272">
        <f>LN(('Q7 (5 Viet Stocks)'!B272*'VND to JPY exchange rate'!$F272)/('Q7 (5 Viet Stocks)'!B271*'VND to JPY exchange rate'!$F271))</f>
        <v>3.5506567420304475E-2</v>
      </c>
      <c r="C272">
        <f>LN(('Q7 (5 Viet Stocks)'!C272*'VND to JPY exchange rate'!$F272)/('Q7 (5 Viet Stocks)'!C271*'VND to JPY exchange rate'!$F271))</f>
        <v>5.1323694216459916E-2</v>
      </c>
      <c r="D272">
        <f>LN(('Q7 (5 Viet Stocks)'!D272*'VND to JPY exchange rate'!$F272)/('Q7 (5 Viet Stocks)'!D271*'VND to JPY exchange rate'!$F271))</f>
        <v>3.0938144921186687E-2</v>
      </c>
      <c r="E272">
        <f>LN(('Q7 (5 Viet Stocks)'!E272*'VND to JPY exchange rate'!$F272)/('Q7 (5 Viet Stocks)'!E271*'VND to JPY exchange rate'!$F271))</f>
        <v>3.3537346616325348E-2</v>
      </c>
      <c r="F272">
        <f>LN(('Q7 (5 Viet Stocks)'!F272*'VND to JPY exchange rate'!$F272)/('Q7 (5 Viet Stocks)'!F271*'VND to JPY exchange rate'!$F271))</f>
        <v>0.11683428661383864</v>
      </c>
    </row>
    <row r="273" spans="1:6" x14ac:dyDescent="0.25">
      <c r="A273" s="6">
        <v>43177</v>
      </c>
      <c r="B273">
        <f>LN(('Q7 (5 Viet Stocks)'!B273*'VND to JPY exchange rate'!$F273)/('Q7 (5 Viet Stocks)'!B272*'VND to JPY exchange rate'!$F272))</f>
        <v>-3.3027483476625728E-2</v>
      </c>
      <c r="C273">
        <f>LN(('Q7 (5 Viet Stocks)'!C273*'VND to JPY exchange rate'!$F273)/('Q7 (5 Viet Stocks)'!C272*'VND to JPY exchange rate'!$F272))</f>
        <v>-2.5206097284886091E-2</v>
      </c>
      <c r="D273">
        <f>LN(('Q7 (5 Viet Stocks)'!D273*'VND to JPY exchange rate'!$F273)/('Q7 (5 Viet Stocks)'!D272*'VND to JPY exchange rate'!$F272))</f>
        <v>-2.5158176698339699E-2</v>
      </c>
      <c r="E273">
        <f>LN(('Q7 (5 Viet Stocks)'!E273*'VND to JPY exchange rate'!$F273)/('Q7 (5 Viet Stocks)'!E272*'VND to JPY exchange rate'!$F272))</f>
        <v>-3.471464159650238E-2</v>
      </c>
      <c r="F273">
        <f>LN(('Q7 (5 Viet Stocks)'!F273*'VND to JPY exchange rate'!$F273)/('Q7 (5 Viet Stocks)'!F272*'VND to JPY exchange rate'!$F272))</f>
        <v>-6.7169874597547932E-2</v>
      </c>
    </row>
    <row r="274" spans="1:6" x14ac:dyDescent="0.25">
      <c r="A274" s="6">
        <v>43184</v>
      </c>
      <c r="B274">
        <f>LN(('Q7 (5 Viet Stocks)'!B274*'VND to JPY exchange rate'!$F274)/('Q7 (5 Viet Stocks)'!B273*'VND to JPY exchange rate'!$F273))</f>
        <v>-3.4999655457203335E-2</v>
      </c>
      <c r="C274">
        <f>LN(('Q7 (5 Viet Stocks)'!C274*'VND to JPY exchange rate'!$F274)/('Q7 (5 Viet Stocks)'!C273*'VND to JPY exchange rate'!$F273))</f>
        <v>-5.6555432065134734E-2</v>
      </c>
      <c r="D274">
        <f>LN(('Q7 (5 Viet Stocks)'!D274*'VND to JPY exchange rate'!$F274)/('Q7 (5 Viet Stocks)'!D273*'VND to JPY exchange rate'!$F273))</f>
        <v>-5.0856562903382828E-2</v>
      </c>
      <c r="E274">
        <f>LN(('Q7 (5 Viet Stocks)'!E274*'VND to JPY exchange rate'!$F274)/('Q7 (5 Viet Stocks)'!E273*'VND to JPY exchange rate'!$F273))</f>
        <v>-4.2925006036203819E-2</v>
      </c>
      <c r="F274">
        <f>LN(('Q7 (5 Viet Stocks)'!F274*'VND to JPY exchange rate'!$F274)/('Q7 (5 Viet Stocks)'!F273*'VND to JPY exchange rate'!$F273))</f>
        <v>-6.6473045556684082E-2</v>
      </c>
    </row>
    <row r="275" spans="1:6" x14ac:dyDescent="0.25">
      <c r="A275" s="6">
        <v>43191</v>
      </c>
      <c r="B275">
        <f>LN(('Q7 (5 Viet Stocks)'!B275*'VND to JPY exchange rate'!$F275)/('Q7 (5 Viet Stocks)'!B274*'VND to JPY exchange rate'!$F274))</f>
        <v>-1.6086022631127992E-2</v>
      </c>
      <c r="C275">
        <f>LN(('Q7 (5 Viet Stocks)'!C275*'VND to JPY exchange rate'!$F275)/('Q7 (5 Viet Stocks)'!C274*'VND to JPY exchange rate'!$F274))</f>
        <v>-2.0195776167779719E-2</v>
      </c>
      <c r="D275">
        <f>LN(('Q7 (5 Viet Stocks)'!D275*'VND to JPY exchange rate'!$F275)/('Q7 (5 Viet Stocks)'!D274*'VND to JPY exchange rate'!$F274))</f>
        <v>1.3181210655700125E-3</v>
      </c>
      <c r="E275">
        <f>LN(('Q7 (5 Viet Stocks)'!E275*'VND to JPY exchange rate'!$F275)/('Q7 (5 Viet Stocks)'!E274*'VND to JPY exchange rate'!$F274))</f>
        <v>-5.1644760324801179E-3</v>
      </c>
      <c r="F275">
        <f>LN(('Q7 (5 Viet Stocks)'!F275*'VND to JPY exchange rate'!$F275)/('Q7 (5 Viet Stocks)'!F274*'VND to JPY exchange rate'!$F274))</f>
        <v>-9.0873060508643633E-2</v>
      </c>
    </row>
    <row r="276" spans="1:6" x14ac:dyDescent="0.25">
      <c r="A276" s="6">
        <v>43198</v>
      </c>
      <c r="B276">
        <f>LN(('Q7 (5 Viet Stocks)'!B276*'VND to JPY exchange rate'!$F276)/('Q7 (5 Viet Stocks)'!B275*'VND to JPY exchange rate'!$F275))</f>
        <v>2.8640169409749203E-2</v>
      </c>
      <c r="C276">
        <f>LN(('Q7 (5 Viet Stocks)'!C276*'VND to JPY exchange rate'!$F276)/('Q7 (5 Viet Stocks)'!C275*'VND to JPY exchange rate'!$F275))</f>
        <v>3.0505244882637677E-3</v>
      </c>
      <c r="D276">
        <f>LN(('Q7 (5 Viet Stocks)'!D276*'VND to JPY exchange rate'!$F276)/('Q7 (5 Viet Stocks)'!D275*'VND to JPY exchange rate'!$F275))</f>
        <v>-2.259215370160138E-3</v>
      </c>
      <c r="E276">
        <f>LN(('Q7 (5 Viet Stocks)'!E276*'VND to JPY exchange rate'!$F276)/('Q7 (5 Viet Stocks)'!E275*'VND to JPY exchange rate'!$F275))</f>
        <v>5.6952581833580127E-3</v>
      </c>
      <c r="F276">
        <f>LN(('Q7 (5 Viet Stocks)'!F276*'VND to JPY exchange rate'!$F276)/('Q7 (5 Viet Stocks)'!F275*'VND to JPY exchange rate'!$F275))</f>
        <v>4.9991459731056606E-2</v>
      </c>
    </row>
    <row r="277" spans="1:6" x14ac:dyDescent="0.25">
      <c r="A277" s="6">
        <v>43205</v>
      </c>
      <c r="B277">
        <f>LN(('Q7 (5 Viet Stocks)'!B277*'VND to JPY exchange rate'!$F277)/('Q7 (5 Viet Stocks)'!B276*'VND to JPY exchange rate'!$F276))</f>
        <v>2.9101390902043642E-2</v>
      </c>
      <c r="C277">
        <f>LN(('Q7 (5 Viet Stocks)'!C277*'VND to JPY exchange rate'!$F277)/('Q7 (5 Viet Stocks)'!C276*'VND to JPY exchange rate'!$F276))</f>
        <v>3.8294231237844679E-2</v>
      </c>
      <c r="D277">
        <f>LN(('Q7 (5 Viet Stocks)'!D277*'VND to JPY exchange rate'!$F277)/('Q7 (5 Viet Stocks)'!D276*'VND to JPY exchange rate'!$F276))</f>
        <v>6.4941284970886862E-3</v>
      </c>
      <c r="E277">
        <f>LN(('Q7 (5 Viet Stocks)'!E277*'VND to JPY exchange rate'!$F277)/('Q7 (5 Viet Stocks)'!E276*'VND to JPY exchange rate'!$F276))</f>
        <v>3.0078817348193215E-2</v>
      </c>
      <c r="F277">
        <f>LN(('Q7 (5 Viet Stocks)'!F277*'VND to JPY exchange rate'!$F277)/('Q7 (5 Viet Stocks)'!F276*'VND to JPY exchange rate'!$F276))</f>
        <v>9.6259383554826994E-2</v>
      </c>
    </row>
    <row r="278" spans="1:6" x14ac:dyDescent="0.25">
      <c r="A278" s="6">
        <v>43212</v>
      </c>
      <c r="B278">
        <f>LN(('Q7 (5 Viet Stocks)'!B278*'VND to JPY exchange rate'!$F278)/('Q7 (5 Viet Stocks)'!B277*'VND to JPY exchange rate'!$F277))</f>
        <v>-5.6575072870240278E-3</v>
      </c>
      <c r="C278">
        <f>LN(('Q7 (5 Viet Stocks)'!C278*'VND to JPY exchange rate'!$F278)/('Q7 (5 Viet Stocks)'!C277*'VND to JPY exchange rate'!$F277))</f>
        <v>-2.4230313724096494E-2</v>
      </c>
      <c r="D278">
        <f>LN(('Q7 (5 Viet Stocks)'!D278*'VND to JPY exchange rate'!$F278)/('Q7 (5 Viet Stocks)'!D277*'VND to JPY exchange rate'!$F277))</f>
        <v>-5.4006208163803103E-2</v>
      </c>
      <c r="E278">
        <f>LN(('Q7 (5 Viet Stocks)'!E278*'VND to JPY exchange rate'!$F278)/('Q7 (5 Viet Stocks)'!E277*'VND to JPY exchange rate'!$F277))</f>
        <v>1.9473598581457068E-2</v>
      </c>
      <c r="F278">
        <f>LN(('Q7 (5 Viet Stocks)'!F278*'VND to JPY exchange rate'!$F278)/('Q7 (5 Viet Stocks)'!F277*'VND to JPY exchange rate'!$F277))</f>
        <v>-1.540078071730617E-3</v>
      </c>
    </row>
    <row r="279" spans="1:6" x14ac:dyDescent="0.25">
      <c r="A279" s="6">
        <v>43219</v>
      </c>
      <c r="B279">
        <f>LN(('Q7 (5 Viet Stocks)'!B279*'VND to JPY exchange rate'!$F279)/('Q7 (5 Viet Stocks)'!B278*'VND to JPY exchange rate'!$F278))</f>
        <v>6.8150645148814448E-3</v>
      </c>
      <c r="C279">
        <f>LN(('Q7 (5 Viet Stocks)'!C279*'VND to JPY exchange rate'!$F279)/('Q7 (5 Viet Stocks)'!C278*'VND to JPY exchange rate'!$F278))</f>
        <v>6.7011191471688381E-3</v>
      </c>
      <c r="D279">
        <f>LN(('Q7 (5 Viet Stocks)'!D279*'VND to JPY exchange rate'!$F279)/('Q7 (5 Viet Stocks)'!D278*'VND to JPY exchange rate'!$F278))</f>
        <v>-3.7606330906138738E-3</v>
      </c>
      <c r="E279">
        <f>LN(('Q7 (5 Viet Stocks)'!E279*'VND to JPY exchange rate'!$F279)/('Q7 (5 Viet Stocks)'!E278*'VND to JPY exchange rate'!$F278))</f>
        <v>-3.4079585225748519E-3</v>
      </c>
      <c r="F279">
        <f>LN(('Q7 (5 Viet Stocks)'!F279*'VND to JPY exchange rate'!$F279)/('Q7 (5 Viet Stocks)'!F278*'VND to JPY exchange rate'!$F278))</f>
        <v>-2.5550383319310362E-2</v>
      </c>
    </row>
    <row r="280" spans="1:6" x14ac:dyDescent="0.25">
      <c r="A280" s="6">
        <v>43226</v>
      </c>
      <c r="B280">
        <f>LN(('Q7 (5 Viet Stocks)'!B280*'VND to JPY exchange rate'!$F280)/('Q7 (5 Viet Stocks)'!B279*'VND to JPY exchange rate'!$F279))</f>
        <v>1.4895938723690271E-3</v>
      </c>
      <c r="C280">
        <f>LN(('Q7 (5 Viet Stocks)'!C280*'VND to JPY exchange rate'!$F280)/('Q7 (5 Viet Stocks)'!C279*'VND to JPY exchange rate'!$F279))</f>
        <v>2.2777310804728605E-2</v>
      </c>
      <c r="D280">
        <f>LN(('Q7 (5 Viet Stocks)'!D280*'VND to JPY exchange rate'!$F280)/('Q7 (5 Viet Stocks)'!D279*'VND to JPY exchange rate'!$F279))</f>
        <v>6.0945056032199896E-3</v>
      </c>
      <c r="E280">
        <f>LN(('Q7 (5 Viet Stocks)'!E280*'VND to JPY exchange rate'!$F280)/('Q7 (5 Viet Stocks)'!E279*'VND to JPY exchange rate'!$F279))</f>
        <v>9.9423015015679909E-3</v>
      </c>
      <c r="F280">
        <f>LN(('Q7 (5 Viet Stocks)'!F280*'VND to JPY exchange rate'!$F280)/('Q7 (5 Viet Stocks)'!F279*'VND to JPY exchange rate'!$F279))</f>
        <v>6.6526369232766849E-2</v>
      </c>
    </row>
    <row r="281" spans="1:6" x14ac:dyDescent="0.25">
      <c r="A281" s="6">
        <v>43233</v>
      </c>
      <c r="B281">
        <f>LN(('Q7 (5 Viet Stocks)'!B281*'VND to JPY exchange rate'!$F281)/('Q7 (5 Viet Stocks)'!B280*'VND to JPY exchange rate'!$F280))</f>
        <v>2.2307191122994209E-2</v>
      </c>
      <c r="C281">
        <f>LN(('Q7 (5 Viet Stocks)'!C281*'VND to JPY exchange rate'!$F281)/('Q7 (5 Viet Stocks)'!C280*'VND to JPY exchange rate'!$F280))</f>
        <v>2.9357635013142116E-2</v>
      </c>
      <c r="D281">
        <f>LN(('Q7 (5 Viet Stocks)'!D281*'VND to JPY exchange rate'!$F281)/('Q7 (5 Viet Stocks)'!D280*'VND to JPY exchange rate'!$F280))</f>
        <v>1.3731270186335218E-2</v>
      </c>
      <c r="E281">
        <f>LN(('Q7 (5 Viet Stocks)'!E281*'VND to JPY exchange rate'!$F281)/('Q7 (5 Viet Stocks)'!E280*'VND to JPY exchange rate'!$F280))</f>
        <v>3.257421674788877E-3</v>
      </c>
      <c r="F281">
        <f>LN(('Q7 (5 Viet Stocks)'!F281*'VND to JPY exchange rate'!$F281)/('Q7 (5 Viet Stocks)'!F280*'VND to JPY exchange rate'!$F280))</f>
        <v>4.3869668978700614E-2</v>
      </c>
    </row>
    <row r="282" spans="1:6" x14ac:dyDescent="0.25">
      <c r="A282" s="6">
        <v>43240</v>
      </c>
      <c r="B282">
        <f>LN(('Q7 (5 Viet Stocks)'!B282*'VND to JPY exchange rate'!$F282)/('Q7 (5 Viet Stocks)'!B281*'VND to JPY exchange rate'!$F281))</f>
        <v>1.4513818107724459E-2</v>
      </c>
      <c r="C282">
        <f>LN(('Q7 (5 Viet Stocks)'!C282*'VND to JPY exchange rate'!$F282)/('Q7 (5 Viet Stocks)'!C281*'VND to JPY exchange rate'!$F281))</f>
        <v>2.0961341606156647E-2</v>
      </c>
      <c r="D282">
        <f>LN(('Q7 (5 Viet Stocks)'!D282*'VND to JPY exchange rate'!$F282)/('Q7 (5 Viet Stocks)'!D281*'VND to JPY exchange rate'!$F281))</f>
        <v>2.2944068400825576E-2</v>
      </c>
      <c r="E282">
        <f>LN(('Q7 (5 Viet Stocks)'!E282*'VND to JPY exchange rate'!$F282)/('Q7 (5 Viet Stocks)'!E281*'VND to JPY exchange rate'!$F281))</f>
        <v>4.897352471378056E-2</v>
      </c>
      <c r="F282">
        <f>LN(('Q7 (5 Viet Stocks)'!F282*'VND to JPY exchange rate'!$F282)/('Q7 (5 Viet Stocks)'!F281*'VND to JPY exchange rate'!$F281))</f>
        <v>7.9680045446394621E-2</v>
      </c>
    </row>
    <row r="283" spans="1:6" x14ac:dyDescent="0.25">
      <c r="A283" s="6">
        <v>43247</v>
      </c>
      <c r="B283">
        <f>LN(('Q7 (5 Viet Stocks)'!B283*'VND to JPY exchange rate'!$F283)/('Q7 (5 Viet Stocks)'!B282*'VND to JPY exchange rate'!$F282))</f>
        <v>-1.4513818107724447E-2</v>
      </c>
      <c r="C283">
        <f>LN(('Q7 (5 Viet Stocks)'!C283*'VND to JPY exchange rate'!$F283)/('Q7 (5 Viet Stocks)'!C282*'VND to JPY exchange rate'!$F282))</f>
        <v>-3.1448083545588923E-2</v>
      </c>
      <c r="D283">
        <f>LN(('Q7 (5 Viet Stocks)'!D283*'VND to JPY exchange rate'!$F283)/('Q7 (5 Viet Stocks)'!D282*'VND to JPY exchange rate'!$F282))</f>
        <v>-1.9485983851296653E-2</v>
      </c>
      <c r="E283">
        <f>LN(('Q7 (5 Viet Stocks)'!E283*'VND to JPY exchange rate'!$F283)/('Q7 (5 Viet Stocks)'!E282*'VND to JPY exchange rate'!$F282))</f>
        <v>-1.8694131656733053E-2</v>
      </c>
      <c r="F283">
        <f>LN(('Q7 (5 Viet Stocks)'!F283*'VND to JPY exchange rate'!$F283)/('Q7 (5 Viet Stocks)'!F282*'VND to JPY exchange rate'!$F282))</f>
        <v>-3.4841994944521261E-2</v>
      </c>
    </row>
    <row r="284" spans="1:6" x14ac:dyDescent="0.25">
      <c r="A284" s="6">
        <v>43254</v>
      </c>
      <c r="B284">
        <f>LN(('Q7 (5 Viet Stocks)'!B284*'VND to JPY exchange rate'!$F284)/('Q7 (5 Viet Stocks)'!B283*'VND to JPY exchange rate'!$F283))</f>
        <v>4.104997883369473E-3</v>
      </c>
      <c r="C284">
        <f>LN(('Q7 (5 Viet Stocks)'!C284*'VND to JPY exchange rate'!$F284)/('Q7 (5 Viet Stocks)'!C283*'VND to JPY exchange rate'!$F283))</f>
        <v>5.114851066029583E-3</v>
      </c>
      <c r="D284">
        <f>LN(('Q7 (5 Viet Stocks)'!D284*'VND to JPY exchange rate'!$F284)/('Q7 (5 Viet Stocks)'!D283*'VND to JPY exchange rate'!$F283))</f>
        <v>6.0664233227800141E-3</v>
      </c>
      <c r="E284">
        <f>LN(('Q7 (5 Viet Stocks)'!E284*'VND to JPY exchange rate'!$F284)/('Q7 (5 Viet Stocks)'!E283*'VND to JPY exchange rate'!$F283))</f>
        <v>5.7074604308917027E-3</v>
      </c>
      <c r="F284">
        <f>LN(('Q7 (5 Viet Stocks)'!F284*'VND to JPY exchange rate'!$F284)/('Q7 (5 Viet Stocks)'!F283*'VND to JPY exchange rate'!$F283))</f>
        <v>4.6305944916997376E-2</v>
      </c>
    </row>
    <row r="285" spans="1:6" x14ac:dyDescent="0.25">
      <c r="A285" s="6">
        <v>43261</v>
      </c>
      <c r="B285">
        <f>LN(('Q7 (5 Viet Stocks)'!B285*'VND to JPY exchange rate'!$F285)/('Q7 (5 Viet Stocks)'!B284*'VND to JPY exchange rate'!$F284))</f>
        <v>2.0049216230280848E-2</v>
      </c>
      <c r="C285">
        <f>LN(('Q7 (5 Viet Stocks)'!C285*'VND to JPY exchange rate'!$F285)/('Q7 (5 Viet Stocks)'!C284*'VND to JPY exchange rate'!$F284))</f>
        <v>3.7875836317040876E-2</v>
      </c>
      <c r="D285">
        <f>LN(('Q7 (5 Viet Stocks)'!D285*'VND to JPY exchange rate'!$F285)/('Q7 (5 Viet Stocks)'!D284*'VND to JPY exchange rate'!$F284))</f>
        <v>2.3903600282517017E-2</v>
      </c>
      <c r="E285">
        <f>LN(('Q7 (5 Viet Stocks)'!E285*'VND to JPY exchange rate'!$F285)/('Q7 (5 Viet Stocks)'!E284*'VND to JPY exchange rate'!$F284))</f>
        <v>8.4567100182236787E-3</v>
      </c>
      <c r="F285">
        <f>LN(('Q7 (5 Viet Stocks)'!F285*'VND to JPY exchange rate'!$F285)/('Q7 (5 Viet Stocks)'!F284*'VND to JPY exchange rate'!$F284))</f>
        <v>4.5528210323911661E-2</v>
      </c>
    </row>
    <row r="286" spans="1:6" x14ac:dyDescent="0.25">
      <c r="A286" s="6">
        <v>43268</v>
      </c>
      <c r="B286">
        <f>LN(('Q7 (5 Viet Stocks)'!B286*'VND to JPY exchange rate'!$F286)/('Q7 (5 Viet Stocks)'!B285*'VND to JPY exchange rate'!$F285))</f>
        <v>1.5001726270310511E-5</v>
      </c>
      <c r="C286">
        <f>LN(('Q7 (5 Viet Stocks)'!C286*'VND to JPY exchange rate'!$F286)/('Q7 (5 Viet Stocks)'!C285*'VND to JPY exchange rate'!$F285))</f>
        <v>5.082860138034921E-3</v>
      </c>
      <c r="D286">
        <f>LN(('Q7 (5 Viet Stocks)'!D286*'VND to JPY exchange rate'!$F286)/('Q7 (5 Viet Stocks)'!D285*'VND to JPY exchange rate'!$F285))</f>
        <v>6.4230498092617549E-2</v>
      </c>
      <c r="E286">
        <f>LN(('Q7 (5 Viet Stocks)'!E286*'VND to JPY exchange rate'!$F286)/('Q7 (5 Viet Stocks)'!E285*'VND to JPY exchange rate'!$F285))</f>
        <v>-1.8033866427188301E-2</v>
      </c>
      <c r="F286">
        <f>LN(('Q7 (5 Viet Stocks)'!F286*'VND to JPY exchange rate'!$F286)/('Q7 (5 Viet Stocks)'!F285*'VND to JPY exchange rate'!$F285))</f>
        <v>3.4744444661135868E-2</v>
      </c>
    </row>
    <row r="287" spans="1:6" x14ac:dyDescent="0.25">
      <c r="A287" s="6">
        <v>43275</v>
      </c>
      <c r="B287">
        <f>LN(('Q7 (5 Viet Stocks)'!B287*'VND to JPY exchange rate'!$F287)/('Q7 (5 Viet Stocks)'!B286*'VND to JPY exchange rate'!$F286))</f>
        <v>-2.8101735842716254E-2</v>
      </c>
      <c r="C287">
        <f>LN(('Q7 (5 Viet Stocks)'!C287*'VND to JPY exchange rate'!$F287)/('Q7 (5 Viet Stocks)'!C286*'VND to JPY exchange rate'!$F286))</f>
        <v>-3.7495545963676685E-2</v>
      </c>
      <c r="D287">
        <f>LN(('Q7 (5 Viet Stocks)'!D287*'VND to JPY exchange rate'!$F287)/('Q7 (5 Viet Stocks)'!D286*'VND to JPY exchange rate'!$F286))</f>
        <v>-5.84948466100857E-2</v>
      </c>
      <c r="E287">
        <f>LN(('Q7 (5 Viet Stocks)'!E287*'VND to JPY exchange rate'!$F287)/('Q7 (5 Viet Stocks)'!E286*'VND to JPY exchange rate'!$F286))</f>
        <v>9.7201436594948132E-4</v>
      </c>
      <c r="F287">
        <f>LN(('Q7 (5 Viet Stocks)'!F287*'VND to JPY exchange rate'!$F287)/('Q7 (5 Viet Stocks)'!F286*'VND to JPY exchange rate'!$F286))</f>
        <v>-7.0721871318241897E-2</v>
      </c>
    </row>
    <row r="288" spans="1:6" x14ac:dyDescent="0.25">
      <c r="A288" s="6">
        <v>43282</v>
      </c>
      <c r="B288">
        <f>LN(('Q7 (5 Viet Stocks)'!B288*'VND to JPY exchange rate'!$F288)/('Q7 (5 Viet Stocks)'!B287*'VND to JPY exchange rate'!$F287))</f>
        <v>3.7099066620695548E-3</v>
      </c>
      <c r="C288">
        <f>LN(('Q7 (5 Viet Stocks)'!C288*'VND to JPY exchange rate'!$F288)/('Q7 (5 Viet Stocks)'!C287*'VND to JPY exchange rate'!$F287))</f>
        <v>-5.6687718343955964E-3</v>
      </c>
      <c r="D288">
        <f>LN(('Q7 (5 Viet Stocks)'!D288*'VND to JPY exchange rate'!$F288)/('Q7 (5 Viet Stocks)'!D287*'VND to JPY exchange rate'!$F287))</f>
        <v>1.651212204339348E-2</v>
      </c>
      <c r="E288">
        <f>LN(('Q7 (5 Viet Stocks)'!E288*'VND to JPY exchange rate'!$F288)/('Q7 (5 Viet Stocks)'!E287*'VND to JPY exchange rate'!$F287))</f>
        <v>-2.8489854939093791E-2</v>
      </c>
      <c r="F288">
        <f>LN(('Q7 (5 Viet Stocks)'!F288*'VND to JPY exchange rate'!$F288)/('Q7 (5 Viet Stocks)'!F287*'VND to JPY exchange rate'!$F287))</f>
        <v>-3.7103212492104135E-3</v>
      </c>
    </row>
    <row r="289" spans="1:6" x14ac:dyDescent="0.25">
      <c r="A289" s="6">
        <v>43289</v>
      </c>
      <c r="B289">
        <f>LN(('Q7 (5 Viet Stocks)'!B289*'VND to JPY exchange rate'!$F289)/('Q7 (5 Viet Stocks)'!B288*'VND to JPY exchange rate'!$F288))</f>
        <v>2.3624990725847748E-2</v>
      </c>
      <c r="C289">
        <f>LN(('Q7 (5 Viet Stocks)'!C289*'VND to JPY exchange rate'!$F289)/('Q7 (5 Viet Stocks)'!C288*'VND to JPY exchange rate'!$F288))</f>
        <v>2.3506463755621355E-2</v>
      </c>
      <c r="D289">
        <f>LN(('Q7 (5 Viet Stocks)'!D289*'VND to JPY exchange rate'!$F289)/('Q7 (5 Viet Stocks)'!D288*'VND to JPY exchange rate'!$F288))</f>
        <v>2.3952544152094024E-2</v>
      </c>
      <c r="E289">
        <f>LN(('Q7 (5 Viet Stocks)'!E289*'VND to JPY exchange rate'!$F289)/('Q7 (5 Viet Stocks)'!E288*'VND to JPY exchange rate'!$F288))</f>
        <v>2.9605219660315828E-2</v>
      </c>
      <c r="F289">
        <f>LN(('Q7 (5 Viet Stocks)'!F289*'VND to JPY exchange rate'!$F289)/('Q7 (5 Viet Stocks)'!F288*'VND to JPY exchange rate'!$F288))</f>
        <v>8.5945388356698363E-2</v>
      </c>
    </row>
    <row r="290" spans="1:6" x14ac:dyDescent="0.25">
      <c r="A290" s="6">
        <v>43296</v>
      </c>
      <c r="B290">
        <f>LN(('Q7 (5 Viet Stocks)'!B290*'VND to JPY exchange rate'!$F290)/('Q7 (5 Viet Stocks)'!B289*'VND to JPY exchange rate'!$F289))</f>
        <v>1.6789340175457995E-2</v>
      </c>
      <c r="C290">
        <f>LN(('Q7 (5 Viet Stocks)'!C290*'VND to JPY exchange rate'!$F290)/('Q7 (5 Viet Stocks)'!C289*'VND to JPY exchange rate'!$F289))</f>
        <v>6.0474191166885998E-3</v>
      </c>
      <c r="D290">
        <f>LN(('Q7 (5 Viet Stocks)'!D290*'VND to JPY exchange rate'!$F290)/('Q7 (5 Viet Stocks)'!D289*'VND to JPY exchange rate'!$F289))</f>
        <v>-1.1669406344453624E-2</v>
      </c>
      <c r="E290">
        <f>LN(('Q7 (5 Viet Stocks)'!E290*'VND to JPY exchange rate'!$F290)/('Q7 (5 Viet Stocks)'!E289*'VND to JPY exchange rate'!$F289))</f>
        <v>-1.1629015980042763E-2</v>
      </c>
      <c r="F290">
        <f>LN(('Q7 (5 Viet Stocks)'!F290*'VND to JPY exchange rate'!$F290)/('Q7 (5 Viet Stocks)'!F289*'VND to JPY exchange rate'!$F289))</f>
        <v>-3.0815898895215472E-2</v>
      </c>
    </row>
    <row r="291" spans="1:6" x14ac:dyDescent="0.25">
      <c r="A291" s="6">
        <v>43303</v>
      </c>
      <c r="B291">
        <f>LN(('Q7 (5 Viet Stocks)'!B291*'VND to JPY exchange rate'!$F291)/('Q7 (5 Viet Stocks)'!B290*'VND to JPY exchange rate'!$F290))</f>
        <v>-2.7080245198202123E-3</v>
      </c>
      <c r="C291">
        <f>LN(('Q7 (5 Viet Stocks)'!C291*'VND to JPY exchange rate'!$F291)/('Q7 (5 Viet Stocks)'!C290*'VND to JPY exchange rate'!$F290))</f>
        <v>-1.0585163430790604E-2</v>
      </c>
      <c r="D291">
        <f>LN(('Q7 (5 Viet Stocks)'!D291*'VND to JPY exchange rate'!$F291)/('Q7 (5 Viet Stocks)'!D290*'VND to JPY exchange rate'!$F290))</f>
        <v>0.14167233521360578</v>
      </c>
      <c r="E291">
        <f>LN(('Q7 (5 Viet Stocks)'!E291*'VND to JPY exchange rate'!$F291)/('Q7 (5 Viet Stocks)'!E290*'VND to JPY exchange rate'!$F290))</f>
        <v>2.6989090493779209E-2</v>
      </c>
      <c r="F291">
        <f>LN(('Q7 (5 Viet Stocks)'!F291*'VND to JPY exchange rate'!$F291)/('Q7 (5 Viet Stocks)'!F290*'VND to JPY exchange rate'!$F290))</f>
        <v>2.7560658582517925E-2</v>
      </c>
    </row>
    <row r="292" spans="1:6" x14ac:dyDescent="0.25">
      <c r="A292" s="6">
        <v>43310</v>
      </c>
      <c r="B292">
        <f>LN(('Q7 (5 Viet Stocks)'!B292*'VND to JPY exchange rate'!$F292)/('Q7 (5 Viet Stocks)'!B291*'VND to JPY exchange rate'!$F291))</f>
        <v>-2.1103087874605859E-2</v>
      </c>
      <c r="C292">
        <f>LN(('Q7 (5 Viet Stocks)'!C292*'VND to JPY exchange rate'!$F292)/('Q7 (5 Viet Stocks)'!C291*'VND to JPY exchange rate'!$F291))</f>
        <v>3.0966525197760747E-2</v>
      </c>
      <c r="D292">
        <f>LN(('Q7 (5 Viet Stocks)'!D292*'VND to JPY exchange rate'!$F292)/('Q7 (5 Viet Stocks)'!D291*'VND to JPY exchange rate'!$F291))</f>
        <v>-5.8965434540323471E-2</v>
      </c>
      <c r="E292">
        <f>LN(('Q7 (5 Viet Stocks)'!E292*'VND to JPY exchange rate'!$F292)/('Q7 (5 Viet Stocks)'!E291*'VND to JPY exchange rate'!$F291))</f>
        <v>-4.719633165836775E-2</v>
      </c>
      <c r="F292">
        <f>LN(('Q7 (5 Viet Stocks)'!F292*'VND to JPY exchange rate'!$F292)/('Q7 (5 Viet Stocks)'!F291*'VND to JPY exchange rate'!$F291))</f>
        <v>-9.8936359057894191E-2</v>
      </c>
    </row>
    <row r="293" spans="1:6" x14ac:dyDescent="0.25">
      <c r="A293" s="6">
        <v>43317</v>
      </c>
      <c r="B293">
        <f>LN(('Q7 (5 Viet Stocks)'!B293*'VND to JPY exchange rate'!$F293)/('Q7 (5 Viet Stocks)'!B292*'VND to JPY exchange rate'!$F292))</f>
        <v>1.8543245126874136E-2</v>
      </c>
      <c r="C293">
        <f>LN(('Q7 (5 Viet Stocks)'!C293*'VND to JPY exchange rate'!$F293)/('Q7 (5 Viet Stocks)'!C292*'VND to JPY exchange rate'!$F292))</f>
        <v>1.9956822413335566E-2</v>
      </c>
      <c r="D293">
        <f>LN(('Q7 (5 Viet Stocks)'!D293*'VND to JPY exchange rate'!$F293)/('Q7 (5 Viet Stocks)'!D292*'VND to JPY exchange rate'!$F292))</f>
        <v>4.1391620267833516E-2</v>
      </c>
      <c r="E293">
        <f>LN(('Q7 (5 Viet Stocks)'!E293*'VND to JPY exchange rate'!$F293)/('Q7 (5 Viet Stocks)'!E292*'VND to JPY exchange rate'!$F292))</f>
        <v>-5.5641062219875491E-2</v>
      </c>
      <c r="F293">
        <f>LN(('Q7 (5 Viet Stocks)'!F293*'VND to JPY exchange rate'!$F293)/('Q7 (5 Viet Stocks)'!F292*'VND to JPY exchange rate'!$F292))</f>
        <v>5.5272385372412379E-2</v>
      </c>
    </row>
    <row r="294" spans="1:6" x14ac:dyDescent="0.25">
      <c r="A294" s="6">
        <v>43324</v>
      </c>
      <c r="B294">
        <f>LN(('Q7 (5 Viet Stocks)'!B294*'VND to JPY exchange rate'!$F294)/('Q7 (5 Viet Stocks)'!B293*'VND to JPY exchange rate'!$F293))</f>
        <v>-1.2224556666687456E-2</v>
      </c>
      <c r="C294">
        <f>LN(('Q7 (5 Viet Stocks)'!C294*'VND to JPY exchange rate'!$F294)/('Q7 (5 Viet Stocks)'!C293*'VND to JPY exchange rate'!$F293))</f>
        <v>-6.7994480045432655E-3</v>
      </c>
      <c r="D294">
        <f>LN(('Q7 (5 Viet Stocks)'!D294*'VND to JPY exchange rate'!$F294)/('Q7 (5 Viet Stocks)'!D293*'VND to JPY exchange rate'!$F293))</f>
        <v>-7.6167012793408866E-4</v>
      </c>
      <c r="E294">
        <f>LN(('Q7 (5 Viet Stocks)'!E294*'VND to JPY exchange rate'!$F294)/('Q7 (5 Viet Stocks)'!E293*'VND to JPY exchange rate'!$F293))</f>
        <v>-2.4956005232914598E-3</v>
      </c>
      <c r="F294">
        <f>LN(('Q7 (5 Viet Stocks)'!F294*'VND to JPY exchange rate'!$F294)/('Q7 (5 Viet Stocks)'!F293*'VND to JPY exchange rate'!$F293))</f>
        <v>-2.031598704843271E-2</v>
      </c>
    </row>
    <row r="295" spans="1:6" x14ac:dyDescent="0.25">
      <c r="A295" s="6">
        <v>43331</v>
      </c>
      <c r="B295">
        <f>LN(('Q7 (5 Viet Stocks)'!B295*'VND to JPY exchange rate'!$F295)/('Q7 (5 Viet Stocks)'!B294*'VND to JPY exchange rate'!$F294))</f>
        <v>1.1209988692434496E-2</v>
      </c>
      <c r="C295">
        <f>LN(('Q7 (5 Viet Stocks)'!C295*'VND to JPY exchange rate'!$F295)/('Q7 (5 Viet Stocks)'!C294*'VND to JPY exchange rate'!$F294))</f>
        <v>5.1576764637060383E-4</v>
      </c>
      <c r="D295">
        <f>LN(('Q7 (5 Viet Stocks)'!D295*'VND to JPY exchange rate'!$F295)/('Q7 (5 Viet Stocks)'!D294*'VND to JPY exchange rate'!$F294))</f>
        <v>2.1975047269936897E-2</v>
      </c>
      <c r="E295">
        <f>LN(('Q7 (5 Viet Stocks)'!E295*'VND to JPY exchange rate'!$F295)/('Q7 (5 Viet Stocks)'!E294*'VND to JPY exchange rate'!$F294))</f>
        <v>8.3408903208062705E-3</v>
      </c>
      <c r="F295">
        <f>LN(('Q7 (5 Viet Stocks)'!F295*'VND to JPY exchange rate'!$F295)/('Q7 (5 Viet Stocks)'!F294*'VND to JPY exchange rate'!$F294))</f>
        <v>3.4041390517415997E-2</v>
      </c>
    </row>
    <row r="296" spans="1:6" x14ac:dyDescent="0.25">
      <c r="A296" s="6">
        <v>43338</v>
      </c>
      <c r="B296">
        <f>LN(('Q7 (5 Viet Stocks)'!B296*'VND to JPY exchange rate'!$F296)/('Q7 (5 Viet Stocks)'!B295*'VND to JPY exchange rate'!$F295))</f>
        <v>2.3350742162728935E-2</v>
      </c>
      <c r="C296">
        <f>LN(('Q7 (5 Viet Stocks)'!C296*'VND to JPY exchange rate'!$F296)/('Q7 (5 Viet Stocks)'!C295*'VND to JPY exchange rate'!$F295))</f>
        <v>1.0531127612786767E-2</v>
      </c>
      <c r="D296">
        <f>LN(('Q7 (5 Viet Stocks)'!D296*'VND to JPY exchange rate'!$F296)/('Q7 (5 Viet Stocks)'!D295*'VND to JPY exchange rate'!$F295))</f>
        <v>2.272255526878476E-2</v>
      </c>
      <c r="E296">
        <f>LN(('Q7 (5 Viet Stocks)'!E296*'VND to JPY exchange rate'!$F296)/('Q7 (5 Viet Stocks)'!E295*'VND to JPY exchange rate'!$F295))</f>
        <v>1.1366217908671315E-2</v>
      </c>
      <c r="F296">
        <f>LN(('Q7 (5 Viet Stocks)'!F296*'VND to JPY exchange rate'!$F296)/('Q7 (5 Viet Stocks)'!F295*'VND to JPY exchange rate'!$F295))</f>
        <v>6.1152083581289367E-2</v>
      </c>
    </row>
    <row r="297" spans="1:6" x14ac:dyDescent="0.25">
      <c r="A297" s="6">
        <v>43345</v>
      </c>
      <c r="B297">
        <f>LN(('Q7 (5 Viet Stocks)'!B297*'VND to JPY exchange rate'!$F297)/('Q7 (5 Viet Stocks)'!B296*'VND to JPY exchange rate'!$F296))</f>
        <v>-5.364889041096956E-3</v>
      </c>
      <c r="C297">
        <f>LN(('Q7 (5 Viet Stocks)'!C297*'VND to JPY exchange rate'!$F297)/('Q7 (5 Viet Stocks)'!C296*'VND to JPY exchange rate'!$F296))</f>
        <v>-6.0704983039249821E-3</v>
      </c>
      <c r="D297">
        <f>LN(('Q7 (5 Viet Stocks)'!D297*'VND to JPY exchange rate'!$F297)/('Q7 (5 Viet Stocks)'!D296*'VND to JPY exchange rate'!$F296))</f>
        <v>-4.7123806959816703E-3</v>
      </c>
      <c r="E297">
        <f>LN(('Q7 (5 Viet Stocks)'!E297*'VND to JPY exchange rate'!$F297)/('Q7 (5 Viet Stocks)'!E296*'VND to JPY exchange rate'!$F296))</f>
        <v>-2.1895678719622644E-2</v>
      </c>
      <c r="F297">
        <f>LN(('Q7 (5 Viet Stocks)'!F297*'VND to JPY exchange rate'!$F297)/('Q7 (5 Viet Stocks)'!F296*'VND to JPY exchange rate'!$F296))</f>
        <v>1.0958744031930969E-2</v>
      </c>
    </row>
    <row r="298" spans="1:6" x14ac:dyDescent="0.25">
      <c r="A298" s="6">
        <v>43352</v>
      </c>
      <c r="B298">
        <f>LN(('Q7 (5 Viet Stocks)'!B298*'VND to JPY exchange rate'!$F298)/('Q7 (5 Viet Stocks)'!B297*'VND to JPY exchange rate'!$F297))</f>
        <v>-9.5432421591996573E-3</v>
      </c>
      <c r="C298">
        <f>LN(('Q7 (5 Viet Stocks)'!C298*'VND to JPY exchange rate'!$F298)/('Q7 (5 Viet Stocks)'!C297*'VND to JPY exchange rate'!$F297))</f>
        <v>1.8016399987291692E-2</v>
      </c>
      <c r="D298">
        <f>LN(('Q7 (5 Viet Stocks)'!D298*'VND to JPY exchange rate'!$F298)/('Q7 (5 Viet Stocks)'!D297*'VND to JPY exchange rate'!$F297))</f>
        <v>2.5053445951127649E-2</v>
      </c>
      <c r="E298">
        <f>LN(('Q7 (5 Viet Stocks)'!E298*'VND to JPY exchange rate'!$F298)/('Q7 (5 Viet Stocks)'!E297*'VND to JPY exchange rate'!$F297))</f>
        <v>-1.7339092786323011E-2</v>
      </c>
      <c r="F298">
        <f>LN(('Q7 (5 Viet Stocks)'!F298*'VND to JPY exchange rate'!$F298)/('Q7 (5 Viet Stocks)'!F297*'VND to JPY exchange rate'!$F297))</f>
        <v>-3.8444357089872809E-2</v>
      </c>
    </row>
    <row r="299" spans="1:6" x14ac:dyDescent="0.25">
      <c r="A299" s="6">
        <v>43359</v>
      </c>
      <c r="B299">
        <f>LN(('Q7 (5 Viet Stocks)'!B299*'VND to JPY exchange rate'!$F299)/('Q7 (5 Viet Stocks)'!B298*'VND to JPY exchange rate'!$F298))</f>
        <v>1.5245428926340896E-2</v>
      </c>
      <c r="C299">
        <f>LN(('Q7 (5 Viet Stocks)'!C299*'VND to JPY exchange rate'!$F299)/('Q7 (5 Viet Stocks)'!C298*'VND to JPY exchange rate'!$F298))</f>
        <v>1.0960913143852016E-2</v>
      </c>
      <c r="D299">
        <f>LN(('Q7 (5 Viet Stocks)'!D299*'VND to JPY exchange rate'!$F299)/('Q7 (5 Viet Stocks)'!D298*'VND to JPY exchange rate'!$F298))</f>
        <v>-2.4847063400121883E-2</v>
      </c>
      <c r="E299">
        <f>LN(('Q7 (5 Viet Stocks)'!E299*'VND to JPY exchange rate'!$F299)/('Q7 (5 Viet Stocks)'!E298*'VND to JPY exchange rate'!$F298))</f>
        <v>2.2744405188638239E-2</v>
      </c>
      <c r="F299">
        <f>LN(('Q7 (5 Viet Stocks)'!F299*'VND to JPY exchange rate'!$F299)/('Q7 (5 Viet Stocks)'!F298*'VND to JPY exchange rate'!$F298))</f>
        <v>-1.3091421646853715E-2</v>
      </c>
    </row>
    <row r="300" spans="1:6" x14ac:dyDescent="0.25">
      <c r="A300" s="6">
        <v>43366</v>
      </c>
      <c r="B300">
        <f>LN(('Q7 (5 Viet Stocks)'!B300*'VND to JPY exchange rate'!$F300)/('Q7 (5 Viet Stocks)'!B299*'VND to JPY exchange rate'!$F299))</f>
        <v>1.530760064752555E-2</v>
      </c>
      <c r="C300">
        <f>LN(('Q7 (5 Viet Stocks)'!C300*'VND to JPY exchange rate'!$F300)/('Q7 (5 Viet Stocks)'!C299*'VND to JPY exchange rate'!$F299))</f>
        <v>-9.2376956008453515E-3</v>
      </c>
      <c r="D300">
        <f>LN(('Q7 (5 Viet Stocks)'!D300*'VND to JPY exchange rate'!$F300)/('Q7 (5 Viet Stocks)'!D299*'VND to JPY exchange rate'!$F299))</f>
        <v>2.3619818728041779E-3</v>
      </c>
      <c r="E300">
        <f>LN(('Q7 (5 Viet Stocks)'!E300*'VND to JPY exchange rate'!$F300)/('Q7 (5 Viet Stocks)'!E299*'VND to JPY exchange rate'!$F299))</f>
        <v>1.6346533187369731E-2</v>
      </c>
      <c r="F300">
        <f>LN(('Q7 (5 Viet Stocks)'!F300*'VND to JPY exchange rate'!$F300)/('Q7 (5 Viet Stocks)'!F299*'VND to JPY exchange rate'!$F299))</f>
        <v>6.9672296321389281E-3</v>
      </c>
    </row>
    <row r="301" spans="1:6" x14ac:dyDescent="0.25">
      <c r="A301" s="6">
        <v>43373</v>
      </c>
      <c r="B301">
        <f>LN(('Q7 (5 Viet Stocks)'!B301*'VND to JPY exchange rate'!$F301)/('Q7 (5 Viet Stocks)'!B300*'VND to JPY exchange rate'!$F300))</f>
        <v>4.5583399953331967E-3</v>
      </c>
      <c r="C301">
        <f>LN(('Q7 (5 Viet Stocks)'!C301*'VND to JPY exchange rate'!$F301)/('Q7 (5 Viet Stocks)'!C300*'VND to JPY exchange rate'!$F300))</f>
        <v>4.2710384882242228E-3</v>
      </c>
      <c r="D301">
        <f>LN(('Q7 (5 Viet Stocks)'!D301*'VND to JPY exchange rate'!$F301)/('Q7 (5 Viet Stocks)'!D300*'VND to JPY exchange rate'!$F300))</f>
        <v>-2.5084224847562446E-2</v>
      </c>
      <c r="E301">
        <f>LN(('Q7 (5 Viet Stocks)'!E301*'VND to JPY exchange rate'!$F301)/('Q7 (5 Viet Stocks)'!E300*'VND to JPY exchange rate'!$F300))</f>
        <v>-2.2265466036542884E-2</v>
      </c>
      <c r="F301">
        <f>LN(('Q7 (5 Viet Stocks)'!F301*'VND to JPY exchange rate'!$F301)/('Q7 (5 Viet Stocks)'!F300*'VND to JPY exchange rate'!$F300))</f>
        <v>-5.0375314544809605E-2</v>
      </c>
    </row>
    <row r="302" spans="1:6" x14ac:dyDescent="0.25">
      <c r="A302" s="6">
        <v>43380</v>
      </c>
      <c r="B302">
        <f>LN(('Q7 (5 Viet Stocks)'!B302*'VND to JPY exchange rate'!$F302)/('Q7 (5 Viet Stocks)'!B301*'VND to JPY exchange rate'!$F301))</f>
        <v>-5.0915467839358569E-3</v>
      </c>
      <c r="C302">
        <f>LN(('Q7 (5 Viet Stocks)'!C302*'VND to JPY exchange rate'!$F302)/('Q7 (5 Viet Stocks)'!C301*'VND to JPY exchange rate'!$F301))</f>
        <v>-5.0868758941490906E-2</v>
      </c>
      <c r="D302">
        <f>LN(('Q7 (5 Viet Stocks)'!D302*'VND to JPY exchange rate'!$F302)/('Q7 (5 Viet Stocks)'!D301*'VND to JPY exchange rate'!$F301))</f>
        <v>-1.056346110276099E-2</v>
      </c>
      <c r="E302">
        <f>LN(('Q7 (5 Viet Stocks)'!E302*'VND to JPY exchange rate'!$F302)/('Q7 (5 Viet Stocks)'!E301*'VND to JPY exchange rate'!$F301))</f>
        <v>2.1055737898812474E-2</v>
      </c>
      <c r="F302">
        <f>LN(('Q7 (5 Viet Stocks)'!F302*'VND to JPY exchange rate'!$F302)/('Q7 (5 Viet Stocks)'!F301*'VND to JPY exchange rate'!$F301))</f>
        <v>-7.7394758878682121E-2</v>
      </c>
    </row>
    <row r="303" spans="1:6" x14ac:dyDescent="0.25">
      <c r="A303" s="6">
        <v>43387</v>
      </c>
      <c r="B303">
        <f>LN(('Q7 (5 Viet Stocks)'!B303*'VND to JPY exchange rate'!$F303)/('Q7 (5 Viet Stocks)'!B302*'VND to JPY exchange rate'!$F302))</f>
        <v>-6.5739177123172787E-2</v>
      </c>
      <c r="C303">
        <f>LN(('Q7 (5 Viet Stocks)'!C303*'VND to JPY exchange rate'!$F303)/('Q7 (5 Viet Stocks)'!C302*'VND to JPY exchange rate'!$F302))</f>
        <v>-7.3114954668411503E-2</v>
      </c>
      <c r="D303">
        <f>LN(('Q7 (5 Viet Stocks)'!D303*'VND to JPY exchange rate'!$F303)/('Q7 (5 Viet Stocks)'!D302*'VND to JPY exchange rate'!$F302))</f>
        <v>-8.2494695316553387E-2</v>
      </c>
      <c r="E303">
        <f>LN(('Q7 (5 Viet Stocks)'!E303*'VND to JPY exchange rate'!$F303)/('Q7 (5 Viet Stocks)'!E302*'VND to JPY exchange rate'!$F302))</f>
        <v>-6.902159408916303E-2</v>
      </c>
      <c r="F303">
        <f>LN(('Q7 (5 Viet Stocks)'!F303*'VND to JPY exchange rate'!$F303)/('Q7 (5 Viet Stocks)'!F302*'VND to JPY exchange rate'!$F302))</f>
        <v>-0.16693594507008663</v>
      </c>
    </row>
    <row r="304" spans="1:6" x14ac:dyDescent="0.25">
      <c r="A304" s="6">
        <v>43394</v>
      </c>
      <c r="B304">
        <f>LN(('Q7 (5 Viet Stocks)'!B304*'VND to JPY exchange rate'!$F304)/('Q7 (5 Viet Stocks)'!B303*'VND to JPY exchange rate'!$F303))</f>
        <v>-7.7730105343114524E-4</v>
      </c>
      <c r="C304">
        <f>LN(('Q7 (5 Viet Stocks)'!C304*'VND to JPY exchange rate'!$F304)/('Q7 (5 Viet Stocks)'!C303*'VND to JPY exchange rate'!$F303))</f>
        <v>-1.890645647832067E-2</v>
      </c>
      <c r="D304">
        <f>LN(('Q7 (5 Viet Stocks)'!D304*'VND to JPY exchange rate'!$F304)/('Q7 (5 Viet Stocks)'!D303*'VND to JPY exchange rate'!$F303))</f>
        <v>9.7179308566573818E-3</v>
      </c>
      <c r="E304">
        <f>LN(('Q7 (5 Viet Stocks)'!E304*'VND to JPY exchange rate'!$F304)/('Q7 (5 Viet Stocks)'!E303*'VND to JPY exchange rate'!$F303))</f>
        <v>-5.8743117642024167E-2</v>
      </c>
      <c r="F304">
        <f>LN(('Q7 (5 Viet Stocks)'!F304*'VND to JPY exchange rate'!$F304)/('Q7 (5 Viet Stocks)'!F303*'VND to JPY exchange rate'!$F303))</f>
        <v>-2.8135242612252958E-2</v>
      </c>
    </row>
    <row r="305" spans="1:6" x14ac:dyDescent="0.25">
      <c r="A305" s="6">
        <v>43401</v>
      </c>
      <c r="B305">
        <f>LN(('Q7 (5 Viet Stocks)'!B305*'VND to JPY exchange rate'!$F305)/('Q7 (5 Viet Stocks)'!B304*'VND to JPY exchange rate'!$F304))</f>
        <v>-4.0598973695487234E-2</v>
      </c>
      <c r="C305">
        <f>LN(('Q7 (5 Viet Stocks)'!C305*'VND to JPY exchange rate'!$F305)/('Q7 (5 Viet Stocks)'!C304*'VND to JPY exchange rate'!$F304))</f>
        <v>3.2165034291372775E-2</v>
      </c>
      <c r="D305">
        <f>LN(('Q7 (5 Viet Stocks)'!D305*'VND to JPY exchange rate'!$F305)/('Q7 (5 Viet Stocks)'!D304*'VND to JPY exchange rate'!$F304))</f>
        <v>-1.4283626222105094E-2</v>
      </c>
      <c r="E305">
        <f>LN(('Q7 (5 Viet Stocks)'!E305*'VND to JPY exchange rate'!$F305)/('Q7 (5 Viet Stocks)'!E304*'VND to JPY exchange rate'!$F304))</f>
        <v>-9.9677613453726263E-2</v>
      </c>
      <c r="F305">
        <f>LN(('Q7 (5 Viet Stocks)'!F305*'VND to JPY exchange rate'!$F305)/('Q7 (5 Viet Stocks)'!F304*'VND to JPY exchange rate'!$F304))</f>
        <v>-0.13330393257334552</v>
      </c>
    </row>
    <row r="306" spans="1:6" x14ac:dyDescent="0.25">
      <c r="A306" s="6">
        <v>43408</v>
      </c>
      <c r="B306">
        <f>LN(('Q7 (5 Viet Stocks)'!B306*'VND to JPY exchange rate'!$F306)/('Q7 (5 Viet Stocks)'!B305*'VND to JPY exchange rate'!$F305))</f>
        <v>4.4231940831937273E-2</v>
      </c>
      <c r="C306">
        <f>LN(('Q7 (5 Viet Stocks)'!C306*'VND to JPY exchange rate'!$F306)/('Q7 (5 Viet Stocks)'!C305*'VND to JPY exchange rate'!$F305))</f>
        <v>5.7440395051147029E-2</v>
      </c>
      <c r="D306">
        <f>LN(('Q7 (5 Viet Stocks)'!D306*'VND to JPY exchange rate'!$F306)/('Q7 (5 Viet Stocks)'!D305*'VND to JPY exchange rate'!$F305))</f>
        <v>4.8898000619769358E-2</v>
      </c>
      <c r="E306">
        <f>LN(('Q7 (5 Viet Stocks)'!E306*'VND to JPY exchange rate'!$F306)/('Q7 (5 Viet Stocks)'!E305*'VND to JPY exchange rate'!$F305))</f>
        <v>5.8186911445912044E-2</v>
      </c>
      <c r="F306">
        <f>LN(('Q7 (5 Viet Stocks)'!F306*'VND to JPY exchange rate'!$F306)/('Q7 (5 Viet Stocks)'!F305*'VND to JPY exchange rate'!$F305))</f>
        <v>0.14355000461905754</v>
      </c>
    </row>
    <row r="307" spans="1:6" x14ac:dyDescent="0.25">
      <c r="A307" s="6">
        <v>43415</v>
      </c>
      <c r="B307">
        <f>LN(('Q7 (5 Viet Stocks)'!B307*'VND to JPY exchange rate'!$F307)/('Q7 (5 Viet Stocks)'!B306*'VND to JPY exchange rate'!$F306))</f>
        <v>5.4901878994016858E-4</v>
      </c>
      <c r="C307">
        <f>LN(('Q7 (5 Viet Stocks)'!C307*'VND to JPY exchange rate'!$F307)/('Q7 (5 Viet Stocks)'!C306*'VND to JPY exchange rate'!$F306))</f>
        <v>-7.7708645191600255E-3</v>
      </c>
      <c r="D307">
        <f>LN(('Q7 (5 Viet Stocks)'!D307*'VND to JPY exchange rate'!$F307)/('Q7 (5 Viet Stocks)'!D306*'VND to JPY exchange rate'!$F306))</f>
        <v>3.6957090857025129E-2</v>
      </c>
      <c r="E307">
        <f>LN(('Q7 (5 Viet Stocks)'!E307*'VND to JPY exchange rate'!$F307)/('Q7 (5 Viet Stocks)'!E306*'VND to JPY exchange rate'!$F306))</f>
        <v>-1.8147997832747297E-2</v>
      </c>
      <c r="F307">
        <f>LN(('Q7 (5 Viet Stocks)'!F307*'VND to JPY exchange rate'!$F307)/('Q7 (5 Viet Stocks)'!F306*'VND to JPY exchange rate'!$F306))</f>
        <v>-5.0213020056731228E-2</v>
      </c>
    </row>
    <row r="308" spans="1:6" x14ac:dyDescent="0.25">
      <c r="A308" s="6">
        <v>43422</v>
      </c>
      <c r="B308">
        <f>LN(('Q7 (5 Viet Stocks)'!B308*'VND to JPY exchange rate'!$F308)/('Q7 (5 Viet Stocks)'!B307*'VND to JPY exchange rate'!$F307))</f>
        <v>-2.1841621555003941E-2</v>
      </c>
      <c r="C308">
        <f>LN(('Q7 (5 Viet Stocks)'!C308*'VND to JPY exchange rate'!$F308)/('Q7 (5 Viet Stocks)'!C307*'VND to JPY exchange rate'!$F307))</f>
        <v>-2.7894536911657896E-2</v>
      </c>
      <c r="D308">
        <f>LN(('Q7 (5 Viet Stocks)'!D308*'VND to JPY exchange rate'!$F308)/('Q7 (5 Viet Stocks)'!D307*'VND to JPY exchange rate'!$F307))</f>
        <v>1.7183474442314387E-2</v>
      </c>
      <c r="E308">
        <f>LN(('Q7 (5 Viet Stocks)'!E308*'VND to JPY exchange rate'!$F308)/('Q7 (5 Viet Stocks)'!E307*'VND to JPY exchange rate'!$F307))</f>
        <v>1.617569716162753E-2</v>
      </c>
      <c r="F308">
        <f>LN(('Q7 (5 Viet Stocks)'!F308*'VND to JPY exchange rate'!$F308)/('Q7 (5 Viet Stocks)'!F307*'VND to JPY exchange rate'!$F307))</f>
        <v>-4.7695367781054467E-2</v>
      </c>
    </row>
    <row r="309" spans="1:6" x14ac:dyDescent="0.25">
      <c r="A309" s="6">
        <v>43429</v>
      </c>
      <c r="B309">
        <f>LN(('Q7 (5 Viet Stocks)'!B309*'VND to JPY exchange rate'!$F309)/('Q7 (5 Viet Stocks)'!B308*'VND to JPY exchange rate'!$F308))</f>
        <v>-1.2532350486594093E-2</v>
      </c>
      <c r="C309">
        <f>LN(('Q7 (5 Viet Stocks)'!C309*'VND to JPY exchange rate'!$F309)/('Q7 (5 Viet Stocks)'!C308*'VND to JPY exchange rate'!$F308))</f>
        <v>-2.4391443886660348E-2</v>
      </c>
      <c r="D309">
        <f>LN(('Q7 (5 Viet Stocks)'!D309*'VND to JPY exchange rate'!$F309)/('Q7 (5 Viet Stocks)'!D308*'VND to JPY exchange rate'!$F308))</f>
        <v>8.4371952460794222E-3</v>
      </c>
      <c r="E309">
        <f>LN(('Q7 (5 Viet Stocks)'!E309*'VND to JPY exchange rate'!$F309)/('Q7 (5 Viet Stocks)'!E308*'VND to JPY exchange rate'!$F308))</f>
        <v>1.5597285339003637E-2</v>
      </c>
      <c r="F309">
        <f>LN(('Q7 (5 Viet Stocks)'!F309*'VND to JPY exchange rate'!$F309)/('Q7 (5 Viet Stocks)'!F308*'VND to JPY exchange rate'!$F308))</f>
        <v>3.7360370980531426E-3</v>
      </c>
    </row>
    <row r="310" spans="1:6" x14ac:dyDescent="0.25">
      <c r="A310" s="6">
        <v>43436</v>
      </c>
      <c r="B310">
        <f>LN(('Q7 (5 Viet Stocks)'!B310*'VND to JPY exchange rate'!$F310)/('Q7 (5 Viet Stocks)'!B309*'VND to JPY exchange rate'!$F309))</f>
        <v>4.2085848192967422E-2</v>
      </c>
      <c r="C310">
        <f>LN(('Q7 (5 Viet Stocks)'!C310*'VND to JPY exchange rate'!$F310)/('Q7 (5 Viet Stocks)'!C309*'VND to JPY exchange rate'!$F309))</f>
        <v>5.865733654134369E-2</v>
      </c>
      <c r="D310">
        <f>LN(('Q7 (5 Viet Stocks)'!D310*'VND to JPY exchange rate'!$F310)/('Q7 (5 Viet Stocks)'!D309*'VND to JPY exchange rate'!$F309))</f>
        <v>6.6574998633656068E-2</v>
      </c>
      <c r="E310">
        <f>LN(('Q7 (5 Viet Stocks)'!E310*'VND to JPY exchange rate'!$F310)/('Q7 (5 Viet Stocks)'!E309*'VND to JPY exchange rate'!$F309))</f>
        <v>1.8968792690334583E-2</v>
      </c>
      <c r="F310">
        <f>LN(('Q7 (5 Viet Stocks)'!F310*'VND to JPY exchange rate'!$F310)/('Q7 (5 Viet Stocks)'!F309*'VND to JPY exchange rate'!$F309))</f>
        <v>8.4607952657366939E-2</v>
      </c>
    </row>
    <row r="311" spans="1:6" x14ac:dyDescent="0.25">
      <c r="A311" s="6">
        <v>43443</v>
      </c>
      <c r="B311">
        <f>LN(('Q7 (5 Viet Stocks)'!B311*'VND to JPY exchange rate'!$F311)/('Q7 (5 Viet Stocks)'!B310*'VND to JPY exchange rate'!$F310))</f>
        <v>-5.751920920440199E-2</v>
      </c>
      <c r="C311">
        <f>LN(('Q7 (5 Viet Stocks)'!C311*'VND to JPY exchange rate'!$F311)/('Q7 (5 Viet Stocks)'!C310*'VND to JPY exchange rate'!$F310))</f>
        <v>-5.3149231653640189E-2</v>
      </c>
      <c r="D311">
        <f>LN(('Q7 (5 Viet Stocks)'!D311*'VND to JPY exchange rate'!$F311)/('Q7 (5 Viet Stocks)'!D310*'VND to JPY exchange rate'!$F310))</f>
        <v>-5.8387753906263225E-2</v>
      </c>
      <c r="E311">
        <f>LN(('Q7 (5 Viet Stocks)'!E311*'VND to JPY exchange rate'!$F311)/('Q7 (5 Viet Stocks)'!E310*'VND to JPY exchange rate'!$F310))</f>
        <v>-9.0987707991432146E-2</v>
      </c>
      <c r="F311">
        <f>LN(('Q7 (5 Viet Stocks)'!F311*'VND to JPY exchange rate'!$F311)/('Q7 (5 Viet Stocks)'!F310*'VND to JPY exchange rate'!$F310))</f>
        <v>-0.22169971995283416</v>
      </c>
    </row>
    <row r="312" spans="1:6" x14ac:dyDescent="0.25">
      <c r="A312" s="6">
        <v>43450</v>
      </c>
      <c r="B312">
        <f>LN(('Q7 (5 Viet Stocks)'!B312*'VND to JPY exchange rate'!$F312)/('Q7 (5 Viet Stocks)'!B311*'VND to JPY exchange rate'!$F311))</f>
        <v>-3.1414247538711484E-2</v>
      </c>
      <c r="C312">
        <f>LN(('Q7 (5 Viet Stocks)'!C312*'VND to JPY exchange rate'!$F312)/('Q7 (5 Viet Stocks)'!C311*'VND to JPY exchange rate'!$F311))</f>
        <v>-2.4039830714272931E-2</v>
      </c>
      <c r="D312">
        <f>LN(('Q7 (5 Viet Stocks)'!D312*'VND to JPY exchange rate'!$F312)/('Q7 (5 Viet Stocks)'!D311*'VND to JPY exchange rate'!$F311))</f>
        <v>-3.1967724439890384E-2</v>
      </c>
      <c r="E312">
        <f>LN(('Q7 (5 Viet Stocks)'!E312*'VND to JPY exchange rate'!$F312)/('Q7 (5 Viet Stocks)'!E311*'VND to JPY exchange rate'!$F311))</f>
        <v>-3.2985992782701541E-2</v>
      </c>
      <c r="F312">
        <f>LN(('Q7 (5 Viet Stocks)'!F312*'VND to JPY exchange rate'!$F312)/('Q7 (5 Viet Stocks)'!F311*'VND to JPY exchange rate'!$F311))</f>
        <v>-0.12780229370450963</v>
      </c>
    </row>
    <row r="313" spans="1:6" x14ac:dyDescent="0.25">
      <c r="A313" s="6">
        <v>43457</v>
      </c>
      <c r="B313">
        <f>LN(('Q7 (5 Viet Stocks)'!B313*'VND to JPY exchange rate'!$F313)/('Q7 (5 Viet Stocks)'!B312*'VND to JPY exchange rate'!$F312))</f>
        <v>-0.10157529392391001</v>
      </c>
      <c r="C313">
        <f>LN(('Q7 (5 Viet Stocks)'!C313*'VND to JPY exchange rate'!$F313)/('Q7 (5 Viet Stocks)'!C312*'VND to JPY exchange rate'!$F312))</f>
        <v>-0.10590112482850496</v>
      </c>
      <c r="D313">
        <f>LN(('Q7 (5 Viet Stocks)'!D313*'VND to JPY exchange rate'!$F313)/('Q7 (5 Viet Stocks)'!D312*'VND to JPY exchange rate'!$F312))</f>
        <v>-0.11406921172153339</v>
      </c>
      <c r="E313">
        <f>LN(('Q7 (5 Viet Stocks)'!E313*'VND to JPY exchange rate'!$F313)/('Q7 (5 Viet Stocks)'!E312*'VND to JPY exchange rate'!$F312))</f>
        <v>-0.11736655367871222</v>
      </c>
      <c r="F313">
        <f>LN(('Q7 (5 Viet Stocks)'!F313*'VND to JPY exchange rate'!$F313)/('Q7 (5 Viet Stocks)'!F312*'VND to JPY exchange rate'!$F312))</f>
        <v>-0.28122917993147223</v>
      </c>
    </row>
    <row r="314" spans="1:6" x14ac:dyDescent="0.25">
      <c r="A314" s="6">
        <v>43464</v>
      </c>
      <c r="B314">
        <f>LN(('Q7 (5 Viet Stocks)'!B314*'VND to JPY exchange rate'!$F314)/('Q7 (5 Viet Stocks)'!B313*'VND to JPY exchange rate'!$F313))</f>
        <v>5.4159933340080492E-2</v>
      </c>
      <c r="C314">
        <f>LN(('Q7 (5 Viet Stocks)'!C314*'VND to JPY exchange rate'!$F314)/('Q7 (5 Viet Stocks)'!C313*'VND to JPY exchange rate'!$F313))</f>
        <v>6.4317988985838417E-2</v>
      </c>
      <c r="D314">
        <f>LN(('Q7 (5 Viet Stocks)'!D314*'VND to JPY exchange rate'!$F314)/('Q7 (5 Viet Stocks)'!D313*'VND to JPY exchange rate'!$F313))</f>
        <v>4.190127817683189E-2</v>
      </c>
      <c r="E314">
        <f>LN(('Q7 (5 Viet Stocks)'!E314*'VND to JPY exchange rate'!$F314)/('Q7 (5 Viet Stocks)'!E313*'VND to JPY exchange rate'!$F313))</f>
        <v>4.4095638390822686E-2</v>
      </c>
      <c r="F314">
        <f>LN(('Q7 (5 Viet Stocks)'!F314*'VND to JPY exchange rate'!$F314)/('Q7 (5 Viet Stocks)'!F313*'VND to JPY exchange rate'!$F313))</f>
        <v>0.16799055153423381</v>
      </c>
    </row>
    <row r="315" spans="1:6" x14ac:dyDescent="0.25">
      <c r="A315" s="6">
        <v>43471</v>
      </c>
      <c r="B315">
        <f>LN(('Q7 (5 Viet Stocks)'!B315*'VND to JPY exchange rate'!$F315)/('Q7 (5 Viet Stocks)'!B314*'VND to JPY exchange rate'!$F314))</f>
        <v>8.1626625904444999E-3</v>
      </c>
      <c r="C315">
        <f>LN(('Q7 (5 Viet Stocks)'!C315*'VND to JPY exchange rate'!$F315)/('Q7 (5 Viet Stocks)'!C314*'VND to JPY exchange rate'!$F314))</f>
        <v>-5.7812134244174945E-2</v>
      </c>
      <c r="D315">
        <f>LN(('Q7 (5 Viet Stocks)'!D315*'VND to JPY exchange rate'!$F315)/('Q7 (5 Viet Stocks)'!D314*'VND to JPY exchange rate'!$F314))</f>
        <v>-1.5082493179632051E-2</v>
      </c>
      <c r="E315">
        <f>LN(('Q7 (5 Viet Stocks)'!E315*'VND to JPY exchange rate'!$F315)/('Q7 (5 Viet Stocks)'!E314*'VND to JPY exchange rate'!$F314))</f>
        <v>1.1293114963263583E-2</v>
      </c>
      <c r="F315">
        <f>LN(('Q7 (5 Viet Stocks)'!F315*'VND to JPY exchange rate'!$F315)/('Q7 (5 Viet Stocks)'!F314*'VND to JPY exchange rate'!$F314))</f>
        <v>0.10144947579405407</v>
      </c>
    </row>
    <row r="316" spans="1:6" x14ac:dyDescent="0.25">
      <c r="A316" s="6">
        <v>43478</v>
      </c>
      <c r="B316">
        <f>LN(('Q7 (5 Viet Stocks)'!B316*'VND to JPY exchange rate'!$F316)/('Q7 (5 Viet Stocks)'!B315*'VND to JPY exchange rate'!$F315))</f>
        <v>2.0604310255731086E-2</v>
      </c>
      <c r="C316">
        <f>LN(('Q7 (5 Viet Stocks)'!C316*'VND to JPY exchange rate'!$F316)/('Q7 (5 Viet Stocks)'!C315*'VND to JPY exchange rate'!$F315))</f>
        <v>3.9498577066490854E-2</v>
      </c>
      <c r="D316">
        <f>LN(('Q7 (5 Viet Stocks)'!D316*'VND to JPY exchange rate'!$F316)/('Q7 (5 Viet Stocks)'!D315*'VND to JPY exchange rate'!$F315))</f>
        <v>2.8568127193980879E-2</v>
      </c>
      <c r="E316">
        <f>LN(('Q7 (5 Viet Stocks)'!E316*'VND to JPY exchange rate'!$F316)/('Q7 (5 Viet Stocks)'!E315*'VND to JPY exchange rate'!$F315))</f>
        <v>2.7292331600258533E-2</v>
      </c>
      <c r="F316">
        <f>LN(('Q7 (5 Viet Stocks)'!F316*'VND to JPY exchange rate'!$F316)/('Q7 (5 Viet Stocks)'!F315*'VND to JPY exchange rate'!$F315))</f>
        <v>5.6816382172676511E-2</v>
      </c>
    </row>
    <row r="317" spans="1:6" x14ac:dyDescent="0.25">
      <c r="A317" s="6">
        <v>43485</v>
      </c>
      <c r="B317">
        <f>LN(('Q7 (5 Viet Stocks)'!B317*'VND to JPY exchange rate'!$F317)/('Q7 (5 Viet Stocks)'!B316*'VND to JPY exchange rate'!$F316))</f>
        <v>4.3036520055157949E-2</v>
      </c>
      <c r="C317">
        <f>LN(('Q7 (5 Viet Stocks)'!C317*'VND to JPY exchange rate'!$F317)/('Q7 (5 Viet Stocks)'!C316*'VND to JPY exchange rate'!$F316))</f>
        <v>2.8794465233970171E-2</v>
      </c>
      <c r="D317">
        <f>LN(('Q7 (5 Viet Stocks)'!D317*'VND to JPY exchange rate'!$F317)/('Q7 (5 Viet Stocks)'!D316*'VND to JPY exchange rate'!$F316))</f>
        <v>4.2586848795802108E-2</v>
      </c>
      <c r="E317">
        <f>LN(('Q7 (5 Viet Stocks)'!E317*'VND to JPY exchange rate'!$F317)/('Q7 (5 Viet Stocks)'!E316*'VND to JPY exchange rate'!$F316))</f>
        <v>6.643837953598368E-2</v>
      </c>
      <c r="F317">
        <f>LN(('Q7 (5 Viet Stocks)'!F317*'VND to JPY exchange rate'!$F317)/('Q7 (5 Viet Stocks)'!F316*'VND to JPY exchange rate'!$F316))</f>
        <v>0.11399354613296585</v>
      </c>
    </row>
    <row r="318" spans="1:6" x14ac:dyDescent="0.25">
      <c r="A318" s="6">
        <v>43492</v>
      </c>
      <c r="B318">
        <f>LN(('Q7 (5 Viet Stocks)'!B318*'VND to JPY exchange rate'!$F318)/('Q7 (5 Viet Stocks)'!B317*'VND to JPY exchange rate'!$F317))</f>
        <v>7.2224604847946053E-5</v>
      </c>
      <c r="C318">
        <f>LN(('Q7 (5 Viet Stocks)'!C318*'VND to JPY exchange rate'!$F318)/('Q7 (5 Viet Stocks)'!C317*'VND to JPY exchange rate'!$F317))</f>
        <v>4.4977279642027933E-2</v>
      </c>
      <c r="D318">
        <f>LN(('Q7 (5 Viet Stocks)'!D318*'VND to JPY exchange rate'!$F318)/('Q7 (5 Viet Stocks)'!D317*'VND to JPY exchange rate'!$F317))</f>
        <v>-3.93981331751394E-3</v>
      </c>
      <c r="E318">
        <f>LN(('Q7 (5 Viet Stocks)'!E318*'VND to JPY exchange rate'!$F318)/('Q7 (5 Viet Stocks)'!E317*'VND to JPY exchange rate'!$F317))</f>
        <v>-2.3138248937632621E-3</v>
      </c>
      <c r="F318">
        <f>LN(('Q7 (5 Viet Stocks)'!F318*'VND to JPY exchange rate'!$F318)/('Q7 (5 Viet Stocks)'!F317*'VND to JPY exchange rate'!$F317))</f>
        <v>-1.380405107299407E-2</v>
      </c>
    </row>
    <row r="319" spans="1:6" x14ac:dyDescent="0.25">
      <c r="A319" s="6">
        <v>43499</v>
      </c>
      <c r="B319">
        <f>LN(('Q7 (5 Viet Stocks)'!B319*'VND to JPY exchange rate'!$F319)/('Q7 (5 Viet Stocks)'!B318*'VND to JPY exchange rate'!$F318))</f>
        <v>1.2919815553887663E-2</v>
      </c>
      <c r="C319">
        <f>LN(('Q7 (5 Viet Stocks)'!C319*'VND to JPY exchange rate'!$F319)/('Q7 (5 Viet Stocks)'!C318*'VND to JPY exchange rate'!$F318))</f>
        <v>1.9636326538117744E-2</v>
      </c>
      <c r="D319">
        <f>LN(('Q7 (5 Viet Stocks)'!D319*'VND to JPY exchange rate'!$F319)/('Q7 (5 Viet Stocks)'!D318*'VND to JPY exchange rate'!$F318))</f>
        <v>2.6132197313413295E-2</v>
      </c>
      <c r="E319">
        <f>LN(('Q7 (5 Viet Stocks)'!E319*'VND to JPY exchange rate'!$F319)/('Q7 (5 Viet Stocks)'!E318*'VND to JPY exchange rate'!$F318))</f>
        <v>-6.8285485375707371E-4</v>
      </c>
      <c r="F319">
        <f>LN(('Q7 (5 Viet Stocks)'!F319*'VND to JPY exchange rate'!$F319)/('Q7 (5 Viet Stocks)'!F318*'VND to JPY exchange rate'!$F318))</f>
        <v>7.4385820591305302E-2</v>
      </c>
    </row>
    <row r="320" spans="1:6" x14ac:dyDescent="0.25">
      <c r="A320" s="6">
        <v>43506</v>
      </c>
      <c r="B320">
        <f>LN(('Q7 (5 Viet Stocks)'!B320*'VND to JPY exchange rate'!$F320)/('Q7 (5 Viet Stocks)'!B319*'VND to JPY exchange rate'!$F319))</f>
        <v>-3.6700608331820684E-4</v>
      </c>
      <c r="C320">
        <f>LN(('Q7 (5 Viet Stocks)'!C320*'VND to JPY exchange rate'!$F320)/('Q7 (5 Viet Stocks)'!C319*'VND to JPY exchange rate'!$F319))</f>
        <v>2.4911931147966571E-2</v>
      </c>
      <c r="D320">
        <f>LN(('Q7 (5 Viet Stocks)'!D320*'VND to JPY exchange rate'!$F320)/('Q7 (5 Viet Stocks)'!D319*'VND to JPY exchange rate'!$F319))</f>
        <v>0.10090181995548049</v>
      </c>
      <c r="E320">
        <f>LN(('Q7 (5 Viet Stocks)'!E320*'VND to JPY exchange rate'!$F320)/('Q7 (5 Viet Stocks)'!E319*'VND to JPY exchange rate'!$F319))</f>
        <v>-7.0421620441099677E-3</v>
      </c>
      <c r="F320">
        <f>LN(('Q7 (5 Viet Stocks)'!F320*'VND to JPY exchange rate'!$F320)/('Q7 (5 Viet Stocks)'!F319*'VND to JPY exchange rate'!$F319))</f>
        <v>8.8457816232353683E-3</v>
      </c>
    </row>
    <row r="321" spans="1:6" x14ac:dyDescent="0.25">
      <c r="A321" s="6">
        <v>43513</v>
      </c>
      <c r="B321">
        <f>LN(('Q7 (5 Viet Stocks)'!B321*'VND to JPY exchange rate'!$F321)/('Q7 (5 Viet Stocks)'!B320*'VND to JPY exchange rate'!$F320))</f>
        <v>3.1964992400982058E-2</v>
      </c>
      <c r="C321">
        <f>LN(('Q7 (5 Viet Stocks)'!C321*'VND to JPY exchange rate'!$F321)/('Q7 (5 Viet Stocks)'!C320*'VND to JPY exchange rate'!$F320))</f>
        <v>3.5838400436263532E-2</v>
      </c>
      <c r="D321">
        <f>LN(('Q7 (5 Viet Stocks)'!D321*'VND to JPY exchange rate'!$F321)/('Q7 (5 Viet Stocks)'!D320*'VND to JPY exchange rate'!$F320))</f>
        <v>2.3024154389238227E-2</v>
      </c>
      <c r="E321">
        <f>LN(('Q7 (5 Viet Stocks)'!E321*'VND to JPY exchange rate'!$F321)/('Q7 (5 Viet Stocks)'!E320*'VND to JPY exchange rate'!$F320))</f>
        <v>2.4319131739747271E-2</v>
      </c>
      <c r="F321">
        <f>LN(('Q7 (5 Viet Stocks)'!F321*'VND to JPY exchange rate'!$F321)/('Q7 (5 Viet Stocks)'!F320*'VND to JPY exchange rate'!$F320))</f>
        <v>0.10458937531438101</v>
      </c>
    </row>
    <row r="322" spans="1:6" x14ac:dyDescent="0.25">
      <c r="A322" s="6">
        <v>43520</v>
      </c>
      <c r="B322">
        <f>LN(('Q7 (5 Viet Stocks)'!B322*'VND to JPY exchange rate'!$F322)/('Q7 (5 Viet Stocks)'!B321*'VND to JPY exchange rate'!$F321))</f>
        <v>8.6550628501130718E-3</v>
      </c>
      <c r="C322">
        <f>LN(('Q7 (5 Viet Stocks)'!C322*'VND to JPY exchange rate'!$F322)/('Q7 (5 Viet Stocks)'!C321*'VND to JPY exchange rate'!$F321))</f>
        <v>2.6836011402390021E-2</v>
      </c>
      <c r="D322">
        <f>LN(('Q7 (5 Viet Stocks)'!D322*'VND to JPY exchange rate'!$F322)/('Q7 (5 Viet Stocks)'!D321*'VND to JPY exchange rate'!$F321))</f>
        <v>8.139634149226322E-3</v>
      </c>
      <c r="E322">
        <f>LN(('Q7 (5 Viet Stocks)'!E322*'VND to JPY exchange rate'!$F322)/('Q7 (5 Viet Stocks)'!E321*'VND to JPY exchange rate'!$F321))</f>
        <v>5.9799415827191095E-2</v>
      </c>
      <c r="F322">
        <f>LN(('Q7 (5 Viet Stocks)'!F322*'VND to JPY exchange rate'!$F322)/('Q7 (5 Viet Stocks)'!F321*'VND to JPY exchange rate'!$F321))</f>
        <v>3.7743819746293671E-2</v>
      </c>
    </row>
    <row r="323" spans="1:6" x14ac:dyDescent="0.25">
      <c r="A323" s="6">
        <v>43527</v>
      </c>
      <c r="B323">
        <f>LN(('Q7 (5 Viet Stocks)'!B323*'VND to JPY exchange rate'!$F323)/('Q7 (5 Viet Stocks)'!B322*'VND to JPY exchange rate'!$F322))</f>
        <v>7.9126524107734891E-3</v>
      </c>
      <c r="C323">
        <f>LN(('Q7 (5 Viet Stocks)'!C323*'VND to JPY exchange rate'!$F323)/('Q7 (5 Viet Stocks)'!C322*'VND to JPY exchange rate'!$F322))</f>
        <v>4.4765064841664108E-3</v>
      </c>
      <c r="D323">
        <f>LN(('Q7 (5 Viet Stocks)'!D323*'VND to JPY exchange rate'!$F323)/('Q7 (5 Viet Stocks)'!D322*'VND to JPY exchange rate'!$F322))</f>
        <v>-1.2441663404551774E-2</v>
      </c>
      <c r="E323">
        <f>LN(('Q7 (5 Viet Stocks)'!E323*'VND to JPY exchange rate'!$F323)/('Q7 (5 Viet Stocks)'!E322*'VND to JPY exchange rate'!$F322))</f>
        <v>1.17191268791002E-2</v>
      </c>
      <c r="F323">
        <f>LN(('Q7 (5 Viet Stocks)'!F323*'VND to JPY exchange rate'!$F323)/('Q7 (5 Viet Stocks)'!F322*'VND to JPY exchange rate'!$F322))</f>
        <v>-1.663190317938025E-2</v>
      </c>
    </row>
    <row r="324" spans="1:6" x14ac:dyDescent="0.25">
      <c r="A324" s="6">
        <v>43534</v>
      </c>
      <c r="B324">
        <f>LN(('Q7 (5 Viet Stocks)'!B324*'VND to JPY exchange rate'!$F324)/('Q7 (5 Viet Stocks)'!B323*'VND to JPY exchange rate'!$F323))</f>
        <v>-1.078111238755877E-2</v>
      </c>
      <c r="C324">
        <f>LN(('Q7 (5 Viet Stocks)'!C324*'VND to JPY exchange rate'!$F324)/('Q7 (5 Viet Stocks)'!C323*'VND to JPY exchange rate'!$F323))</f>
        <v>-9.7394668711138152E-3</v>
      </c>
      <c r="D324">
        <f>LN(('Q7 (5 Viet Stocks)'!D324*'VND to JPY exchange rate'!$F324)/('Q7 (5 Viet Stocks)'!D323*'VND to JPY exchange rate'!$F323))</f>
        <v>-2.1726161097181569E-2</v>
      </c>
      <c r="E324">
        <f>LN(('Q7 (5 Viet Stocks)'!E324*'VND to JPY exchange rate'!$F324)/('Q7 (5 Viet Stocks)'!E323*'VND to JPY exchange rate'!$F323))</f>
        <v>-2.5877844427344247E-2</v>
      </c>
      <c r="F324">
        <f>LN(('Q7 (5 Viet Stocks)'!F324*'VND to JPY exchange rate'!$F324)/('Q7 (5 Viet Stocks)'!F323*'VND to JPY exchange rate'!$F323))</f>
        <v>-5.6969868251825623E-2</v>
      </c>
    </row>
    <row r="325" spans="1:6" x14ac:dyDescent="0.25">
      <c r="A325" s="6">
        <v>43541</v>
      </c>
      <c r="B325">
        <f>LN(('Q7 (5 Viet Stocks)'!B325*'VND to JPY exchange rate'!$F325)/('Q7 (5 Viet Stocks)'!B324*'VND to JPY exchange rate'!$F324))</f>
        <v>2.2819684818304972E-2</v>
      </c>
      <c r="C325">
        <f>LN(('Q7 (5 Viet Stocks)'!C325*'VND to JPY exchange rate'!$F325)/('Q7 (5 Viet Stocks)'!C324*'VND to JPY exchange rate'!$F324))</f>
        <v>1.8585652799644109E-2</v>
      </c>
      <c r="D325">
        <f>LN(('Q7 (5 Viet Stocks)'!D325*'VND to JPY exchange rate'!$F325)/('Q7 (5 Viet Stocks)'!D324*'VND to JPY exchange rate'!$F324))</f>
        <v>-1.1942631714965513E-2</v>
      </c>
      <c r="E325">
        <f>LN(('Q7 (5 Viet Stocks)'!E325*'VND to JPY exchange rate'!$F325)/('Q7 (5 Viet Stocks)'!E324*'VND to JPY exchange rate'!$F324))</f>
        <v>2.7839837863862731E-2</v>
      </c>
      <c r="F325">
        <f>LN(('Q7 (5 Viet Stocks)'!F325*'VND to JPY exchange rate'!$F325)/('Q7 (5 Viet Stocks)'!F324*'VND to JPY exchange rate'!$F324))</f>
        <v>3.0558543272177947E-2</v>
      </c>
    </row>
    <row r="326" spans="1:6" x14ac:dyDescent="0.25">
      <c r="A326" s="6">
        <v>43548</v>
      </c>
      <c r="B326">
        <f>LN(('Q7 (5 Viet Stocks)'!B326*'VND to JPY exchange rate'!$F326)/('Q7 (5 Viet Stocks)'!B325*'VND to JPY exchange rate'!$F325))</f>
        <v>-3.4047619069974257E-2</v>
      </c>
      <c r="C326">
        <f>LN(('Q7 (5 Viet Stocks)'!C326*'VND to JPY exchange rate'!$F326)/('Q7 (5 Viet Stocks)'!C325*'VND to JPY exchange rate'!$F325))</f>
        <v>-2.6500192570072977E-2</v>
      </c>
      <c r="D326">
        <f>LN(('Q7 (5 Viet Stocks)'!D326*'VND to JPY exchange rate'!$F326)/('Q7 (5 Viet Stocks)'!D325*'VND to JPY exchange rate'!$F325))</f>
        <v>-5.0813325787341226E-2</v>
      </c>
      <c r="E326">
        <f>LN(('Q7 (5 Viet Stocks)'!E326*'VND to JPY exchange rate'!$F326)/('Q7 (5 Viet Stocks)'!E325*'VND to JPY exchange rate'!$F325))</f>
        <v>-0.10994625529280165</v>
      </c>
      <c r="F326">
        <f>LN(('Q7 (5 Viet Stocks)'!F326*'VND to JPY exchange rate'!$F326)/('Q7 (5 Viet Stocks)'!F325*'VND to JPY exchange rate'!$F325))</f>
        <v>-0.12264274478528554</v>
      </c>
    </row>
    <row r="327" spans="1:6" x14ac:dyDescent="0.25">
      <c r="A327" s="6">
        <v>43555</v>
      </c>
      <c r="B327">
        <f>LN(('Q7 (5 Viet Stocks)'!B327*'VND to JPY exchange rate'!$F327)/('Q7 (5 Viet Stocks)'!B326*'VND to JPY exchange rate'!$F326))</f>
        <v>3.618760955432513E-2</v>
      </c>
      <c r="C327">
        <f>LN(('Q7 (5 Viet Stocks)'!C327*'VND to JPY exchange rate'!$F327)/('Q7 (5 Viet Stocks)'!C326*'VND to JPY exchange rate'!$F326))</f>
        <v>4.4863543205187428E-2</v>
      </c>
      <c r="D327">
        <f>LN(('Q7 (5 Viet Stocks)'!D327*'VND to JPY exchange rate'!$F327)/('Q7 (5 Viet Stocks)'!D326*'VND to JPY exchange rate'!$F326))</f>
        <v>1.7143973426770983E-2</v>
      </c>
      <c r="E327">
        <f>LN(('Q7 (5 Viet Stocks)'!E327*'VND to JPY exchange rate'!$F327)/('Q7 (5 Viet Stocks)'!E326*'VND to JPY exchange rate'!$F326))</f>
        <v>8.6163216523413952E-2</v>
      </c>
      <c r="F327">
        <f>LN(('Q7 (5 Viet Stocks)'!F327*'VND to JPY exchange rate'!$F327)/('Q7 (5 Viet Stocks)'!F326*'VND to JPY exchange rate'!$F326))</f>
        <v>9.3407823069507595E-2</v>
      </c>
    </row>
    <row r="328" spans="1:6" x14ac:dyDescent="0.25">
      <c r="A328" s="6">
        <v>43562</v>
      </c>
      <c r="B328">
        <f>LN(('Q7 (5 Viet Stocks)'!B328*'VND to JPY exchange rate'!$F328)/('Q7 (5 Viet Stocks)'!B327*'VND to JPY exchange rate'!$F327))</f>
        <v>1.6787077159149733E-2</v>
      </c>
      <c r="C328">
        <f>LN(('Q7 (5 Viet Stocks)'!C328*'VND to JPY exchange rate'!$F328)/('Q7 (5 Viet Stocks)'!C327*'VND to JPY exchange rate'!$F327))</f>
        <v>5.8555829633567674E-2</v>
      </c>
      <c r="D328">
        <f>LN(('Q7 (5 Viet Stocks)'!D328*'VND to JPY exchange rate'!$F328)/('Q7 (5 Viet Stocks)'!D327*'VND to JPY exchange rate'!$F327))</f>
        <v>2.7207639370053906E-2</v>
      </c>
      <c r="E328">
        <f>LN(('Q7 (5 Viet Stocks)'!E328*'VND to JPY exchange rate'!$F328)/('Q7 (5 Viet Stocks)'!E327*'VND to JPY exchange rate'!$F327))</f>
        <v>2.2872914933627551E-2</v>
      </c>
      <c r="F328">
        <f>LN(('Q7 (5 Viet Stocks)'!F328*'VND to JPY exchange rate'!$F328)/('Q7 (5 Viet Stocks)'!F327*'VND to JPY exchange rate'!$F327))</f>
        <v>5.2774007567342747E-2</v>
      </c>
    </row>
    <row r="329" spans="1:6" x14ac:dyDescent="0.25">
      <c r="A329" s="6">
        <v>43569</v>
      </c>
      <c r="B329">
        <f>LN(('Q7 (5 Viet Stocks)'!B329*'VND to JPY exchange rate'!$F329)/('Q7 (5 Viet Stocks)'!B328*'VND to JPY exchange rate'!$F328))</f>
        <v>6.5335088935864552E-3</v>
      </c>
      <c r="C329">
        <f>LN(('Q7 (5 Viet Stocks)'!C329*'VND to JPY exchange rate'!$F329)/('Q7 (5 Viet Stocks)'!C328*'VND to JPY exchange rate'!$F328))</f>
        <v>1.2329819027917823E-2</v>
      </c>
      <c r="D329">
        <f>LN(('Q7 (5 Viet Stocks)'!D329*'VND to JPY exchange rate'!$F329)/('Q7 (5 Viet Stocks)'!D328*'VND to JPY exchange rate'!$F328))</f>
        <v>1.0281168708962634E-2</v>
      </c>
      <c r="E329">
        <f>LN(('Q7 (5 Viet Stocks)'!E329*'VND to JPY exchange rate'!$F329)/('Q7 (5 Viet Stocks)'!E328*'VND to JPY exchange rate'!$F328))</f>
        <v>7.2780847117939673E-3</v>
      </c>
      <c r="F329">
        <f>LN(('Q7 (5 Viet Stocks)'!F329*'VND to JPY exchange rate'!$F329)/('Q7 (5 Viet Stocks)'!F328*'VND to JPY exchange rate'!$F328))</f>
        <v>1.5404694231289585E-5</v>
      </c>
    </row>
    <row r="330" spans="1:6" x14ac:dyDescent="0.25">
      <c r="A330" s="6">
        <v>43576</v>
      </c>
      <c r="B330">
        <f>LN(('Q7 (5 Viet Stocks)'!B330*'VND to JPY exchange rate'!$F330)/('Q7 (5 Viet Stocks)'!B329*'VND to JPY exchange rate'!$F329))</f>
        <v>-1.1214670749187916E-3</v>
      </c>
      <c r="C330">
        <f>LN(('Q7 (5 Viet Stocks)'!C330*'VND to JPY exchange rate'!$F330)/('Q7 (5 Viet Stocks)'!C329*'VND to JPY exchange rate'!$F329))</f>
        <v>-1.071087804861848E-3</v>
      </c>
      <c r="D330">
        <f>LN(('Q7 (5 Viet Stocks)'!D330*'VND to JPY exchange rate'!$F330)/('Q7 (5 Viet Stocks)'!D329*'VND to JPY exchange rate'!$F329))</f>
        <v>-2.530581235123195E-2</v>
      </c>
      <c r="E330">
        <f>LN(('Q7 (5 Viet Stocks)'!E330*'VND to JPY exchange rate'!$F330)/('Q7 (5 Viet Stocks)'!E329*'VND to JPY exchange rate'!$F329))</f>
        <v>-4.6151895713101949E-3</v>
      </c>
      <c r="F330">
        <f>LN(('Q7 (5 Viet Stocks)'!F330*'VND to JPY exchange rate'!$F330)/('Q7 (5 Viet Stocks)'!F329*'VND to JPY exchange rate'!$F329))</f>
        <v>-3.9834320225323343E-2</v>
      </c>
    </row>
    <row r="331" spans="1:6" x14ac:dyDescent="0.25">
      <c r="A331" s="6">
        <v>43583</v>
      </c>
      <c r="B331">
        <f>LN(('Q7 (5 Viet Stocks)'!B331*'VND to JPY exchange rate'!$F331)/('Q7 (5 Viet Stocks)'!B330*'VND to JPY exchange rate'!$F330))</f>
        <v>8.0738709789938221E-3</v>
      </c>
      <c r="C331">
        <f>LN(('Q7 (5 Viet Stocks)'!C331*'VND to JPY exchange rate'!$F331)/('Q7 (5 Viet Stocks)'!C330*'VND to JPY exchange rate'!$F330))</f>
        <v>-5.3437606156520025E-2</v>
      </c>
      <c r="D331">
        <f>LN(('Q7 (5 Viet Stocks)'!D331*'VND to JPY exchange rate'!$F331)/('Q7 (5 Viet Stocks)'!D330*'VND to JPY exchange rate'!$F330))</f>
        <v>-3.6405554728227769E-2</v>
      </c>
      <c r="E331">
        <f>LN(('Q7 (5 Viet Stocks)'!E331*'VND to JPY exchange rate'!$F331)/('Q7 (5 Viet Stocks)'!E330*'VND to JPY exchange rate'!$F330))</f>
        <v>5.6827928940522562E-2</v>
      </c>
      <c r="F331">
        <f>LN(('Q7 (5 Viet Stocks)'!F331*'VND to JPY exchange rate'!$F331)/('Q7 (5 Viet Stocks)'!F330*'VND to JPY exchange rate'!$F330))</f>
        <v>6.6494159648264356E-2</v>
      </c>
    </row>
    <row r="332" spans="1:6" x14ac:dyDescent="0.25">
      <c r="A332" s="6">
        <v>43590</v>
      </c>
      <c r="B332">
        <f>LN(('Q7 (5 Viet Stocks)'!B332*'VND to JPY exchange rate'!$F332)/('Q7 (5 Viet Stocks)'!B331*'VND to JPY exchange rate'!$F331))</f>
        <v>-5.1406754261233683E-3</v>
      </c>
      <c r="C332">
        <f>LN(('Q7 (5 Viet Stocks)'!C332*'VND to JPY exchange rate'!$F332)/('Q7 (5 Viet Stocks)'!C331*'VND to JPY exchange rate'!$F331))</f>
        <v>-6.0073000823013508E-3</v>
      </c>
      <c r="D332">
        <f>LN(('Q7 (5 Viet Stocks)'!D332*'VND to JPY exchange rate'!$F332)/('Q7 (5 Viet Stocks)'!D331*'VND to JPY exchange rate'!$F331))</f>
        <v>2.5624444697319147E-2</v>
      </c>
      <c r="E332">
        <f>LN(('Q7 (5 Viet Stocks)'!E332*'VND to JPY exchange rate'!$F332)/('Q7 (5 Viet Stocks)'!E331*'VND to JPY exchange rate'!$F331))</f>
        <v>-1.1614741883410418E-3</v>
      </c>
      <c r="F332">
        <f>LN(('Q7 (5 Viet Stocks)'!F332*'VND to JPY exchange rate'!$F332)/('Q7 (5 Viet Stocks)'!F331*'VND to JPY exchange rate'!$F331))</f>
        <v>2.8797874017452329E-2</v>
      </c>
    </row>
    <row r="333" spans="1:6" x14ac:dyDescent="0.25">
      <c r="A333" s="6">
        <v>43597</v>
      </c>
      <c r="B333">
        <f>LN(('Q7 (5 Viet Stocks)'!B333*'VND to JPY exchange rate'!$F333)/('Q7 (5 Viet Stocks)'!B332*'VND to JPY exchange rate'!$F332))</f>
        <v>-5.8454788427540892E-2</v>
      </c>
      <c r="C333">
        <f>LN(('Q7 (5 Viet Stocks)'!C333*'VND to JPY exchange rate'!$F333)/('Q7 (5 Viet Stocks)'!C332*'VND to JPY exchange rate'!$F332))</f>
        <v>-8.4872587876705027E-2</v>
      </c>
      <c r="D333">
        <f>LN(('Q7 (5 Viet Stocks)'!D333*'VND to JPY exchange rate'!$F333)/('Q7 (5 Viet Stocks)'!D332*'VND to JPY exchange rate'!$F332))</f>
        <v>-7.1548799018672324E-2</v>
      </c>
      <c r="E333">
        <f>LN(('Q7 (5 Viet Stocks)'!E333*'VND to JPY exchange rate'!$F333)/('Q7 (5 Viet Stocks)'!E332*'VND to JPY exchange rate'!$F332))</f>
        <v>-8.7427875268359725E-2</v>
      </c>
      <c r="F333">
        <f>LN(('Q7 (5 Viet Stocks)'!F333*'VND to JPY exchange rate'!$F333)/('Q7 (5 Viet Stocks)'!F332*'VND to JPY exchange rate'!$F332))</f>
        <v>-0.20066727566601206</v>
      </c>
    </row>
    <row r="334" spans="1:6" x14ac:dyDescent="0.25">
      <c r="A334" s="6">
        <v>43604</v>
      </c>
      <c r="B334">
        <f>LN(('Q7 (5 Viet Stocks)'!B334*'VND to JPY exchange rate'!$F334)/('Q7 (5 Viet Stocks)'!B333*'VND to JPY exchange rate'!$F333))</f>
        <v>5.375769998688224E-3</v>
      </c>
      <c r="C334">
        <f>LN(('Q7 (5 Viet Stocks)'!C334*'VND to JPY exchange rate'!$F334)/('Q7 (5 Viet Stocks)'!C333*'VND to JPY exchange rate'!$F333))</f>
        <v>-3.0188338807186955E-2</v>
      </c>
      <c r="D334">
        <f>LN(('Q7 (5 Viet Stocks)'!D334*'VND to JPY exchange rate'!$F334)/('Q7 (5 Viet Stocks)'!D333*'VND to JPY exchange rate'!$F333))</f>
        <v>-1.7567159062557548E-2</v>
      </c>
      <c r="E334">
        <f>LN(('Q7 (5 Viet Stocks)'!E334*'VND to JPY exchange rate'!$F334)/('Q7 (5 Viet Stocks)'!E333*'VND to JPY exchange rate'!$F333))</f>
        <v>2.3894956467600325E-2</v>
      </c>
      <c r="F334">
        <f>LN(('Q7 (5 Viet Stocks)'!F334*'VND to JPY exchange rate'!$F334)/('Q7 (5 Viet Stocks)'!F333*'VND to JPY exchange rate'!$F333))</f>
        <v>-3.0729517083051992E-3</v>
      </c>
    </row>
    <row r="335" spans="1:6" x14ac:dyDescent="0.25">
      <c r="A335" s="6">
        <v>43611</v>
      </c>
      <c r="B335">
        <f>LN(('Q7 (5 Viet Stocks)'!B335*'VND to JPY exchange rate'!$F335)/('Q7 (5 Viet Stocks)'!B334*'VND to JPY exchange rate'!$F334))</f>
        <v>-8.0149568134688202E-3</v>
      </c>
      <c r="C335">
        <f>LN(('Q7 (5 Viet Stocks)'!C335*'VND to JPY exchange rate'!$F335)/('Q7 (5 Viet Stocks)'!C334*'VND to JPY exchange rate'!$F334))</f>
        <v>-3.5323255432286394E-3</v>
      </c>
      <c r="D335">
        <f>LN(('Q7 (5 Viet Stocks)'!D335*'VND to JPY exchange rate'!$F335)/('Q7 (5 Viet Stocks)'!D334*'VND to JPY exchange rate'!$F334))</f>
        <v>1.1504266766094147E-2</v>
      </c>
      <c r="E335">
        <f>LN(('Q7 (5 Viet Stocks)'!E335*'VND to JPY exchange rate'!$F335)/('Q7 (5 Viet Stocks)'!E334*'VND to JPY exchange rate'!$F334))</f>
        <v>-3.5958497033553305E-2</v>
      </c>
      <c r="F335">
        <f>LN(('Q7 (5 Viet Stocks)'!F335*'VND to JPY exchange rate'!$F335)/('Q7 (5 Viet Stocks)'!F334*'VND to JPY exchange rate'!$F334))</f>
        <v>-2.5916273131124899E-2</v>
      </c>
    </row>
    <row r="336" spans="1:6" x14ac:dyDescent="0.25">
      <c r="A336" s="6">
        <v>43618</v>
      </c>
      <c r="B336">
        <f>LN(('Q7 (5 Viet Stocks)'!B336*'VND to JPY exchange rate'!$F336)/('Q7 (5 Viet Stocks)'!B335*'VND to JPY exchange rate'!$F335))</f>
        <v>-3.5171802945325049E-2</v>
      </c>
      <c r="C336">
        <f>LN(('Q7 (5 Viet Stocks)'!C336*'VND to JPY exchange rate'!$F336)/('Q7 (5 Viet Stocks)'!C335*'VND to JPY exchange rate'!$F335))</f>
        <v>-3.4237229699932085E-2</v>
      </c>
      <c r="D336">
        <f>LN(('Q7 (5 Viet Stocks)'!D336*'VND to JPY exchange rate'!$F336)/('Q7 (5 Viet Stocks)'!D335*'VND to JPY exchange rate'!$F335))</f>
        <v>8.9832524165667279E-3</v>
      </c>
      <c r="E336">
        <f>LN(('Q7 (5 Viet Stocks)'!E336*'VND to JPY exchange rate'!$F336)/('Q7 (5 Viet Stocks)'!E335*'VND to JPY exchange rate'!$F335))</f>
        <v>-6.1073336573942316E-2</v>
      </c>
      <c r="F336">
        <f>LN(('Q7 (5 Viet Stocks)'!F336*'VND to JPY exchange rate'!$F336)/('Q7 (5 Viet Stocks)'!F335*'VND to JPY exchange rate'!$F335))</f>
        <v>-9.828250407702549E-2</v>
      </c>
    </row>
    <row r="337" spans="1:6" x14ac:dyDescent="0.25">
      <c r="A337" s="6">
        <v>43625</v>
      </c>
      <c r="B337">
        <f>LN(('Q7 (5 Viet Stocks)'!B337*'VND to JPY exchange rate'!$F337)/('Q7 (5 Viet Stocks)'!B336*'VND to JPY exchange rate'!$F336))</f>
        <v>4.4529859254510987E-2</v>
      </c>
      <c r="C337">
        <f>LN(('Q7 (5 Viet Stocks)'!C337*'VND to JPY exchange rate'!$F337)/('Q7 (5 Viet Stocks)'!C336*'VND to JPY exchange rate'!$F336))</f>
        <v>7.6280051792495029E-2</v>
      </c>
      <c r="D337">
        <f>LN(('Q7 (5 Viet Stocks)'!D337*'VND to JPY exchange rate'!$F337)/('Q7 (5 Viet Stocks)'!D336*'VND to JPY exchange rate'!$F336))</f>
        <v>4.132902535278607E-2</v>
      </c>
      <c r="E337">
        <f>LN(('Q7 (5 Viet Stocks)'!E337*'VND to JPY exchange rate'!$F337)/('Q7 (5 Viet Stocks)'!E336*'VND to JPY exchange rate'!$F336))</f>
        <v>4.1522750156468953E-2</v>
      </c>
      <c r="F337">
        <f>LN(('Q7 (5 Viet Stocks)'!F337*'VND to JPY exchange rate'!$F337)/('Q7 (5 Viet Stocks)'!F336*'VND to JPY exchange rate'!$F336))</f>
        <v>0.10442106564643638</v>
      </c>
    </row>
    <row r="338" spans="1:6" x14ac:dyDescent="0.25">
      <c r="A338" s="6">
        <v>43632</v>
      </c>
      <c r="B338">
        <f>LN(('Q7 (5 Viet Stocks)'!B338*'VND to JPY exchange rate'!$F338)/('Q7 (5 Viet Stocks)'!B337*'VND to JPY exchange rate'!$F337))</f>
        <v>7.4655246842771195E-5</v>
      </c>
      <c r="C338">
        <f>LN(('Q7 (5 Viet Stocks)'!C338*'VND to JPY exchange rate'!$F338)/('Q7 (5 Viet Stocks)'!C337*'VND to JPY exchange rate'!$F337))</f>
        <v>-6.7089389261499955E-3</v>
      </c>
      <c r="D338">
        <f>LN(('Q7 (5 Viet Stocks)'!D338*'VND to JPY exchange rate'!$F338)/('Q7 (5 Viet Stocks)'!D337*'VND to JPY exchange rate'!$F337))</f>
        <v>2.3118498499444053E-2</v>
      </c>
      <c r="E338">
        <f>LN(('Q7 (5 Viet Stocks)'!E338*'VND to JPY exchange rate'!$F338)/('Q7 (5 Viet Stocks)'!E337*'VND to JPY exchange rate'!$F337))</f>
        <v>4.1231413550508925E-2</v>
      </c>
      <c r="F338">
        <f>LN(('Q7 (5 Viet Stocks)'!F338*'VND to JPY exchange rate'!$F338)/('Q7 (5 Viet Stocks)'!F337*'VND to JPY exchange rate'!$F337))</f>
        <v>1.9743249724185251E-2</v>
      </c>
    </row>
    <row r="339" spans="1:6" x14ac:dyDescent="0.25">
      <c r="A339" s="6">
        <v>43639</v>
      </c>
      <c r="B339">
        <f>LN(('Q7 (5 Viet Stocks)'!B339*'VND to JPY exchange rate'!$F339)/('Q7 (5 Viet Stocks)'!B338*'VND to JPY exchange rate'!$F338))</f>
        <v>1.4681022485913983E-2</v>
      </c>
      <c r="C339">
        <f>LN(('Q7 (5 Viet Stocks)'!C339*'VND to JPY exchange rate'!$F339)/('Q7 (5 Viet Stocks)'!C338*'VND to JPY exchange rate'!$F338))</f>
        <v>1.9134284566087879E-2</v>
      </c>
      <c r="D339">
        <f>LN(('Q7 (5 Viet Stocks)'!D339*'VND to JPY exchange rate'!$F339)/('Q7 (5 Viet Stocks)'!D338*'VND to JPY exchange rate'!$F338))</f>
        <v>1.7039452824692811E-2</v>
      </c>
      <c r="E339">
        <f>LN(('Q7 (5 Viet Stocks)'!E339*'VND to JPY exchange rate'!$F339)/('Q7 (5 Viet Stocks)'!E338*'VND to JPY exchange rate'!$F338))</f>
        <v>-1.149489427991934E-2</v>
      </c>
      <c r="F339">
        <f>LN(('Q7 (5 Viet Stocks)'!F339*'VND to JPY exchange rate'!$F339)/('Q7 (5 Viet Stocks)'!F338*'VND to JPY exchange rate'!$F338))</f>
        <v>-1.0435106575138572E-2</v>
      </c>
    </row>
    <row r="340" spans="1:6" x14ac:dyDescent="0.25">
      <c r="A340" s="6">
        <v>43646</v>
      </c>
      <c r="B340">
        <f>LN(('Q7 (5 Viet Stocks)'!B340*'VND to JPY exchange rate'!$F340)/('Q7 (5 Viet Stocks)'!B339*'VND to JPY exchange rate'!$F339))</f>
        <v>2.9471384280711464E-3</v>
      </c>
      <c r="C340">
        <f>LN(('Q7 (5 Viet Stocks)'!C340*'VND to JPY exchange rate'!$F340)/('Q7 (5 Viet Stocks)'!C339*'VND to JPY exchange rate'!$F339))</f>
        <v>2.5281942941440868E-2</v>
      </c>
      <c r="D340">
        <f>LN(('Q7 (5 Viet Stocks)'!D340*'VND to JPY exchange rate'!$F340)/('Q7 (5 Viet Stocks)'!D339*'VND to JPY exchange rate'!$F339))</f>
        <v>3.6798195383068392E-3</v>
      </c>
      <c r="E340">
        <f>LN(('Q7 (5 Viet Stocks)'!E340*'VND to JPY exchange rate'!$F340)/('Q7 (5 Viet Stocks)'!E339*'VND to JPY exchange rate'!$F339))</f>
        <v>3.9007179994886697E-2</v>
      </c>
      <c r="F340">
        <f>LN(('Q7 (5 Viet Stocks)'!F340*'VND to JPY exchange rate'!$F340)/('Q7 (5 Viet Stocks)'!F339*'VND to JPY exchange rate'!$F339))</f>
        <v>7.2032540339101031E-2</v>
      </c>
    </row>
    <row r="341" spans="1:6" x14ac:dyDescent="0.25">
      <c r="A341" s="6">
        <v>43653</v>
      </c>
      <c r="B341">
        <f>LN(('Q7 (5 Viet Stocks)'!B341*'VND to JPY exchange rate'!$F341)/('Q7 (5 Viet Stocks)'!B340*'VND to JPY exchange rate'!$F340))</f>
        <v>1.3616675592030445E-2</v>
      </c>
      <c r="C341">
        <f>LN(('Q7 (5 Viet Stocks)'!C341*'VND to JPY exchange rate'!$F341)/('Q7 (5 Viet Stocks)'!C340*'VND to JPY exchange rate'!$F340))</f>
        <v>2.3008767720298249E-3</v>
      </c>
      <c r="D341">
        <f>LN(('Q7 (5 Viet Stocks)'!D341*'VND to JPY exchange rate'!$F341)/('Q7 (5 Viet Stocks)'!D340*'VND to JPY exchange rate'!$F340))</f>
        <v>6.6645620873295058E-4</v>
      </c>
      <c r="E341">
        <f>LN(('Q7 (5 Viet Stocks)'!E341*'VND to JPY exchange rate'!$F341)/('Q7 (5 Viet Stocks)'!E340*'VND to JPY exchange rate'!$F340))</f>
        <v>2.3798043847240496E-3</v>
      </c>
      <c r="F341">
        <f>LN(('Q7 (5 Viet Stocks)'!F341*'VND to JPY exchange rate'!$F341)/('Q7 (5 Viet Stocks)'!F340*'VND to JPY exchange rate'!$F340))</f>
        <v>-9.3012688538754926E-3</v>
      </c>
    </row>
    <row r="342" spans="1:6" x14ac:dyDescent="0.25">
      <c r="A342" s="6">
        <v>43660</v>
      </c>
      <c r="B342">
        <f>LN(('Q7 (5 Viet Stocks)'!B342*'VND to JPY exchange rate'!$F342)/('Q7 (5 Viet Stocks)'!B341*'VND to JPY exchange rate'!$F341))</f>
        <v>1.5501286543501615E-2</v>
      </c>
      <c r="C342">
        <f>LN(('Q7 (5 Viet Stocks)'!C342*'VND to JPY exchange rate'!$F342)/('Q7 (5 Viet Stocks)'!C341*'VND to JPY exchange rate'!$F341))</f>
        <v>1.8675931165723116E-2</v>
      </c>
      <c r="D342">
        <f>LN(('Q7 (5 Viet Stocks)'!D342*'VND to JPY exchange rate'!$F342)/('Q7 (5 Viet Stocks)'!D341*'VND to JPY exchange rate'!$F341))</f>
        <v>-1.0987500525697613E-2</v>
      </c>
      <c r="E342">
        <f>LN(('Q7 (5 Viet Stocks)'!E342*'VND to JPY exchange rate'!$F342)/('Q7 (5 Viet Stocks)'!E341*'VND to JPY exchange rate'!$F341))</f>
        <v>1.2106677382776408E-2</v>
      </c>
      <c r="F342">
        <f>LN(('Q7 (5 Viet Stocks)'!F342*'VND to JPY exchange rate'!$F342)/('Q7 (5 Viet Stocks)'!F341*'VND to JPY exchange rate'!$F341))</f>
        <v>1.9800871635685625E-3</v>
      </c>
    </row>
    <row r="343" spans="1:6" x14ac:dyDescent="0.25">
      <c r="A343" s="6">
        <v>43667</v>
      </c>
      <c r="B343">
        <f>LN(('Q7 (5 Viet Stocks)'!B343*'VND to JPY exchange rate'!$F343)/('Q7 (5 Viet Stocks)'!B342*'VND to JPY exchange rate'!$F342))</f>
        <v>-1.9413727135811382E-2</v>
      </c>
      <c r="C343">
        <f>LN(('Q7 (5 Viet Stocks)'!C343*'VND to JPY exchange rate'!$F343)/('Q7 (5 Viet Stocks)'!C342*'VND to JPY exchange rate'!$F342))</f>
        <v>-2.7921600153018384E-2</v>
      </c>
      <c r="D343">
        <f>LN(('Q7 (5 Viet Stocks)'!D343*'VND to JPY exchange rate'!$F343)/('Q7 (5 Viet Stocks)'!D342*'VND to JPY exchange rate'!$F342))</f>
        <v>-0.10341155292744751</v>
      </c>
      <c r="E343">
        <f>LN(('Q7 (5 Viet Stocks)'!E343*'VND to JPY exchange rate'!$F343)/('Q7 (5 Viet Stocks)'!E342*'VND to JPY exchange rate'!$F342))</f>
        <v>-1.2368770686064028E-3</v>
      </c>
      <c r="F343">
        <f>LN(('Q7 (5 Viet Stocks)'!F343*'VND to JPY exchange rate'!$F343)/('Q7 (5 Viet Stocks)'!F342*'VND to JPY exchange rate'!$F342))</f>
        <v>-4.0559336549697463E-2</v>
      </c>
    </row>
    <row r="344" spans="1:6" x14ac:dyDescent="0.25">
      <c r="A344" s="6">
        <v>43674</v>
      </c>
      <c r="B344">
        <f>LN(('Q7 (5 Viet Stocks)'!B344*'VND to JPY exchange rate'!$F344)/('Q7 (5 Viet Stocks)'!B343*'VND to JPY exchange rate'!$F343))</f>
        <v>2.5283501699818748E-2</v>
      </c>
      <c r="C344">
        <f>LN(('Q7 (5 Viet Stocks)'!C344*'VND to JPY exchange rate'!$F344)/('Q7 (5 Viet Stocks)'!C343*'VND to JPY exchange rate'!$F343))</f>
        <v>-1.2744790591633444E-3</v>
      </c>
      <c r="D344">
        <f>LN(('Q7 (5 Viet Stocks)'!D344*'VND to JPY exchange rate'!$F344)/('Q7 (5 Viet Stocks)'!D343*'VND to JPY exchange rate'!$F343))</f>
        <v>3.6243111707043064E-2</v>
      </c>
      <c r="E344">
        <f>LN(('Q7 (5 Viet Stocks)'!E344*'VND to JPY exchange rate'!$F344)/('Q7 (5 Viet Stocks)'!E343*'VND to JPY exchange rate'!$F343))</f>
        <v>3.4070025363158417E-2</v>
      </c>
      <c r="F344">
        <f>LN(('Q7 (5 Viet Stocks)'!F344*'VND to JPY exchange rate'!$F344)/('Q7 (5 Viet Stocks)'!F343*'VND to JPY exchange rate'!$F343))</f>
        <v>5.674092755638771E-2</v>
      </c>
    </row>
    <row r="345" spans="1:6" x14ac:dyDescent="0.25">
      <c r="A345" s="6">
        <v>43681</v>
      </c>
      <c r="B345">
        <f>LN(('Q7 (5 Viet Stocks)'!B345*'VND to JPY exchange rate'!$F345)/('Q7 (5 Viet Stocks)'!B344*'VND to JPY exchange rate'!$F344))</f>
        <v>-7.8727007573356059E-2</v>
      </c>
      <c r="C345">
        <f>LN(('Q7 (5 Viet Stocks)'!C345*'VND to JPY exchange rate'!$F345)/('Q7 (5 Viet Stocks)'!C344*'VND to JPY exchange rate'!$F344))</f>
        <v>-0.12325565140854662</v>
      </c>
      <c r="D345">
        <f>LN(('Q7 (5 Viet Stocks)'!D345*'VND to JPY exchange rate'!$F345)/('Q7 (5 Viet Stocks)'!D344*'VND to JPY exchange rate'!$F344))</f>
        <v>-2.7765019672269034E-2</v>
      </c>
      <c r="E345">
        <f>LN(('Q7 (5 Viet Stocks)'!E345*'VND to JPY exchange rate'!$F345)/('Q7 (5 Viet Stocks)'!E344*'VND to JPY exchange rate'!$F344))</f>
        <v>-5.3419112166924847E-2</v>
      </c>
      <c r="F345">
        <f>LN(('Q7 (5 Viet Stocks)'!F345*'VND to JPY exchange rate'!$F345)/('Q7 (5 Viet Stocks)'!F344*'VND to JPY exchange rate'!$F344))</f>
        <v>-0.18383625637133644</v>
      </c>
    </row>
    <row r="346" spans="1:6" x14ac:dyDescent="0.25">
      <c r="A346" s="6">
        <v>43688</v>
      </c>
      <c r="B346">
        <f>LN(('Q7 (5 Viet Stocks)'!B346*'VND to JPY exchange rate'!$F346)/('Q7 (5 Viet Stocks)'!B345*'VND to JPY exchange rate'!$F345))</f>
        <v>2.2961571184623806E-3</v>
      </c>
      <c r="C346">
        <f>LN(('Q7 (5 Viet Stocks)'!C346*'VND to JPY exchange rate'!$F346)/('Q7 (5 Viet Stocks)'!C345*'VND to JPY exchange rate'!$F345))</f>
        <v>-1.2045363425836269E-2</v>
      </c>
      <c r="D346">
        <f>LN(('Q7 (5 Viet Stocks)'!D346*'VND to JPY exchange rate'!$F346)/('Q7 (5 Viet Stocks)'!D345*'VND to JPY exchange rate'!$F345))</f>
        <v>1.0013525149216336E-2</v>
      </c>
      <c r="E346">
        <f>LN(('Q7 (5 Viet Stocks)'!E346*'VND to JPY exchange rate'!$F346)/('Q7 (5 Viet Stocks)'!E345*'VND to JPY exchange rate'!$F345))</f>
        <v>-5.1884449106342307E-3</v>
      </c>
      <c r="F346">
        <f>LN(('Q7 (5 Viet Stocks)'!F346*'VND to JPY exchange rate'!$F346)/('Q7 (5 Viet Stocks)'!F345*'VND to JPY exchange rate'!$F345))</f>
        <v>-4.5684959789438353E-4</v>
      </c>
    </row>
    <row r="347" spans="1:6" x14ac:dyDescent="0.25">
      <c r="A347" s="6">
        <v>43695</v>
      </c>
      <c r="B347">
        <f>LN(('Q7 (5 Viet Stocks)'!B347*'VND to JPY exchange rate'!$F347)/('Q7 (5 Viet Stocks)'!B346*'VND to JPY exchange rate'!$F346))</f>
        <v>1.4166770266436859E-2</v>
      </c>
      <c r="C347">
        <f>LN(('Q7 (5 Viet Stocks)'!C347*'VND to JPY exchange rate'!$F347)/('Q7 (5 Viet Stocks)'!C346*'VND to JPY exchange rate'!$F346))</f>
        <v>3.0223550256625629E-2</v>
      </c>
      <c r="D347">
        <f>LN(('Q7 (5 Viet Stocks)'!D347*'VND to JPY exchange rate'!$F347)/('Q7 (5 Viet Stocks)'!D346*'VND to JPY exchange rate'!$F346))</f>
        <v>-1.0686516862686648E-2</v>
      </c>
      <c r="E347">
        <f>LN(('Q7 (5 Viet Stocks)'!E347*'VND to JPY exchange rate'!$F347)/('Q7 (5 Viet Stocks)'!E346*'VND to JPY exchange rate'!$F346))</f>
        <v>2.4947099059294753E-2</v>
      </c>
      <c r="F347">
        <f>LN(('Q7 (5 Viet Stocks)'!F347*'VND to JPY exchange rate'!$F347)/('Q7 (5 Viet Stocks)'!F346*'VND to JPY exchange rate'!$F346))</f>
        <v>2.9621550450459291E-2</v>
      </c>
    </row>
    <row r="348" spans="1:6" x14ac:dyDescent="0.25">
      <c r="A348" s="6">
        <v>43702</v>
      </c>
      <c r="B348">
        <f>LN(('Q7 (5 Viet Stocks)'!B348*'VND to JPY exchange rate'!$F348)/('Q7 (5 Viet Stocks)'!B347*'VND to JPY exchange rate'!$F347))</f>
        <v>-1.4804850972607128E-2</v>
      </c>
      <c r="C348">
        <f>LN(('Q7 (5 Viet Stocks)'!C348*'VND to JPY exchange rate'!$F348)/('Q7 (5 Viet Stocks)'!C347*'VND to JPY exchange rate'!$F347))</f>
        <v>-3.4344723995425444E-2</v>
      </c>
      <c r="D348">
        <f>LN(('Q7 (5 Viet Stocks)'!D348*'VND to JPY exchange rate'!$F348)/('Q7 (5 Viet Stocks)'!D347*'VND to JPY exchange rate'!$F347))</f>
        <v>-5.6104749621371942E-2</v>
      </c>
      <c r="E348">
        <f>LN(('Q7 (5 Viet Stocks)'!E348*'VND to JPY exchange rate'!$F348)/('Q7 (5 Viet Stocks)'!E347*'VND to JPY exchange rate'!$F347))</f>
        <v>-1.4669472833274298E-2</v>
      </c>
      <c r="F348">
        <f>LN(('Q7 (5 Viet Stocks)'!F348*'VND to JPY exchange rate'!$F348)/('Q7 (5 Viet Stocks)'!F347*'VND to JPY exchange rate'!$F347))</f>
        <v>-6.8067331811618698E-2</v>
      </c>
    </row>
    <row r="349" spans="1:6" x14ac:dyDescent="0.25">
      <c r="A349" s="6">
        <v>43709</v>
      </c>
      <c r="B349">
        <f>LN(('Q7 (5 Viet Stocks)'!B349*'VND to JPY exchange rate'!$F349)/('Q7 (5 Viet Stocks)'!B348*'VND to JPY exchange rate'!$F348))</f>
        <v>1.4759171785296248E-2</v>
      </c>
      <c r="C349">
        <f>LN(('Q7 (5 Viet Stocks)'!C349*'VND to JPY exchange rate'!$F349)/('Q7 (5 Viet Stocks)'!C348*'VND to JPY exchange rate'!$F348))</f>
        <v>2.7941083791687988E-2</v>
      </c>
      <c r="D349">
        <f>LN(('Q7 (5 Viet Stocks)'!D349*'VND to JPY exchange rate'!$F349)/('Q7 (5 Viet Stocks)'!D348*'VND to JPY exchange rate'!$F348))</f>
        <v>2.9865339567132169E-2</v>
      </c>
      <c r="E349">
        <f>LN(('Q7 (5 Viet Stocks)'!E349*'VND to JPY exchange rate'!$F349)/('Q7 (5 Viet Stocks)'!E348*'VND to JPY exchange rate'!$F348))</f>
        <v>-1.3288644194612138E-2</v>
      </c>
      <c r="F349">
        <f>LN(('Q7 (5 Viet Stocks)'!F349*'VND to JPY exchange rate'!$F349)/('Q7 (5 Viet Stocks)'!F348*'VND to JPY exchange rate'!$F348))</f>
        <v>3.574537361450434E-2</v>
      </c>
    </row>
    <row r="350" spans="1:6" x14ac:dyDescent="0.25">
      <c r="A350" s="6">
        <v>43716</v>
      </c>
      <c r="B350">
        <f>LN(('Q7 (5 Viet Stocks)'!B350*'VND to JPY exchange rate'!$F350)/('Q7 (5 Viet Stocks)'!B349*'VND to JPY exchange rate'!$F349))</f>
        <v>3.6439012829281983E-2</v>
      </c>
      <c r="C350">
        <f>LN(('Q7 (5 Viet Stocks)'!C350*'VND to JPY exchange rate'!$F350)/('Q7 (5 Viet Stocks)'!C349*'VND to JPY exchange rate'!$F349))</f>
        <v>2.9833117011960526E-2</v>
      </c>
      <c r="D350">
        <f>LN(('Q7 (5 Viet Stocks)'!D350*'VND to JPY exchange rate'!$F350)/('Q7 (5 Viet Stocks)'!D349*'VND to JPY exchange rate'!$F349))</f>
        <v>4.8055441538597719E-2</v>
      </c>
      <c r="E350">
        <f>LN(('Q7 (5 Viet Stocks)'!E350*'VND to JPY exchange rate'!$F350)/('Q7 (5 Viet Stocks)'!E349*'VND to JPY exchange rate'!$F349))</f>
        <v>2.913804798967343E-2</v>
      </c>
      <c r="F350">
        <f>LN(('Q7 (5 Viet Stocks)'!F350*'VND to JPY exchange rate'!$F350)/('Q7 (5 Viet Stocks)'!F349*'VND to JPY exchange rate'!$F349))</f>
        <v>6.9811644246790622E-2</v>
      </c>
    </row>
    <row r="351" spans="1:6" x14ac:dyDescent="0.25">
      <c r="A351" s="6">
        <v>43723</v>
      </c>
      <c r="B351">
        <f>LN(('Q7 (5 Viet Stocks)'!B351*'VND to JPY exchange rate'!$F351)/('Q7 (5 Viet Stocks)'!B350*'VND to JPY exchange rate'!$F350))</f>
        <v>1.2503309762234389E-2</v>
      </c>
      <c r="C351">
        <f>LN(('Q7 (5 Viet Stocks)'!C351*'VND to JPY exchange rate'!$F351)/('Q7 (5 Viet Stocks)'!C350*'VND to JPY exchange rate'!$F350))</f>
        <v>6.6976581761126489E-2</v>
      </c>
      <c r="D351">
        <f>LN(('Q7 (5 Viet Stocks)'!D351*'VND to JPY exchange rate'!$F351)/('Q7 (5 Viet Stocks)'!D350*'VND to JPY exchange rate'!$F350))</f>
        <v>-7.6199852424051282E-3</v>
      </c>
      <c r="E351">
        <f>LN(('Q7 (5 Viet Stocks)'!E351*'VND to JPY exchange rate'!$F351)/('Q7 (5 Viet Stocks)'!E350*'VND to JPY exchange rate'!$F350))</f>
        <v>3.4814632263252543E-2</v>
      </c>
      <c r="F351">
        <f>LN(('Q7 (5 Viet Stocks)'!F351*'VND to JPY exchange rate'!$F351)/('Q7 (5 Viet Stocks)'!F350*'VND to JPY exchange rate'!$F350))</f>
        <v>0.11434207754184268</v>
      </c>
    </row>
    <row r="352" spans="1:6" x14ac:dyDescent="0.25">
      <c r="A352" s="6">
        <v>43730</v>
      </c>
      <c r="B352">
        <f>LN(('Q7 (5 Viet Stocks)'!B352*'VND to JPY exchange rate'!$F352)/('Q7 (5 Viet Stocks)'!B351*'VND to JPY exchange rate'!$F351))</f>
        <v>-3.6631694247136327E-3</v>
      </c>
      <c r="C352">
        <f>LN(('Q7 (5 Viet Stocks)'!C352*'VND to JPY exchange rate'!$F352)/('Q7 (5 Viet Stocks)'!C351*'VND to JPY exchange rate'!$F351))</f>
        <v>-1.3175087105542497E-2</v>
      </c>
      <c r="D352">
        <f>LN(('Q7 (5 Viet Stocks)'!D352*'VND to JPY exchange rate'!$F352)/('Q7 (5 Viet Stocks)'!D351*'VND to JPY exchange rate'!$F351))</f>
        <v>2.5870199425769885E-2</v>
      </c>
      <c r="E352">
        <f>LN(('Q7 (5 Viet Stocks)'!E352*'VND to JPY exchange rate'!$F352)/('Q7 (5 Viet Stocks)'!E351*'VND to JPY exchange rate'!$F351))</f>
        <v>-1.8752729573821944E-2</v>
      </c>
      <c r="F352">
        <f>LN(('Q7 (5 Viet Stocks)'!F352*'VND to JPY exchange rate'!$F352)/('Q7 (5 Viet Stocks)'!F351*'VND to JPY exchange rate'!$F351))</f>
        <v>-5.0875253083897072E-2</v>
      </c>
    </row>
    <row r="353" spans="1:6" x14ac:dyDescent="0.25">
      <c r="A353" s="6">
        <v>43737</v>
      </c>
      <c r="B353">
        <f>LN(('Q7 (5 Viet Stocks)'!B353*'VND to JPY exchange rate'!$F353)/('Q7 (5 Viet Stocks)'!B352*'VND to JPY exchange rate'!$F352))</f>
        <v>-8.9038542358866463E-3</v>
      </c>
      <c r="C353">
        <f>LN(('Q7 (5 Viet Stocks)'!C353*'VND to JPY exchange rate'!$F353)/('Q7 (5 Viet Stocks)'!C352*'VND to JPY exchange rate'!$F352))</f>
        <v>3.0303556408242744E-2</v>
      </c>
      <c r="D353">
        <f>LN(('Q7 (5 Viet Stocks)'!D353*'VND to JPY exchange rate'!$F353)/('Q7 (5 Viet Stocks)'!D352*'VND to JPY exchange rate'!$F352))</f>
        <v>-8.865083577146925E-3</v>
      </c>
      <c r="E353">
        <f>LN(('Q7 (5 Viet Stocks)'!E353*'VND to JPY exchange rate'!$F353)/('Q7 (5 Viet Stocks)'!E352*'VND to JPY exchange rate'!$F352))</f>
        <v>-8.2451968142404249E-3</v>
      </c>
      <c r="F353">
        <f>LN(('Q7 (5 Viet Stocks)'!F353*'VND to JPY exchange rate'!$F353)/('Q7 (5 Viet Stocks)'!F352*'VND to JPY exchange rate'!$F352))</f>
        <v>-6.933735552864588E-2</v>
      </c>
    </row>
    <row r="354" spans="1:6" x14ac:dyDescent="0.25">
      <c r="A354" s="6">
        <v>43744</v>
      </c>
      <c r="B354">
        <f>LN(('Q7 (5 Viet Stocks)'!B354*'VND to JPY exchange rate'!$F354)/('Q7 (5 Viet Stocks)'!B353*'VND to JPY exchange rate'!$F353))</f>
        <v>-2.1977297924693641E-2</v>
      </c>
      <c r="C354">
        <f>LN(('Q7 (5 Viet Stocks)'!C354*'VND to JPY exchange rate'!$F354)/('Q7 (5 Viet Stocks)'!C353*'VND to JPY exchange rate'!$F353))</f>
        <v>-2.2312337580351855E-2</v>
      </c>
      <c r="D354">
        <f>LN(('Q7 (5 Viet Stocks)'!D354*'VND to JPY exchange rate'!$F354)/('Q7 (5 Viet Stocks)'!D353*'VND to JPY exchange rate'!$F353))</f>
        <v>-1.9512074517961289E-2</v>
      </c>
      <c r="E354">
        <f>LN(('Q7 (5 Viet Stocks)'!E354*'VND to JPY exchange rate'!$F354)/('Q7 (5 Viet Stocks)'!E353*'VND to JPY exchange rate'!$F353))</f>
        <v>-6.6894778525388738E-3</v>
      </c>
      <c r="F354">
        <f>LN(('Q7 (5 Viet Stocks)'!F354*'VND to JPY exchange rate'!$F354)/('Q7 (5 Viet Stocks)'!F353*'VND to JPY exchange rate'!$F353))</f>
        <v>-6.2517006122228283E-2</v>
      </c>
    </row>
    <row r="355" spans="1:6" x14ac:dyDescent="0.25">
      <c r="A355" s="6">
        <v>43751</v>
      </c>
      <c r="B355">
        <f>LN(('Q7 (5 Viet Stocks)'!B355*'VND to JPY exchange rate'!$F355)/('Q7 (5 Viet Stocks)'!B354*'VND to JPY exchange rate'!$F354))</f>
        <v>2.5350679964835105E-2</v>
      </c>
      <c r="C355">
        <f>LN(('Q7 (5 Viet Stocks)'!C355*'VND to JPY exchange rate'!$F355)/('Q7 (5 Viet Stocks)'!C354*'VND to JPY exchange rate'!$F354))</f>
        <v>3.0691098322135794E-2</v>
      </c>
      <c r="D355">
        <f>LN(('Q7 (5 Viet Stocks)'!D355*'VND to JPY exchange rate'!$F355)/('Q7 (5 Viet Stocks)'!D354*'VND to JPY exchange rate'!$F354))</f>
        <v>7.6954471206278829E-3</v>
      </c>
      <c r="E355">
        <f>LN(('Q7 (5 Viet Stocks)'!E355*'VND to JPY exchange rate'!$F355)/('Q7 (5 Viet Stocks)'!E354*'VND to JPY exchange rate'!$F354))</f>
        <v>1.8896918632679498E-2</v>
      </c>
      <c r="F355">
        <f>LN(('Q7 (5 Viet Stocks)'!F355*'VND to JPY exchange rate'!$F355)/('Q7 (5 Viet Stocks)'!F354*'VND to JPY exchange rate'!$F354))</f>
        <v>2.7083161963741862E-2</v>
      </c>
    </row>
    <row r="356" spans="1:6" x14ac:dyDescent="0.25">
      <c r="A356" s="6">
        <v>43758</v>
      </c>
      <c r="B356">
        <f>LN(('Q7 (5 Viet Stocks)'!B356*'VND to JPY exchange rate'!$F356)/('Q7 (5 Viet Stocks)'!B355*'VND to JPY exchange rate'!$F355))</f>
        <v>1.3514356439594987E-2</v>
      </c>
      <c r="C356">
        <f>LN(('Q7 (5 Viet Stocks)'!C356*'VND to JPY exchange rate'!$F356)/('Q7 (5 Viet Stocks)'!C355*'VND to JPY exchange rate'!$F355))</f>
        <v>3.7867457534137283E-2</v>
      </c>
      <c r="D356">
        <f>LN(('Q7 (5 Viet Stocks)'!D356*'VND to JPY exchange rate'!$F356)/('Q7 (5 Viet Stocks)'!D355*'VND to JPY exchange rate'!$F355))</f>
        <v>9.9159868630850925E-2</v>
      </c>
      <c r="E356">
        <f>LN(('Q7 (5 Viet Stocks)'!E356*'VND to JPY exchange rate'!$F356)/('Q7 (5 Viet Stocks)'!E355*'VND to JPY exchange rate'!$F355))</f>
        <v>3.17257658339739E-2</v>
      </c>
      <c r="F356">
        <f>LN(('Q7 (5 Viet Stocks)'!F356*'VND to JPY exchange rate'!$F356)/('Q7 (5 Viet Stocks)'!F355*'VND to JPY exchange rate'!$F355))</f>
        <v>8.709239404895161E-2</v>
      </c>
    </row>
    <row r="357" spans="1:6" x14ac:dyDescent="0.25">
      <c r="A357" s="6">
        <v>43765</v>
      </c>
      <c r="B357">
        <f>LN(('Q7 (5 Viet Stocks)'!B357*'VND to JPY exchange rate'!$F357)/('Q7 (5 Viet Stocks)'!B356*'VND to JPY exchange rate'!$F356))</f>
        <v>8.2905466366315506E-3</v>
      </c>
      <c r="C357">
        <f>LN(('Q7 (5 Viet Stocks)'!C357*'VND to JPY exchange rate'!$F357)/('Q7 (5 Viet Stocks)'!C356*'VND to JPY exchange rate'!$F356))</f>
        <v>7.5211988109613812E-3</v>
      </c>
      <c r="D357">
        <f>LN(('Q7 (5 Viet Stocks)'!D357*'VND to JPY exchange rate'!$F357)/('Q7 (5 Viet Stocks)'!D356*'VND to JPY exchange rate'!$F356))</f>
        <v>-9.3619245614797435E-3</v>
      </c>
      <c r="E357">
        <f>LN(('Q7 (5 Viet Stocks)'!E357*'VND to JPY exchange rate'!$F357)/('Q7 (5 Viet Stocks)'!E356*'VND to JPY exchange rate'!$F356))</f>
        <v>9.7118782815486474E-3</v>
      </c>
      <c r="F357">
        <f>LN(('Q7 (5 Viet Stocks)'!F357*'VND to JPY exchange rate'!$F357)/('Q7 (5 Viet Stocks)'!F356*'VND to JPY exchange rate'!$F356))</f>
        <v>4.1154351521450229E-2</v>
      </c>
    </row>
    <row r="358" spans="1:6" x14ac:dyDescent="0.25">
      <c r="A358" s="6">
        <v>43772</v>
      </c>
      <c r="B358">
        <f>LN(('Q7 (5 Viet Stocks)'!B358*'VND to JPY exchange rate'!$F358)/('Q7 (5 Viet Stocks)'!B357*'VND to JPY exchange rate'!$F357))</f>
        <v>1.0106136987271164E-2</v>
      </c>
      <c r="C358">
        <f>LN(('Q7 (5 Viet Stocks)'!C358*'VND to JPY exchange rate'!$F358)/('Q7 (5 Viet Stocks)'!C357*'VND to JPY exchange rate'!$F357))</f>
        <v>2.3438205387198666E-2</v>
      </c>
      <c r="D358">
        <f>LN(('Q7 (5 Viet Stocks)'!D358*'VND to JPY exchange rate'!$F358)/('Q7 (5 Viet Stocks)'!D357*'VND to JPY exchange rate'!$F357))</f>
        <v>1.1311374871416119E-2</v>
      </c>
      <c r="E358">
        <f>LN(('Q7 (5 Viet Stocks)'!E358*'VND to JPY exchange rate'!$F358)/('Q7 (5 Viet Stocks)'!E357*'VND to JPY exchange rate'!$F357))</f>
        <v>2.9221632803085724E-2</v>
      </c>
      <c r="F358">
        <f>LN(('Q7 (5 Viet Stocks)'!F358*'VND to JPY exchange rate'!$F358)/('Q7 (5 Viet Stocks)'!F357*'VND to JPY exchange rate'!$F357))</f>
        <v>4.1581583820639929E-2</v>
      </c>
    </row>
    <row r="359" spans="1:6" x14ac:dyDescent="0.25">
      <c r="A359" s="6">
        <v>43779</v>
      </c>
      <c r="B359">
        <f>LN(('Q7 (5 Viet Stocks)'!B359*'VND to JPY exchange rate'!$F359)/('Q7 (5 Viet Stocks)'!B358*'VND to JPY exchange rate'!$F358))</f>
        <v>2.3770992581238975E-2</v>
      </c>
      <c r="C359">
        <f>LN(('Q7 (5 Viet Stocks)'!C359*'VND to JPY exchange rate'!$F359)/('Q7 (5 Viet Stocks)'!C358*'VND to JPY exchange rate'!$F358))</f>
        <v>-6.2362808661629281E-3</v>
      </c>
      <c r="D359">
        <f>LN(('Q7 (5 Viet Stocks)'!D359*'VND to JPY exchange rate'!$F359)/('Q7 (5 Viet Stocks)'!D358*'VND to JPY exchange rate'!$F358))</f>
        <v>3.0332769371087535E-2</v>
      </c>
      <c r="E359">
        <f>LN(('Q7 (5 Viet Stocks)'!E359*'VND to JPY exchange rate'!$F359)/('Q7 (5 Viet Stocks)'!E358*'VND to JPY exchange rate'!$F358))</f>
        <v>4.9634042412697484E-3</v>
      </c>
      <c r="F359">
        <f>LN(('Q7 (5 Viet Stocks)'!F359*'VND to JPY exchange rate'!$F359)/('Q7 (5 Viet Stocks)'!F358*'VND to JPY exchange rate'!$F358))</f>
        <v>9.344356151588528E-3</v>
      </c>
    </row>
    <row r="360" spans="1:6" x14ac:dyDescent="0.25">
      <c r="A360" s="6">
        <v>43786</v>
      </c>
      <c r="B360">
        <f>LN(('Q7 (5 Viet Stocks)'!B360*'VND to JPY exchange rate'!$F360)/('Q7 (5 Viet Stocks)'!B359*'VND to JPY exchange rate'!$F359))</f>
        <v>7.7025983925540298E-3</v>
      </c>
      <c r="C360">
        <f>LN(('Q7 (5 Viet Stocks)'!C360*'VND to JPY exchange rate'!$F360)/('Q7 (5 Viet Stocks)'!C359*'VND to JPY exchange rate'!$F359))</f>
        <v>-1.7946080561817616E-3</v>
      </c>
      <c r="D360">
        <f>LN(('Q7 (5 Viet Stocks)'!D360*'VND to JPY exchange rate'!$F360)/('Q7 (5 Viet Stocks)'!D359*'VND to JPY exchange rate'!$F359))</f>
        <v>-1.8364033564540857E-2</v>
      </c>
      <c r="E360">
        <f>LN(('Q7 (5 Viet Stocks)'!E360*'VND to JPY exchange rate'!$F360)/('Q7 (5 Viet Stocks)'!E359*'VND to JPY exchange rate'!$F359))</f>
        <v>-3.5087261188829896E-3</v>
      </c>
      <c r="F360">
        <f>LN(('Q7 (5 Viet Stocks)'!F360*'VND to JPY exchange rate'!$F360)/('Q7 (5 Viet Stocks)'!F359*'VND to JPY exchange rate'!$F359))</f>
        <v>-1.181445459694643E-2</v>
      </c>
    </row>
    <row r="361" spans="1:6" x14ac:dyDescent="0.25">
      <c r="A361" s="6">
        <v>43793</v>
      </c>
      <c r="B361">
        <f>LN(('Q7 (5 Viet Stocks)'!B361*'VND to JPY exchange rate'!$F361)/('Q7 (5 Viet Stocks)'!B360*'VND to JPY exchange rate'!$F360))</f>
        <v>1.647050209060134E-3</v>
      </c>
      <c r="C361">
        <f>LN(('Q7 (5 Viet Stocks)'!C361*'VND to JPY exchange rate'!$F361)/('Q7 (5 Viet Stocks)'!C360*'VND to JPY exchange rate'!$F360))</f>
        <v>4.0951942344757903E-3</v>
      </c>
      <c r="D361">
        <f>LN(('Q7 (5 Viet Stocks)'!D361*'VND to JPY exchange rate'!$F361)/('Q7 (5 Viet Stocks)'!D360*'VND to JPY exchange rate'!$F360))</f>
        <v>3.8232051346343068E-2</v>
      </c>
      <c r="E361">
        <f>LN(('Q7 (5 Viet Stocks)'!E361*'VND to JPY exchange rate'!$F361)/('Q7 (5 Viet Stocks)'!E360*'VND to JPY exchange rate'!$F360))</f>
        <v>1.9948061830740198E-2</v>
      </c>
      <c r="F361">
        <f>LN(('Q7 (5 Viet Stocks)'!F361*'VND to JPY exchange rate'!$F361)/('Q7 (5 Viet Stocks)'!F360*'VND to JPY exchange rate'!$F360))</f>
        <v>5.3148410530392036E-2</v>
      </c>
    </row>
    <row r="362" spans="1:6" x14ac:dyDescent="0.25">
      <c r="A362" s="6">
        <v>43800</v>
      </c>
      <c r="B362">
        <f>LN(('Q7 (5 Viet Stocks)'!B362*'VND to JPY exchange rate'!$F362)/('Q7 (5 Viet Stocks)'!B361*'VND to JPY exchange rate'!$F361))</f>
        <v>6.1890219269914561E-3</v>
      </c>
      <c r="C362">
        <f>LN(('Q7 (5 Viet Stocks)'!C362*'VND to JPY exchange rate'!$F362)/('Q7 (5 Viet Stocks)'!C361*'VND to JPY exchange rate'!$F361))</f>
        <v>6.3117187853407846E-3</v>
      </c>
      <c r="D362">
        <f>LN(('Q7 (5 Viet Stocks)'!D362*'VND to JPY exchange rate'!$F362)/('Q7 (5 Viet Stocks)'!D361*'VND to JPY exchange rate'!$F361))</f>
        <v>7.5723825980498266E-3</v>
      </c>
      <c r="E362">
        <f>LN(('Q7 (5 Viet Stocks)'!E362*'VND to JPY exchange rate'!$F362)/('Q7 (5 Viet Stocks)'!E361*'VND to JPY exchange rate'!$F361))</f>
        <v>1.9847899291767567E-2</v>
      </c>
      <c r="F362">
        <f>LN(('Q7 (5 Viet Stocks)'!F362*'VND to JPY exchange rate'!$F362)/('Q7 (5 Viet Stocks)'!F361*'VND to JPY exchange rate'!$F361))</f>
        <v>-1.6513283336433083E-2</v>
      </c>
    </row>
    <row r="363" spans="1:6" x14ac:dyDescent="0.25">
      <c r="A363" s="6">
        <v>43807</v>
      </c>
      <c r="B363">
        <f>LN(('Q7 (5 Viet Stocks)'!B363*'VND to JPY exchange rate'!$F363)/('Q7 (5 Viet Stocks)'!B362*'VND to JPY exchange rate'!$F362))</f>
        <v>-9.0802792714840151E-4</v>
      </c>
      <c r="C363">
        <f>LN(('Q7 (5 Viet Stocks)'!C363*'VND to JPY exchange rate'!$F363)/('Q7 (5 Viet Stocks)'!C362*'VND to JPY exchange rate'!$F362))</f>
        <v>6.6406307470659714E-3</v>
      </c>
      <c r="D363">
        <f>LN(('Q7 (5 Viet Stocks)'!D363*'VND to JPY exchange rate'!$F363)/('Q7 (5 Viet Stocks)'!D362*'VND to JPY exchange rate'!$F362))</f>
        <v>-2.62972497738264E-4</v>
      </c>
      <c r="E363">
        <f>LN(('Q7 (5 Viet Stocks)'!E363*'VND to JPY exchange rate'!$F363)/('Q7 (5 Viet Stocks)'!E362*'VND to JPY exchange rate'!$F362))</f>
        <v>-3.4148511704874427E-3</v>
      </c>
      <c r="F363">
        <f>LN(('Q7 (5 Viet Stocks)'!F363*'VND to JPY exchange rate'!$F363)/('Q7 (5 Viet Stocks)'!F362*'VND to JPY exchange rate'!$F362))</f>
        <v>3.1532200714601145E-2</v>
      </c>
    </row>
    <row r="364" spans="1:6" x14ac:dyDescent="0.25">
      <c r="A364" s="6">
        <v>43814</v>
      </c>
      <c r="B364">
        <f>LN(('Q7 (5 Viet Stocks)'!B364*'VND to JPY exchange rate'!$F364)/('Q7 (5 Viet Stocks)'!B363*'VND to JPY exchange rate'!$F363))</f>
        <v>2.3717310472264726E-2</v>
      </c>
      <c r="C364">
        <f>LN(('Q7 (5 Viet Stocks)'!C364*'VND to JPY exchange rate'!$F364)/('Q7 (5 Viet Stocks)'!C363*'VND to JPY exchange rate'!$F363))</f>
        <v>4.1946882307740976E-2</v>
      </c>
      <c r="D364">
        <f>LN(('Q7 (5 Viet Stocks)'!D364*'VND to JPY exchange rate'!$F364)/('Q7 (5 Viet Stocks)'!D363*'VND to JPY exchange rate'!$F363))</f>
        <v>4.2365678493721817E-2</v>
      </c>
      <c r="E364">
        <f>LN(('Q7 (5 Viet Stocks)'!E364*'VND to JPY exchange rate'!$F364)/('Q7 (5 Viet Stocks)'!E363*'VND to JPY exchange rate'!$F363))</f>
        <v>3.5404281017453812E-2</v>
      </c>
      <c r="F364">
        <f>LN(('Q7 (5 Viet Stocks)'!F364*'VND to JPY exchange rate'!$F364)/('Q7 (5 Viet Stocks)'!F363*'VND to JPY exchange rate'!$F363))</f>
        <v>4.5488965932061365E-2</v>
      </c>
    </row>
    <row r="365" spans="1:6" x14ac:dyDescent="0.25">
      <c r="A365" s="6">
        <v>43821</v>
      </c>
      <c r="B365">
        <f>LN(('Q7 (5 Viet Stocks)'!B365*'VND to JPY exchange rate'!$F365)/('Q7 (5 Viet Stocks)'!B364*'VND to JPY exchange rate'!$F364))</f>
        <v>5.881346687454052E-3</v>
      </c>
      <c r="C365">
        <f>LN(('Q7 (5 Viet Stocks)'!C365*'VND to JPY exchange rate'!$F365)/('Q7 (5 Viet Stocks)'!C364*'VND to JPY exchange rate'!$F364))</f>
        <v>-5.8157575820321269E-3</v>
      </c>
      <c r="D365">
        <f>LN(('Q7 (5 Viet Stocks)'!D365*'VND to JPY exchange rate'!$F365)/('Q7 (5 Viet Stocks)'!D364*'VND to JPY exchange rate'!$F364))</f>
        <v>2.9425213341048129E-2</v>
      </c>
      <c r="E365">
        <f>LN(('Q7 (5 Viet Stocks)'!E365*'VND to JPY exchange rate'!$F365)/('Q7 (5 Viet Stocks)'!E364*'VND to JPY exchange rate'!$F364))</f>
        <v>1.3014110925456063E-3</v>
      </c>
      <c r="F365">
        <f>LN(('Q7 (5 Viet Stocks)'!F365*'VND to JPY exchange rate'!$F365)/('Q7 (5 Viet Stocks)'!F364*'VND to JPY exchange rate'!$F364))</f>
        <v>3.8233981590018798E-2</v>
      </c>
    </row>
    <row r="366" spans="1:6" x14ac:dyDescent="0.25">
      <c r="A366" s="6">
        <v>43828</v>
      </c>
      <c r="B366">
        <f>LN(('Q7 (5 Viet Stocks)'!B366*'VND to JPY exchange rate'!$F366)/('Q7 (5 Viet Stocks)'!B365*'VND to JPY exchange rate'!$F365))</f>
        <v>-2.1318105555235664E-3</v>
      </c>
      <c r="C366">
        <f>LN(('Q7 (5 Viet Stocks)'!C366*'VND to JPY exchange rate'!$F366)/('Q7 (5 Viet Stocks)'!C365*'VND to JPY exchange rate'!$F365))</f>
        <v>1.1614316801830319E-2</v>
      </c>
      <c r="D366">
        <f>LN(('Q7 (5 Viet Stocks)'!D366*'VND to JPY exchange rate'!$F366)/('Q7 (5 Viet Stocks)'!D365*'VND to JPY exchange rate'!$F365))</f>
        <v>3.5185773047110274E-3</v>
      </c>
      <c r="E366">
        <f>LN(('Q7 (5 Viet Stocks)'!E366*'VND to JPY exchange rate'!$F366)/('Q7 (5 Viet Stocks)'!E365*'VND to JPY exchange rate'!$F365))</f>
        <v>6.6532431220617449E-3</v>
      </c>
      <c r="F366">
        <f>LN(('Q7 (5 Viet Stocks)'!F366*'VND to JPY exchange rate'!$F366)/('Q7 (5 Viet Stocks)'!F365*'VND to JPY exchange rate'!$F365))</f>
        <v>-1.252013329893276E-2</v>
      </c>
    </row>
    <row r="367" spans="1:6" x14ac:dyDescent="0.25">
      <c r="A367" s="6">
        <v>43835</v>
      </c>
      <c r="B367">
        <f>LN(('Q7 (5 Viet Stocks)'!B367*'VND to JPY exchange rate'!$F367)/('Q7 (5 Viet Stocks)'!B366*'VND to JPY exchange rate'!$F366))</f>
        <v>-2.8803134804103931E-3</v>
      </c>
      <c r="C367">
        <f>LN(('Q7 (5 Viet Stocks)'!C367*'VND to JPY exchange rate'!$F367)/('Q7 (5 Viet Stocks)'!C366*'VND to JPY exchange rate'!$F366))</f>
        <v>-2.1224134801457618E-2</v>
      </c>
      <c r="D367">
        <f>LN(('Q7 (5 Viet Stocks)'!D367*'VND to JPY exchange rate'!$F367)/('Q7 (5 Viet Stocks)'!D366*'VND to JPY exchange rate'!$F366))</f>
        <v>-4.7975921469615171E-2</v>
      </c>
      <c r="E367">
        <f>LN(('Q7 (5 Viet Stocks)'!E367*'VND to JPY exchange rate'!$F367)/('Q7 (5 Viet Stocks)'!E366*'VND to JPY exchange rate'!$F366))</f>
        <v>-1.381242993274121E-2</v>
      </c>
      <c r="F367">
        <f>LN(('Q7 (5 Viet Stocks)'!F367*'VND to JPY exchange rate'!$F367)/('Q7 (5 Viet Stocks)'!F366*'VND to JPY exchange rate'!$F366))</f>
        <v>-1.6648013662596422E-2</v>
      </c>
    </row>
    <row r="368" spans="1:6" x14ac:dyDescent="0.25">
      <c r="A368" s="6">
        <v>43842</v>
      </c>
      <c r="B368">
        <f>LN(('Q7 (5 Viet Stocks)'!B368*'VND to JPY exchange rate'!$F368)/('Q7 (5 Viet Stocks)'!B367*'VND to JPY exchange rate'!$F367))</f>
        <v>2.7876971299109675E-2</v>
      </c>
      <c r="C368">
        <f>LN(('Q7 (5 Viet Stocks)'!C368*'VND to JPY exchange rate'!$F368)/('Q7 (5 Viet Stocks)'!C367*'VND to JPY exchange rate'!$F367))</f>
        <v>3.0147917700561831E-2</v>
      </c>
      <c r="D368">
        <f>LN(('Q7 (5 Viet Stocks)'!D368*'VND to JPY exchange rate'!$F368)/('Q7 (5 Viet Stocks)'!D367*'VND to JPY exchange rate'!$F367))</f>
        <v>1.4459999532616563E-2</v>
      </c>
      <c r="E368">
        <f>LN(('Q7 (5 Viet Stocks)'!E368*'VND to JPY exchange rate'!$F368)/('Q7 (5 Viet Stocks)'!E367*'VND to JPY exchange rate'!$F367))</f>
        <v>1.1059507047857931E-2</v>
      </c>
      <c r="F368">
        <f>LN(('Q7 (5 Viet Stocks)'!F368*'VND to JPY exchange rate'!$F368)/('Q7 (5 Viet Stocks)'!F367*'VND to JPY exchange rate'!$F367))</f>
        <v>2.3916577840122757E-2</v>
      </c>
    </row>
    <row r="369" spans="1:6" x14ac:dyDescent="0.25">
      <c r="A369" s="6">
        <v>43849</v>
      </c>
      <c r="B369">
        <f>LN(('Q7 (5 Viet Stocks)'!B369*'VND to JPY exchange rate'!$F369)/('Q7 (5 Viet Stocks)'!B368*'VND to JPY exchange rate'!$F368))</f>
        <v>1.4758179348763962E-2</v>
      </c>
      <c r="C369">
        <f>LN(('Q7 (5 Viet Stocks)'!C369*'VND to JPY exchange rate'!$F369)/('Q7 (5 Viet Stocks)'!C368*'VND to JPY exchange rate'!$F368))</f>
        <v>6.9637657996836234E-3</v>
      </c>
      <c r="D369">
        <f>LN(('Q7 (5 Viet Stocks)'!D369*'VND to JPY exchange rate'!$F369)/('Q7 (5 Viet Stocks)'!D368*'VND to JPY exchange rate'!$F368))</f>
        <v>2.59277076174753E-3</v>
      </c>
      <c r="E369">
        <f>LN(('Q7 (5 Viet Stocks)'!E369*'VND to JPY exchange rate'!$F369)/('Q7 (5 Viet Stocks)'!E368*'VND to JPY exchange rate'!$F368))</f>
        <v>8.354390002990977E-3</v>
      </c>
      <c r="F369">
        <f>LN(('Q7 (5 Viet Stocks)'!F369*'VND to JPY exchange rate'!$F369)/('Q7 (5 Viet Stocks)'!F368*'VND to JPY exchange rate'!$F368))</f>
        <v>5.7839471697227599E-2</v>
      </c>
    </row>
    <row r="370" spans="1:6" x14ac:dyDescent="0.25">
      <c r="A370" s="6">
        <v>43856</v>
      </c>
      <c r="B370">
        <f>LN(('Q7 (5 Viet Stocks)'!B370*'VND to JPY exchange rate'!$F370)/('Q7 (5 Viet Stocks)'!B369*'VND to JPY exchange rate'!$F369))</f>
        <v>-3.1335027436810076E-2</v>
      </c>
      <c r="C370">
        <f>LN(('Q7 (5 Viet Stocks)'!C370*'VND to JPY exchange rate'!$F370)/('Q7 (5 Viet Stocks)'!C369*'VND to JPY exchange rate'!$F369))</f>
        <v>-6.94777039214661E-2</v>
      </c>
      <c r="D370">
        <f>LN(('Q7 (5 Viet Stocks)'!D370*'VND to JPY exchange rate'!$F370)/('Q7 (5 Viet Stocks)'!D369*'VND to JPY exchange rate'!$F369))</f>
        <v>-4.7638380527956027E-2</v>
      </c>
      <c r="E370">
        <f>LN(('Q7 (5 Viet Stocks)'!E370*'VND to JPY exchange rate'!$F370)/('Q7 (5 Viet Stocks)'!E369*'VND to JPY exchange rate'!$F369))</f>
        <v>-9.0948676460179415E-2</v>
      </c>
      <c r="F370">
        <f>LN(('Q7 (5 Viet Stocks)'!F370*'VND to JPY exchange rate'!$F370)/('Q7 (5 Viet Stocks)'!F369*'VND to JPY exchange rate'!$F369))</f>
        <v>-0.10669770263758048</v>
      </c>
    </row>
    <row r="371" spans="1:6" x14ac:dyDescent="0.25">
      <c r="A371" s="6">
        <v>43863</v>
      </c>
      <c r="B371">
        <f>LN(('Q7 (5 Viet Stocks)'!B371*'VND to JPY exchange rate'!$F371)/('Q7 (5 Viet Stocks)'!B370*'VND to JPY exchange rate'!$F370))</f>
        <v>-1.0742963634597541E-2</v>
      </c>
      <c r="C371">
        <f>LN(('Q7 (5 Viet Stocks)'!C371*'VND to JPY exchange rate'!$F371)/('Q7 (5 Viet Stocks)'!C370*'VND to JPY exchange rate'!$F370))</f>
        <v>-3.4869936758174784E-2</v>
      </c>
      <c r="D371">
        <f>LN(('Q7 (5 Viet Stocks)'!D371*'VND to JPY exchange rate'!$F371)/('Q7 (5 Viet Stocks)'!D370*'VND to JPY exchange rate'!$F370))</f>
        <v>-2.9515739733694122E-2</v>
      </c>
      <c r="E371">
        <f>LN(('Q7 (5 Viet Stocks)'!E371*'VND to JPY exchange rate'!$F371)/('Q7 (5 Viet Stocks)'!E370*'VND to JPY exchange rate'!$F370))</f>
        <v>-3.5759921897661619E-2</v>
      </c>
      <c r="F371">
        <f>LN(('Q7 (5 Viet Stocks)'!F371*'VND to JPY exchange rate'!$F371)/('Q7 (5 Viet Stocks)'!F370*'VND to JPY exchange rate'!$F370))</f>
        <v>-3.3742340674031632E-2</v>
      </c>
    </row>
    <row r="372" spans="1:6" x14ac:dyDescent="0.25">
      <c r="A372" s="6">
        <v>43870</v>
      </c>
      <c r="B372">
        <f>LN(('Q7 (5 Viet Stocks)'!B372*'VND to JPY exchange rate'!$F372)/('Q7 (5 Viet Stocks)'!B371*'VND to JPY exchange rate'!$F371))</f>
        <v>3.8738794097118688E-2</v>
      </c>
      <c r="C372">
        <f>LN(('Q7 (5 Viet Stocks)'!C372*'VND to JPY exchange rate'!$F372)/('Q7 (5 Viet Stocks)'!C371*'VND to JPY exchange rate'!$F371))</f>
        <v>3.6310382227102998E-2</v>
      </c>
      <c r="D372">
        <f>LN(('Q7 (5 Viet Stocks)'!D372*'VND to JPY exchange rate'!$F372)/('Q7 (5 Viet Stocks)'!D371*'VND to JPY exchange rate'!$F371))</f>
        <v>0.13382249663732362</v>
      </c>
      <c r="E372">
        <f>LN(('Q7 (5 Viet Stocks)'!E372*'VND to JPY exchange rate'!$F372)/('Q7 (5 Viet Stocks)'!E371*'VND to JPY exchange rate'!$F371))</f>
        <v>1.8204160657096013E-2</v>
      </c>
      <c r="F372">
        <f>LN(('Q7 (5 Viet Stocks)'!F372*'VND to JPY exchange rate'!$F372)/('Q7 (5 Viet Stocks)'!F371*'VND to JPY exchange rate'!$F371))</f>
        <v>6.980175452223672E-2</v>
      </c>
    </row>
    <row r="373" spans="1:6" x14ac:dyDescent="0.25">
      <c r="A373" s="6">
        <v>43877</v>
      </c>
      <c r="B373">
        <f>LN(('Q7 (5 Viet Stocks)'!B373*'VND to JPY exchange rate'!$F373)/('Q7 (5 Viet Stocks)'!B372*'VND to JPY exchange rate'!$F372))</f>
        <v>8.9785743940712856E-3</v>
      </c>
      <c r="C373">
        <f>LN(('Q7 (5 Viet Stocks)'!C373*'VND to JPY exchange rate'!$F373)/('Q7 (5 Viet Stocks)'!C372*'VND to JPY exchange rate'!$F372))</f>
        <v>1.098889394357423E-2</v>
      </c>
      <c r="D373">
        <f>LN(('Q7 (5 Viet Stocks)'!D373*'VND to JPY exchange rate'!$F373)/('Q7 (5 Viet Stocks)'!D372*'VND to JPY exchange rate'!$F372))</f>
        <v>2.2134343228859946E-2</v>
      </c>
      <c r="E373">
        <f>LN(('Q7 (5 Viet Stocks)'!E373*'VND to JPY exchange rate'!$F373)/('Q7 (5 Viet Stocks)'!E372*'VND to JPY exchange rate'!$F372))</f>
        <v>6.675127169691283E-3</v>
      </c>
      <c r="F373">
        <f>LN(('Q7 (5 Viet Stocks)'!F373*'VND to JPY exchange rate'!$F373)/('Q7 (5 Viet Stocks)'!F372*'VND to JPY exchange rate'!$F372))</f>
        <v>3.4256516182747172E-2</v>
      </c>
    </row>
    <row r="374" spans="1:6" x14ac:dyDescent="0.25">
      <c r="A374" s="6">
        <v>43884</v>
      </c>
      <c r="B374">
        <f>LN(('Q7 (5 Viet Stocks)'!B374*'VND to JPY exchange rate'!$F374)/('Q7 (5 Viet Stocks)'!B373*'VND to JPY exchange rate'!$F373))</f>
        <v>-2.8131647812545669E-2</v>
      </c>
      <c r="C374">
        <f>LN(('Q7 (5 Viet Stocks)'!C374*'VND to JPY exchange rate'!$F374)/('Q7 (5 Viet Stocks)'!C373*'VND to JPY exchange rate'!$F373))</f>
        <v>-4.4932731940978667E-2</v>
      </c>
      <c r="D374">
        <f>LN(('Q7 (5 Viet Stocks)'!D374*'VND to JPY exchange rate'!$F374)/('Q7 (5 Viet Stocks)'!D373*'VND to JPY exchange rate'!$F373))</f>
        <v>2.6390268473110521E-3</v>
      </c>
      <c r="E374">
        <f>LN(('Q7 (5 Viet Stocks)'!E374*'VND to JPY exchange rate'!$F374)/('Q7 (5 Viet Stocks)'!E373*'VND to JPY exchange rate'!$F373))</f>
        <v>-6.2885051407003754E-4</v>
      </c>
      <c r="F374">
        <f>LN(('Q7 (5 Viet Stocks)'!F374*'VND to JPY exchange rate'!$F374)/('Q7 (5 Viet Stocks)'!F373*'VND to JPY exchange rate'!$F373))</f>
        <v>-9.3644823570010027E-2</v>
      </c>
    </row>
    <row r="375" spans="1:6" x14ac:dyDescent="0.25">
      <c r="A375" s="6">
        <v>43891</v>
      </c>
      <c r="B375">
        <f>LN(('Q7 (5 Viet Stocks)'!B375*'VND to JPY exchange rate'!$F375)/('Q7 (5 Viet Stocks)'!B374*'VND to JPY exchange rate'!$F374))</f>
        <v>-8.3126564496843774E-2</v>
      </c>
      <c r="C375">
        <f>LN(('Q7 (5 Viet Stocks)'!C375*'VND to JPY exchange rate'!$F375)/('Q7 (5 Viet Stocks)'!C374*'VND to JPY exchange rate'!$F374))</f>
        <v>-5.6715902600696977E-2</v>
      </c>
      <c r="D375">
        <f>LN(('Q7 (5 Viet Stocks)'!D375*'VND to JPY exchange rate'!$F375)/('Q7 (5 Viet Stocks)'!D374*'VND to JPY exchange rate'!$F374))</f>
        <v>-9.0900393085838888E-2</v>
      </c>
      <c r="E375">
        <f>LN(('Q7 (5 Viet Stocks)'!E375*'VND to JPY exchange rate'!$F375)/('Q7 (5 Viet Stocks)'!E374*'VND to JPY exchange rate'!$F374))</f>
        <v>-0.1109375663382639</v>
      </c>
      <c r="F375">
        <f>LN(('Q7 (5 Viet Stocks)'!F375*'VND to JPY exchange rate'!$F375)/('Q7 (5 Viet Stocks)'!F374*'VND to JPY exchange rate'!$F374))</f>
        <v>-0.24898510600482121</v>
      </c>
    </row>
    <row r="376" spans="1:6" x14ac:dyDescent="0.25">
      <c r="A376" s="6">
        <v>43898</v>
      </c>
      <c r="B376">
        <f>LN(('Q7 (5 Viet Stocks)'!B376*'VND to JPY exchange rate'!$F376)/('Q7 (5 Viet Stocks)'!B375*'VND to JPY exchange rate'!$F375))</f>
        <v>-0.15415557384473957</v>
      </c>
      <c r="C376">
        <f>LN(('Q7 (5 Viet Stocks)'!C376*'VND to JPY exchange rate'!$F376)/('Q7 (5 Viet Stocks)'!C375*'VND to JPY exchange rate'!$F375))</f>
        <v>-0.13469823778067805</v>
      </c>
      <c r="D376">
        <f>LN(('Q7 (5 Viet Stocks)'!D376*'VND to JPY exchange rate'!$F376)/('Q7 (5 Viet Stocks)'!D375*'VND to JPY exchange rate'!$F375))</f>
        <v>-7.1981247568802545E-2</v>
      </c>
      <c r="E376">
        <f>LN(('Q7 (5 Viet Stocks)'!E376*'VND to JPY exchange rate'!$F376)/('Q7 (5 Viet Stocks)'!E375*'VND to JPY exchange rate'!$F375))</f>
        <v>-0.21114038204287436</v>
      </c>
      <c r="F376">
        <f>LN(('Q7 (5 Viet Stocks)'!F376*'VND to JPY exchange rate'!$F376)/('Q7 (5 Viet Stocks)'!F375*'VND to JPY exchange rate'!$F375))</f>
        <v>-0.51902997192204503</v>
      </c>
    </row>
    <row r="377" spans="1:6" x14ac:dyDescent="0.25">
      <c r="A377" s="6">
        <v>43905</v>
      </c>
      <c r="B377">
        <f>LN(('Q7 (5 Viet Stocks)'!B377*'VND to JPY exchange rate'!$F377)/('Q7 (5 Viet Stocks)'!B376*'VND to JPY exchange rate'!$F376))</f>
        <v>-0.13107072673917183</v>
      </c>
      <c r="C377">
        <f>LN(('Q7 (5 Viet Stocks)'!C377*'VND to JPY exchange rate'!$F377)/('Q7 (5 Viet Stocks)'!C376*'VND to JPY exchange rate'!$F376))</f>
        <v>-0.20772168652846751</v>
      </c>
      <c r="D377">
        <f>LN(('Q7 (5 Viet Stocks)'!D377*'VND to JPY exchange rate'!$F377)/('Q7 (5 Viet Stocks)'!D376*'VND to JPY exchange rate'!$F376))</f>
        <v>-0.20005229195615898</v>
      </c>
      <c r="E377">
        <f>LN(('Q7 (5 Viet Stocks)'!E377*'VND to JPY exchange rate'!$F377)/('Q7 (5 Viet Stocks)'!E376*'VND to JPY exchange rate'!$F376))</f>
        <v>-5.7886669786314016E-2</v>
      </c>
      <c r="F377">
        <f>LN(('Q7 (5 Viet Stocks)'!F377*'VND to JPY exchange rate'!$F377)/('Q7 (5 Viet Stocks)'!F376*'VND to JPY exchange rate'!$F376))</f>
        <v>-0.79358773037952057</v>
      </c>
    </row>
    <row r="378" spans="1:6" x14ac:dyDescent="0.25">
      <c r="A378" s="6">
        <v>43912</v>
      </c>
      <c r="B378">
        <f>LN(('Q7 (5 Viet Stocks)'!B378*'VND to JPY exchange rate'!$F378)/('Q7 (5 Viet Stocks)'!B377*'VND to JPY exchange rate'!$F377))</f>
        <v>-5.5896897399844839E-2</v>
      </c>
      <c r="C378">
        <f>LN(('Q7 (5 Viet Stocks)'!C378*'VND to JPY exchange rate'!$F378)/('Q7 (5 Viet Stocks)'!C377*'VND to JPY exchange rate'!$F377))</f>
        <v>3.0217158340017078E-2</v>
      </c>
      <c r="D378">
        <f>LN(('Q7 (5 Viet Stocks)'!D378*'VND to JPY exchange rate'!$F378)/('Q7 (5 Viet Stocks)'!D377*'VND to JPY exchange rate'!$F377))</f>
        <v>-0.11763988707783103</v>
      </c>
      <c r="E378">
        <f>LN(('Q7 (5 Viet Stocks)'!E378*'VND to JPY exchange rate'!$F378)/('Q7 (5 Viet Stocks)'!E377*'VND to JPY exchange rate'!$F377))</f>
        <v>9.0489783216732775E-3</v>
      </c>
      <c r="F378">
        <f>LN(('Q7 (5 Viet Stocks)'!F378*'VND to JPY exchange rate'!$F378)/('Q7 (5 Viet Stocks)'!F377*'VND to JPY exchange rate'!$F377))</f>
        <v>-0.2196210217611253</v>
      </c>
    </row>
    <row r="379" spans="1:6" x14ac:dyDescent="0.25">
      <c r="A379" s="6">
        <v>43919</v>
      </c>
      <c r="B379">
        <f>LN(('Q7 (5 Viet Stocks)'!B379*'VND to JPY exchange rate'!$F379)/('Q7 (5 Viet Stocks)'!B378*'VND to JPY exchange rate'!$F378))</f>
        <v>0.14479259623966123</v>
      </c>
      <c r="C379">
        <f>LN(('Q7 (5 Viet Stocks)'!C379*'VND to JPY exchange rate'!$F379)/('Q7 (5 Viet Stocks)'!C378*'VND to JPY exchange rate'!$F378))</f>
        <v>7.9566061231139032E-2</v>
      </c>
      <c r="D379">
        <f>LN(('Q7 (5 Viet Stocks)'!D379*'VND to JPY exchange rate'!$F379)/('Q7 (5 Viet Stocks)'!D378*'VND to JPY exchange rate'!$F378))</f>
        <v>0.20794986438391244</v>
      </c>
      <c r="E379">
        <f>LN(('Q7 (5 Viet Stocks)'!E379*'VND to JPY exchange rate'!$F379)/('Q7 (5 Viet Stocks)'!E378*'VND to JPY exchange rate'!$F378))</f>
        <v>8.0555117208932284E-2</v>
      </c>
      <c r="F379">
        <f>LN(('Q7 (5 Viet Stocks)'!F379*'VND to JPY exchange rate'!$F379)/('Q7 (5 Viet Stocks)'!F378*'VND to JPY exchange rate'!$F378))</f>
        <v>0.37650917021102726</v>
      </c>
    </row>
    <row r="380" spans="1:6" x14ac:dyDescent="0.25">
      <c r="A380" s="6">
        <v>43926</v>
      </c>
      <c r="B380">
        <f>LN(('Q7 (5 Viet Stocks)'!B380*'VND to JPY exchange rate'!$F380)/('Q7 (5 Viet Stocks)'!B379*'VND to JPY exchange rate'!$F379))</f>
        <v>1.2427484643309138E-2</v>
      </c>
      <c r="C380">
        <f>LN(('Q7 (5 Viet Stocks)'!C380*'VND to JPY exchange rate'!$F380)/('Q7 (5 Viet Stocks)'!C379*'VND to JPY exchange rate'!$F379))</f>
        <v>-1.1104816665096658E-2</v>
      </c>
      <c r="D380">
        <f>LN(('Q7 (5 Viet Stocks)'!D380*'VND to JPY exchange rate'!$F380)/('Q7 (5 Viet Stocks)'!D379*'VND to JPY exchange rate'!$F379))</f>
        <v>-9.847028591795438E-3</v>
      </c>
      <c r="E380">
        <f>LN(('Q7 (5 Viet Stocks)'!E380*'VND to JPY exchange rate'!$F380)/('Q7 (5 Viet Stocks)'!E379*'VND to JPY exchange rate'!$F379))</f>
        <v>-8.1442468680472904E-2</v>
      </c>
      <c r="F380">
        <f>LN(('Q7 (5 Viet Stocks)'!F380*'VND to JPY exchange rate'!$F380)/('Q7 (5 Viet Stocks)'!F379*'VND to JPY exchange rate'!$F379))</f>
        <v>-0.10695576883064412</v>
      </c>
    </row>
    <row r="381" spans="1:6" x14ac:dyDescent="0.25">
      <c r="A381" s="6">
        <v>43933</v>
      </c>
      <c r="B381">
        <f>LN(('Q7 (5 Viet Stocks)'!B381*'VND to JPY exchange rate'!$F381)/('Q7 (5 Viet Stocks)'!B380*'VND to JPY exchange rate'!$F380))</f>
        <v>5.1406207012767276E-2</v>
      </c>
      <c r="C381">
        <f>LN(('Q7 (5 Viet Stocks)'!C381*'VND to JPY exchange rate'!$F381)/('Q7 (5 Viet Stocks)'!C380*'VND to JPY exchange rate'!$F380))</f>
        <v>7.7891158046430486E-2</v>
      </c>
      <c r="D381">
        <f>LN(('Q7 (5 Viet Stocks)'!D381*'VND to JPY exchange rate'!$F381)/('Q7 (5 Viet Stocks)'!D380*'VND to JPY exchange rate'!$F380))</f>
        <v>1.171587713231363E-2</v>
      </c>
      <c r="E381">
        <f>LN(('Q7 (5 Viet Stocks)'!E381*'VND to JPY exchange rate'!$F381)/('Q7 (5 Viet Stocks)'!E380*'VND to JPY exchange rate'!$F380))</f>
        <v>4.176321813719297E-2</v>
      </c>
      <c r="F381">
        <f>LN(('Q7 (5 Viet Stocks)'!F381*'VND to JPY exchange rate'!$F381)/('Q7 (5 Viet Stocks)'!F380*'VND to JPY exchange rate'!$F380))</f>
        <v>0.19667917623630579</v>
      </c>
    </row>
    <row r="382" spans="1:6" x14ac:dyDescent="0.25">
      <c r="A382" s="6">
        <v>43940</v>
      </c>
      <c r="B382">
        <f>LN(('Q7 (5 Viet Stocks)'!B382*'VND to JPY exchange rate'!$F382)/('Q7 (5 Viet Stocks)'!B381*'VND to JPY exchange rate'!$F381))</f>
        <v>8.6157998766672877E-3</v>
      </c>
      <c r="C382">
        <f>LN(('Q7 (5 Viet Stocks)'!C382*'VND to JPY exchange rate'!$F382)/('Q7 (5 Viet Stocks)'!C381*'VND to JPY exchange rate'!$F381))</f>
        <v>-1.7098880141596868E-3</v>
      </c>
      <c r="D382">
        <f>LN(('Q7 (5 Viet Stocks)'!D382*'VND to JPY exchange rate'!$F382)/('Q7 (5 Viet Stocks)'!D381*'VND to JPY exchange rate'!$F381))</f>
        <v>4.4970684525611843E-2</v>
      </c>
      <c r="E382">
        <f>LN(('Q7 (5 Viet Stocks)'!E382*'VND to JPY exchange rate'!$F382)/('Q7 (5 Viet Stocks)'!E381*'VND to JPY exchange rate'!$F381))</f>
        <v>-6.3890036557311444E-2</v>
      </c>
      <c r="F382">
        <f>LN(('Q7 (5 Viet Stocks)'!F382*'VND to JPY exchange rate'!$F382)/('Q7 (5 Viet Stocks)'!F381*'VND to JPY exchange rate'!$F381))</f>
        <v>-2.1059814575800972E-2</v>
      </c>
    </row>
    <row r="383" spans="1:6" x14ac:dyDescent="0.25">
      <c r="A383" s="6">
        <v>43947</v>
      </c>
      <c r="B383">
        <f>LN(('Q7 (5 Viet Stocks)'!B383*'VND to JPY exchange rate'!$F383)/('Q7 (5 Viet Stocks)'!B382*'VND to JPY exchange rate'!$F382))</f>
        <v>9.6920038996063124E-3</v>
      </c>
      <c r="C383">
        <f>LN(('Q7 (5 Viet Stocks)'!C383*'VND to JPY exchange rate'!$F383)/('Q7 (5 Viet Stocks)'!C382*'VND to JPY exchange rate'!$F382))</f>
        <v>6.7592788720248584E-2</v>
      </c>
      <c r="D383">
        <f>LN(('Q7 (5 Viet Stocks)'!D383*'VND to JPY exchange rate'!$F383)/('Q7 (5 Viet Stocks)'!D382*'VND to JPY exchange rate'!$F382))</f>
        <v>3.2852862850338893E-2</v>
      </c>
      <c r="E383">
        <f>LN(('Q7 (5 Viet Stocks)'!E383*'VND to JPY exchange rate'!$F383)/('Q7 (5 Viet Stocks)'!E382*'VND to JPY exchange rate'!$F382))</f>
        <v>6.3317883349780198E-3</v>
      </c>
      <c r="F383">
        <f>LN(('Q7 (5 Viet Stocks)'!F383*'VND to JPY exchange rate'!$F383)/('Q7 (5 Viet Stocks)'!F382*'VND to JPY exchange rate'!$F382))</f>
        <v>0.14957554791542424</v>
      </c>
    </row>
    <row r="384" spans="1:6" x14ac:dyDescent="0.25">
      <c r="A384" s="6">
        <v>43954</v>
      </c>
      <c r="B384">
        <f>LN(('Q7 (5 Viet Stocks)'!B384*'VND to JPY exchange rate'!$F384)/('Q7 (5 Viet Stocks)'!B383*'VND to JPY exchange rate'!$F383))</f>
        <v>1.6601024202088507E-4</v>
      </c>
      <c r="C384">
        <f>LN(('Q7 (5 Viet Stocks)'!C384*'VND to JPY exchange rate'!$F384)/('Q7 (5 Viet Stocks)'!C383*'VND to JPY exchange rate'!$F383))</f>
        <v>-3.5700921861879162E-2</v>
      </c>
      <c r="D384">
        <f>LN(('Q7 (5 Viet Stocks)'!D384*'VND to JPY exchange rate'!$F384)/('Q7 (5 Viet Stocks)'!D383*'VND to JPY exchange rate'!$F383))</f>
        <v>-4.0216849420880899E-2</v>
      </c>
      <c r="E384">
        <f>LN(('Q7 (5 Viet Stocks)'!E384*'VND to JPY exchange rate'!$F384)/('Q7 (5 Viet Stocks)'!E383*'VND to JPY exchange rate'!$F383))</f>
        <v>6.4166610250357796E-3</v>
      </c>
      <c r="F384">
        <f>LN(('Q7 (5 Viet Stocks)'!F384*'VND to JPY exchange rate'!$F384)/('Q7 (5 Viet Stocks)'!F383*'VND to JPY exchange rate'!$F383))</f>
        <v>-5.3353581629084282E-2</v>
      </c>
    </row>
    <row r="385" spans="1:6" x14ac:dyDescent="0.25">
      <c r="A385" s="6">
        <v>43961</v>
      </c>
      <c r="B385">
        <f>LN(('Q7 (5 Viet Stocks)'!B385*'VND to JPY exchange rate'!$F385)/('Q7 (5 Viet Stocks)'!B384*'VND to JPY exchange rate'!$F384))</f>
        <v>1.502487112366706E-2</v>
      </c>
      <c r="C385">
        <f>LN(('Q7 (5 Viet Stocks)'!C385*'VND to JPY exchange rate'!$F385)/('Q7 (5 Viet Stocks)'!C384*'VND to JPY exchange rate'!$F384))</f>
        <v>2.4765095414260998E-2</v>
      </c>
      <c r="D385">
        <f>LN(('Q7 (5 Viet Stocks)'!D385*'VND to JPY exchange rate'!$F385)/('Q7 (5 Viet Stocks)'!D384*'VND to JPY exchange rate'!$F384))</f>
        <v>5.0394644245844229E-2</v>
      </c>
      <c r="E385">
        <f>LN(('Q7 (5 Viet Stocks)'!E385*'VND to JPY exchange rate'!$F385)/('Q7 (5 Viet Stocks)'!E384*'VND to JPY exchange rate'!$F384))</f>
        <v>-0.13296727297471164</v>
      </c>
      <c r="F385">
        <f>LN(('Q7 (5 Viet Stocks)'!F385*'VND to JPY exchange rate'!$F385)/('Q7 (5 Viet Stocks)'!F384*'VND to JPY exchange rate'!$F384))</f>
        <v>0.12360402414196126</v>
      </c>
    </row>
    <row r="386" spans="1:6" x14ac:dyDescent="0.25">
      <c r="A386" s="6">
        <v>43968</v>
      </c>
      <c r="B386">
        <f>LN(('Q7 (5 Viet Stocks)'!B386*'VND to JPY exchange rate'!$F386)/('Q7 (5 Viet Stocks)'!B385*'VND to JPY exchange rate'!$F385))</f>
        <v>1.4531644558472669E-2</v>
      </c>
      <c r="C386">
        <f>LN(('Q7 (5 Viet Stocks)'!C386*'VND to JPY exchange rate'!$F386)/('Q7 (5 Viet Stocks)'!C385*'VND to JPY exchange rate'!$F385))</f>
        <v>2.1944308802591472E-2</v>
      </c>
      <c r="D386">
        <f>LN(('Q7 (5 Viet Stocks)'!D386*'VND to JPY exchange rate'!$F386)/('Q7 (5 Viet Stocks)'!D385*'VND to JPY exchange rate'!$F385))</f>
        <v>2.2114435165993367E-2</v>
      </c>
      <c r="E386">
        <f>LN(('Q7 (5 Viet Stocks)'!E386*'VND to JPY exchange rate'!$F386)/('Q7 (5 Viet Stocks)'!E385*'VND to JPY exchange rate'!$F385))</f>
        <v>-1.4731881208088417E-2</v>
      </c>
      <c r="F386">
        <f>LN(('Q7 (5 Viet Stocks)'!F386*'VND to JPY exchange rate'!$F386)/('Q7 (5 Viet Stocks)'!F385*'VND to JPY exchange rate'!$F385))</f>
        <v>1.1473320530508306E-2</v>
      </c>
    </row>
    <row r="387" spans="1:6" x14ac:dyDescent="0.25">
      <c r="A387" s="6">
        <v>43975</v>
      </c>
      <c r="B387">
        <f>LN(('Q7 (5 Viet Stocks)'!B387*'VND to JPY exchange rate'!$F387)/('Q7 (5 Viet Stocks)'!B386*'VND to JPY exchange rate'!$F386))</f>
        <v>1.1415145975443061E-2</v>
      </c>
      <c r="C387">
        <f>LN(('Q7 (5 Viet Stocks)'!C387*'VND to JPY exchange rate'!$F387)/('Q7 (5 Viet Stocks)'!C386*'VND to JPY exchange rate'!$F386))</f>
        <v>3.4949213433071696E-2</v>
      </c>
      <c r="D387">
        <f>LN(('Q7 (5 Viet Stocks)'!D387*'VND to JPY exchange rate'!$F387)/('Q7 (5 Viet Stocks)'!D386*'VND to JPY exchange rate'!$F386))</f>
        <v>1.5017388804247534E-2</v>
      </c>
      <c r="E387">
        <f>LN(('Q7 (5 Viet Stocks)'!E387*'VND to JPY exchange rate'!$F387)/('Q7 (5 Viet Stocks)'!E386*'VND to JPY exchange rate'!$F386))</f>
        <v>-3.7421510745122046E-3</v>
      </c>
      <c r="F387">
        <f>LN(('Q7 (5 Viet Stocks)'!F387*'VND to JPY exchange rate'!$F387)/('Q7 (5 Viet Stocks)'!F386*'VND to JPY exchange rate'!$F386))</f>
        <v>5.2857801208641468E-2</v>
      </c>
    </row>
    <row r="388" spans="1:6" x14ac:dyDescent="0.25">
      <c r="A388" s="6">
        <v>43982</v>
      </c>
      <c r="B388">
        <f>LN(('Q7 (5 Viet Stocks)'!B388*'VND to JPY exchange rate'!$F388)/('Q7 (5 Viet Stocks)'!B387*'VND to JPY exchange rate'!$F387))</f>
        <v>3.3592230067306973E-2</v>
      </c>
      <c r="C388">
        <f>LN(('Q7 (5 Viet Stocks)'!C388*'VND to JPY exchange rate'!$F388)/('Q7 (5 Viet Stocks)'!C387*'VND to JPY exchange rate'!$F387))</f>
        <v>7.1568049512894361E-2</v>
      </c>
      <c r="D388">
        <f>LN(('Q7 (5 Viet Stocks)'!D388*'VND to JPY exchange rate'!$F388)/('Q7 (5 Viet Stocks)'!D387*'VND to JPY exchange rate'!$F387))</f>
        <v>3.079540544470019E-3</v>
      </c>
      <c r="E388">
        <f>LN(('Q7 (5 Viet Stocks)'!E388*'VND to JPY exchange rate'!$F388)/('Q7 (5 Viet Stocks)'!E387*'VND to JPY exchange rate'!$F387))</f>
        <v>0.12601502894214087</v>
      </c>
      <c r="F388">
        <f>LN(('Q7 (5 Viet Stocks)'!F388*'VND to JPY exchange rate'!$F388)/('Q7 (5 Viet Stocks)'!F387*'VND to JPY exchange rate'!$F387))</f>
        <v>0.10860897228302165</v>
      </c>
    </row>
    <row r="389" spans="1:6" x14ac:dyDescent="0.25">
      <c r="A389" s="6">
        <v>43989</v>
      </c>
      <c r="B389">
        <f>LN(('Q7 (5 Viet Stocks)'!B389*'VND to JPY exchange rate'!$F389)/('Q7 (5 Viet Stocks)'!B388*'VND to JPY exchange rate'!$F388))</f>
        <v>8.067246461486087E-2</v>
      </c>
      <c r="C389">
        <f>LN(('Q7 (5 Viet Stocks)'!C389*'VND to JPY exchange rate'!$F389)/('Q7 (5 Viet Stocks)'!C388*'VND to JPY exchange rate'!$F388))</f>
        <v>8.2589538821531208E-2</v>
      </c>
      <c r="D389">
        <f>LN(('Q7 (5 Viet Stocks)'!D389*'VND to JPY exchange rate'!$F389)/('Q7 (5 Viet Stocks)'!D388*'VND to JPY exchange rate'!$F388))</f>
        <v>0.10659349085471977</v>
      </c>
      <c r="E389">
        <f>LN(('Q7 (5 Viet Stocks)'!E389*'VND to JPY exchange rate'!$F389)/('Q7 (5 Viet Stocks)'!E388*'VND to JPY exchange rate'!$F388))</f>
        <v>0.20675798573982326</v>
      </c>
      <c r="F389">
        <f>LN(('Q7 (5 Viet Stocks)'!F389*'VND to JPY exchange rate'!$F389)/('Q7 (5 Viet Stocks)'!F388*'VND to JPY exchange rate'!$F388))</f>
        <v>0.27388787726000885</v>
      </c>
    </row>
    <row r="390" spans="1:6" x14ac:dyDescent="0.25">
      <c r="A390" s="6">
        <v>43996</v>
      </c>
      <c r="B390">
        <f>LN(('Q7 (5 Viet Stocks)'!B390*'VND to JPY exchange rate'!$F390)/('Q7 (5 Viet Stocks)'!B389*'VND to JPY exchange rate'!$F389))</f>
        <v>-7.3063139848053058E-2</v>
      </c>
      <c r="C390">
        <f>LN(('Q7 (5 Viet Stocks)'!C390*'VND to JPY exchange rate'!$F390)/('Q7 (5 Viet Stocks)'!C389*'VND to JPY exchange rate'!$F389))</f>
        <v>-9.0406878125901827E-2</v>
      </c>
      <c r="D390">
        <f>LN(('Q7 (5 Viet Stocks)'!D390*'VND to JPY exchange rate'!$F390)/('Q7 (5 Viet Stocks)'!D389*'VND to JPY exchange rate'!$F389))</f>
        <v>-7.1239577598422865E-2</v>
      </c>
      <c r="E390">
        <f>LN(('Q7 (5 Viet Stocks)'!E390*'VND to JPY exchange rate'!$F390)/('Q7 (5 Viet Stocks)'!E389*'VND to JPY exchange rate'!$F389))</f>
        <v>-0.23253901556299963</v>
      </c>
      <c r="F390">
        <f>LN(('Q7 (5 Viet Stocks)'!F390*'VND to JPY exchange rate'!$F390)/('Q7 (5 Viet Stocks)'!F389*'VND to JPY exchange rate'!$F389))</f>
        <v>-0.27668743289486547</v>
      </c>
    </row>
    <row r="391" spans="1:6" x14ac:dyDescent="0.25">
      <c r="A391" s="6">
        <v>44003</v>
      </c>
      <c r="B391">
        <f>LN(('Q7 (5 Viet Stocks)'!B391*'VND to JPY exchange rate'!$F391)/('Q7 (5 Viet Stocks)'!B390*'VND to JPY exchange rate'!$F390))</f>
        <v>7.6333643915679145E-3</v>
      </c>
      <c r="C391">
        <f>LN(('Q7 (5 Viet Stocks)'!C391*'VND to JPY exchange rate'!$F391)/('Q7 (5 Viet Stocks)'!C390*'VND to JPY exchange rate'!$F390))</f>
        <v>7.6085055189542327E-3</v>
      </c>
      <c r="D391">
        <f>LN(('Q7 (5 Viet Stocks)'!D391*'VND to JPY exchange rate'!$F391)/('Q7 (5 Viet Stocks)'!D390*'VND to JPY exchange rate'!$F390))</f>
        <v>-1.6347594687442308E-2</v>
      </c>
      <c r="E391">
        <f>LN(('Q7 (5 Viet Stocks)'!E391*'VND to JPY exchange rate'!$F391)/('Q7 (5 Viet Stocks)'!E390*'VND to JPY exchange rate'!$F390))</f>
        <v>-3.7373416307431621E-2</v>
      </c>
      <c r="F391">
        <f>LN(('Q7 (5 Viet Stocks)'!F391*'VND to JPY exchange rate'!$F391)/('Q7 (5 Viet Stocks)'!F390*'VND to JPY exchange rate'!$F390))</f>
        <v>1.8690417314142865E-2</v>
      </c>
    </row>
    <row r="392" spans="1:6" x14ac:dyDescent="0.25">
      <c r="A392" s="6">
        <v>44010</v>
      </c>
      <c r="B392">
        <f>LN(('Q7 (5 Viet Stocks)'!B392*'VND to JPY exchange rate'!$F392)/('Q7 (5 Viet Stocks)'!B391*'VND to JPY exchange rate'!$F391))</f>
        <v>-2.4387257887111193E-2</v>
      </c>
      <c r="C392">
        <f>LN(('Q7 (5 Viet Stocks)'!C392*'VND to JPY exchange rate'!$F392)/('Q7 (5 Viet Stocks)'!C391*'VND to JPY exchange rate'!$F391))</f>
        <v>-2.3510831309053803E-2</v>
      </c>
      <c r="D392">
        <f>LN(('Q7 (5 Viet Stocks)'!D392*'VND to JPY exchange rate'!$F392)/('Q7 (5 Viet Stocks)'!D391*'VND to JPY exchange rate'!$F391))</f>
        <v>-2.2324139860451113E-2</v>
      </c>
      <c r="E392">
        <f>LN(('Q7 (5 Viet Stocks)'!E392*'VND to JPY exchange rate'!$F392)/('Q7 (5 Viet Stocks)'!E391*'VND to JPY exchange rate'!$F391))</f>
        <v>-5.7382563953699367E-2</v>
      </c>
      <c r="F392">
        <f>LN(('Q7 (5 Viet Stocks)'!F392*'VND to JPY exchange rate'!$F392)/('Q7 (5 Viet Stocks)'!F391*'VND to JPY exchange rate'!$F391))</f>
        <v>-3.3239979161264963E-2</v>
      </c>
    </row>
    <row r="393" spans="1:6" x14ac:dyDescent="0.25">
      <c r="A393" s="6">
        <v>44017</v>
      </c>
      <c r="B393">
        <f>LN(('Q7 (5 Viet Stocks)'!B393*'VND to JPY exchange rate'!$F393)/('Q7 (5 Viet Stocks)'!B392*'VND to JPY exchange rate'!$F392))</f>
        <v>4.6868808916544449E-2</v>
      </c>
      <c r="C393">
        <f>LN(('Q7 (5 Viet Stocks)'!C393*'VND to JPY exchange rate'!$F393)/('Q7 (5 Viet Stocks)'!C392*'VND to JPY exchange rate'!$F392))</f>
        <v>3.6034647183997563E-2</v>
      </c>
      <c r="D393">
        <f>LN(('Q7 (5 Viet Stocks)'!D393*'VND to JPY exchange rate'!$F393)/('Q7 (5 Viet Stocks)'!D392*'VND to JPY exchange rate'!$F392))</f>
        <v>5.622865740242676E-2</v>
      </c>
      <c r="E393">
        <f>LN(('Q7 (5 Viet Stocks)'!E393*'VND to JPY exchange rate'!$F393)/('Q7 (5 Viet Stocks)'!E392*'VND to JPY exchange rate'!$F392))</f>
        <v>8.9077343405025398E-3</v>
      </c>
      <c r="F393">
        <f>LN(('Q7 (5 Viet Stocks)'!F393*'VND to JPY exchange rate'!$F393)/('Q7 (5 Viet Stocks)'!F392*'VND to JPY exchange rate'!$F392))</f>
        <v>4.8629118970099722E-2</v>
      </c>
    </row>
    <row r="394" spans="1:6" x14ac:dyDescent="0.25">
      <c r="A394" s="6">
        <v>44024</v>
      </c>
      <c r="B394">
        <f>LN(('Q7 (5 Viet Stocks)'!B394*'VND to JPY exchange rate'!$F394)/('Q7 (5 Viet Stocks)'!B393*'VND to JPY exchange rate'!$F393))</f>
        <v>-1.7071743259189139E-2</v>
      </c>
      <c r="C394">
        <f>LN(('Q7 (5 Viet Stocks)'!C394*'VND to JPY exchange rate'!$F394)/('Q7 (5 Viet Stocks)'!C393*'VND to JPY exchange rate'!$F393))</f>
        <v>-4.195108027532992E-2</v>
      </c>
      <c r="D394">
        <f>LN(('Q7 (5 Viet Stocks)'!D394*'VND to JPY exchange rate'!$F394)/('Q7 (5 Viet Stocks)'!D393*'VND to JPY exchange rate'!$F393))</f>
        <v>-4.9126328718118881E-2</v>
      </c>
      <c r="E394">
        <f>LN(('Q7 (5 Viet Stocks)'!E394*'VND to JPY exchange rate'!$F394)/('Q7 (5 Viet Stocks)'!E393*'VND to JPY exchange rate'!$F393))</f>
        <v>-1.1395324126512141E-2</v>
      </c>
      <c r="F394">
        <f>LN(('Q7 (5 Viet Stocks)'!F394*'VND to JPY exchange rate'!$F394)/('Q7 (5 Viet Stocks)'!F393*'VND to JPY exchange rate'!$F393))</f>
        <v>-8.8204550375151111E-2</v>
      </c>
    </row>
    <row r="395" spans="1:6" x14ac:dyDescent="0.25">
      <c r="A395" s="6">
        <v>44031</v>
      </c>
      <c r="B395">
        <f>LN(('Q7 (5 Viet Stocks)'!B395*'VND to JPY exchange rate'!$F395)/('Q7 (5 Viet Stocks)'!B394*'VND to JPY exchange rate'!$F394))</f>
        <v>3.3628870610000153E-2</v>
      </c>
      <c r="C395">
        <f>LN(('Q7 (5 Viet Stocks)'!C395*'VND to JPY exchange rate'!$F395)/('Q7 (5 Viet Stocks)'!C394*'VND to JPY exchange rate'!$F394))</f>
        <v>7.2564641144335043E-2</v>
      </c>
      <c r="D395">
        <f>LN(('Q7 (5 Viet Stocks)'!D395*'VND to JPY exchange rate'!$F395)/('Q7 (5 Viet Stocks)'!D394*'VND to JPY exchange rate'!$F394))</f>
        <v>2.9946256770327424E-2</v>
      </c>
      <c r="E395">
        <f>LN(('Q7 (5 Viet Stocks)'!E395*'VND to JPY exchange rate'!$F395)/('Q7 (5 Viet Stocks)'!E394*'VND to JPY exchange rate'!$F394))</f>
        <v>-1.6579808343303169E-2</v>
      </c>
      <c r="F395">
        <f>LN(('Q7 (5 Viet Stocks)'!F395*'VND to JPY exchange rate'!$F395)/('Q7 (5 Viet Stocks)'!F394*'VND to JPY exchange rate'!$F394))</f>
        <v>0.12871292787196759</v>
      </c>
    </row>
    <row r="396" spans="1:6" x14ac:dyDescent="0.25">
      <c r="A396" s="6">
        <v>44038</v>
      </c>
      <c r="B396">
        <f>LN(('Q7 (5 Viet Stocks)'!B396*'VND to JPY exchange rate'!$F396)/('Q7 (5 Viet Stocks)'!B395*'VND to JPY exchange rate'!$F395))</f>
        <v>-9.6644408584587328E-3</v>
      </c>
      <c r="C396">
        <f>LN(('Q7 (5 Viet Stocks)'!C396*'VND to JPY exchange rate'!$F396)/('Q7 (5 Viet Stocks)'!C395*'VND to JPY exchange rate'!$F395))</f>
        <v>3.9449315136122994E-2</v>
      </c>
      <c r="D396">
        <f>LN(('Q7 (5 Viet Stocks)'!D396*'VND to JPY exchange rate'!$F396)/('Q7 (5 Viet Stocks)'!D395*'VND to JPY exchange rate'!$F395))</f>
        <v>5.4444167643942524E-3</v>
      </c>
      <c r="E396">
        <f>LN(('Q7 (5 Viet Stocks)'!E396*'VND to JPY exchange rate'!$F396)/('Q7 (5 Viet Stocks)'!E395*'VND to JPY exchange rate'!$F395))</f>
        <v>1.3649685114051454E-2</v>
      </c>
      <c r="F396">
        <f>LN(('Q7 (5 Viet Stocks)'!F396*'VND to JPY exchange rate'!$F396)/('Q7 (5 Viet Stocks)'!F395*'VND to JPY exchange rate'!$F395))</f>
        <v>2.6441690063763196E-2</v>
      </c>
    </row>
    <row r="397" spans="1:6" x14ac:dyDescent="0.25">
      <c r="A397" s="6">
        <v>44045</v>
      </c>
      <c r="B397">
        <f>LN(('Q7 (5 Viet Stocks)'!B397*'VND to JPY exchange rate'!$F397)/('Q7 (5 Viet Stocks)'!B396*'VND to JPY exchange rate'!$F396))</f>
        <v>4.2710331183743568E-3</v>
      </c>
      <c r="C397">
        <f>LN(('Q7 (5 Viet Stocks)'!C397*'VND to JPY exchange rate'!$F397)/('Q7 (5 Viet Stocks)'!C396*'VND to JPY exchange rate'!$F396))</f>
        <v>-4.6176593646567897E-3</v>
      </c>
      <c r="D397">
        <f>LN(('Q7 (5 Viet Stocks)'!D397*'VND to JPY exchange rate'!$F397)/('Q7 (5 Viet Stocks)'!D396*'VND to JPY exchange rate'!$F396))</f>
        <v>-1.3385863829560363E-2</v>
      </c>
      <c r="E397">
        <f>LN(('Q7 (5 Viet Stocks)'!E397*'VND to JPY exchange rate'!$F397)/('Q7 (5 Viet Stocks)'!E396*'VND to JPY exchange rate'!$F396))</f>
        <v>1.0473543769599884E-2</v>
      </c>
      <c r="F397">
        <f>LN(('Q7 (5 Viet Stocks)'!F397*'VND to JPY exchange rate'!$F397)/('Q7 (5 Viet Stocks)'!F396*'VND to JPY exchange rate'!$F396))</f>
        <v>2.6488494823863458E-2</v>
      </c>
    </row>
    <row r="398" spans="1:6" x14ac:dyDescent="0.25">
      <c r="A398" s="6">
        <v>44052</v>
      </c>
      <c r="B398">
        <f>LN(('Q7 (5 Viet Stocks)'!B398*'VND to JPY exchange rate'!$F398)/('Q7 (5 Viet Stocks)'!B397*'VND to JPY exchange rate'!$F397))</f>
        <v>3.0718348517832252E-2</v>
      </c>
      <c r="C398">
        <f>LN(('Q7 (5 Viet Stocks)'!C398*'VND to JPY exchange rate'!$F398)/('Q7 (5 Viet Stocks)'!C397*'VND to JPY exchange rate'!$F397))</f>
        <v>1.5496791783177982E-2</v>
      </c>
      <c r="D398">
        <f>LN(('Q7 (5 Viet Stocks)'!D398*'VND to JPY exchange rate'!$F398)/('Q7 (5 Viet Stocks)'!D397*'VND to JPY exchange rate'!$F397))</f>
        <v>4.8957031767492769E-2</v>
      </c>
      <c r="E398">
        <f>LN(('Q7 (5 Viet Stocks)'!E398*'VND to JPY exchange rate'!$F398)/('Q7 (5 Viet Stocks)'!E397*'VND to JPY exchange rate'!$F397))</f>
        <v>0.19277277030894382</v>
      </c>
      <c r="F398">
        <f>LN(('Q7 (5 Viet Stocks)'!F398*'VND to JPY exchange rate'!$F398)/('Q7 (5 Viet Stocks)'!F397*'VND to JPY exchange rate'!$F397))</f>
        <v>0.16222683465612578</v>
      </c>
    </row>
    <row r="399" spans="1:6" x14ac:dyDescent="0.25">
      <c r="A399" s="6">
        <v>44059</v>
      </c>
      <c r="B399">
        <f>LN(('Q7 (5 Viet Stocks)'!B399*'VND to JPY exchange rate'!$F399)/('Q7 (5 Viet Stocks)'!B398*'VND to JPY exchange rate'!$F398))</f>
        <v>2.0521343600676523E-2</v>
      </c>
      <c r="C399">
        <f>LN(('Q7 (5 Viet Stocks)'!C399*'VND to JPY exchange rate'!$F399)/('Q7 (5 Viet Stocks)'!C398*'VND to JPY exchange rate'!$F398))</f>
        <v>2.6649067004462776E-2</v>
      </c>
      <c r="D399">
        <f>LN(('Q7 (5 Viet Stocks)'!D399*'VND to JPY exchange rate'!$F399)/('Q7 (5 Viet Stocks)'!D398*'VND to JPY exchange rate'!$F398))</f>
        <v>6.5048147476931741E-3</v>
      </c>
      <c r="E399">
        <f>LN(('Q7 (5 Viet Stocks)'!E399*'VND to JPY exchange rate'!$F399)/('Q7 (5 Viet Stocks)'!E398*'VND to JPY exchange rate'!$F398))</f>
        <v>4.4381847126601322E-2</v>
      </c>
      <c r="F399">
        <f>LN(('Q7 (5 Viet Stocks)'!F399*'VND to JPY exchange rate'!$F399)/('Q7 (5 Viet Stocks)'!F398*'VND to JPY exchange rate'!$F398))</f>
        <v>1.0134128769310266E-2</v>
      </c>
    </row>
    <row r="400" spans="1:6" x14ac:dyDescent="0.25">
      <c r="A400" s="6">
        <v>44066</v>
      </c>
      <c r="B400">
        <f>LN(('Q7 (5 Viet Stocks)'!B400*'VND to JPY exchange rate'!$F400)/('Q7 (5 Viet Stocks)'!B399*'VND to JPY exchange rate'!$F399))</f>
        <v>-7.5261520071398405E-4</v>
      </c>
      <c r="C400">
        <f>LN(('Q7 (5 Viet Stocks)'!C400*'VND to JPY exchange rate'!$F400)/('Q7 (5 Viet Stocks)'!C399*'VND to JPY exchange rate'!$F399))</f>
        <v>-2.1062001131521207E-2</v>
      </c>
      <c r="D400">
        <f>LN(('Q7 (5 Viet Stocks)'!D400*'VND to JPY exchange rate'!$F400)/('Q7 (5 Viet Stocks)'!D399*'VND to JPY exchange rate'!$F399))</f>
        <v>-3.4860019566188526E-2</v>
      </c>
      <c r="E400">
        <f>LN(('Q7 (5 Viet Stocks)'!E400*'VND to JPY exchange rate'!$F400)/('Q7 (5 Viet Stocks)'!E399*'VND to JPY exchange rate'!$F399))</f>
        <v>-1.7825092615880198E-2</v>
      </c>
      <c r="F400">
        <f>LN(('Q7 (5 Viet Stocks)'!F400*'VND to JPY exchange rate'!$F400)/('Q7 (5 Viet Stocks)'!F399*'VND to JPY exchange rate'!$F399))</f>
        <v>-4.3857364476938263E-2</v>
      </c>
    </row>
    <row r="401" spans="1:6" x14ac:dyDescent="0.25">
      <c r="A401" s="6">
        <v>44073</v>
      </c>
      <c r="B401">
        <f>LN(('Q7 (5 Viet Stocks)'!B401*'VND to JPY exchange rate'!$F401)/('Q7 (5 Viet Stocks)'!B400*'VND to JPY exchange rate'!$F400))</f>
        <v>1.2697859901072299E-2</v>
      </c>
      <c r="C401">
        <f>LN(('Q7 (5 Viet Stocks)'!C401*'VND to JPY exchange rate'!$F401)/('Q7 (5 Viet Stocks)'!C400*'VND to JPY exchange rate'!$F400))</f>
        <v>7.6024387829197069E-3</v>
      </c>
      <c r="D401">
        <f>LN(('Q7 (5 Viet Stocks)'!D401*'VND to JPY exchange rate'!$F401)/('Q7 (5 Viet Stocks)'!D400*'VND to JPY exchange rate'!$F400))</f>
        <v>-5.1807241869818471E-2</v>
      </c>
      <c r="E401">
        <f>LN(('Q7 (5 Viet Stocks)'!E401*'VND to JPY exchange rate'!$F401)/('Q7 (5 Viet Stocks)'!E400*'VND to JPY exchange rate'!$F400))</f>
        <v>-5.9753332091592858E-2</v>
      </c>
      <c r="F401">
        <f>LN(('Q7 (5 Viet Stocks)'!F401*'VND to JPY exchange rate'!$F401)/('Q7 (5 Viet Stocks)'!F400*'VND to JPY exchange rate'!$F400))</f>
        <v>-1.9624361574418193E-2</v>
      </c>
    </row>
    <row r="402" spans="1:6" x14ac:dyDescent="0.25">
      <c r="A402" s="6">
        <v>44080</v>
      </c>
      <c r="B402">
        <f>LN(('Q7 (5 Viet Stocks)'!B402*'VND to JPY exchange rate'!$F402)/('Q7 (5 Viet Stocks)'!B401*'VND to JPY exchange rate'!$F401))</f>
        <v>-1.7579038449940496E-2</v>
      </c>
      <c r="C402">
        <f>LN(('Q7 (5 Viet Stocks)'!C402*'VND to JPY exchange rate'!$F402)/('Q7 (5 Viet Stocks)'!C401*'VND to JPY exchange rate'!$F401))</f>
        <v>-4.5910126352010534E-3</v>
      </c>
      <c r="D402">
        <f>LN(('Q7 (5 Viet Stocks)'!D402*'VND to JPY exchange rate'!$F402)/('Q7 (5 Viet Stocks)'!D401*'VND to JPY exchange rate'!$F401))</f>
        <v>1.8872570032028569E-2</v>
      </c>
      <c r="E402">
        <f>LN(('Q7 (5 Viet Stocks)'!E402*'VND to JPY exchange rate'!$F402)/('Q7 (5 Viet Stocks)'!E401*'VND to JPY exchange rate'!$F401))</f>
        <v>5.0669315857530726E-2</v>
      </c>
      <c r="F402">
        <f>LN(('Q7 (5 Viet Stocks)'!F402*'VND to JPY exchange rate'!$F402)/('Q7 (5 Viet Stocks)'!F401*'VND to JPY exchange rate'!$F401))</f>
        <v>-4.5785140111063237E-2</v>
      </c>
    </row>
    <row r="403" spans="1:6" x14ac:dyDescent="0.25">
      <c r="A403" s="6">
        <v>44087</v>
      </c>
      <c r="B403">
        <f>LN(('Q7 (5 Viet Stocks)'!B403*'VND to JPY exchange rate'!$F403)/('Q7 (5 Viet Stocks)'!B402*'VND to JPY exchange rate'!$F402))</f>
        <v>-1.0900857095806975E-2</v>
      </c>
      <c r="C403">
        <f>LN(('Q7 (5 Viet Stocks)'!C403*'VND to JPY exchange rate'!$F403)/('Q7 (5 Viet Stocks)'!C402*'VND to JPY exchange rate'!$F402))</f>
        <v>-1.5518449286290618E-2</v>
      </c>
      <c r="D403">
        <f>LN(('Q7 (5 Viet Stocks)'!D403*'VND to JPY exchange rate'!$F403)/('Q7 (5 Viet Stocks)'!D402*'VND to JPY exchange rate'!$F402))</f>
        <v>7.8468089056553149E-3</v>
      </c>
      <c r="E403">
        <f>LN(('Q7 (5 Viet Stocks)'!E403*'VND to JPY exchange rate'!$F403)/('Q7 (5 Viet Stocks)'!E402*'VND to JPY exchange rate'!$F402))</f>
        <v>-7.7980201431998575E-2</v>
      </c>
      <c r="F403">
        <f>LN(('Q7 (5 Viet Stocks)'!F403*'VND to JPY exchange rate'!$F403)/('Q7 (5 Viet Stocks)'!F402*'VND to JPY exchange rate'!$F402))</f>
        <v>0</v>
      </c>
    </row>
    <row r="404" spans="1:6" x14ac:dyDescent="0.25">
      <c r="A404" s="6">
        <v>44094</v>
      </c>
      <c r="B404">
        <f>LN(('Q7 (5 Viet Stocks)'!B404*'VND to JPY exchange rate'!$F404)/('Q7 (5 Viet Stocks)'!B403*'VND to JPY exchange rate'!$F403))</f>
        <v>-4.740241066585487E-2</v>
      </c>
      <c r="C404">
        <f>LN(('Q7 (5 Viet Stocks)'!C404*'VND to JPY exchange rate'!$F404)/('Q7 (5 Viet Stocks)'!C403*'VND to JPY exchange rate'!$F403))</f>
        <v>-4.6769320564447291E-2</v>
      </c>
      <c r="D404">
        <f>LN(('Q7 (5 Viet Stocks)'!D404*'VND to JPY exchange rate'!$F404)/('Q7 (5 Viet Stocks)'!D403*'VND to JPY exchange rate'!$F403))</f>
        <v>-4.248413009196662E-3</v>
      </c>
      <c r="E404">
        <f>LN(('Q7 (5 Viet Stocks)'!E404*'VND to JPY exchange rate'!$F404)/('Q7 (5 Viet Stocks)'!E403*'VND to JPY exchange rate'!$F403))</f>
        <v>-0.13182738373777739</v>
      </c>
      <c r="F404">
        <f>LN(('Q7 (5 Viet Stocks)'!F404*'VND to JPY exchange rate'!$F404)/('Q7 (5 Viet Stocks)'!F403*'VND to JPY exchange rate'!$F403))</f>
        <v>-0.12279005918098988</v>
      </c>
    </row>
    <row r="405" spans="1:6" x14ac:dyDescent="0.25">
      <c r="A405" s="6">
        <v>44101</v>
      </c>
      <c r="B405">
        <f>LN(('Q7 (5 Viet Stocks)'!B405*'VND to JPY exchange rate'!$F405)/('Q7 (5 Viet Stocks)'!B404*'VND to JPY exchange rate'!$F404))</f>
        <v>2.8418690411036552E-2</v>
      </c>
      <c r="C405">
        <f>LN(('Q7 (5 Viet Stocks)'!C405*'VND to JPY exchange rate'!$F405)/('Q7 (5 Viet Stocks)'!C404*'VND to JPY exchange rate'!$F404))</f>
        <v>5.3968355208559644E-2</v>
      </c>
      <c r="D405">
        <f>LN(('Q7 (5 Viet Stocks)'!D405*'VND to JPY exchange rate'!$F405)/('Q7 (5 Viet Stocks)'!D404*'VND to JPY exchange rate'!$F404))</f>
        <v>5.1255334510419547E-2</v>
      </c>
      <c r="E405">
        <f>LN(('Q7 (5 Viet Stocks)'!E405*'VND to JPY exchange rate'!$F405)/('Q7 (5 Viet Stocks)'!E404*'VND to JPY exchange rate'!$F404))</f>
        <v>1.0896584347791286E-2</v>
      </c>
      <c r="F405">
        <f>LN(('Q7 (5 Viet Stocks)'!F405*'VND to JPY exchange rate'!$F405)/('Q7 (5 Viet Stocks)'!F404*'VND to JPY exchange rate'!$F404))</f>
        <v>5.8290546096132489E-2</v>
      </c>
    </row>
    <row r="406" spans="1:6" x14ac:dyDescent="0.25">
      <c r="A406" s="6">
        <v>44108</v>
      </c>
      <c r="B406">
        <f>LN(('Q7 (5 Viet Stocks)'!B406*'VND to JPY exchange rate'!$F406)/('Q7 (5 Viet Stocks)'!B405*'VND to JPY exchange rate'!$F405))</f>
        <v>1.6727230140619342E-2</v>
      </c>
      <c r="C406">
        <f>LN(('Q7 (5 Viet Stocks)'!C406*'VND to JPY exchange rate'!$F406)/('Q7 (5 Viet Stocks)'!C405*'VND to JPY exchange rate'!$F405))</f>
        <v>2.826190544328885E-2</v>
      </c>
      <c r="D406">
        <f>LN(('Q7 (5 Viet Stocks)'!D406*'VND to JPY exchange rate'!$F406)/('Q7 (5 Viet Stocks)'!D405*'VND to JPY exchange rate'!$F405))</f>
        <v>1.8824530473824545E-2</v>
      </c>
      <c r="E406">
        <f>LN(('Q7 (5 Viet Stocks)'!E406*'VND to JPY exchange rate'!$F406)/('Q7 (5 Viet Stocks)'!E405*'VND to JPY exchange rate'!$F405))</f>
        <v>6.4993339412930368E-2</v>
      </c>
      <c r="F406">
        <f>LN(('Q7 (5 Viet Stocks)'!F406*'VND to JPY exchange rate'!$F406)/('Q7 (5 Viet Stocks)'!F405*'VND to JPY exchange rate'!$F405))</f>
        <v>0.13064566015512186</v>
      </c>
    </row>
    <row r="407" spans="1:6" x14ac:dyDescent="0.25">
      <c r="A407" s="6">
        <v>44115</v>
      </c>
      <c r="B407">
        <f>LN(('Q7 (5 Viet Stocks)'!B407*'VND to JPY exchange rate'!$F407)/('Q7 (5 Viet Stocks)'!B406*'VND to JPY exchange rate'!$F406))</f>
        <v>3.8466547027076838E-2</v>
      </c>
      <c r="C407">
        <f>LN(('Q7 (5 Viet Stocks)'!C407*'VND to JPY exchange rate'!$F407)/('Q7 (5 Viet Stocks)'!C406*'VND to JPY exchange rate'!$F406))</f>
        <v>3.5462154412046427E-2</v>
      </c>
      <c r="D407">
        <f>LN(('Q7 (5 Viet Stocks)'!D407*'VND to JPY exchange rate'!$F407)/('Q7 (5 Viet Stocks)'!D406*'VND to JPY exchange rate'!$F406))</f>
        <v>7.1857203207024184E-2</v>
      </c>
      <c r="E407">
        <f>LN(('Q7 (5 Viet Stocks)'!E407*'VND to JPY exchange rate'!$F407)/('Q7 (5 Viet Stocks)'!E406*'VND to JPY exchange rate'!$F406))</f>
        <v>0.10050495357699861</v>
      </c>
      <c r="F407">
        <f>LN(('Q7 (5 Viet Stocks)'!F407*'VND to JPY exchange rate'!$F407)/('Q7 (5 Viet Stocks)'!F406*'VND to JPY exchange rate'!$F406))</f>
        <v>0.12999677498420614</v>
      </c>
    </row>
    <row r="408" spans="1:6" x14ac:dyDescent="0.25">
      <c r="A408" s="6">
        <v>44122</v>
      </c>
      <c r="B408">
        <f>LN(('Q7 (5 Viet Stocks)'!B408*'VND to JPY exchange rate'!$F408)/('Q7 (5 Viet Stocks)'!B407*'VND to JPY exchange rate'!$F407))</f>
        <v>-3.6418543682573828E-2</v>
      </c>
      <c r="C408">
        <f>LN(('Q7 (5 Viet Stocks)'!C408*'VND to JPY exchange rate'!$F408)/('Q7 (5 Viet Stocks)'!C407*'VND to JPY exchange rate'!$F407))</f>
        <v>-1.9694868833542181E-2</v>
      </c>
      <c r="D408">
        <f>LN(('Q7 (5 Viet Stocks)'!D408*'VND to JPY exchange rate'!$F408)/('Q7 (5 Viet Stocks)'!D407*'VND to JPY exchange rate'!$F407))</f>
        <v>6.3259338142715643E-2</v>
      </c>
      <c r="E408">
        <f>LN(('Q7 (5 Viet Stocks)'!E408*'VND to JPY exchange rate'!$F408)/('Q7 (5 Viet Stocks)'!E407*'VND to JPY exchange rate'!$F407))</f>
        <v>-5.045462755587015E-2</v>
      </c>
      <c r="F408">
        <f>LN(('Q7 (5 Viet Stocks)'!F408*'VND to JPY exchange rate'!$F408)/('Q7 (5 Viet Stocks)'!F407*'VND to JPY exchange rate'!$F407))</f>
        <v>-6.9327024902091819E-2</v>
      </c>
    </row>
    <row r="409" spans="1:6" x14ac:dyDescent="0.25">
      <c r="A409" s="6">
        <v>44129</v>
      </c>
      <c r="B409">
        <f>LN(('Q7 (5 Viet Stocks)'!B409*'VND to JPY exchange rate'!$F409)/('Q7 (5 Viet Stocks)'!B408*'VND to JPY exchange rate'!$F408))</f>
        <v>-1.6334256230238375E-2</v>
      </c>
      <c r="C409">
        <f>LN(('Q7 (5 Viet Stocks)'!C409*'VND to JPY exchange rate'!$F409)/('Q7 (5 Viet Stocks)'!C408*'VND to JPY exchange rate'!$F408))</f>
        <v>2.3814468149409143E-2</v>
      </c>
      <c r="D409">
        <f>LN(('Q7 (5 Viet Stocks)'!D409*'VND to JPY exchange rate'!$F409)/('Q7 (5 Viet Stocks)'!D408*'VND to JPY exchange rate'!$F408))</f>
        <v>-1.9968165194210345E-2</v>
      </c>
      <c r="E409">
        <f>LN(('Q7 (5 Viet Stocks)'!E409*'VND to JPY exchange rate'!$F409)/('Q7 (5 Viet Stocks)'!E408*'VND to JPY exchange rate'!$F408))</f>
        <v>0.11818253696955212</v>
      </c>
      <c r="F409">
        <f>LN(('Q7 (5 Viet Stocks)'!F409*'VND to JPY exchange rate'!$F409)/('Q7 (5 Viet Stocks)'!F408*'VND to JPY exchange rate'!$F408))</f>
        <v>-2.3799080203561765E-2</v>
      </c>
    </row>
    <row r="410" spans="1:6" x14ac:dyDescent="0.25">
      <c r="A410" s="6">
        <v>44136</v>
      </c>
      <c r="B410">
        <f>LN(('Q7 (5 Viet Stocks)'!B410*'VND to JPY exchange rate'!$F410)/('Q7 (5 Viet Stocks)'!B409*'VND to JPY exchange rate'!$F409))</f>
        <v>-2.8523711954947982E-2</v>
      </c>
      <c r="C410">
        <f>LN(('Q7 (5 Viet Stocks)'!C410*'VND to JPY exchange rate'!$F410)/('Q7 (5 Viet Stocks)'!C409*'VND to JPY exchange rate'!$F409))</f>
        <v>-1.5070124647764655E-2</v>
      </c>
      <c r="D410">
        <f>LN(('Q7 (5 Viet Stocks)'!D410*'VND to JPY exchange rate'!$F410)/('Q7 (5 Viet Stocks)'!D409*'VND to JPY exchange rate'!$F409))</f>
        <v>-3.1098656467062995E-2</v>
      </c>
      <c r="E410">
        <f>LN(('Q7 (5 Viet Stocks)'!E410*'VND to JPY exchange rate'!$F410)/('Q7 (5 Viet Stocks)'!E409*'VND to JPY exchange rate'!$F409))</f>
        <v>1.7572161611534331E-3</v>
      </c>
      <c r="F410">
        <f>LN(('Q7 (5 Viet Stocks)'!F410*'VND to JPY exchange rate'!$F410)/('Q7 (5 Viet Stocks)'!F409*'VND to JPY exchange rate'!$F409))</f>
        <v>-7.9257078313261134E-2</v>
      </c>
    </row>
    <row r="411" spans="1:6" x14ac:dyDescent="0.25">
      <c r="A411" s="6">
        <v>44143</v>
      </c>
      <c r="B411">
        <f>LN(('Q7 (5 Viet Stocks)'!B411*'VND to JPY exchange rate'!$F411)/('Q7 (5 Viet Stocks)'!B410*'VND to JPY exchange rate'!$F410))</f>
        <v>4.8776235972525138E-2</v>
      </c>
      <c r="C411">
        <f>LN(('Q7 (5 Viet Stocks)'!C411*'VND to JPY exchange rate'!$F411)/('Q7 (5 Viet Stocks)'!C410*'VND to JPY exchange rate'!$F410))</f>
        <v>4.4469541320485528E-2</v>
      </c>
      <c r="D411">
        <f>LN(('Q7 (5 Viet Stocks)'!D411*'VND to JPY exchange rate'!$F411)/('Q7 (5 Viet Stocks)'!D410*'VND to JPY exchange rate'!$F410))</f>
        <v>6.7496058769286119E-3</v>
      </c>
      <c r="E411">
        <f>LN(('Q7 (5 Viet Stocks)'!E411*'VND to JPY exchange rate'!$F411)/('Q7 (5 Viet Stocks)'!E410*'VND to JPY exchange rate'!$F410))</f>
        <v>0.14968613106317055</v>
      </c>
      <c r="F411">
        <f>LN(('Q7 (5 Viet Stocks)'!F411*'VND to JPY exchange rate'!$F411)/('Q7 (5 Viet Stocks)'!F410*'VND to JPY exchange rate'!$F410))</f>
        <v>0.23461920211934706</v>
      </c>
    </row>
    <row r="412" spans="1:6" x14ac:dyDescent="0.25">
      <c r="A412" s="6">
        <v>44150</v>
      </c>
      <c r="B412">
        <f>LN(('Q7 (5 Viet Stocks)'!B412*'VND to JPY exchange rate'!$F412)/('Q7 (5 Viet Stocks)'!B411*'VND to JPY exchange rate'!$F411))</f>
        <v>4.3593744783116242E-2</v>
      </c>
      <c r="C412">
        <f>LN(('Q7 (5 Viet Stocks)'!C412*'VND to JPY exchange rate'!$F412)/('Q7 (5 Viet Stocks)'!C411*'VND to JPY exchange rate'!$F411))</f>
        <v>5.3435208381271859E-2</v>
      </c>
      <c r="D412">
        <f>LN(('Q7 (5 Viet Stocks)'!D412*'VND to JPY exchange rate'!$F412)/('Q7 (5 Viet Stocks)'!D411*'VND to JPY exchange rate'!$F411))</f>
        <v>7.2061249028229302E-2</v>
      </c>
      <c r="E412">
        <f>LN(('Q7 (5 Viet Stocks)'!E412*'VND to JPY exchange rate'!$F412)/('Q7 (5 Viet Stocks)'!E411*'VND to JPY exchange rate'!$F411))</f>
        <v>5.6726154261532314E-3</v>
      </c>
      <c r="F412">
        <f>LN(('Q7 (5 Viet Stocks)'!F412*'VND to JPY exchange rate'!$F412)/('Q7 (5 Viet Stocks)'!F411*'VND to JPY exchange rate'!$F411))</f>
        <v>0.14776218049889447</v>
      </c>
    </row>
    <row r="413" spans="1:6" x14ac:dyDescent="0.25">
      <c r="A413" s="6">
        <v>44157</v>
      </c>
      <c r="B413">
        <f>LN(('Q7 (5 Viet Stocks)'!B413*'VND to JPY exchange rate'!$F413)/('Q7 (5 Viet Stocks)'!B412*'VND to JPY exchange rate'!$F412))</f>
        <v>-2.1228616003247318E-2</v>
      </c>
      <c r="C413">
        <f>LN(('Q7 (5 Viet Stocks)'!C413*'VND to JPY exchange rate'!$F413)/('Q7 (5 Viet Stocks)'!C412*'VND to JPY exchange rate'!$F412))</f>
        <v>3.2571593289273367E-3</v>
      </c>
      <c r="D413">
        <f>LN(('Q7 (5 Viet Stocks)'!D413*'VND to JPY exchange rate'!$F413)/('Q7 (5 Viet Stocks)'!D412*'VND to JPY exchange rate'!$F412))</f>
        <v>2.8758220263017588E-5</v>
      </c>
      <c r="E413">
        <f>LN(('Q7 (5 Viet Stocks)'!E413*'VND to JPY exchange rate'!$F413)/('Q7 (5 Viet Stocks)'!E412*'VND to JPY exchange rate'!$F412))</f>
        <v>-2.8600377166134564E-2</v>
      </c>
      <c r="F413">
        <f>LN(('Q7 (5 Viet Stocks)'!F413*'VND to JPY exchange rate'!$F413)/('Q7 (5 Viet Stocks)'!F412*'VND to JPY exchange rate'!$F412))</f>
        <v>4.2556692791030568E-2</v>
      </c>
    </row>
    <row r="414" spans="1:6" x14ac:dyDescent="0.25">
      <c r="A414" s="6">
        <v>44164</v>
      </c>
      <c r="B414">
        <f>LN(('Q7 (5 Viet Stocks)'!B414*'VND to JPY exchange rate'!$F414)/('Q7 (5 Viet Stocks)'!B413*'VND to JPY exchange rate'!$F413))</f>
        <v>1.8398420685124692E-2</v>
      </c>
      <c r="C414">
        <f>LN(('Q7 (5 Viet Stocks)'!C414*'VND to JPY exchange rate'!$F414)/('Q7 (5 Viet Stocks)'!C413*'VND to JPY exchange rate'!$F413))</f>
        <v>2.5465067920477095E-2</v>
      </c>
      <c r="D414">
        <f>LN(('Q7 (5 Viet Stocks)'!D414*'VND to JPY exchange rate'!$F414)/('Q7 (5 Viet Stocks)'!D413*'VND to JPY exchange rate'!$F413))</f>
        <v>2.6372435640456014E-2</v>
      </c>
      <c r="E414">
        <f>LN(('Q7 (5 Viet Stocks)'!E414*'VND to JPY exchange rate'!$F414)/('Q7 (5 Viet Stocks)'!E413*'VND to JPY exchange rate'!$F413))</f>
        <v>-4.0567465670559973E-2</v>
      </c>
      <c r="F414">
        <f>LN(('Q7 (5 Viet Stocks)'!F414*'VND to JPY exchange rate'!$F414)/('Q7 (5 Viet Stocks)'!F413*'VND to JPY exchange rate'!$F413))</f>
        <v>2.9527000302413059E-3</v>
      </c>
    </row>
    <row r="415" spans="1:6" x14ac:dyDescent="0.25">
      <c r="A415" s="6">
        <v>44171</v>
      </c>
      <c r="B415">
        <f>LN(('Q7 (5 Viet Stocks)'!B415*'VND to JPY exchange rate'!$F415)/('Q7 (5 Viet Stocks)'!B414*'VND to JPY exchange rate'!$F414))</f>
        <v>1.9116662323600979E-2</v>
      </c>
      <c r="C415">
        <f>LN(('Q7 (5 Viet Stocks)'!C415*'VND to JPY exchange rate'!$F415)/('Q7 (5 Viet Stocks)'!C414*'VND to JPY exchange rate'!$F414))</f>
        <v>1.2082470057618536E-2</v>
      </c>
      <c r="D415">
        <f>LN(('Q7 (5 Viet Stocks)'!D415*'VND to JPY exchange rate'!$F415)/('Q7 (5 Viet Stocks)'!D414*'VND to JPY exchange rate'!$F414))</f>
        <v>2.6057624081748859E-2</v>
      </c>
      <c r="E415">
        <f>LN(('Q7 (5 Viet Stocks)'!E415*'VND to JPY exchange rate'!$F415)/('Q7 (5 Viet Stocks)'!E414*'VND to JPY exchange rate'!$F414))</f>
        <v>0.11395704089347114</v>
      </c>
      <c r="F415">
        <f>LN(('Q7 (5 Viet Stocks)'!F415*'VND to JPY exchange rate'!$F415)/('Q7 (5 Viet Stocks)'!F414*'VND to JPY exchange rate'!$F414))</f>
        <v>0.11706656788292455</v>
      </c>
    </row>
    <row r="416" spans="1:6" x14ac:dyDescent="0.25">
      <c r="A416" s="6">
        <v>44178</v>
      </c>
      <c r="B416">
        <f>LN(('Q7 (5 Viet Stocks)'!B416*'VND to JPY exchange rate'!$F416)/('Q7 (5 Viet Stocks)'!B415*'VND to JPY exchange rate'!$F415))</f>
        <v>-3.3399742515839025E-3</v>
      </c>
      <c r="C416">
        <f>LN(('Q7 (5 Viet Stocks)'!C416*'VND to JPY exchange rate'!$F416)/('Q7 (5 Viet Stocks)'!C415*'VND to JPY exchange rate'!$F415))</f>
        <v>-1.5086720082736659E-2</v>
      </c>
      <c r="D416">
        <f>LN(('Q7 (5 Viet Stocks)'!D416*'VND to JPY exchange rate'!$F416)/('Q7 (5 Viet Stocks)'!D415*'VND to JPY exchange rate'!$F415))</f>
        <v>3.9801982858116085E-2</v>
      </c>
      <c r="E416">
        <f>LN(('Q7 (5 Viet Stocks)'!E416*'VND to JPY exchange rate'!$F416)/('Q7 (5 Viet Stocks)'!E415*'VND to JPY exchange rate'!$F415))</f>
        <v>-1.0345516674367823E-2</v>
      </c>
      <c r="F416">
        <f>LN(('Q7 (5 Viet Stocks)'!F416*'VND to JPY exchange rate'!$F416)/('Q7 (5 Viet Stocks)'!F415*'VND to JPY exchange rate'!$F415))</f>
        <v>3.4716045825394094E-2</v>
      </c>
    </row>
    <row r="417" spans="1:6" x14ac:dyDescent="0.25">
      <c r="A417" s="6">
        <v>44185</v>
      </c>
      <c r="B417">
        <f>LN(('Q7 (5 Viet Stocks)'!B417*'VND to JPY exchange rate'!$F417)/('Q7 (5 Viet Stocks)'!B416*'VND to JPY exchange rate'!$F416))</f>
        <v>5.5779310652829886E-3</v>
      </c>
      <c r="C417">
        <f>LN(('Q7 (5 Viet Stocks)'!C417*'VND to JPY exchange rate'!$F417)/('Q7 (5 Viet Stocks)'!C416*'VND to JPY exchange rate'!$F416))</f>
        <v>-1.1356242505184633E-2</v>
      </c>
      <c r="D417">
        <f>LN(('Q7 (5 Viet Stocks)'!D417*'VND to JPY exchange rate'!$F417)/('Q7 (5 Viet Stocks)'!D416*'VND to JPY exchange rate'!$F416))</f>
        <v>2.0087357452808825E-2</v>
      </c>
      <c r="E417">
        <f>LN(('Q7 (5 Viet Stocks)'!E417*'VND to JPY exchange rate'!$F417)/('Q7 (5 Viet Stocks)'!E416*'VND to JPY exchange rate'!$F416))</f>
        <v>-1.642913268716599E-2</v>
      </c>
      <c r="F417">
        <f>LN(('Q7 (5 Viet Stocks)'!F417*'VND to JPY exchange rate'!$F417)/('Q7 (5 Viet Stocks)'!F416*'VND to JPY exchange rate'!$F416))</f>
        <v>7.392672077133948E-2</v>
      </c>
    </row>
    <row r="418" spans="1:6" x14ac:dyDescent="0.25">
      <c r="A418" s="6">
        <v>44192</v>
      </c>
      <c r="B418">
        <f>LN(('Q7 (5 Viet Stocks)'!B418*'VND to JPY exchange rate'!$F418)/('Q7 (5 Viet Stocks)'!B417*'VND to JPY exchange rate'!$F417))</f>
        <v>5.7239945783289087E-3</v>
      </c>
      <c r="C418">
        <f>LN(('Q7 (5 Viet Stocks)'!C418*'VND to JPY exchange rate'!$F418)/('Q7 (5 Viet Stocks)'!C417*'VND to JPY exchange rate'!$F417))</f>
        <v>3.7038164012429681E-3</v>
      </c>
      <c r="D418">
        <f>LN(('Q7 (5 Viet Stocks)'!D418*'VND to JPY exchange rate'!$F418)/('Q7 (5 Viet Stocks)'!D417*'VND to JPY exchange rate'!$F417))</f>
        <v>4.5970273786691961E-2</v>
      </c>
      <c r="E418">
        <f>LN(('Q7 (5 Viet Stocks)'!E418*'VND to JPY exchange rate'!$F418)/('Q7 (5 Viet Stocks)'!E417*'VND to JPY exchange rate'!$F417))</f>
        <v>1.3755830783165428E-2</v>
      </c>
      <c r="F418">
        <f>LN(('Q7 (5 Viet Stocks)'!F418*'VND to JPY exchange rate'!$F418)/('Q7 (5 Viet Stocks)'!F417*'VND to JPY exchange rate'!$F417))</f>
        <v>4.3835287544262948E-2</v>
      </c>
    </row>
    <row r="419" spans="1:6" x14ac:dyDescent="0.25">
      <c r="A419" s="6">
        <v>44199</v>
      </c>
      <c r="B419">
        <f>LN(('Q7 (5 Viet Stocks)'!B419*'VND to JPY exchange rate'!$F419)/('Q7 (5 Viet Stocks)'!B418*'VND to JPY exchange rate'!$F418))</f>
        <v>-7.4002742330060304E-3</v>
      </c>
      <c r="C419">
        <f>LN(('Q7 (5 Viet Stocks)'!C419*'VND to JPY exchange rate'!$F419)/('Q7 (5 Viet Stocks)'!C418*'VND to JPY exchange rate'!$F418))</f>
        <v>-1.385475238147031E-2</v>
      </c>
      <c r="D419">
        <f>LN(('Q7 (5 Viet Stocks)'!D419*'VND to JPY exchange rate'!$F419)/('Q7 (5 Viet Stocks)'!D418*'VND to JPY exchange rate'!$F418))</f>
        <v>-4.1319778388725019E-2</v>
      </c>
      <c r="E419">
        <f>LN(('Q7 (5 Viet Stocks)'!E419*'VND to JPY exchange rate'!$F419)/('Q7 (5 Viet Stocks)'!E418*'VND to JPY exchange rate'!$F418))</f>
        <v>-3.4403776677381495E-2</v>
      </c>
      <c r="F419">
        <f>LN(('Q7 (5 Viet Stocks)'!F419*'VND to JPY exchange rate'!$F419)/('Q7 (5 Viet Stocks)'!F418*'VND to JPY exchange rate'!$F418))</f>
        <v>-7.8905646740917199E-2</v>
      </c>
    </row>
    <row r="420" spans="1:6" x14ac:dyDescent="0.25">
      <c r="A420" s="6">
        <v>44206</v>
      </c>
      <c r="B420">
        <f>LN(('Q7 (5 Viet Stocks)'!B420*'VND to JPY exchange rate'!$F420)/('Q7 (5 Viet Stocks)'!B419*'VND to JPY exchange rate'!$F419))</f>
        <v>3.9715547204816154E-2</v>
      </c>
      <c r="C420">
        <f>LN(('Q7 (5 Viet Stocks)'!C420*'VND to JPY exchange rate'!$F420)/('Q7 (5 Viet Stocks)'!C419*'VND to JPY exchange rate'!$F419))</f>
        <v>6.373189528862451E-2</v>
      </c>
      <c r="D420">
        <f>LN(('Q7 (5 Viet Stocks)'!D420*'VND to JPY exchange rate'!$F420)/('Q7 (5 Viet Stocks)'!D419*'VND to JPY exchange rate'!$F419))</f>
        <v>0.14504113640693839</v>
      </c>
      <c r="E420">
        <f>LN(('Q7 (5 Viet Stocks)'!E420*'VND to JPY exchange rate'!$F420)/('Q7 (5 Viet Stocks)'!E419*'VND to JPY exchange rate'!$F419))</f>
        <v>0.1243045537170992</v>
      </c>
      <c r="F420">
        <f>LN(('Q7 (5 Viet Stocks)'!F420*'VND to JPY exchange rate'!$F420)/('Q7 (5 Viet Stocks)'!F419*'VND to JPY exchange rate'!$F419))</f>
        <v>0.21408447436100644</v>
      </c>
    </row>
    <row r="421" spans="1:6" x14ac:dyDescent="0.25">
      <c r="A421" s="6">
        <v>44213</v>
      </c>
      <c r="B421">
        <f>LN(('Q7 (5 Viet Stocks)'!B421*'VND to JPY exchange rate'!$F421)/('Q7 (5 Viet Stocks)'!B420*'VND to JPY exchange rate'!$F420))</f>
        <v>-5.975808499234599E-3</v>
      </c>
      <c r="C421">
        <f>LN(('Q7 (5 Viet Stocks)'!C421*'VND to JPY exchange rate'!$F421)/('Q7 (5 Viet Stocks)'!C420*'VND to JPY exchange rate'!$F420))</f>
        <v>-3.1952659991949961E-2</v>
      </c>
      <c r="D421">
        <f>LN(('Q7 (5 Viet Stocks)'!D421*'VND to JPY exchange rate'!$F421)/('Q7 (5 Viet Stocks)'!D420*'VND to JPY exchange rate'!$F420))</f>
        <v>-5.8303523079950993E-2</v>
      </c>
      <c r="E421">
        <f>LN(('Q7 (5 Viet Stocks)'!E421*'VND to JPY exchange rate'!$F421)/('Q7 (5 Viet Stocks)'!E420*'VND to JPY exchange rate'!$F420))</f>
        <v>-6.4713520138976596E-3</v>
      </c>
      <c r="F421">
        <f>LN(('Q7 (5 Viet Stocks)'!F421*'VND to JPY exchange rate'!$F421)/('Q7 (5 Viet Stocks)'!F420*'VND to JPY exchange rate'!$F420))</f>
        <v>4.0673831499517969E-2</v>
      </c>
    </row>
    <row r="422" spans="1:6" x14ac:dyDescent="0.25">
      <c r="A422" s="6">
        <v>44220</v>
      </c>
      <c r="B422">
        <f>LN(('Q7 (5 Viet Stocks)'!B422*'VND to JPY exchange rate'!$F422)/('Q7 (5 Viet Stocks)'!B421*'VND to JPY exchange rate'!$F421))</f>
        <v>3.4273056782549022E-2</v>
      </c>
      <c r="C422">
        <f>LN(('Q7 (5 Viet Stocks)'!C422*'VND to JPY exchange rate'!$F422)/('Q7 (5 Viet Stocks)'!C421*'VND to JPY exchange rate'!$F421))</f>
        <v>9.5202319210179378E-3</v>
      </c>
      <c r="D422">
        <f>LN(('Q7 (5 Viet Stocks)'!D422*'VND to JPY exchange rate'!$F422)/('Q7 (5 Viet Stocks)'!D421*'VND to JPY exchange rate'!$F421))</f>
        <v>3.8358112953775683E-2</v>
      </c>
      <c r="E422">
        <f>LN(('Q7 (5 Viet Stocks)'!E422*'VND to JPY exchange rate'!$F422)/('Q7 (5 Viet Stocks)'!E421*'VND to JPY exchange rate'!$F421))</f>
        <v>-2.0098953348048756E-2</v>
      </c>
      <c r="F422">
        <f>LN(('Q7 (5 Viet Stocks)'!F422*'VND to JPY exchange rate'!$F422)/('Q7 (5 Viet Stocks)'!F421*'VND to JPY exchange rate'!$F421))</f>
        <v>5.583632188885547E-2</v>
      </c>
    </row>
    <row r="423" spans="1:6" x14ac:dyDescent="0.25">
      <c r="A423" s="6">
        <v>44227</v>
      </c>
      <c r="B423">
        <f>LN(('Q7 (5 Viet Stocks)'!B423*'VND to JPY exchange rate'!$F423)/('Q7 (5 Viet Stocks)'!B422*'VND to JPY exchange rate'!$F422))</f>
        <v>-9.6596025555116469E-3</v>
      </c>
      <c r="C423">
        <f>LN(('Q7 (5 Viet Stocks)'!C423*'VND to JPY exchange rate'!$F423)/('Q7 (5 Viet Stocks)'!C422*'VND to JPY exchange rate'!$F422))</f>
        <v>-4.3758305904667505E-2</v>
      </c>
      <c r="D423">
        <f>LN(('Q7 (5 Viet Stocks)'!D423*'VND to JPY exchange rate'!$F423)/('Q7 (5 Viet Stocks)'!D422*'VND to JPY exchange rate'!$F422))</f>
        <v>-7.0630787249218646E-2</v>
      </c>
      <c r="E423">
        <f>LN(('Q7 (5 Viet Stocks)'!E423*'VND to JPY exchange rate'!$F423)/('Q7 (5 Viet Stocks)'!E422*'VND to JPY exchange rate'!$F422))</f>
        <v>-9.2062782750091707E-2</v>
      </c>
      <c r="F423">
        <f>LN(('Q7 (5 Viet Stocks)'!F423*'VND to JPY exchange rate'!$F423)/('Q7 (5 Viet Stocks)'!F422*'VND to JPY exchange rate'!$F422))</f>
        <v>-4.9979786432312691E-2</v>
      </c>
    </row>
    <row r="424" spans="1:6" x14ac:dyDescent="0.25">
      <c r="A424" s="6">
        <v>44234</v>
      </c>
      <c r="B424">
        <f>LN(('Q7 (5 Viet Stocks)'!B424*'VND to JPY exchange rate'!$F424)/('Q7 (5 Viet Stocks)'!B423*'VND to JPY exchange rate'!$F423))</f>
        <v>3.7517351108632184E-2</v>
      </c>
      <c r="C424">
        <f>LN(('Q7 (5 Viet Stocks)'!C424*'VND to JPY exchange rate'!$F424)/('Q7 (5 Viet Stocks)'!C423*'VND to JPY exchange rate'!$F423))</f>
        <v>6.1058266140322767E-2</v>
      </c>
      <c r="D424">
        <f>LN(('Q7 (5 Viet Stocks)'!D424*'VND to JPY exchange rate'!$F424)/('Q7 (5 Viet Stocks)'!D423*'VND to JPY exchange rate'!$F423))</f>
        <v>0.12004340979152056</v>
      </c>
      <c r="E424">
        <f>LN(('Q7 (5 Viet Stocks)'!E424*'VND to JPY exchange rate'!$F424)/('Q7 (5 Viet Stocks)'!E423*'VND to JPY exchange rate'!$F423))</f>
        <v>0.10957907022564248</v>
      </c>
      <c r="F424">
        <f>LN(('Q7 (5 Viet Stocks)'!F424*'VND to JPY exchange rate'!$F424)/('Q7 (5 Viet Stocks)'!F423*'VND to JPY exchange rate'!$F423))</f>
        <v>0.23167867170879389</v>
      </c>
    </row>
    <row r="425" spans="1:6" x14ac:dyDescent="0.25">
      <c r="A425" s="6">
        <v>44241</v>
      </c>
      <c r="B425">
        <f>LN(('Q7 (5 Viet Stocks)'!B425*'VND to JPY exchange rate'!$F425)/('Q7 (5 Viet Stocks)'!B424*'VND to JPY exchange rate'!$F424))</f>
        <v>1.9401250175769807E-3</v>
      </c>
      <c r="C425">
        <f>LN(('Q7 (5 Viet Stocks)'!C425*'VND to JPY exchange rate'!$F425)/('Q7 (5 Viet Stocks)'!C424*'VND to JPY exchange rate'!$F424))</f>
        <v>2.1305808737049348E-2</v>
      </c>
      <c r="D425">
        <f>LN(('Q7 (5 Viet Stocks)'!D425*'VND to JPY exchange rate'!$F425)/('Q7 (5 Viet Stocks)'!D424*'VND to JPY exchange rate'!$F424))</f>
        <v>1.7327025469574108E-2</v>
      </c>
      <c r="E425">
        <f>LN(('Q7 (5 Viet Stocks)'!E425*'VND to JPY exchange rate'!$F425)/('Q7 (5 Viet Stocks)'!E424*'VND to JPY exchange rate'!$F424))</f>
        <v>-1.7824239421523384E-4</v>
      </c>
      <c r="F425">
        <f>LN(('Q7 (5 Viet Stocks)'!F425*'VND to JPY exchange rate'!$F425)/('Q7 (5 Viet Stocks)'!F424*'VND to JPY exchange rate'!$F424))</f>
        <v>-5.8384932604047092E-3</v>
      </c>
    </row>
    <row r="426" spans="1:6" x14ac:dyDescent="0.25">
      <c r="A426" s="6">
        <v>44248</v>
      </c>
      <c r="B426">
        <f>LN(('Q7 (5 Viet Stocks)'!B426*'VND to JPY exchange rate'!$F426)/('Q7 (5 Viet Stocks)'!B425*'VND to JPY exchange rate'!$F425))</f>
        <v>-2.1754627798371978E-2</v>
      </c>
      <c r="C426">
        <f>LN(('Q7 (5 Viet Stocks)'!C426*'VND to JPY exchange rate'!$F426)/('Q7 (5 Viet Stocks)'!C425*'VND to JPY exchange rate'!$F425))</f>
        <v>-4.2463429888675366E-2</v>
      </c>
      <c r="D426">
        <f>LN(('Q7 (5 Viet Stocks)'!D426*'VND to JPY exchange rate'!$F426)/('Q7 (5 Viet Stocks)'!D425*'VND to JPY exchange rate'!$F425))</f>
        <v>-8.6649792358634518E-3</v>
      </c>
      <c r="E426">
        <f>LN(('Q7 (5 Viet Stocks)'!E426*'VND to JPY exchange rate'!$F426)/('Q7 (5 Viet Stocks)'!E425*'VND to JPY exchange rate'!$F425))</f>
        <v>6.7113556457418622E-2</v>
      </c>
      <c r="F426">
        <f>LN(('Q7 (5 Viet Stocks)'!F426*'VND to JPY exchange rate'!$F426)/('Q7 (5 Viet Stocks)'!F425*'VND to JPY exchange rate'!$F425))</f>
        <v>-4.703449444579768E-2</v>
      </c>
    </row>
    <row r="427" spans="1:6" x14ac:dyDescent="0.25">
      <c r="A427" s="6">
        <v>44255</v>
      </c>
      <c r="B427">
        <f>LN(('Q7 (5 Viet Stocks)'!B427*'VND to JPY exchange rate'!$F427)/('Q7 (5 Viet Stocks)'!B426*'VND to JPY exchange rate'!$F426))</f>
        <v>1.8201728158170841E-2</v>
      </c>
      <c r="C427">
        <f>LN(('Q7 (5 Viet Stocks)'!C427*'VND to JPY exchange rate'!$F427)/('Q7 (5 Viet Stocks)'!C426*'VND to JPY exchange rate'!$F426))</f>
        <v>1.0141159311956209E-2</v>
      </c>
      <c r="D427">
        <f>LN(('Q7 (5 Viet Stocks)'!D427*'VND to JPY exchange rate'!$F427)/('Q7 (5 Viet Stocks)'!D426*'VND to JPY exchange rate'!$F426))</f>
        <v>3.7676519363995997E-3</v>
      </c>
      <c r="E427">
        <f>LN(('Q7 (5 Viet Stocks)'!E427*'VND to JPY exchange rate'!$F427)/('Q7 (5 Viet Stocks)'!E426*'VND to JPY exchange rate'!$F426))</f>
        <v>-1.5404503623100623E-2</v>
      </c>
      <c r="F427">
        <f>LN(('Q7 (5 Viet Stocks)'!F427*'VND to JPY exchange rate'!$F427)/('Q7 (5 Viet Stocks)'!F426*'VND to JPY exchange rate'!$F426))</f>
        <v>3.1783097525143883E-2</v>
      </c>
    </row>
    <row r="428" spans="1:6" x14ac:dyDescent="0.25">
      <c r="A428" s="6">
        <v>44262</v>
      </c>
      <c r="B428">
        <f>LN(('Q7 (5 Viet Stocks)'!B428*'VND to JPY exchange rate'!$F428)/('Q7 (5 Viet Stocks)'!B427*'VND to JPY exchange rate'!$F427))</f>
        <v>2.4369123830396966E-3</v>
      </c>
      <c r="C428">
        <f>LN(('Q7 (5 Viet Stocks)'!C428*'VND to JPY exchange rate'!$F428)/('Q7 (5 Viet Stocks)'!C427*'VND to JPY exchange rate'!$F427))</f>
        <v>-3.9374133334705588E-2</v>
      </c>
      <c r="D428">
        <f>LN(('Q7 (5 Viet Stocks)'!D428*'VND to JPY exchange rate'!$F428)/('Q7 (5 Viet Stocks)'!D427*'VND to JPY exchange rate'!$F427))</f>
        <v>-3.0160652082184054E-2</v>
      </c>
      <c r="E428">
        <f>LN(('Q7 (5 Viet Stocks)'!E428*'VND to JPY exchange rate'!$F428)/('Q7 (5 Viet Stocks)'!E427*'VND to JPY exchange rate'!$F427))</f>
        <v>9.0373529946248227E-2</v>
      </c>
      <c r="F428">
        <f>LN(('Q7 (5 Viet Stocks)'!F428*'VND to JPY exchange rate'!$F428)/('Q7 (5 Viet Stocks)'!F427*'VND to JPY exchange rate'!$F427))</f>
        <v>-8.6193911271558107E-2</v>
      </c>
    </row>
    <row r="429" spans="1:6" x14ac:dyDescent="0.25">
      <c r="A429" s="6">
        <v>44269</v>
      </c>
      <c r="B429">
        <f>LN(('Q7 (5 Viet Stocks)'!B429*'VND to JPY exchange rate'!$F429)/('Q7 (5 Viet Stocks)'!B428*'VND to JPY exchange rate'!$F428))</f>
        <v>4.8350317224593931E-2</v>
      </c>
      <c r="C429">
        <f>LN(('Q7 (5 Viet Stocks)'!C429*'VND to JPY exchange rate'!$F429)/('Q7 (5 Viet Stocks)'!C428*'VND to JPY exchange rate'!$F428))</f>
        <v>7.8677663723258226E-2</v>
      </c>
      <c r="D429">
        <f>LN(('Q7 (5 Viet Stocks)'!D429*'VND to JPY exchange rate'!$F429)/('Q7 (5 Viet Stocks)'!D428*'VND to JPY exchange rate'!$F428))</f>
        <v>2.6169799842262208E-2</v>
      </c>
      <c r="E429">
        <f>LN(('Q7 (5 Viet Stocks)'!E429*'VND to JPY exchange rate'!$F429)/('Q7 (5 Viet Stocks)'!E428*'VND to JPY exchange rate'!$F428))</f>
        <v>2.2631204001120234E-2</v>
      </c>
      <c r="F429">
        <f>LN(('Q7 (5 Viet Stocks)'!F429*'VND to JPY exchange rate'!$F429)/('Q7 (5 Viet Stocks)'!F428*'VND to JPY exchange rate'!$F428))</f>
        <v>0.21121340853389933</v>
      </c>
    </row>
    <row r="430" spans="1:6" x14ac:dyDescent="0.25">
      <c r="A430" s="6">
        <v>44276</v>
      </c>
      <c r="B430">
        <f>LN(('Q7 (5 Viet Stocks)'!B430*'VND to JPY exchange rate'!$F430)/('Q7 (5 Viet Stocks)'!B429*'VND to JPY exchange rate'!$F429))</f>
        <v>-7.2209254495689927E-3</v>
      </c>
      <c r="C430">
        <f>LN(('Q7 (5 Viet Stocks)'!C430*'VND to JPY exchange rate'!$F430)/('Q7 (5 Viet Stocks)'!C429*'VND to JPY exchange rate'!$F429))</f>
        <v>-2.3471084040367633E-2</v>
      </c>
      <c r="D430">
        <f>LN(('Q7 (5 Viet Stocks)'!D430*'VND to JPY exchange rate'!$F430)/('Q7 (5 Viet Stocks)'!D429*'VND to JPY exchange rate'!$F429))</f>
        <v>-8.0528633873903369E-2</v>
      </c>
      <c r="E430">
        <f>LN(('Q7 (5 Viet Stocks)'!E430*'VND to JPY exchange rate'!$F430)/('Q7 (5 Viet Stocks)'!E429*'VND to JPY exchange rate'!$F429))</f>
        <v>-7.3855785433698931E-2</v>
      </c>
      <c r="F430">
        <f>LN(('Q7 (5 Viet Stocks)'!F430*'VND to JPY exchange rate'!$F430)/('Q7 (5 Viet Stocks)'!F429*'VND to JPY exchange rate'!$F429))</f>
        <v>-0.1302914888175675</v>
      </c>
    </row>
    <row r="431" spans="1:6" x14ac:dyDescent="0.25">
      <c r="A431" s="6">
        <v>44283</v>
      </c>
      <c r="B431">
        <f>LN(('Q7 (5 Viet Stocks)'!B431*'VND to JPY exchange rate'!$F431)/('Q7 (5 Viet Stocks)'!B430*'VND to JPY exchange rate'!$F430))</f>
        <v>1.2433886820932109E-2</v>
      </c>
      <c r="C431">
        <f>LN(('Q7 (5 Viet Stocks)'!C431*'VND to JPY exchange rate'!$F431)/('Q7 (5 Viet Stocks)'!C430*'VND to JPY exchange rate'!$F430))</f>
        <v>3.3530892514556196E-2</v>
      </c>
      <c r="D431">
        <f>LN(('Q7 (5 Viet Stocks)'!D431*'VND to JPY exchange rate'!$F431)/('Q7 (5 Viet Stocks)'!D430*'VND to JPY exchange rate'!$F430))</f>
        <v>-1.7446191116167149E-2</v>
      </c>
      <c r="E431">
        <f>LN(('Q7 (5 Viet Stocks)'!E431*'VND to JPY exchange rate'!$F431)/('Q7 (5 Viet Stocks)'!E430*'VND to JPY exchange rate'!$F430))</f>
        <v>-5.6535396259270523E-2</v>
      </c>
      <c r="F431">
        <f>LN(('Q7 (5 Viet Stocks)'!F431*'VND to JPY exchange rate'!$F431)/('Q7 (5 Viet Stocks)'!F430*'VND to JPY exchange rate'!$F430))</f>
        <v>-0.14558431310928291</v>
      </c>
    </row>
    <row r="432" spans="1:6" x14ac:dyDescent="0.25">
      <c r="A432" s="6">
        <v>44290</v>
      </c>
      <c r="B432">
        <f>LN(('Q7 (5 Viet Stocks)'!B432*'VND to JPY exchange rate'!$F432)/('Q7 (5 Viet Stocks)'!B431*'VND to JPY exchange rate'!$F431))</f>
        <v>4.2524171700626369E-2</v>
      </c>
      <c r="C432">
        <f>LN(('Q7 (5 Viet Stocks)'!C432*'VND to JPY exchange rate'!$F432)/('Q7 (5 Viet Stocks)'!C431*'VND to JPY exchange rate'!$F431))</f>
        <v>4.9909774525584732E-2</v>
      </c>
      <c r="D432">
        <f>LN(('Q7 (5 Viet Stocks)'!D432*'VND to JPY exchange rate'!$F432)/('Q7 (5 Viet Stocks)'!D431*'VND to JPY exchange rate'!$F431))</f>
        <v>5.6956333939590049E-2</v>
      </c>
      <c r="E432">
        <f>LN(('Q7 (5 Viet Stocks)'!E432*'VND to JPY exchange rate'!$F432)/('Q7 (5 Viet Stocks)'!E431*'VND to JPY exchange rate'!$F431))</f>
        <v>2.3038855543609311E-2</v>
      </c>
      <c r="F432">
        <f>LN(('Q7 (5 Viet Stocks)'!F432*'VND to JPY exchange rate'!$F432)/('Q7 (5 Viet Stocks)'!F431*'VND to JPY exchange rate'!$F431))</f>
        <v>0.15141125059308658</v>
      </c>
    </row>
    <row r="433" spans="1:6" x14ac:dyDescent="0.25">
      <c r="A433" s="6">
        <v>44297</v>
      </c>
      <c r="B433">
        <f>LN(('Q7 (5 Viet Stocks)'!B433*'VND to JPY exchange rate'!$F433)/('Q7 (5 Viet Stocks)'!B432*'VND to JPY exchange rate'!$F432))</f>
        <v>3.6123717439154428E-3</v>
      </c>
      <c r="C433">
        <f>LN(('Q7 (5 Viet Stocks)'!C433*'VND to JPY exchange rate'!$F433)/('Q7 (5 Viet Stocks)'!C432*'VND to JPY exchange rate'!$F432))</f>
        <v>-2.6080236769429447E-2</v>
      </c>
      <c r="D433">
        <f>LN(('Q7 (5 Viet Stocks)'!D433*'VND to JPY exchange rate'!$F433)/('Q7 (5 Viet Stocks)'!D432*'VND to JPY exchange rate'!$F432))</f>
        <v>-3.1980492981399371E-2</v>
      </c>
      <c r="E433">
        <f>LN(('Q7 (5 Viet Stocks)'!E433*'VND to JPY exchange rate'!$F433)/('Q7 (5 Viet Stocks)'!E432*'VND to JPY exchange rate'!$F432))</f>
        <v>3.6952311552157682E-2</v>
      </c>
      <c r="F433">
        <f>LN(('Q7 (5 Viet Stocks)'!F433*'VND to JPY exchange rate'!$F433)/('Q7 (5 Viet Stocks)'!F432*'VND to JPY exchange rate'!$F432))</f>
        <v>-5.3913786602467706E-2</v>
      </c>
    </row>
    <row r="434" spans="1:6" x14ac:dyDescent="0.25">
      <c r="A434" s="6">
        <v>44304</v>
      </c>
      <c r="B434">
        <f>LN(('Q7 (5 Viet Stocks)'!B434*'VND to JPY exchange rate'!$F434)/('Q7 (5 Viet Stocks)'!B433*'VND to JPY exchange rate'!$F433))</f>
        <v>1.1505251411964956E-4</v>
      </c>
      <c r="C434">
        <f>LN(('Q7 (5 Viet Stocks)'!C434*'VND to JPY exchange rate'!$F434)/('Q7 (5 Viet Stocks)'!C433*'VND to JPY exchange rate'!$F433))</f>
        <v>-1.2742774197457448E-2</v>
      </c>
      <c r="D434">
        <f>LN(('Q7 (5 Viet Stocks)'!D434*'VND to JPY exchange rate'!$F434)/('Q7 (5 Viet Stocks)'!D433*'VND to JPY exchange rate'!$F433))</f>
        <v>9.2755368726406984E-3</v>
      </c>
      <c r="E434">
        <f>LN(('Q7 (5 Viet Stocks)'!E434*'VND to JPY exchange rate'!$F434)/('Q7 (5 Viet Stocks)'!E433*'VND to JPY exchange rate'!$F433))</f>
        <v>-1.4389956595915099E-2</v>
      </c>
      <c r="F434">
        <f>LN(('Q7 (5 Viet Stocks)'!F434*'VND to JPY exchange rate'!$F434)/('Q7 (5 Viet Stocks)'!F433*'VND to JPY exchange rate'!$F433))</f>
        <v>-1.0190456375291134E-2</v>
      </c>
    </row>
    <row r="435" spans="1:6" x14ac:dyDescent="0.25">
      <c r="A435" s="6">
        <v>44311</v>
      </c>
      <c r="B435">
        <f>LN(('Q7 (5 Viet Stocks)'!B435*'VND to JPY exchange rate'!$F435)/('Q7 (5 Viet Stocks)'!B434*'VND to JPY exchange rate'!$F434))</f>
        <v>9.6880072757240772E-4</v>
      </c>
      <c r="C435">
        <f>LN(('Q7 (5 Viet Stocks)'!C435*'VND to JPY exchange rate'!$F435)/('Q7 (5 Viet Stocks)'!C434*'VND to JPY exchange rate'!$F434))</f>
        <v>1.6579401159853742E-2</v>
      </c>
      <c r="D435">
        <f>LN(('Q7 (5 Viet Stocks)'!D435*'VND to JPY exchange rate'!$F435)/('Q7 (5 Viet Stocks)'!D434*'VND to JPY exchange rate'!$F434))</f>
        <v>-9.110490273483483E-3</v>
      </c>
      <c r="E435">
        <f>LN(('Q7 (5 Viet Stocks)'!E435*'VND to JPY exchange rate'!$F435)/('Q7 (5 Viet Stocks)'!E434*'VND to JPY exchange rate'!$F434))</f>
        <v>1.2115998058714605E-2</v>
      </c>
      <c r="F435">
        <f>LN(('Q7 (5 Viet Stocks)'!F435*'VND to JPY exchange rate'!$F435)/('Q7 (5 Viet Stocks)'!F434*'VND to JPY exchange rate'!$F434))</f>
        <v>7.3990267067487958E-2</v>
      </c>
    </row>
    <row r="436" spans="1:6" x14ac:dyDescent="0.25">
      <c r="A436" s="6">
        <v>44318</v>
      </c>
      <c r="B436">
        <f>LN(('Q7 (5 Viet Stocks)'!B436*'VND to JPY exchange rate'!$F436)/('Q7 (5 Viet Stocks)'!B435*'VND to JPY exchange rate'!$F435))</f>
        <v>7.902513296300883E-3</v>
      </c>
      <c r="C436">
        <f>LN(('Q7 (5 Viet Stocks)'!C436*'VND to JPY exchange rate'!$F436)/('Q7 (5 Viet Stocks)'!C435*'VND to JPY exchange rate'!$F435))</f>
        <v>-3.4344440277843315E-2</v>
      </c>
      <c r="D436">
        <f>LN(('Q7 (5 Viet Stocks)'!D436*'VND to JPY exchange rate'!$F436)/('Q7 (5 Viet Stocks)'!D435*'VND to JPY exchange rate'!$F435))</f>
        <v>-3.4369211721477E-2</v>
      </c>
      <c r="E436">
        <f>LN(('Q7 (5 Viet Stocks)'!E436*'VND to JPY exchange rate'!$F436)/('Q7 (5 Viet Stocks)'!E435*'VND to JPY exchange rate'!$F435))</f>
        <v>2.4598045731223789E-2</v>
      </c>
      <c r="F436">
        <f>LN(('Q7 (5 Viet Stocks)'!F436*'VND to JPY exchange rate'!$F436)/('Q7 (5 Viet Stocks)'!F435*'VND to JPY exchange rate'!$F435))</f>
        <v>-2.1134518486199318E-2</v>
      </c>
    </row>
    <row r="437" spans="1:6" x14ac:dyDescent="0.25">
      <c r="A437" s="6">
        <v>44325</v>
      </c>
      <c r="B437">
        <f>LN(('Q7 (5 Viet Stocks)'!B437*'VND to JPY exchange rate'!$F437)/('Q7 (5 Viet Stocks)'!B436*'VND to JPY exchange rate'!$F436))</f>
        <v>1.1236167577479099E-2</v>
      </c>
      <c r="C437">
        <f>LN(('Q7 (5 Viet Stocks)'!C437*'VND to JPY exchange rate'!$F437)/('Q7 (5 Viet Stocks)'!C436*'VND to JPY exchange rate'!$F436))</f>
        <v>1.7298068025268929E-2</v>
      </c>
      <c r="D437">
        <f>LN(('Q7 (5 Viet Stocks)'!D437*'VND to JPY exchange rate'!$F437)/('Q7 (5 Viet Stocks)'!D436*'VND to JPY exchange rate'!$F436))</f>
        <v>-6.7209637958804275E-3</v>
      </c>
      <c r="E437">
        <f>LN(('Q7 (5 Viet Stocks)'!E437*'VND to JPY exchange rate'!$F437)/('Q7 (5 Viet Stocks)'!E436*'VND to JPY exchange rate'!$F436))</f>
        <v>5.5265441687336103E-2</v>
      </c>
      <c r="F437">
        <f>LN(('Q7 (5 Viet Stocks)'!F437*'VND to JPY exchange rate'!$F437)/('Q7 (5 Viet Stocks)'!F436*'VND to JPY exchange rate'!$F436))</f>
        <v>-8.3740519670372549E-2</v>
      </c>
    </row>
    <row r="438" spans="1:6" x14ac:dyDescent="0.25">
      <c r="A438" s="6">
        <v>44332</v>
      </c>
      <c r="B438">
        <f>LN(('Q7 (5 Viet Stocks)'!B438*'VND to JPY exchange rate'!$F438)/('Q7 (5 Viet Stocks)'!B437*'VND to JPY exchange rate'!$F437))</f>
        <v>-8.2546841667082375E-3</v>
      </c>
      <c r="C438">
        <f>LN(('Q7 (5 Viet Stocks)'!C438*'VND to JPY exchange rate'!$F438)/('Q7 (5 Viet Stocks)'!C437*'VND to JPY exchange rate'!$F437))</f>
        <v>-7.957938169459805E-3</v>
      </c>
      <c r="D438">
        <f>LN(('Q7 (5 Viet Stocks)'!D438*'VND to JPY exchange rate'!$F438)/('Q7 (5 Viet Stocks)'!D437*'VND to JPY exchange rate'!$F437))</f>
        <v>3.8253145210209602E-2</v>
      </c>
      <c r="E438">
        <f>LN(('Q7 (5 Viet Stocks)'!E438*'VND to JPY exchange rate'!$F438)/('Q7 (5 Viet Stocks)'!E437*'VND to JPY exchange rate'!$F437))</f>
        <v>5.6836329485162396E-3</v>
      </c>
      <c r="F438">
        <f>LN(('Q7 (5 Viet Stocks)'!F438*'VND to JPY exchange rate'!$F438)/('Q7 (5 Viet Stocks)'!F437*'VND to JPY exchange rate'!$F437))</f>
        <v>1.6499051313218768E-2</v>
      </c>
    </row>
    <row r="439" spans="1:6" x14ac:dyDescent="0.25">
      <c r="A439" s="6">
        <v>44339</v>
      </c>
      <c r="B439">
        <f>LN(('Q7 (5 Viet Stocks)'!B439*'VND to JPY exchange rate'!$F439)/('Q7 (5 Viet Stocks)'!B438*'VND to JPY exchange rate'!$F438))</f>
        <v>-2.7033556639887431E-3</v>
      </c>
      <c r="C439">
        <f>LN(('Q7 (5 Viet Stocks)'!C439*'VND to JPY exchange rate'!$F439)/('Q7 (5 Viet Stocks)'!C438*'VND to JPY exchange rate'!$F438))</f>
        <v>2.101283107006711E-3</v>
      </c>
      <c r="D439">
        <f>LN(('Q7 (5 Viet Stocks)'!D439*'VND to JPY exchange rate'!$F439)/('Q7 (5 Viet Stocks)'!D438*'VND to JPY exchange rate'!$F438))</f>
        <v>-3.01222319466002E-2</v>
      </c>
      <c r="E439">
        <f>LN(('Q7 (5 Viet Stocks)'!E439*'VND to JPY exchange rate'!$F439)/('Q7 (5 Viet Stocks)'!E438*'VND to JPY exchange rate'!$F438))</f>
        <v>2.1491152240847417E-3</v>
      </c>
      <c r="F439">
        <f>LN(('Q7 (5 Viet Stocks)'!F439*'VND to JPY exchange rate'!$F439)/('Q7 (5 Viet Stocks)'!F438*'VND to JPY exchange rate'!$F438))</f>
        <v>-6.5467839183080238E-3</v>
      </c>
    </row>
    <row r="440" spans="1:6" x14ac:dyDescent="0.25">
      <c r="A440" s="6">
        <v>44346</v>
      </c>
      <c r="B440">
        <f>LN(('Q7 (5 Viet Stocks)'!B440*'VND to JPY exchange rate'!$F440)/('Q7 (5 Viet Stocks)'!B439*'VND to JPY exchange rate'!$F439))</f>
        <v>1.5698929196713236E-2</v>
      </c>
      <c r="C440">
        <f>LN(('Q7 (5 Viet Stocks)'!C440*'VND to JPY exchange rate'!$F440)/('Q7 (5 Viet Stocks)'!C439*'VND to JPY exchange rate'!$F439))</f>
        <v>1.5017541945067162E-2</v>
      </c>
      <c r="D440">
        <f>LN(('Q7 (5 Viet Stocks)'!D440*'VND to JPY exchange rate'!$F440)/('Q7 (5 Viet Stocks)'!D439*'VND to JPY exchange rate'!$F439))</f>
        <v>4.3650451488941262E-2</v>
      </c>
      <c r="E440">
        <f>LN(('Q7 (5 Viet Stocks)'!E440*'VND to JPY exchange rate'!$F440)/('Q7 (5 Viet Stocks)'!E439*'VND to JPY exchange rate'!$F439))</f>
        <v>-4.5489626076028521E-4</v>
      </c>
      <c r="F440">
        <f>LN(('Q7 (5 Viet Stocks)'!F440*'VND to JPY exchange rate'!$F440)/('Q7 (5 Viet Stocks)'!F439*'VND to JPY exchange rate'!$F439))</f>
        <v>6.6761832452584574E-2</v>
      </c>
    </row>
    <row r="441" spans="1:6" x14ac:dyDescent="0.25">
      <c r="A441" s="6">
        <v>44353</v>
      </c>
      <c r="B441">
        <f>LN(('Q7 (5 Viet Stocks)'!B441*'VND to JPY exchange rate'!$F441)/('Q7 (5 Viet Stocks)'!B440*'VND to JPY exchange rate'!$F440))</f>
        <v>4.9777777210512179E-3</v>
      </c>
      <c r="C441">
        <f>LN(('Q7 (5 Viet Stocks)'!C441*'VND to JPY exchange rate'!$F441)/('Q7 (5 Viet Stocks)'!C440*'VND to JPY exchange rate'!$F440))</f>
        <v>1.5006718502381621E-2</v>
      </c>
      <c r="D441">
        <f>LN(('Q7 (5 Viet Stocks)'!D441*'VND to JPY exchange rate'!$F441)/('Q7 (5 Viet Stocks)'!D440*'VND to JPY exchange rate'!$F440))</f>
        <v>-1.2645852659275489E-2</v>
      </c>
      <c r="E441">
        <f>LN(('Q7 (5 Viet Stocks)'!E441*'VND to JPY exchange rate'!$F441)/('Q7 (5 Viet Stocks)'!E440*'VND to JPY exchange rate'!$F440))</f>
        <v>1.7912650432920844E-2</v>
      </c>
      <c r="F441">
        <f>LN(('Q7 (5 Viet Stocks)'!F441*'VND to JPY exchange rate'!$F441)/('Q7 (5 Viet Stocks)'!F440*'VND to JPY exchange rate'!$F440))</f>
        <v>6.334038109570575E-2</v>
      </c>
    </row>
    <row r="442" spans="1:6" x14ac:dyDescent="0.25">
      <c r="A442" s="6">
        <v>44360</v>
      </c>
      <c r="B442">
        <f>LN(('Q7 (5 Viet Stocks)'!B442*'VND to JPY exchange rate'!$F442)/('Q7 (5 Viet Stocks)'!B441*'VND to JPY exchange rate'!$F441))</f>
        <v>3.6256000012863518E-3</v>
      </c>
      <c r="C442">
        <f>LN(('Q7 (5 Viet Stocks)'!C442*'VND to JPY exchange rate'!$F442)/('Q7 (5 Viet Stocks)'!C441*'VND to JPY exchange rate'!$F441))</f>
        <v>5.8507069482986341E-5</v>
      </c>
      <c r="D442">
        <f>LN(('Q7 (5 Viet Stocks)'!D442*'VND to JPY exchange rate'!$F442)/('Q7 (5 Viet Stocks)'!D441*'VND to JPY exchange rate'!$F441))</f>
        <v>4.6584196620508113E-3</v>
      </c>
      <c r="E442">
        <f>LN(('Q7 (5 Viet Stocks)'!E442*'VND to JPY exchange rate'!$F442)/('Q7 (5 Viet Stocks)'!E441*'VND to JPY exchange rate'!$F441))</f>
        <v>-5.5619009476886257E-2</v>
      </c>
      <c r="F442">
        <f>LN(('Q7 (5 Viet Stocks)'!F442*'VND to JPY exchange rate'!$F442)/('Q7 (5 Viet Stocks)'!F441*'VND to JPY exchange rate'!$F441))</f>
        <v>9.4088966589800805E-3</v>
      </c>
    </row>
    <row r="443" spans="1:6" x14ac:dyDescent="0.25">
      <c r="A443" s="6">
        <v>44367</v>
      </c>
      <c r="B443">
        <f>LN(('Q7 (5 Viet Stocks)'!B443*'VND to JPY exchange rate'!$F443)/('Q7 (5 Viet Stocks)'!B442*'VND to JPY exchange rate'!$F442))</f>
        <v>-3.1618408324103116E-3</v>
      </c>
      <c r="C443">
        <f>LN(('Q7 (5 Viet Stocks)'!C443*'VND to JPY exchange rate'!$F443)/('Q7 (5 Viet Stocks)'!C442*'VND to JPY exchange rate'!$F442))</f>
        <v>-1.5519552366521869E-2</v>
      </c>
      <c r="D443">
        <f>LN(('Q7 (5 Viet Stocks)'!D443*'VND to JPY exchange rate'!$F443)/('Q7 (5 Viet Stocks)'!D442*'VND to JPY exchange rate'!$F442))</f>
        <v>4.6630273347238529E-3</v>
      </c>
      <c r="E443">
        <f>LN(('Q7 (5 Viet Stocks)'!E443*'VND to JPY exchange rate'!$F443)/('Q7 (5 Viet Stocks)'!E442*'VND to JPY exchange rate'!$F442))</f>
        <v>-1.5361979301584431E-2</v>
      </c>
      <c r="F443">
        <f>LN(('Q7 (5 Viet Stocks)'!F443*'VND to JPY exchange rate'!$F443)/('Q7 (5 Viet Stocks)'!F442*'VND to JPY exchange rate'!$F442))</f>
        <v>-5.5215042966416737E-2</v>
      </c>
    </row>
    <row r="444" spans="1:6" x14ac:dyDescent="0.25">
      <c r="A444" s="6">
        <v>44374</v>
      </c>
      <c r="B444">
        <f>LN(('Q7 (5 Viet Stocks)'!B444*'VND to JPY exchange rate'!$F444)/('Q7 (5 Viet Stocks)'!B443*'VND to JPY exchange rate'!$F443))</f>
        <v>1.9523947528026296E-2</v>
      </c>
      <c r="C444">
        <f>LN(('Q7 (5 Viet Stocks)'!C444*'VND to JPY exchange rate'!$F444)/('Q7 (5 Viet Stocks)'!C443*'VND to JPY exchange rate'!$F443))</f>
        <v>2.644078928545341E-2</v>
      </c>
      <c r="D444">
        <f>LN(('Q7 (5 Viet Stocks)'!D444*'VND to JPY exchange rate'!$F444)/('Q7 (5 Viet Stocks)'!D443*'VND to JPY exchange rate'!$F443))</f>
        <v>3.8443460549684907E-2</v>
      </c>
      <c r="E444">
        <f>LN(('Q7 (5 Viet Stocks)'!E444*'VND to JPY exchange rate'!$F444)/('Q7 (5 Viet Stocks)'!E443*'VND to JPY exchange rate'!$F443))</f>
        <v>-4.4732610862126898E-3</v>
      </c>
      <c r="F444">
        <f>LN(('Q7 (5 Viet Stocks)'!F444*'VND to JPY exchange rate'!$F444)/('Q7 (5 Viet Stocks)'!F443*'VND to JPY exchange rate'!$F443))</f>
        <v>5.0010405909916539E-2</v>
      </c>
    </row>
    <row r="445" spans="1:6" x14ac:dyDescent="0.25">
      <c r="A445" s="6">
        <v>44381</v>
      </c>
      <c r="B445">
        <f>LN(('Q7 (5 Viet Stocks)'!B445*'VND to JPY exchange rate'!$F445)/('Q7 (5 Viet Stocks)'!B444*'VND to JPY exchange rate'!$F444))</f>
        <v>2.6109348235912849E-2</v>
      </c>
      <c r="C445">
        <f>LN(('Q7 (5 Viet Stocks)'!C445*'VND to JPY exchange rate'!$F445)/('Q7 (5 Viet Stocks)'!C444*'VND to JPY exchange rate'!$F444))</f>
        <v>2.9767787276573254E-2</v>
      </c>
      <c r="D445">
        <f>LN(('Q7 (5 Viet Stocks)'!D445*'VND to JPY exchange rate'!$F445)/('Q7 (5 Viet Stocks)'!D444*'VND to JPY exchange rate'!$F444))</f>
        <v>9.2946717335552174E-3</v>
      </c>
      <c r="E445">
        <f>LN(('Q7 (5 Viet Stocks)'!E445*'VND to JPY exchange rate'!$F445)/('Q7 (5 Viet Stocks)'!E444*'VND to JPY exchange rate'!$F444))</f>
        <v>-2.3621728345511059E-2</v>
      </c>
      <c r="F445">
        <f>LN(('Q7 (5 Viet Stocks)'!F445*'VND to JPY exchange rate'!$F445)/('Q7 (5 Viet Stocks)'!F444*'VND to JPY exchange rate'!$F444))</f>
        <v>-1.1050803964395171E-2</v>
      </c>
    </row>
    <row r="446" spans="1:6" x14ac:dyDescent="0.25">
      <c r="A446" s="6">
        <v>44388</v>
      </c>
      <c r="B446">
        <f>LN(('Q7 (5 Viet Stocks)'!B446*'VND to JPY exchange rate'!$F446)/('Q7 (5 Viet Stocks)'!B445*'VND to JPY exchange rate'!$F445))</f>
        <v>-3.0232563747037643E-3</v>
      </c>
      <c r="C446">
        <f>LN(('Q7 (5 Viet Stocks)'!C446*'VND to JPY exchange rate'!$F446)/('Q7 (5 Viet Stocks)'!C445*'VND to JPY exchange rate'!$F445))</f>
        <v>-3.4863308597187065E-3</v>
      </c>
      <c r="D446">
        <f>LN(('Q7 (5 Viet Stocks)'!D446*'VND to JPY exchange rate'!$F446)/('Q7 (5 Viet Stocks)'!D445*'VND to JPY exchange rate'!$F445))</f>
        <v>1.5443068408701436E-2</v>
      </c>
      <c r="E446">
        <f>LN(('Q7 (5 Viet Stocks)'!E446*'VND to JPY exchange rate'!$F446)/('Q7 (5 Viet Stocks)'!E445*'VND to JPY exchange rate'!$F445))</f>
        <v>-2.7851926113013504E-2</v>
      </c>
      <c r="F446">
        <f>LN(('Q7 (5 Viet Stocks)'!F446*'VND to JPY exchange rate'!$F446)/('Q7 (5 Viet Stocks)'!F445*'VND to JPY exchange rate'!$F445))</f>
        <v>-4.4468690397635804E-2</v>
      </c>
    </row>
    <row r="447" spans="1:6" x14ac:dyDescent="0.25">
      <c r="A447" s="6">
        <v>44395</v>
      </c>
      <c r="B447">
        <f>LN(('Q7 (5 Viet Stocks)'!B447*'VND to JPY exchange rate'!$F447)/('Q7 (5 Viet Stocks)'!B446*'VND to JPY exchange rate'!$F446))</f>
        <v>-3.1235163640738143E-2</v>
      </c>
      <c r="C447">
        <f>LN(('Q7 (5 Viet Stocks)'!C447*'VND to JPY exchange rate'!$F447)/('Q7 (5 Viet Stocks)'!C446*'VND to JPY exchange rate'!$F446))</f>
        <v>-4.5811866963764485E-2</v>
      </c>
      <c r="D447">
        <f>LN(('Q7 (5 Viet Stocks)'!D447*'VND to JPY exchange rate'!$F447)/('Q7 (5 Viet Stocks)'!D446*'VND to JPY exchange rate'!$F446))</f>
        <v>-6.9848608041294225E-2</v>
      </c>
      <c r="E447">
        <f>LN(('Q7 (5 Viet Stocks)'!E447*'VND to JPY exchange rate'!$F447)/('Q7 (5 Viet Stocks)'!E446*'VND to JPY exchange rate'!$F446))</f>
        <v>-7.8135650300893991E-2</v>
      </c>
      <c r="F447">
        <f>LN(('Q7 (5 Viet Stocks)'!F447*'VND to JPY exchange rate'!$F447)/('Q7 (5 Viet Stocks)'!F446*'VND to JPY exchange rate'!$F446))</f>
        <v>-0.20918349044775836</v>
      </c>
    </row>
    <row r="448" spans="1:6" x14ac:dyDescent="0.25">
      <c r="A448" s="6">
        <v>44402</v>
      </c>
      <c r="B448">
        <f>LN(('Q7 (5 Viet Stocks)'!B448*'VND to JPY exchange rate'!$F448)/('Q7 (5 Viet Stocks)'!B447*'VND to JPY exchange rate'!$F447))</f>
        <v>4.0752765837298997E-2</v>
      </c>
      <c r="C448">
        <f>LN(('Q7 (5 Viet Stocks)'!C448*'VND to JPY exchange rate'!$F448)/('Q7 (5 Viet Stocks)'!C447*'VND to JPY exchange rate'!$F447))</f>
        <v>5.3379955332972406E-2</v>
      </c>
      <c r="D448">
        <f>LN(('Q7 (5 Viet Stocks)'!D448*'VND to JPY exchange rate'!$F448)/('Q7 (5 Viet Stocks)'!D447*'VND to JPY exchange rate'!$F447))</f>
        <v>6.2501049253249494E-2</v>
      </c>
      <c r="E448">
        <f>LN(('Q7 (5 Viet Stocks)'!E448*'VND to JPY exchange rate'!$F448)/('Q7 (5 Viet Stocks)'!E447*'VND to JPY exchange rate'!$F447))</f>
        <v>-2.6374286943515676E-2</v>
      </c>
      <c r="F448">
        <f>LN(('Q7 (5 Viet Stocks)'!F448*'VND to JPY exchange rate'!$F448)/('Q7 (5 Viet Stocks)'!F447*'VND to JPY exchange rate'!$F447))</f>
        <v>0.11690913638160497</v>
      </c>
    </row>
    <row r="449" spans="1:6" x14ac:dyDescent="0.25">
      <c r="A449" s="6">
        <v>44409</v>
      </c>
      <c r="B449">
        <f>LN(('Q7 (5 Viet Stocks)'!B449*'VND to JPY exchange rate'!$F449)/('Q7 (5 Viet Stocks)'!B448*'VND to JPY exchange rate'!$F448))</f>
        <v>-1.258547153256445E-2</v>
      </c>
      <c r="C449">
        <f>LN(('Q7 (5 Viet Stocks)'!C449*'VND to JPY exchange rate'!$F449)/('Q7 (5 Viet Stocks)'!C448*'VND to JPY exchange rate'!$F448))</f>
        <v>2.0279499954514488E-2</v>
      </c>
      <c r="D449">
        <f>LN(('Q7 (5 Viet Stocks)'!D449*'VND to JPY exchange rate'!$F449)/('Q7 (5 Viet Stocks)'!D448*'VND to JPY exchange rate'!$F448))</f>
        <v>-5.0736414147660664E-3</v>
      </c>
      <c r="E449">
        <f>LN(('Q7 (5 Viet Stocks)'!E449*'VND to JPY exchange rate'!$F449)/('Q7 (5 Viet Stocks)'!E448*'VND to JPY exchange rate'!$F448))</f>
        <v>-4.9664590360428799E-2</v>
      </c>
      <c r="F449">
        <f>LN(('Q7 (5 Viet Stocks)'!F449*'VND to JPY exchange rate'!$F449)/('Q7 (5 Viet Stocks)'!F448*'VND to JPY exchange rate'!$F448))</f>
        <v>-1.2400691273075986E-2</v>
      </c>
    </row>
    <row r="450" spans="1:6" x14ac:dyDescent="0.25">
      <c r="A450" s="6">
        <v>44416</v>
      </c>
      <c r="B450">
        <f>LN(('Q7 (5 Viet Stocks)'!B450*'VND to JPY exchange rate'!$F450)/('Q7 (5 Viet Stocks)'!B449*'VND to JPY exchange rate'!$F449))</f>
        <v>1.1885088077979515E-2</v>
      </c>
      <c r="C450">
        <f>LN(('Q7 (5 Viet Stocks)'!C450*'VND to JPY exchange rate'!$F450)/('Q7 (5 Viet Stocks)'!C449*'VND to JPY exchange rate'!$F449))</f>
        <v>1.281235572607542E-2</v>
      </c>
      <c r="D450">
        <f>LN(('Q7 (5 Viet Stocks)'!D450*'VND to JPY exchange rate'!$F450)/('Q7 (5 Viet Stocks)'!D449*'VND to JPY exchange rate'!$F449))</f>
        <v>2.0291287894394001E-2</v>
      </c>
      <c r="E450">
        <f>LN(('Q7 (5 Viet Stocks)'!E450*'VND to JPY exchange rate'!$F450)/('Q7 (5 Viet Stocks)'!E449*'VND to JPY exchange rate'!$F449))</f>
        <v>5.5633254873582186E-2</v>
      </c>
      <c r="F450">
        <f>LN(('Q7 (5 Viet Stocks)'!F450*'VND to JPY exchange rate'!$F450)/('Q7 (5 Viet Stocks)'!F449*'VND to JPY exchange rate'!$F449))</f>
        <v>3.0589839439677389E-2</v>
      </c>
    </row>
    <row r="451" spans="1:6" x14ac:dyDescent="0.25">
      <c r="A451" s="6">
        <v>44423</v>
      </c>
      <c r="B451">
        <f>LN(('Q7 (5 Viet Stocks)'!B451*'VND to JPY exchange rate'!$F451)/('Q7 (5 Viet Stocks)'!B450*'VND to JPY exchange rate'!$F450))</f>
        <v>2.0307226821805462E-2</v>
      </c>
      <c r="C451">
        <f>LN(('Q7 (5 Viet Stocks)'!C451*'VND to JPY exchange rate'!$F451)/('Q7 (5 Viet Stocks)'!C450*'VND to JPY exchange rate'!$F450))</f>
        <v>2.2907459431770662E-2</v>
      </c>
      <c r="D451">
        <f>LN(('Q7 (5 Viet Stocks)'!D451*'VND to JPY exchange rate'!$F451)/('Q7 (5 Viet Stocks)'!D450*'VND to JPY exchange rate'!$F450))</f>
        <v>4.963601606162759E-2</v>
      </c>
      <c r="E451">
        <f>LN(('Q7 (5 Viet Stocks)'!E451*'VND to JPY exchange rate'!$F451)/('Q7 (5 Viet Stocks)'!E450*'VND to JPY exchange rate'!$F450))</f>
        <v>-2.8812281459223358E-3</v>
      </c>
      <c r="F451">
        <f>LN(('Q7 (5 Viet Stocks)'!F451*'VND to JPY exchange rate'!$F451)/('Q7 (5 Viet Stocks)'!F450*'VND to JPY exchange rate'!$F450))</f>
        <v>-3.4402148117153281E-2</v>
      </c>
    </row>
    <row r="452" spans="1:6" x14ac:dyDescent="0.25">
      <c r="A452" s="6">
        <v>44430</v>
      </c>
      <c r="B452">
        <f>LN(('Q7 (5 Viet Stocks)'!B452*'VND to JPY exchange rate'!$F452)/('Q7 (5 Viet Stocks)'!B451*'VND to JPY exchange rate'!$F451))</f>
        <v>-2.041296363250024E-3</v>
      </c>
      <c r="C452">
        <f>LN(('Q7 (5 Viet Stocks)'!C452*'VND to JPY exchange rate'!$F452)/('Q7 (5 Viet Stocks)'!C451*'VND to JPY exchange rate'!$F451))</f>
        <v>7.6249637771950551E-3</v>
      </c>
      <c r="D452">
        <f>LN(('Q7 (5 Viet Stocks)'!D452*'VND to JPY exchange rate'!$F452)/('Q7 (5 Viet Stocks)'!D451*'VND to JPY exchange rate'!$F451))</f>
        <v>4.8034754543571246E-3</v>
      </c>
      <c r="E452">
        <f>LN(('Q7 (5 Viet Stocks)'!E452*'VND to JPY exchange rate'!$F452)/('Q7 (5 Viet Stocks)'!E451*'VND to JPY exchange rate'!$F451))</f>
        <v>-1.7733253345650218E-2</v>
      </c>
      <c r="F452">
        <f>LN(('Q7 (5 Viet Stocks)'!F452*'VND to JPY exchange rate'!$F452)/('Q7 (5 Viet Stocks)'!F451*'VND to JPY exchange rate'!$F451))</f>
        <v>1.6410421492792314E-3</v>
      </c>
    </row>
    <row r="453" spans="1:6" x14ac:dyDescent="0.25">
      <c r="A453" s="6">
        <v>44437</v>
      </c>
      <c r="B453">
        <f>LN(('Q7 (5 Viet Stocks)'!B453*'VND to JPY exchange rate'!$F453)/('Q7 (5 Viet Stocks)'!B452*'VND to JPY exchange rate'!$F452))</f>
        <v>1.6785348105665135E-2</v>
      </c>
      <c r="C453">
        <f>LN(('Q7 (5 Viet Stocks)'!C453*'VND to JPY exchange rate'!$F453)/('Q7 (5 Viet Stocks)'!C452*'VND to JPY exchange rate'!$F452))</f>
        <v>2.5101926774203323E-2</v>
      </c>
      <c r="D453">
        <f>LN(('Q7 (5 Viet Stocks)'!D453*'VND to JPY exchange rate'!$F453)/('Q7 (5 Viet Stocks)'!D452*'VND to JPY exchange rate'!$F452))</f>
        <v>5.7725031141613592E-3</v>
      </c>
      <c r="E453">
        <f>LN(('Q7 (5 Viet Stocks)'!E453*'VND to JPY exchange rate'!$F453)/('Q7 (5 Viet Stocks)'!E452*'VND to JPY exchange rate'!$F452))</f>
        <v>-1.9370212699406024E-2</v>
      </c>
      <c r="F453">
        <f>LN(('Q7 (5 Viet Stocks)'!F453*'VND to JPY exchange rate'!$F453)/('Q7 (5 Viet Stocks)'!F452*'VND to JPY exchange rate'!$F452))</f>
        <v>7.8848184267519592E-2</v>
      </c>
    </row>
    <row r="454" spans="1:6" x14ac:dyDescent="0.25">
      <c r="A454" s="6">
        <v>44444</v>
      </c>
      <c r="B454">
        <f>LN(('Q7 (5 Viet Stocks)'!B454*'VND to JPY exchange rate'!$F454)/('Q7 (5 Viet Stocks)'!B453*'VND to JPY exchange rate'!$F453))</f>
        <v>3.9356336122628706E-3</v>
      </c>
      <c r="C454">
        <f>LN(('Q7 (5 Viet Stocks)'!C454*'VND to JPY exchange rate'!$F454)/('Q7 (5 Viet Stocks)'!C453*'VND to JPY exchange rate'!$F453))</f>
        <v>7.985295918224969E-4</v>
      </c>
      <c r="D454">
        <f>LN(('Q7 (5 Viet Stocks)'!D454*'VND to JPY exchange rate'!$F454)/('Q7 (5 Viet Stocks)'!D453*'VND to JPY exchange rate'!$F453))</f>
        <v>-1.2654773588593713E-2</v>
      </c>
      <c r="E454">
        <f>LN(('Q7 (5 Viet Stocks)'!E454*'VND to JPY exchange rate'!$F454)/('Q7 (5 Viet Stocks)'!E453*'VND to JPY exchange rate'!$F453))</f>
        <v>1.3525664999605398E-2</v>
      </c>
      <c r="F454">
        <f>LN(('Q7 (5 Viet Stocks)'!F454*'VND to JPY exchange rate'!$F454)/('Q7 (5 Viet Stocks)'!F453*'VND to JPY exchange rate'!$F453))</f>
        <v>3.1658699045828097E-2</v>
      </c>
    </row>
    <row r="455" spans="1:6" x14ac:dyDescent="0.25">
      <c r="A455" s="6">
        <v>44451</v>
      </c>
      <c r="B455">
        <f>LN(('Q7 (5 Viet Stocks)'!B455*'VND to JPY exchange rate'!$F455)/('Q7 (5 Viet Stocks)'!B454*'VND to JPY exchange rate'!$F454))</f>
        <v>-1.8469579250322683E-2</v>
      </c>
      <c r="C455">
        <f>LN(('Q7 (5 Viet Stocks)'!C455*'VND to JPY exchange rate'!$F455)/('Q7 (5 Viet Stocks)'!C454*'VND to JPY exchange rate'!$F454))</f>
        <v>-1.4434565372425911E-2</v>
      </c>
      <c r="D455">
        <f>LN(('Q7 (5 Viet Stocks)'!D455*'VND to JPY exchange rate'!$F455)/('Q7 (5 Viet Stocks)'!D454*'VND to JPY exchange rate'!$F454))</f>
        <v>-3.3681647556539157E-2</v>
      </c>
      <c r="E455">
        <f>LN(('Q7 (5 Viet Stocks)'!E455*'VND to JPY exchange rate'!$F455)/('Q7 (5 Viet Stocks)'!E454*'VND to JPY exchange rate'!$F454))</f>
        <v>-2.7857571428422667E-2</v>
      </c>
      <c r="F455">
        <f>LN(('Q7 (5 Viet Stocks)'!F455*'VND to JPY exchange rate'!$F455)/('Q7 (5 Viet Stocks)'!F454*'VND to JPY exchange rate'!$F454))</f>
        <v>-6.8181231257053596E-2</v>
      </c>
    </row>
    <row r="456" spans="1:6" x14ac:dyDescent="0.25">
      <c r="A456" s="6">
        <v>44458</v>
      </c>
      <c r="B456">
        <f>LN(('Q7 (5 Viet Stocks)'!B456*'VND to JPY exchange rate'!$F456)/('Q7 (5 Viet Stocks)'!B455*'VND to JPY exchange rate'!$F455))</f>
        <v>-1.977722697713424E-2</v>
      </c>
      <c r="C456">
        <f>LN(('Q7 (5 Viet Stocks)'!C456*'VND to JPY exchange rate'!$F456)/('Q7 (5 Viet Stocks)'!C455*'VND to JPY exchange rate'!$F455))</f>
        <v>-2.3756490243840269E-2</v>
      </c>
      <c r="D456">
        <f>LN(('Q7 (5 Viet Stocks)'!D456*'VND to JPY exchange rate'!$F456)/('Q7 (5 Viet Stocks)'!D455*'VND to JPY exchange rate'!$F455))</f>
        <v>-1.5937910282980597E-2</v>
      </c>
      <c r="E456">
        <f>LN(('Q7 (5 Viet Stocks)'!E456*'VND to JPY exchange rate'!$F456)/('Q7 (5 Viet Stocks)'!E455*'VND to JPY exchange rate'!$F455))</f>
        <v>-5.2369159147541706E-2</v>
      </c>
      <c r="F456">
        <f>LN(('Q7 (5 Viet Stocks)'!F456*'VND to JPY exchange rate'!$F456)/('Q7 (5 Viet Stocks)'!F455*'VND to JPY exchange rate'!$F455))</f>
        <v>-8.3140760598975141E-2</v>
      </c>
    </row>
    <row r="457" spans="1:6" x14ac:dyDescent="0.25">
      <c r="A457" s="6">
        <v>44465</v>
      </c>
      <c r="B457">
        <f>LN(('Q7 (5 Viet Stocks)'!B457*'VND to JPY exchange rate'!$F457)/('Q7 (5 Viet Stocks)'!B456*'VND to JPY exchange rate'!$F456))</f>
        <v>2.0095015458760825E-2</v>
      </c>
      <c r="C457">
        <f>LN(('Q7 (5 Viet Stocks)'!C457*'VND to JPY exchange rate'!$F457)/('Q7 (5 Viet Stocks)'!C456*'VND to JPY exchange rate'!$F456))</f>
        <v>4.7491991003887811E-2</v>
      </c>
      <c r="D457">
        <f>LN(('Q7 (5 Viet Stocks)'!D457*'VND to JPY exchange rate'!$F457)/('Q7 (5 Viet Stocks)'!D456*'VND to JPY exchange rate'!$F456))</f>
        <v>7.0640332022785524E-2</v>
      </c>
      <c r="E457">
        <f>LN(('Q7 (5 Viet Stocks)'!E457*'VND to JPY exchange rate'!$F457)/('Q7 (5 Viet Stocks)'!E456*'VND to JPY exchange rate'!$F456))</f>
        <v>0.1510591941096168</v>
      </c>
      <c r="F457">
        <f>LN(('Q7 (5 Viet Stocks)'!F457*'VND to JPY exchange rate'!$F457)/('Q7 (5 Viet Stocks)'!F456*'VND to JPY exchange rate'!$F456))</f>
        <v>0.13602048746443521</v>
      </c>
    </row>
    <row r="458" spans="1:6" x14ac:dyDescent="0.25">
      <c r="A458" s="6">
        <v>44472</v>
      </c>
      <c r="B458">
        <f>LN(('Q7 (5 Viet Stocks)'!B458*'VND to JPY exchange rate'!$F458)/('Q7 (5 Viet Stocks)'!B457*'VND to JPY exchange rate'!$F457))</f>
        <v>-1.6627747310557429E-2</v>
      </c>
      <c r="C458">
        <f>LN(('Q7 (5 Viet Stocks)'!C458*'VND to JPY exchange rate'!$F458)/('Q7 (5 Viet Stocks)'!C457*'VND to JPY exchange rate'!$F457))</f>
        <v>-4.2596236843657348E-2</v>
      </c>
      <c r="D458">
        <f>LN(('Q7 (5 Viet Stocks)'!D458*'VND to JPY exchange rate'!$F458)/('Q7 (5 Viet Stocks)'!D457*'VND to JPY exchange rate'!$F457))</f>
        <v>-4.4217246702739639E-2</v>
      </c>
      <c r="E458">
        <f>LN(('Q7 (5 Viet Stocks)'!E458*'VND to JPY exchange rate'!$F458)/('Q7 (5 Viet Stocks)'!E457*'VND to JPY exchange rate'!$F457))</f>
        <v>5.7637526924076678E-2</v>
      </c>
      <c r="F458">
        <f>LN(('Q7 (5 Viet Stocks)'!F458*'VND to JPY exchange rate'!$F458)/('Q7 (5 Viet Stocks)'!F457*'VND to JPY exchange rate'!$F457))</f>
        <v>-7.819573612384037E-2</v>
      </c>
    </row>
    <row r="459" spans="1:6" x14ac:dyDescent="0.25">
      <c r="A459" s="6">
        <v>44479</v>
      </c>
      <c r="B459">
        <f>LN(('Q7 (5 Viet Stocks)'!B459*'VND to JPY exchange rate'!$F459)/('Q7 (5 Viet Stocks)'!B458*'VND to JPY exchange rate'!$F458))</f>
        <v>2.5157318116760089E-2</v>
      </c>
      <c r="C459">
        <f>LN(('Q7 (5 Viet Stocks)'!C459*'VND to JPY exchange rate'!$F459)/('Q7 (5 Viet Stocks)'!C458*'VND to JPY exchange rate'!$F458))</f>
        <v>3.0926492742568822E-2</v>
      </c>
      <c r="D459">
        <f>LN(('Q7 (5 Viet Stocks)'!D459*'VND to JPY exchange rate'!$F459)/('Q7 (5 Viet Stocks)'!D458*'VND to JPY exchange rate'!$F458))</f>
        <v>-4.8707832445675815E-3</v>
      </c>
      <c r="E459">
        <f>LN(('Q7 (5 Viet Stocks)'!E459*'VND to JPY exchange rate'!$F459)/('Q7 (5 Viet Stocks)'!E458*'VND to JPY exchange rate'!$F458))</f>
        <v>-2.1150274353612226E-3</v>
      </c>
      <c r="F459">
        <f>LN(('Q7 (5 Viet Stocks)'!F459*'VND to JPY exchange rate'!$F459)/('Q7 (5 Viet Stocks)'!F458*'VND to JPY exchange rate'!$F458))</f>
        <v>1.0098267550418894E-2</v>
      </c>
    </row>
    <row r="460" spans="1:6" x14ac:dyDescent="0.25">
      <c r="A460" s="6">
        <v>44486</v>
      </c>
      <c r="B460">
        <f>LN(('Q7 (5 Viet Stocks)'!B460*'VND to JPY exchange rate'!$F460)/('Q7 (5 Viet Stocks)'!B459*'VND to JPY exchange rate'!$F459))</f>
        <v>3.8591567953403565E-2</v>
      </c>
      <c r="C460">
        <f>LN(('Q7 (5 Viet Stocks)'!C460*'VND to JPY exchange rate'!$F460)/('Q7 (5 Viet Stocks)'!C459*'VND to JPY exchange rate'!$F459))</f>
        <v>4.9128810058544629E-2</v>
      </c>
      <c r="D460">
        <f>LN(('Q7 (5 Viet Stocks)'!D460*'VND to JPY exchange rate'!$F460)/('Q7 (5 Viet Stocks)'!D459*'VND to JPY exchange rate'!$F459))</f>
        <v>3.4595744018302663E-2</v>
      </c>
      <c r="E460">
        <f>LN(('Q7 (5 Viet Stocks)'!E460*'VND to JPY exchange rate'!$F460)/('Q7 (5 Viet Stocks)'!E459*'VND to JPY exchange rate'!$F459))</f>
        <v>1.8443253361300038E-2</v>
      </c>
      <c r="F460">
        <f>LN(('Q7 (5 Viet Stocks)'!F460*'VND to JPY exchange rate'!$F460)/('Q7 (5 Viet Stocks)'!F459*'VND to JPY exchange rate'!$F459))</f>
        <v>8.0409032892740095E-2</v>
      </c>
    </row>
    <row r="461" spans="1:6" x14ac:dyDescent="0.25">
      <c r="A461" s="6">
        <v>44493</v>
      </c>
      <c r="B461">
        <f>LN(('Q7 (5 Viet Stocks)'!B461*'VND to JPY exchange rate'!$F461)/('Q7 (5 Viet Stocks)'!B460*'VND to JPY exchange rate'!$F460))</f>
        <v>1.0573125576895333E-2</v>
      </c>
      <c r="C461">
        <f>LN(('Q7 (5 Viet Stocks)'!C461*'VND to JPY exchange rate'!$F461)/('Q7 (5 Viet Stocks)'!C460*'VND to JPY exchange rate'!$F460))</f>
        <v>1.4662230520767346E-2</v>
      </c>
      <c r="D461">
        <f>LN(('Q7 (5 Viet Stocks)'!D461*'VND to JPY exchange rate'!$F461)/('Q7 (5 Viet Stocks)'!D460*'VND to JPY exchange rate'!$F460))</f>
        <v>9.2448521594610082E-3</v>
      </c>
      <c r="E461">
        <f>LN(('Q7 (5 Viet Stocks)'!E461*'VND to JPY exchange rate'!$F461)/('Q7 (5 Viet Stocks)'!E460*'VND to JPY exchange rate'!$F460))</f>
        <v>2.0727605479532733E-2</v>
      </c>
      <c r="F461">
        <f>LN(('Q7 (5 Viet Stocks)'!F461*'VND to JPY exchange rate'!$F461)/('Q7 (5 Viet Stocks)'!F460*'VND to JPY exchange rate'!$F460))</f>
        <v>5.2874642646189914E-2</v>
      </c>
    </row>
    <row r="462" spans="1:6" x14ac:dyDescent="0.25">
      <c r="A462" s="6">
        <v>44500</v>
      </c>
      <c r="B462">
        <f>LN(('Q7 (5 Viet Stocks)'!B462*'VND to JPY exchange rate'!$F462)/('Q7 (5 Viet Stocks)'!B461*'VND to JPY exchange rate'!$F461))</f>
        <v>1.0431645060951523E-2</v>
      </c>
      <c r="C462">
        <f>LN(('Q7 (5 Viet Stocks)'!C462*'VND to JPY exchange rate'!$F462)/('Q7 (5 Viet Stocks)'!C461*'VND to JPY exchange rate'!$F461))</f>
        <v>-2.6460591705857787E-2</v>
      </c>
      <c r="D462">
        <f>LN(('Q7 (5 Viet Stocks)'!D462*'VND to JPY exchange rate'!$F462)/('Q7 (5 Viet Stocks)'!D461*'VND to JPY exchange rate'!$F461))</f>
        <v>-1.0891639702535157E-2</v>
      </c>
      <c r="E462">
        <f>LN(('Q7 (5 Viet Stocks)'!E462*'VND to JPY exchange rate'!$F462)/('Q7 (5 Viet Stocks)'!E461*'VND to JPY exchange rate'!$F461))</f>
        <v>5.013023440843712E-2</v>
      </c>
      <c r="F462">
        <f>LN(('Q7 (5 Viet Stocks)'!F462*'VND to JPY exchange rate'!$F462)/('Q7 (5 Viet Stocks)'!F461*'VND to JPY exchange rate'!$F461))</f>
        <v>5.250207535894786E-2</v>
      </c>
    </row>
    <row r="463" spans="1:6" x14ac:dyDescent="0.25">
      <c r="A463" s="6">
        <v>44507</v>
      </c>
      <c r="B463">
        <f>LN(('Q7 (5 Viet Stocks)'!B463*'VND to JPY exchange rate'!$F463)/('Q7 (5 Viet Stocks)'!B462*'VND to JPY exchange rate'!$F462))</f>
        <v>1.8785900049950774E-2</v>
      </c>
      <c r="C463">
        <f>LN(('Q7 (5 Viet Stocks)'!C463*'VND to JPY exchange rate'!$F463)/('Q7 (5 Viet Stocks)'!C462*'VND to JPY exchange rate'!$F462))</f>
        <v>6.2804920247612459E-2</v>
      </c>
      <c r="D463">
        <f>LN(('Q7 (5 Viet Stocks)'!D463*'VND to JPY exchange rate'!$F463)/('Q7 (5 Viet Stocks)'!D462*'VND to JPY exchange rate'!$F462))</f>
        <v>7.2297324433536814E-2</v>
      </c>
      <c r="E463">
        <f>LN(('Q7 (5 Viet Stocks)'!E463*'VND to JPY exchange rate'!$F463)/('Q7 (5 Viet Stocks)'!E462*'VND to JPY exchange rate'!$F462))</f>
        <v>7.9900099997335453E-3</v>
      </c>
      <c r="F463">
        <f>LN(('Q7 (5 Viet Stocks)'!F463*'VND to JPY exchange rate'!$F463)/('Q7 (5 Viet Stocks)'!F462*'VND to JPY exchange rate'!$F462))</f>
        <v>0.11135682195981439</v>
      </c>
    </row>
    <row r="464" spans="1:6" x14ac:dyDescent="0.25">
      <c r="A464" s="6">
        <v>44514</v>
      </c>
      <c r="B464">
        <f>LN(('Q7 (5 Viet Stocks)'!B464*'VND to JPY exchange rate'!$F464)/('Q7 (5 Viet Stocks)'!B463*'VND to JPY exchange rate'!$F463))</f>
        <v>3.1798243367718573E-3</v>
      </c>
      <c r="C464">
        <f>LN(('Q7 (5 Viet Stocks)'!C464*'VND to JPY exchange rate'!$F464)/('Q7 (5 Viet Stocks)'!C463*'VND to JPY exchange rate'!$F463))</f>
        <v>4.2365830496779611E-2</v>
      </c>
      <c r="D464">
        <f>LN(('Q7 (5 Viet Stocks)'!D464*'VND to JPY exchange rate'!$F464)/('Q7 (5 Viet Stocks)'!D463*'VND to JPY exchange rate'!$F463))</f>
        <v>-8.814153926136355E-3</v>
      </c>
      <c r="E464">
        <f>LN(('Q7 (5 Viet Stocks)'!E464*'VND to JPY exchange rate'!$F464)/('Q7 (5 Viet Stocks)'!E463*'VND to JPY exchange rate'!$F463))</f>
        <v>1.4825367531963453E-2</v>
      </c>
      <c r="F464">
        <f>LN(('Q7 (5 Viet Stocks)'!F464*'VND to JPY exchange rate'!$F464)/('Q7 (5 Viet Stocks)'!F463*'VND to JPY exchange rate'!$F463))</f>
        <v>-4.9589059214221347E-2</v>
      </c>
    </row>
    <row r="465" spans="1:6" x14ac:dyDescent="0.25">
      <c r="A465" s="6">
        <v>44521</v>
      </c>
      <c r="B465">
        <f>LN(('Q7 (5 Viet Stocks)'!B465*'VND to JPY exchange rate'!$F465)/('Q7 (5 Viet Stocks)'!B464*'VND to JPY exchange rate'!$F464))</f>
        <v>1.5284210230548693E-3</v>
      </c>
      <c r="C465">
        <f>LN(('Q7 (5 Viet Stocks)'!C465*'VND to JPY exchange rate'!$F465)/('Q7 (5 Viet Stocks)'!C464*'VND to JPY exchange rate'!$F464))</f>
        <v>-1.0698064140067857E-2</v>
      </c>
      <c r="D465">
        <f>LN(('Q7 (5 Viet Stocks)'!D465*'VND to JPY exchange rate'!$F465)/('Q7 (5 Viet Stocks)'!D464*'VND to JPY exchange rate'!$F464))</f>
        <v>6.1912237149280422E-3</v>
      </c>
      <c r="E465">
        <f>LN(('Q7 (5 Viet Stocks)'!E465*'VND to JPY exchange rate'!$F465)/('Q7 (5 Viet Stocks)'!E464*'VND to JPY exchange rate'!$F464))</f>
        <v>-1.9958463382959851E-2</v>
      </c>
      <c r="F465">
        <f>LN(('Q7 (5 Viet Stocks)'!F465*'VND to JPY exchange rate'!$F465)/('Q7 (5 Viet Stocks)'!F464*'VND to JPY exchange rate'!$F464))</f>
        <v>-9.0095772652086903E-2</v>
      </c>
    </row>
    <row r="466" spans="1:6" x14ac:dyDescent="0.25">
      <c r="A466" s="6">
        <v>44528</v>
      </c>
      <c r="B466">
        <f>LN(('Q7 (5 Viet Stocks)'!B466*'VND to JPY exchange rate'!$F466)/('Q7 (5 Viet Stocks)'!B465*'VND to JPY exchange rate'!$F465))</f>
        <v>4.0831231291440671E-3</v>
      </c>
      <c r="C466">
        <f>LN(('Q7 (5 Viet Stocks)'!C466*'VND to JPY exchange rate'!$F466)/('Q7 (5 Viet Stocks)'!C465*'VND to JPY exchange rate'!$F465))</f>
        <v>-4.6448184724975049E-3</v>
      </c>
      <c r="D466">
        <f>LN(('Q7 (5 Viet Stocks)'!D466*'VND to JPY exchange rate'!$F466)/('Q7 (5 Viet Stocks)'!D465*'VND to JPY exchange rate'!$F465))</f>
        <v>-3.3244269172134501E-2</v>
      </c>
      <c r="E466">
        <f>LN(('Q7 (5 Viet Stocks)'!E466*'VND to JPY exchange rate'!$F466)/('Q7 (5 Viet Stocks)'!E465*'VND to JPY exchange rate'!$F465))</f>
        <v>-2.4534566580552319E-2</v>
      </c>
      <c r="F466">
        <f>LN(('Q7 (5 Viet Stocks)'!F466*'VND to JPY exchange rate'!$F466)/('Q7 (5 Viet Stocks)'!F465*'VND to JPY exchange rate'!$F465))</f>
        <v>-0.11284936030154027</v>
      </c>
    </row>
    <row r="467" spans="1:6" x14ac:dyDescent="0.25">
      <c r="A467" s="6">
        <v>44535</v>
      </c>
      <c r="B467">
        <f>LN(('Q7 (5 Viet Stocks)'!B467*'VND to JPY exchange rate'!$F467)/('Q7 (5 Viet Stocks)'!B466*'VND to JPY exchange rate'!$F466))</f>
        <v>-2.3538080826421046E-2</v>
      </c>
      <c r="C467">
        <f>LN(('Q7 (5 Viet Stocks)'!C467*'VND to JPY exchange rate'!$F467)/('Q7 (5 Viet Stocks)'!C466*'VND to JPY exchange rate'!$F466))</f>
        <v>-1.465302043745941E-2</v>
      </c>
      <c r="D467">
        <f>LN(('Q7 (5 Viet Stocks)'!D467*'VND to JPY exchange rate'!$F467)/('Q7 (5 Viet Stocks)'!D466*'VND to JPY exchange rate'!$F466))</f>
        <v>8.8966313190207945E-3</v>
      </c>
      <c r="E467">
        <f>LN(('Q7 (5 Viet Stocks)'!E467*'VND to JPY exchange rate'!$F467)/('Q7 (5 Viet Stocks)'!E466*'VND to JPY exchange rate'!$F466))</f>
        <v>2.0437247824805819E-3</v>
      </c>
      <c r="F467">
        <f>LN(('Q7 (5 Viet Stocks)'!F467*'VND to JPY exchange rate'!$F467)/('Q7 (5 Viet Stocks)'!F466*'VND to JPY exchange rate'!$F466))</f>
        <v>-7.1221757275231154E-2</v>
      </c>
    </row>
    <row r="468" spans="1:6" x14ac:dyDescent="0.25">
      <c r="A468" s="6">
        <v>44542</v>
      </c>
      <c r="B468">
        <f>LN(('Q7 (5 Viet Stocks)'!B468*'VND to JPY exchange rate'!$F468)/('Q7 (5 Viet Stocks)'!B467*'VND to JPY exchange rate'!$F467))</f>
        <v>1.2533036049021182E-2</v>
      </c>
      <c r="C468">
        <f>LN(('Q7 (5 Viet Stocks)'!C468*'VND to JPY exchange rate'!$F468)/('Q7 (5 Viet Stocks)'!C467*'VND to JPY exchange rate'!$F467))</f>
        <v>7.1765756519294142E-3</v>
      </c>
      <c r="D468">
        <f>LN(('Q7 (5 Viet Stocks)'!D468*'VND to JPY exchange rate'!$F468)/('Q7 (5 Viet Stocks)'!D467*'VND to JPY exchange rate'!$F467))</f>
        <v>8.4006026539316624E-3</v>
      </c>
      <c r="E468">
        <f>LN(('Q7 (5 Viet Stocks)'!E468*'VND to JPY exchange rate'!$F468)/('Q7 (5 Viet Stocks)'!E467*'VND to JPY exchange rate'!$F467))</f>
        <v>-3.6151668016609552E-2</v>
      </c>
      <c r="F468">
        <f>LN(('Q7 (5 Viet Stocks)'!F468*'VND to JPY exchange rate'!$F468)/('Q7 (5 Viet Stocks)'!F467*'VND to JPY exchange rate'!$F467))</f>
        <v>-3.6948630082557346E-2</v>
      </c>
    </row>
    <row r="469" spans="1:6" x14ac:dyDescent="0.25">
      <c r="A469" s="6">
        <v>44549</v>
      </c>
      <c r="B469">
        <f>LN(('Q7 (5 Viet Stocks)'!B469*'VND to JPY exchange rate'!$F469)/('Q7 (5 Viet Stocks)'!B468*'VND to JPY exchange rate'!$F468))</f>
        <v>-1.4831555963727552E-2</v>
      </c>
      <c r="C469">
        <f>LN(('Q7 (5 Viet Stocks)'!C469*'VND to JPY exchange rate'!$F469)/('Q7 (5 Viet Stocks)'!C468*'VND to JPY exchange rate'!$F468))</f>
        <v>-2.5003303942222898E-2</v>
      </c>
      <c r="D469">
        <f>LN(('Q7 (5 Viet Stocks)'!D469*'VND to JPY exchange rate'!$F469)/('Q7 (5 Viet Stocks)'!D468*'VND to JPY exchange rate'!$F468))</f>
        <v>-5.8626570427805107E-2</v>
      </c>
      <c r="E469">
        <f>LN(('Q7 (5 Viet Stocks)'!E469*'VND to JPY exchange rate'!$F469)/('Q7 (5 Viet Stocks)'!E468*'VND to JPY exchange rate'!$F468))</f>
        <v>-1.6170152117022486E-2</v>
      </c>
      <c r="F469">
        <f>LN(('Q7 (5 Viet Stocks)'!F469*'VND to JPY exchange rate'!$F469)/('Q7 (5 Viet Stocks)'!F468*'VND to JPY exchange rate'!$F468))</f>
        <v>-5.6231601869049852E-2</v>
      </c>
    </row>
    <row r="470" spans="1:6" x14ac:dyDescent="0.25">
      <c r="A470" s="6">
        <v>44556</v>
      </c>
      <c r="B470">
        <f>LN(('Q7 (5 Viet Stocks)'!B470*'VND to JPY exchange rate'!$F470)/('Q7 (5 Viet Stocks)'!B469*'VND to JPY exchange rate'!$F469))</f>
        <v>5.7662864996714115E-2</v>
      </c>
      <c r="C470">
        <f>LN(('Q7 (5 Viet Stocks)'!C470*'VND to JPY exchange rate'!$F470)/('Q7 (5 Viet Stocks)'!C469*'VND to JPY exchange rate'!$F469))</f>
        <v>8.2813530895938806E-2</v>
      </c>
      <c r="D470">
        <f>LN(('Q7 (5 Viet Stocks)'!D470*'VND to JPY exchange rate'!$F470)/('Q7 (5 Viet Stocks)'!D469*'VND to JPY exchange rate'!$F469))</f>
        <v>6.031924862593567E-2</v>
      </c>
      <c r="E470">
        <f>LN(('Q7 (5 Viet Stocks)'!E470*'VND to JPY exchange rate'!$F470)/('Q7 (5 Viet Stocks)'!E469*'VND to JPY exchange rate'!$F469))</f>
        <v>6.5850406018433713E-2</v>
      </c>
      <c r="F470">
        <f>LN(('Q7 (5 Viet Stocks)'!F470*'VND to JPY exchange rate'!$F470)/('Q7 (5 Viet Stocks)'!F469*'VND to JPY exchange rate'!$F469))</f>
        <v>0.17343442446438473</v>
      </c>
    </row>
    <row r="471" spans="1:6" x14ac:dyDescent="0.25">
      <c r="A471" s="6">
        <v>44563</v>
      </c>
      <c r="B471">
        <f>LN(('Q7 (5 Viet Stocks)'!B471*'VND to JPY exchange rate'!$F471)/('Q7 (5 Viet Stocks)'!B470*'VND to JPY exchange rate'!$F470))</f>
        <v>7.0631912803622021E-3</v>
      </c>
      <c r="C471">
        <f>LN(('Q7 (5 Viet Stocks)'!C471*'VND to JPY exchange rate'!$F471)/('Q7 (5 Viet Stocks)'!C470*'VND to JPY exchange rate'!$F470))</f>
        <v>2.2464679171460794E-4</v>
      </c>
      <c r="D471">
        <f>LN(('Q7 (5 Viet Stocks)'!D471*'VND to JPY exchange rate'!$F471)/('Q7 (5 Viet Stocks)'!D470*'VND to JPY exchange rate'!$F470))</f>
        <v>4.3382830115598035E-3</v>
      </c>
      <c r="E471">
        <f>LN(('Q7 (5 Viet Stocks)'!E471*'VND to JPY exchange rate'!$F471)/('Q7 (5 Viet Stocks)'!E470*'VND to JPY exchange rate'!$F470))</f>
        <v>3.890679146252625E-2</v>
      </c>
      <c r="F471">
        <f>LN(('Q7 (5 Viet Stocks)'!F471*'VND to JPY exchange rate'!$F471)/('Q7 (5 Viet Stocks)'!F470*'VND to JPY exchange rate'!$F470))</f>
        <v>1.9510196457209354E-2</v>
      </c>
    </row>
    <row r="472" spans="1:6" x14ac:dyDescent="0.25">
      <c r="A472" s="6">
        <v>44570</v>
      </c>
      <c r="B472">
        <f>LN(('Q7 (5 Viet Stocks)'!B472*'VND to JPY exchange rate'!$F472)/('Q7 (5 Viet Stocks)'!B471*'VND to JPY exchange rate'!$F471))</f>
        <v>-7.8894837824072667E-3</v>
      </c>
      <c r="C472">
        <f>LN(('Q7 (5 Viet Stocks)'!C472*'VND to JPY exchange rate'!$F472)/('Q7 (5 Viet Stocks)'!C471*'VND to JPY exchange rate'!$F471))</f>
        <v>-4.214811729197538E-2</v>
      </c>
      <c r="D472">
        <f>LN(('Q7 (5 Viet Stocks)'!D472*'VND to JPY exchange rate'!$F472)/('Q7 (5 Viet Stocks)'!D471*'VND to JPY exchange rate'!$F471))</f>
        <v>-7.701555469209978E-2</v>
      </c>
      <c r="E472">
        <f>LN(('Q7 (5 Viet Stocks)'!E472*'VND to JPY exchange rate'!$F472)/('Q7 (5 Viet Stocks)'!E471*'VND to JPY exchange rate'!$F471))</f>
        <v>9.974502590836852E-2</v>
      </c>
      <c r="F472">
        <f>LN(('Q7 (5 Viet Stocks)'!F472*'VND to JPY exchange rate'!$F472)/('Q7 (5 Viet Stocks)'!F471*'VND to JPY exchange rate'!$F471))</f>
        <v>-0.1274973259490024</v>
      </c>
    </row>
    <row r="473" spans="1:6" x14ac:dyDescent="0.25">
      <c r="A473" s="6">
        <v>44577</v>
      </c>
      <c r="B473">
        <f>LN(('Q7 (5 Viet Stocks)'!B473*'VND to JPY exchange rate'!$F473)/('Q7 (5 Viet Stocks)'!B472*'VND to JPY exchange rate'!$F472))</f>
        <v>-1.3762697215418555E-2</v>
      </c>
      <c r="C473">
        <f>LN(('Q7 (5 Viet Stocks)'!C473*'VND to JPY exchange rate'!$F473)/('Q7 (5 Viet Stocks)'!C472*'VND to JPY exchange rate'!$F472))</f>
        <v>-1.6641185080872534E-2</v>
      </c>
      <c r="D473">
        <f>LN(('Q7 (5 Viet Stocks)'!D473*'VND to JPY exchange rate'!$F473)/('Q7 (5 Viet Stocks)'!D472*'VND to JPY exchange rate'!$F472))</f>
        <v>-3.6759538402307827E-2</v>
      </c>
      <c r="E473">
        <f>LN(('Q7 (5 Viet Stocks)'!E473*'VND to JPY exchange rate'!$F473)/('Q7 (5 Viet Stocks)'!E472*'VND to JPY exchange rate'!$F472))</f>
        <v>1.215397678191454E-2</v>
      </c>
      <c r="F473">
        <f>LN(('Q7 (5 Viet Stocks)'!F473*'VND to JPY exchange rate'!$F473)/('Q7 (5 Viet Stocks)'!F472*'VND to JPY exchange rate'!$F472))</f>
        <v>-2.7363894344070494E-2</v>
      </c>
    </row>
    <row r="474" spans="1:6" x14ac:dyDescent="0.25">
      <c r="A474" s="6">
        <v>44584</v>
      </c>
      <c r="B474">
        <f>LN(('Q7 (5 Viet Stocks)'!B474*'VND to JPY exchange rate'!$F474)/('Q7 (5 Viet Stocks)'!B473*'VND to JPY exchange rate'!$F473))</f>
        <v>-4.9257569579842807E-2</v>
      </c>
      <c r="C474">
        <f>LN(('Q7 (5 Viet Stocks)'!C474*'VND to JPY exchange rate'!$F474)/('Q7 (5 Viet Stocks)'!C473*'VND to JPY exchange rate'!$F473))</f>
        <v>-5.4407410132006985E-2</v>
      </c>
      <c r="D474">
        <f>LN(('Q7 (5 Viet Stocks)'!D474*'VND to JPY exchange rate'!$F474)/('Q7 (5 Viet Stocks)'!D473*'VND to JPY exchange rate'!$F473))</f>
        <v>-2.1525123544360106E-2</v>
      </c>
      <c r="E474">
        <f>LN(('Q7 (5 Viet Stocks)'!E474*'VND to JPY exchange rate'!$F474)/('Q7 (5 Viet Stocks)'!E473*'VND to JPY exchange rate'!$F473))</f>
        <v>-0.10372604726720844</v>
      </c>
      <c r="F474">
        <f>LN(('Q7 (5 Viet Stocks)'!F474*'VND to JPY exchange rate'!$F474)/('Q7 (5 Viet Stocks)'!F473*'VND to JPY exchange rate'!$F473))</f>
        <v>-0.19096349185216727</v>
      </c>
    </row>
    <row r="475" spans="1:6" x14ac:dyDescent="0.25">
      <c r="A475" s="6">
        <v>44591</v>
      </c>
      <c r="B475">
        <f>LN(('Q7 (5 Viet Stocks)'!B475*'VND to JPY exchange rate'!$F475)/('Q7 (5 Viet Stocks)'!B474*'VND to JPY exchange rate'!$F474))</f>
        <v>3.5792842381008473E-2</v>
      </c>
      <c r="C475">
        <f>LN(('Q7 (5 Viet Stocks)'!C475*'VND to JPY exchange rate'!$F475)/('Q7 (5 Viet Stocks)'!C474*'VND to JPY exchange rate'!$F474))</f>
        <v>4.1407809051495131E-2</v>
      </c>
      <c r="D475">
        <f>LN(('Q7 (5 Viet Stocks)'!D475*'VND to JPY exchange rate'!$F475)/('Q7 (5 Viet Stocks)'!D474*'VND to JPY exchange rate'!$F474))</f>
        <v>9.598801449406906E-2</v>
      </c>
      <c r="E475">
        <f>LN(('Q7 (5 Viet Stocks)'!E475*'VND to JPY exchange rate'!$F475)/('Q7 (5 Viet Stocks)'!E474*'VND to JPY exchange rate'!$F474))</f>
        <v>1.7372307742046834E-2</v>
      </c>
      <c r="F475">
        <f>LN(('Q7 (5 Viet Stocks)'!F475*'VND to JPY exchange rate'!$F475)/('Q7 (5 Viet Stocks)'!F474*'VND to JPY exchange rate'!$F474))</f>
        <v>-3.672026137578666E-3</v>
      </c>
    </row>
    <row r="476" spans="1:6" x14ac:dyDescent="0.25">
      <c r="A476" s="6">
        <v>44598</v>
      </c>
      <c r="B476">
        <f>LN(('Q7 (5 Viet Stocks)'!B476*'VND to JPY exchange rate'!$F476)/('Q7 (5 Viet Stocks)'!B475*'VND to JPY exchange rate'!$F475))</f>
        <v>-1.8520204678523197E-5</v>
      </c>
      <c r="C476">
        <f>LN(('Q7 (5 Viet Stocks)'!C476*'VND to JPY exchange rate'!$F476)/('Q7 (5 Viet Stocks)'!C475*'VND to JPY exchange rate'!$F475))</f>
        <v>-2.0957398375407582E-2</v>
      </c>
      <c r="D476">
        <f>LN(('Q7 (5 Viet Stocks)'!D476*'VND to JPY exchange rate'!$F476)/('Q7 (5 Viet Stocks)'!D475*'VND to JPY exchange rate'!$F475))</f>
        <v>-1.6535256241014897E-2</v>
      </c>
      <c r="E476">
        <f>LN(('Q7 (5 Viet Stocks)'!E476*'VND to JPY exchange rate'!$F476)/('Q7 (5 Viet Stocks)'!E475*'VND to JPY exchange rate'!$F475))</f>
        <v>3.0977627753745109E-2</v>
      </c>
      <c r="F476">
        <f>LN(('Q7 (5 Viet Stocks)'!F476*'VND to JPY exchange rate'!$F476)/('Q7 (5 Viet Stocks)'!F475*'VND to JPY exchange rate'!$F475))</f>
        <v>-2.6385859649246089E-2</v>
      </c>
    </row>
    <row r="477" spans="1:6" x14ac:dyDescent="0.25">
      <c r="A477" s="6">
        <v>44605</v>
      </c>
      <c r="B477">
        <f>LN(('Q7 (5 Viet Stocks)'!B477*'VND to JPY exchange rate'!$F477)/('Q7 (5 Viet Stocks)'!B476*'VND to JPY exchange rate'!$F476))</f>
        <v>-1.545892968037807E-2</v>
      </c>
      <c r="C477">
        <f>LN(('Q7 (5 Viet Stocks)'!C477*'VND to JPY exchange rate'!$F477)/('Q7 (5 Viet Stocks)'!C476*'VND to JPY exchange rate'!$F476))</f>
        <v>-3.4121546345636959E-2</v>
      </c>
      <c r="D477">
        <f>LN(('Q7 (5 Viet Stocks)'!D477*'VND to JPY exchange rate'!$F477)/('Q7 (5 Viet Stocks)'!D476*'VND to JPY exchange rate'!$F476))</f>
        <v>3.1547101296856291E-2</v>
      </c>
      <c r="E477">
        <f>LN(('Q7 (5 Viet Stocks)'!E477*'VND to JPY exchange rate'!$F477)/('Q7 (5 Viet Stocks)'!E476*'VND to JPY exchange rate'!$F476))</f>
        <v>1.3931485535620418E-3</v>
      </c>
      <c r="F477">
        <f>LN(('Q7 (5 Viet Stocks)'!F477*'VND to JPY exchange rate'!$F477)/('Q7 (5 Viet Stocks)'!F476*'VND to JPY exchange rate'!$F476))</f>
        <v>1.4580735499512632E-2</v>
      </c>
    </row>
    <row r="478" spans="1:6" x14ac:dyDescent="0.25">
      <c r="A478" s="6">
        <v>44612</v>
      </c>
      <c r="B478">
        <f>LN(('Q7 (5 Viet Stocks)'!B478*'VND to JPY exchange rate'!$F478)/('Q7 (5 Viet Stocks)'!B477*'VND to JPY exchange rate'!$F477))</f>
        <v>-2.3528177656106493E-2</v>
      </c>
      <c r="C478">
        <f>LN(('Q7 (5 Viet Stocks)'!C478*'VND to JPY exchange rate'!$F478)/('Q7 (5 Viet Stocks)'!C477*'VND to JPY exchange rate'!$F477))</f>
        <v>6.7750938215327254E-4</v>
      </c>
      <c r="D478">
        <f>LN(('Q7 (5 Viet Stocks)'!D478*'VND to JPY exchange rate'!$F478)/('Q7 (5 Viet Stocks)'!D477*'VND to JPY exchange rate'!$F477))</f>
        <v>-2.3713458430310103E-2</v>
      </c>
      <c r="E478">
        <f>LN(('Q7 (5 Viet Stocks)'!E478*'VND to JPY exchange rate'!$F478)/('Q7 (5 Viet Stocks)'!E477*'VND to JPY exchange rate'!$F477))</f>
        <v>1.3278144942506572E-3</v>
      </c>
      <c r="F478">
        <f>LN(('Q7 (5 Viet Stocks)'!F478*'VND to JPY exchange rate'!$F478)/('Q7 (5 Viet Stocks)'!F477*'VND to JPY exchange rate'!$F477))</f>
        <v>-3.4554319792066752E-2</v>
      </c>
    </row>
    <row r="479" spans="1:6" x14ac:dyDescent="0.25">
      <c r="A479" s="6">
        <v>44619</v>
      </c>
      <c r="B479">
        <f>LN(('Q7 (5 Viet Stocks)'!B479*'VND to JPY exchange rate'!$F479)/('Q7 (5 Viet Stocks)'!B478*'VND to JPY exchange rate'!$F478))</f>
        <v>1.1116039744636179E-2</v>
      </c>
      <c r="C479">
        <f>LN(('Q7 (5 Viet Stocks)'!C479*'VND to JPY exchange rate'!$F479)/('Q7 (5 Viet Stocks)'!C478*'VND to JPY exchange rate'!$F478))</f>
        <v>2.4631213406573547E-3</v>
      </c>
      <c r="D479">
        <f>LN(('Q7 (5 Viet Stocks)'!D479*'VND to JPY exchange rate'!$F479)/('Q7 (5 Viet Stocks)'!D478*'VND to JPY exchange rate'!$F478))</f>
        <v>-1.4762748133198451E-2</v>
      </c>
      <c r="E479">
        <f>LN(('Q7 (5 Viet Stocks)'!E479*'VND to JPY exchange rate'!$F479)/('Q7 (5 Viet Stocks)'!E478*'VND to JPY exchange rate'!$F478))</f>
        <v>3.0101558674400408E-2</v>
      </c>
      <c r="F479">
        <f>LN(('Q7 (5 Viet Stocks)'!F479*'VND to JPY exchange rate'!$F479)/('Q7 (5 Viet Stocks)'!F478*'VND to JPY exchange rate'!$F478))</f>
        <v>5.5689928068043661E-2</v>
      </c>
    </row>
    <row r="480" spans="1:6" x14ac:dyDescent="0.25">
      <c r="A480" s="6">
        <v>44626</v>
      </c>
      <c r="B480">
        <f>LN(('Q7 (5 Viet Stocks)'!B480*'VND to JPY exchange rate'!$F480)/('Q7 (5 Viet Stocks)'!B479*'VND to JPY exchange rate'!$F479))</f>
        <v>-4.700236773429723E-2</v>
      </c>
      <c r="C480">
        <f>LN(('Q7 (5 Viet Stocks)'!C480*'VND to JPY exchange rate'!$F480)/('Q7 (5 Viet Stocks)'!C479*'VND to JPY exchange rate'!$F479))</f>
        <v>-4.9222195902567462E-2</v>
      </c>
      <c r="D480">
        <f>LN(('Q7 (5 Viet Stocks)'!D480*'VND to JPY exchange rate'!$F480)/('Q7 (5 Viet Stocks)'!D479*'VND to JPY exchange rate'!$F479))</f>
        <v>-5.4521489829186427E-2</v>
      </c>
      <c r="E480">
        <f>LN(('Q7 (5 Viet Stocks)'!E480*'VND to JPY exchange rate'!$F480)/('Q7 (5 Viet Stocks)'!E479*'VND to JPY exchange rate'!$F479))</f>
        <v>-0.10543187666604149</v>
      </c>
      <c r="F480">
        <f>LN(('Q7 (5 Viet Stocks)'!F480*'VND to JPY exchange rate'!$F480)/('Q7 (5 Viet Stocks)'!F479*'VND to JPY exchange rate'!$F479))</f>
        <v>-0.15514800448476981</v>
      </c>
    </row>
    <row r="481" spans="1:6" x14ac:dyDescent="0.25">
      <c r="A481" s="6">
        <v>44633</v>
      </c>
      <c r="B481">
        <f>LN(('Q7 (5 Viet Stocks)'!B481*'VND to JPY exchange rate'!$F481)/('Q7 (5 Viet Stocks)'!B480*'VND to JPY exchange rate'!$F480))</f>
        <v>1.1084148179393731E-2</v>
      </c>
      <c r="C481">
        <f>LN(('Q7 (5 Viet Stocks)'!C481*'VND to JPY exchange rate'!$F481)/('Q7 (5 Viet Stocks)'!C480*'VND to JPY exchange rate'!$F480))</f>
        <v>1.4669855972590032E-3</v>
      </c>
      <c r="D481">
        <f>LN(('Q7 (5 Viet Stocks)'!D481*'VND to JPY exchange rate'!$F481)/('Q7 (5 Viet Stocks)'!D480*'VND to JPY exchange rate'!$F480))</f>
        <v>1.2148596989625799E-2</v>
      </c>
      <c r="E481">
        <f>LN(('Q7 (5 Viet Stocks)'!E481*'VND to JPY exchange rate'!$F481)/('Q7 (5 Viet Stocks)'!E480*'VND to JPY exchange rate'!$F480))</f>
        <v>6.8742902784160079E-2</v>
      </c>
      <c r="F481">
        <f>LN(('Q7 (5 Viet Stocks)'!F481*'VND to JPY exchange rate'!$F481)/('Q7 (5 Viet Stocks)'!F480*'VND to JPY exchange rate'!$F480))</f>
        <v>2.1873093407878312E-3</v>
      </c>
    </row>
    <row r="482" spans="1:6" x14ac:dyDescent="0.25">
      <c r="A482" s="6">
        <v>44640</v>
      </c>
      <c r="B482">
        <f>LN(('Q7 (5 Viet Stocks)'!B482*'VND to JPY exchange rate'!$F482)/('Q7 (5 Viet Stocks)'!B481*'VND to JPY exchange rate'!$F481))</f>
        <v>8.1506915076611161E-2</v>
      </c>
      <c r="C482">
        <f>LN(('Q7 (5 Viet Stocks)'!C482*'VND to JPY exchange rate'!$F482)/('Q7 (5 Viet Stocks)'!C481*'VND to JPY exchange rate'!$F481))</f>
        <v>7.8663437131089073E-2</v>
      </c>
      <c r="D482">
        <f>LN(('Q7 (5 Viet Stocks)'!D482*'VND to JPY exchange rate'!$F482)/('Q7 (5 Viet Stocks)'!D481*'VND to JPY exchange rate'!$F481))</f>
        <v>7.6921470252249755E-2</v>
      </c>
      <c r="E482">
        <f>LN(('Q7 (5 Viet Stocks)'!E482*'VND to JPY exchange rate'!$F482)/('Q7 (5 Viet Stocks)'!E481*'VND to JPY exchange rate'!$F481))</f>
        <v>-8.2512845225798485E-3</v>
      </c>
      <c r="F482">
        <f>LN(('Q7 (5 Viet Stocks)'!F482*'VND to JPY exchange rate'!$F482)/('Q7 (5 Viet Stocks)'!F481*'VND to JPY exchange rate'!$F481))</f>
        <v>0.19946818826796112</v>
      </c>
    </row>
    <row r="483" spans="1:6" x14ac:dyDescent="0.25">
      <c r="A483" s="6">
        <v>44647</v>
      </c>
      <c r="B483">
        <f>LN(('Q7 (5 Viet Stocks)'!B483*'VND to JPY exchange rate'!$F483)/('Q7 (5 Viet Stocks)'!B482*'VND to JPY exchange rate'!$F482))</f>
        <v>4.2015770922406645E-2</v>
      </c>
      <c r="C483">
        <f>LN(('Q7 (5 Viet Stocks)'!C483*'VND to JPY exchange rate'!$F483)/('Q7 (5 Viet Stocks)'!C482*'VND to JPY exchange rate'!$F482))</f>
        <v>2.3331513460925251E-2</v>
      </c>
      <c r="D483">
        <f>LN(('Q7 (5 Viet Stocks)'!D483*'VND to JPY exchange rate'!$F483)/('Q7 (5 Viet Stocks)'!D482*'VND to JPY exchange rate'!$F482))</f>
        <v>2.3481200432855918E-2</v>
      </c>
      <c r="E483">
        <f>LN(('Q7 (5 Viet Stocks)'!E483*'VND to JPY exchange rate'!$F483)/('Q7 (5 Viet Stocks)'!E482*'VND to JPY exchange rate'!$F482))</f>
        <v>1.4615179312865399E-2</v>
      </c>
      <c r="F483">
        <f>LN(('Q7 (5 Viet Stocks)'!F483*'VND to JPY exchange rate'!$F483)/('Q7 (5 Viet Stocks)'!F482*'VND to JPY exchange rate'!$F482))</f>
        <v>3.8192443130064271E-2</v>
      </c>
    </row>
    <row r="484" spans="1:6" x14ac:dyDescent="0.25">
      <c r="A484" s="6">
        <v>44654</v>
      </c>
      <c r="B484">
        <f>LN(('Q7 (5 Viet Stocks)'!B484*'VND to JPY exchange rate'!$F484)/('Q7 (5 Viet Stocks)'!B483*'VND to JPY exchange rate'!$F483))</f>
        <v>8.0851030574269466E-3</v>
      </c>
      <c r="C484">
        <f>LN(('Q7 (5 Viet Stocks)'!C484*'VND to JPY exchange rate'!$F484)/('Q7 (5 Viet Stocks)'!C483*'VND to JPY exchange rate'!$F483))</f>
        <v>7.2296929729358432E-3</v>
      </c>
      <c r="D484">
        <f>LN(('Q7 (5 Viet Stocks)'!D484*'VND to JPY exchange rate'!$F484)/('Q7 (5 Viet Stocks)'!D483*'VND to JPY exchange rate'!$F483))</f>
        <v>3.1023975102842816E-2</v>
      </c>
      <c r="E484">
        <f>LN(('Q7 (5 Viet Stocks)'!E484*'VND to JPY exchange rate'!$F484)/('Q7 (5 Viet Stocks)'!E483*'VND to JPY exchange rate'!$F483))</f>
        <v>-2.533948586515572E-2</v>
      </c>
      <c r="F484">
        <f>LN(('Q7 (5 Viet Stocks)'!F484*'VND to JPY exchange rate'!$F484)/('Q7 (5 Viet Stocks)'!F483*'VND to JPY exchange rate'!$F483))</f>
        <v>2.800724658888238E-2</v>
      </c>
    </row>
    <row r="485" spans="1:6" x14ac:dyDescent="0.25">
      <c r="A485" s="6">
        <v>44661</v>
      </c>
      <c r="B485">
        <f>LN(('Q7 (5 Viet Stocks)'!B485*'VND to JPY exchange rate'!$F485)/('Q7 (5 Viet Stocks)'!B484*'VND to JPY exchange rate'!$F484))</f>
        <v>-2.0764648361666086E-2</v>
      </c>
      <c r="C485">
        <f>LN(('Q7 (5 Viet Stocks)'!C485*'VND to JPY exchange rate'!$F485)/('Q7 (5 Viet Stocks)'!C484*'VND to JPY exchange rate'!$F484))</f>
        <v>-4.3854495087406138E-2</v>
      </c>
      <c r="D485">
        <f>LN(('Q7 (5 Viet Stocks)'!D485*'VND to JPY exchange rate'!$F485)/('Q7 (5 Viet Stocks)'!D484*'VND to JPY exchange rate'!$F484))</f>
        <v>-7.1198011977011588E-2</v>
      </c>
      <c r="E485">
        <f>LN(('Q7 (5 Viet Stocks)'!E485*'VND to JPY exchange rate'!$F485)/('Q7 (5 Viet Stocks)'!E484*'VND to JPY exchange rate'!$F484))</f>
        <v>-2.3629384740126918E-2</v>
      </c>
      <c r="F485">
        <f>LN(('Q7 (5 Viet Stocks)'!F485*'VND to JPY exchange rate'!$F485)/('Q7 (5 Viet Stocks)'!F484*'VND to JPY exchange rate'!$F484))</f>
        <v>-0.16123593734759081</v>
      </c>
    </row>
    <row r="486" spans="1:6" x14ac:dyDescent="0.25">
      <c r="A486" s="6">
        <v>44668</v>
      </c>
      <c r="B486">
        <f>LN(('Q7 (5 Viet Stocks)'!B486*'VND to JPY exchange rate'!$F486)/('Q7 (5 Viet Stocks)'!B485*'VND to JPY exchange rate'!$F485))</f>
        <v>1.8626821689232832E-2</v>
      </c>
      <c r="C486">
        <f>LN(('Q7 (5 Viet Stocks)'!C486*'VND to JPY exchange rate'!$F486)/('Q7 (5 Viet Stocks)'!C485*'VND to JPY exchange rate'!$F485))</f>
        <v>-4.0088210801444866E-3</v>
      </c>
      <c r="D486">
        <f>LN(('Q7 (5 Viet Stocks)'!D486*'VND to JPY exchange rate'!$F486)/('Q7 (5 Viet Stocks)'!D485*'VND to JPY exchange rate'!$F485))</f>
        <v>1.7503893440051047E-2</v>
      </c>
      <c r="E486">
        <f>LN(('Q7 (5 Viet Stocks)'!E486*'VND to JPY exchange rate'!$F486)/('Q7 (5 Viet Stocks)'!E485*'VND to JPY exchange rate'!$F485))</f>
        <v>2.1638698526455384E-2</v>
      </c>
      <c r="F486">
        <f>LN(('Q7 (5 Viet Stocks)'!F486*'VND to JPY exchange rate'!$F486)/('Q7 (5 Viet Stocks)'!F485*'VND to JPY exchange rate'!$F485))</f>
        <v>2.903221545598119E-2</v>
      </c>
    </row>
    <row r="487" spans="1:6" x14ac:dyDescent="0.25">
      <c r="A487" s="6">
        <v>44675</v>
      </c>
      <c r="B487">
        <f>LN(('Q7 (5 Viet Stocks)'!B487*'VND to JPY exchange rate'!$F487)/('Q7 (5 Viet Stocks)'!B486*'VND to JPY exchange rate'!$F486))</f>
        <v>-8.1501472104898998E-3</v>
      </c>
      <c r="C487">
        <f>LN(('Q7 (5 Viet Stocks)'!C487*'VND to JPY exchange rate'!$F487)/('Q7 (5 Viet Stocks)'!C486*'VND to JPY exchange rate'!$F486))</f>
        <v>1.8004286582277821E-2</v>
      </c>
      <c r="D487">
        <f>LN(('Q7 (5 Viet Stocks)'!D487*'VND to JPY exchange rate'!$F487)/('Q7 (5 Viet Stocks)'!D486*'VND to JPY exchange rate'!$F486))</f>
        <v>-9.7845063343853289E-2</v>
      </c>
      <c r="E487">
        <f>LN(('Q7 (5 Viet Stocks)'!E487*'VND to JPY exchange rate'!$F487)/('Q7 (5 Viet Stocks)'!E486*'VND to JPY exchange rate'!$F486))</f>
        <v>2.4004885824313715E-2</v>
      </c>
      <c r="F487">
        <f>LN(('Q7 (5 Viet Stocks)'!F487*'VND to JPY exchange rate'!$F487)/('Q7 (5 Viet Stocks)'!F486*'VND to JPY exchange rate'!$F486))</f>
        <v>-4.7831188758119154E-2</v>
      </c>
    </row>
    <row r="488" spans="1:6" x14ac:dyDescent="0.25">
      <c r="A488" s="6">
        <v>44682</v>
      </c>
      <c r="B488">
        <f>LN(('Q7 (5 Viet Stocks)'!B488*'VND to JPY exchange rate'!$F488)/('Q7 (5 Viet Stocks)'!B487*'VND to JPY exchange rate'!$F487))</f>
        <v>-1.7486673200961499E-2</v>
      </c>
      <c r="C488">
        <f>LN(('Q7 (5 Viet Stocks)'!C488*'VND to JPY exchange rate'!$F488)/('Q7 (5 Viet Stocks)'!C487*'VND to JPY exchange rate'!$F487))</f>
        <v>2.1971893655597752E-2</v>
      </c>
      <c r="D488">
        <f>LN(('Q7 (5 Viet Stocks)'!D488*'VND to JPY exchange rate'!$F488)/('Q7 (5 Viet Stocks)'!D487*'VND to JPY exchange rate'!$F487))</f>
        <v>-3.6317256294181706E-2</v>
      </c>
      <c r="E488">
        <f>LN(('Q7 (5 Viet Stocks)'!E488*'VND to JPY exchange rate'!$F488)/('Q7 (5 Viet Stocks)'!E487*'VND to JPY exchange rate'!$F487))</f>
        <v>-6.2904464339181825E-3</v>
      </c>
      <c r="F488">
        <f>LN(('Q7 (5 Viet Stocks)'!F488*'VND to JPY exchange rate'!$F488)/('Q7 (5 Viet Stocks)'!F487*'VND to JPY exchange rate'!$F487))</f>
        <v>-0.10984791013129137</v>
      </c>
    </row>
    <row r="489" spans="1:6" x14ac:dyDescent="0.25">
      <c r="A489" s="6">
        <v>44689</v>
      </c>
      <c r="B489">
        <f>LN(('Q7 (5 Viet Stocks)'!B489*'VND to JPY exchange rate'!$F489)/('Q7 (5 Viet Stocks)'!B488*'VND to JPY exchange rate'!$F488))</f>
        <v>-3.4268937037404419E-2</v>
      </c>
      <c r="C489">
        <f>LN(('Q7 (5 Viet Stocks)'!C489*'VND to JPY exchange rate'!$F489)/('Q7 (5 Viet Stocks)'!C488*'VND to JPY exchange rate'!$F488))</f>
        <v>-3.0778216764540609E-2</v>
      </c>
      <c r="D489">
        <f>LN(('Q7 (5 Viet Stocks)'!D489*'VND to JPY exchange rate'!$F489)/('Q7 (5 Viet Stocks)'!D488*'VND to JPY exchange rate'!$F488))</f>
        <v>-3.4921082766056141E-2</v>
      </c>
      <c r="E489">
        <f>LN(('Q7 (5 Viet Stocks)'!E489*'VND to JPY exchange rate'!$F489)/('Q7 (5 Viet Stocks)'!E488*'VND to JPY exchange rate'!$F488))</f>
        <v>1.1848180458375384E-2</v>
      </c>
      <c r="F489">
        <f>LN(('Q7 (5 Viet Stocks)'!F489*'VND to JPY exchange rate'!$F489)/('Q7 (5 Viet Stocks)'!F488*'VND to JPY exchange rate'!$F488))</f>
        <v>-0.20700914619375613</v>
      </c>
    </row>
    <row r="490" spans="1:6" x14ac:dyDescent="0.25">
      <c r="A490" s="6">
        <v>44696</v>
      </c>
      <c r="B490">
        <f>LN(('Q7 (5 Viet Stocks)'!B490*'VND to JPY exchange rate'!$F490)/('Q7 (5 Viet Stocks)'!B489*'VND to JPY exchange rate'!$F489))</f>
        <v>-4.1424519704800844E-3</v>
      </c>
      <c r="C490">
        <f>LN(('Q7 (5 Viet Stocks)'!C490*'VND to JPY exchange rate'!$F490)/('Q7 (5 Viet Stocks)'!C489*'VND to JPY exchange rate'!$F489))</f>
        <v>-6.9854208914637518E-3</v>
      </c>
      <c r="D490">
        <f>LN(('Q7 (5 Viet Stocks)'!D490*'VND to JPY exchange rate'!$F490)/('Q7 (5 Viet Stocks)'!D489*'VND to JPY exchange rate'!$F489))</f>
        <v>-1.0636072548218968E-2</v>
      </c>
      <c r="E490">
        <f>LN(('Q7 (5 Viet Stocks)'!E490*'VND to JPY exchange rate'!$F490)/('Q7 (5 Viet Stocks)'!E489*'VND to JPY exchange rate'!$F489))</f>
        <v>-5.6868799247439282E-2</v>
      </c>
      <c r="F490">
        <f>LN(('Q7 (5 Viet Stocks)'!F490*'VND to JPY exchange rate'!$F490)/('Q7 (5 Viet Stocks)'!F489*'VND to JPY exchange rate'!$F489))</f>
        <v>1.8378722723409995E-2</v>
      </c>
    </row>
    <row r="491" spans="1:6" x14ac:dyDescent="0.25">
      <c r="A491" s="6">
        <v>44703</v>
      </c>
      <c r="B491">
        <f>LN(('Q7 (5 Viet Stocks)'!B491*'VND to JPY exchange rate'!$F491)/('Q7 (5 Viet Stocks)'!B490*'VND to JPY exchange rate'!$F490))</f>
        <v>-2.5878767304903731E-2</v>
      </c>
      <c r="C491">
        <f>LN(('Q7 (5 Viet Stocks)'!C491*'VND to JPY exchange rate'!$F491)/('Q7 (5 Viet Stocks)'!C490*'VND to JPY exchange rate'!$F490))</f>
        <v>-1.7307512448286034E-2</v>
      </c>
      <c r="D491">
        <f>LN(('Q7 (5 Viet Stocks)'!D491*'VND to JPY exchange rate'!$F491)/('Q7 (5 Viet Stocks)'!D490*'VND to JPY exchange rate'!$F490))</f>
        <v>-1.503417558917877E-2</v>
      </c>
      <c r="E491">
        <f>LN(('Q7 (5 Viet Stocks)'!E491*'VND to JPY exchange rate'!$F491)/('Q7 (5 Viet Stocks)'!E490*'VND to JPY exchange rate'!$F490))</f>
        <v>1.2637801798193168E-2</v>
      </c>
      <c r="F491">
        <f>LN(('Q7 (5 Viet Stocks)'!F491*'VND to JPY exchange rate'!$F491)/('Q7 (5 Viet Stocks)'!F490*'VND to JPY exchange rate'!$F490))</f>
        <v>-6.5920097715573157E-3</v>
      </c>
    </row>
    <row r="492" spans="1:6" x14ac:dyDescent="0.25">
      <c r="A492" s="6">
        <v>44710</v>
      </c>
      <c r="B492">
        <f>LN(('Q7 (5 Viet Stocks)'!B492*'VND to JPY exchange rate'!$F492)/('Q7 (5 Viet Stocks)'!B491*'VND to JPY exchange rate'!$F491))</f>
        <v>3.8538807904804677E-2</v>
      </c>
      <c r="C492">
        <f>LN(('Q7 (5 Viet Stocks)'!C492*'VND to JPY exchange rate'!$F492)/('Q7 (5 Viet Stocks)'!C491*'VND to JPY exchange rate'!$F491))</f>
        <v>2.0882287091552289E-2</v>
      </c>
      <c r="D492">
        <f>LN(('Q7 (5 Viet Stocks)'!D492*'VND to JPY exchange rate'!$F492)/('Q7 (5 Viet Stocks)'!D491*'VND to JPY exchange rate'!$F491))</f>
        <v>1.5136534252279439E-2</v>
      </c>
      <c r="E492">
        <f>LN(('Q7 (5 Viet Stocks)'!E492*'VND to JPY exchange rate'!$F492)/('Q7 (5 Viet Stocks)'!E491*'VND to JPY exchange rate'!$F491))</f>
        <v>5.4007504463558634E-2</v>
      </c>
      <c r="F492">
        <f>LN(('Q7 (5 Viet Stocks)'!F492*'VND to JPY exchange rate'!$F492)/('Q7 (5 Viet Stocks)'!F491*'VND to JPY exchange rate'!$F491))</f>
        <v>0.14187213259166631</v>
      </c>
    </row>
    <row r="493" spans="1:6" x14ac:dyDescent="0.25">
      <c r="A493" s="6">
        <v>44717</v>
      </c>
      <c r="B493">
        <f>LN(('Q7 (5 Viet Stocks)'!B493*'VND to JPY exchange rate'!$F493)/('Q7 (5 Viet Stocks)'!B492*'VND to JPY exchange rate'!$F492))</f>
        <v>2.2552483402559768E-2</v>
      </c>
      <c r="C493">
        <f>LN(('Q7 (5 Viet Stocks)'!C493*'VND to JPY exchange rate'!$F493)/('Q7 (5 Viet Stocks)'!C492*'VND to JPY exchange rate'!$F492))</f>
        <v>2.7833996629219093E-2</v>
      </c>
      <c r="D493">
        <f>LN(('Q7 (5 Viet Stocks)'!D493*'VND to JPY exchange rate'!$F493)/('Q7 (5 Viet Stocks)'!D492*'VND to JPY exchange rate'!$F492))</f>
        <v>5.3771858025345051E-2</v>
      </c>
      <c r="E493">
        <f>LN(('Q7 (5 Viet Stocks)'!E493*'VND to JPY exchange rate'!$F493)/('Q7 (5 Viet Stocks)'!E492*'VND to JPY exchange rate'!$F492))</f>
        <v>2.8956253797915027E-2</v>
      </c>
      <c r="F493">
        <f>LN(('Q7 (5 Viet Stocks)'!F493*'VND to JPY exchange rate'!$F493)/('Q7 (5 Viet Stocks)'!F492*'VND to JPY exchange rate'!$F492))</f>
        <v>3.049251814750745E-2</v>
      </c>
    </row>
    <row r="494" spans="1:6" x14ac:dyDescent="0.25">
      <c r="A494" s="6">
        <v>44724</v>
      </c>
      <c r="B494">
        <f>LN(('Q7 (5 Viet Stocks)'!B494*'VND to JPY exchange rate'!$F494)/('Q7 (5 Viet Stocks)'!B493*'VND to JPY exchange rate'!$F493))</f>
        <v>-7.8231626608754518E-2</v>
      </c>
      <c r="C494">
        <f>LN(('Q7 (5 Viet Stocks)'!C494*'VND to JPY exchange rate'!$F494)/('Q7 (5 Viet Stocks)'!C493*'VND to JPY exchange rate'!$F493))</f>
        <v>-6.1322066694963956E-2</v>
      </c>
      <c r="D494">
        <f>LN(('Q7 (5 Viet Stocks)'!D494*'VND to JPY exchange rate'!$F494)/('Q7 (5 Viet Stocks)'!D493*'VND to JPY exchange rate'!$F493))</f>
        <v>-4.7960529794014731E-2</v>
      </c>
      <c r="E494">
        <f>LN(('Q7 (5 Viet Stocks)'!E494*'VND to JPY exchange rate'!$F494)/('Q7 (5 Viet Stocks)'!E493*'VND to JPY exchange rate'!$F493))</f>
        <v>-4.9977952611882655E-2</v>
      </c>
      <c r="F494">
        <f>LN(('Q7 (5 Viet Stocks)'!F494*'VND to JPY exchange rate'!$F494)/('Q7 (5 Viet Stocks)'!F493*'VND to JPY exchange rate'!$F493))</f>
        <v>-0.27382068664757347</v>
      </c>
    </row>
    <row r="495" spans="1:6" x14ac:dyDescent="0.25">
      <c r="A495" s="6">
        <v>44731</v>
      </c>
      <c r="B495">
        <f>LN(('Q7 (5 Viet Stocks)'!B495*'VND to JPY exchange rate'!$F495)/('Q7 (5 Viet Stocks)'!B494*'VND to JPY exchange rate'!$F494))</f>
        <v>-2.1240563661415739E-2</v>
      </c>
      <c r="C495">
        <f>LN(('Q7 (5 Viet Stocks)'!C495*'VND to JPY exchange rate'!$F495)/('Q7 (5 Viet Stocks)'!C494*'VND to JPY exchange rate'!$F494))</f>
        <v>-3.5357520679609816E-2</v>
      </c>
      <c r="D495">
        <f>LN(('Q7 (5 Viet Stocks)'!D495*'VND to JPY exchange rate'!$F495)/('Q7 (5 Viet Stocks)'!D494*'VND to JPY exchange rate'!$F494))</f>
        <v>-6.9456780546385427E-5</v>
      </c>
      <c r="E495">
        <f>LN(('Q7 (5 Viet Stocks)'!E495*'VND to JPY exchange rate'!$F495)/('Q7 (5 Viet Stocks)'!E494*'VND to JPY exchange rate'!$F494))</f>
        <v>-5.0216187128765558E-3</v>
      </c>
      <c r="F495">
        <f>LN(('Q7 (5 Viet Stocks)'!F495*'VND to JPY exchange rate'!$F495)/('Q7 (5 Viet Stocks)'!F494*'VND to JPY exchange rate'!$F494))</f>
        <v>-9.8426074396287366E-2</v>
      </c>
    </row>
    <row r="496" spans="1:6" x14ac:dyDescent="0.25">
      <c r="A496" s="6">
        <v>44738</v>
      </c>
      <c r="B496">
        <f>LN(('Q7 (5 Viet Stocks)'!B496*'VND to JPY exchange rate'!$F496)/('Q7 (5 Viet Stocks)'!B495*'VND to JPY exchange rate'!$F495))</f>
        <v>5.3188712161726208E-2</v>
      </c>
      <c r="C496">
        <f>LN(('Q7 (5 Viet Stocks)'!C496*'VND to JPY exchange rate'!$F496)/('Q7 (5 Viet Stocks)'!C495*'VND to JPY exchange rate'!$F495))</f>
        <v>5.5196208626921484E-2</v>
      </c>
      <c r="D496">
        <f>LN(('Q7 (5 Viet Stocks)'!D496*'VND to JPY exchange rate'!$F496)/('Q7 (5 Viet Stocks)'!D495*'VND to JPY exchange rate'!$F495))</f>
        <v>7.4108558625493579E-2</v>
      </c>
      <c r="E496">
        <f>LN(('Q7 (5 Viet Stocks)'!E496*'VND to JPY exchange rate'!$F496)/('Q7 (5 Viet Stocks)'!E495*'VND to JPY exchange rate'!$F495))</f>
        <v>5.6359690404049895E-2</v>
      </c>
      <c r="F496">
        <f>LN(('Q7 (5 Viet Stocks)'!F496*'VND to JPY exchange rate'!$F496)/('Q7 (5 Viet Stocks)'!F495*'VND to JPY exchange rate'!$F495))</f>
        <v>0.18378788927603845</v>
      </c>
    </row>
    <row r="497" spans="1:6" x14ac:dyDescent="0.25">
      <c r="A497" s="6">
        <v>44745</v>
      </c>
      <c r="B497">
        <f>LN(('Q7 (5 Viet Stocks)'!B497*'VND to JPY exchange rate'!$F497)/('Q7 (5 Viet Stocks)'!B496*'VND to JPY exchange rate'!$F496))</f>
        <v>-2.3425003286233849E-2</v>
      </c>
      <c r="C497">
        <f>LN(('Q7 (5 Viet Stocks)'!C497*'VND to JPY exchange rate'!$F497)/('Q7 (5 Viet Stocks)'!C496*'VND to JPY exchange rate'!$F496))</f>
        <v>-3.8913443352439472E-2</v>
      </c>
      <c r="D497">
        <f>LN(('Q7 (5 Viet Stocks)'!D497*'VND to JPY exchange rate'!$F497)/('Q7 (5 Viet Stocks)'!D496*'VND to JPY exchange rate'!$F496))</f>
        <v>-3.8993719616387764E-3</v>
      </c>
      <c r="E497">
        <f>LN(('Q7 (5 Viet Stocks)'!E497*'VND to JPY exchange rate'!$F497)/('Q7 (5 Viet Stocks)'!E496*'VND to JPY exchange rate'!$F496))</f>
        <v>-1.4938823082132534E-2</v>
      </c>
      <c r="F497">
        <f>LN(('Q7 (5 Viet Stocks)'!F497*'VND to JPY exchange rate'!$F497)/('Q7 (5 Viet Stocks)'!F496*'VND to JPY exchange rate'!$F496))</f>
        <v>-8.0704675674837162E-2</v>
      </c>
    </row>
    <row r="498" spans="1:6" x14ac:dyDescent="0.25">
      <c r="A498" s="6">
        <v>44752</v>
      </c>
      <c r="B498">
        <f>LN(('Q7 (5 Viet Stocks)'!B498*'VND to JPY exchange rate'!$F498)/('Q7 (5 Viet Stocks)'!B497*'VND to JPY exchange rate'!$F497))</f>
        <v>1.115949166951901E-2</v>
      </c>
      <c r="C498">
        <f>LN(('Q7 (5 Viet Stocks)'!C498*'VND to JPY exchange rate'!$F498)/('Q7 (5 Viet Stocks)'!C497*'VND to JPY exchange rate'!$F497))</f>
        <v>2.3258363586773616E-2</v>
      </c>
      <c r="D498">
        <f>LN(('Q7 (5 Viet Stocks)'!D498*'VND to JPY exchange rate'!$F498)/('Q7 (5 Viet Stocks)'!D497*'VND to JPY exchange rate'!$F497))</f>
        <v>-1.547066253733834E-3</v>
      </c>
      <c r="E498">
        <f>LN(('Q7 (5 Viet Stocks)'!E498*'VND to JPY exchange rate'!$F498)/('Q7 (5 Viet Stocks)'!E497*'VND to JPY exchange rate'!$F497))</f>
        <v>-2.8385117372690869E-2</v>
      </c>
      <c r="F498">
        <f>LN(('Q7 (5 Viet Stocks)'!F498*'VND to JPY exchange rate'!$F498)/('Q7 (5 Viet Stocks)'!F497*'VND to JPY exchange rate'!$F497))</f>
        <v>9.8925116571859009E-3</v>
      </c>
    </row>
    <row r="499" spans="1:6" x14ac:dyDescent="0.25">
      <c r="A499" s="6">
        <v>44759</v>
      </c>
      <c r="B499">
        <f>LN(('Q7 (5 Viet Stocks)'!B499*'VND to JPY exchange rate'!$F499)/('Q7 (5 Viet Stocks)'!B498*'VND to JPY exchange rate'!$F498))</f>
        <v>1.0720932197454937E-2</v>
      </c>
      <c r="C499">
        <f>LN(('Q7 (5 Viet Stocks)'!C499*'VND to JPY exchange rate'!$F499)/('Q7 (5 Viet Stocks)'!C498*'VND to JPY exchange rate'!$F498))</f>
        <v>1.7652560954621088E-2</v>
      </c>
      <c r="D499">
        <f>LN(('Q7 (5 Viet Stocks)'!D499*'VND to JPY exchange rate'!$F499)/('Q7 (5 Viet Stocks)'!D498*'VND to JPY exchange rate'!$F498))</f>
        <v>1.6803107712310646E-2</v>
      </c>
      <c r="E499">
        <f>LN(('Q7 (5 Viet Stocks)'!E499*'VND to JPY exchange rate'!$F499)/('Q7 (5 Viet Stocks)'!E498*'VND to JPY exchange rate'!$F498))</f>
        <v>2.4257256032738966E-2</v>
      </c>
      <c r="F499">
        <f>LN(('Q7 (5 Viet Stocks)'!F499*'VND to JPY exchange rate'!$F499)/('Q7 (5 Viet Stocks)'!F498*'VND to JPY exchange rate'!$F498))</f>
        <v>2.1121175187305236E-2</v>
      </c>
    </row>
    <row r="500" spans="1:6" x14ac:dyDescent="0.25">
      <c r="A500" s="6">
        <v>44766</v>
      </c>
      <c r="B500">
        <f>LN(('Q7 (5 Viet Stocks)'!B500*'VND to JPY exchange rate'!$F500)/('Q7 (5 Viet Stocks)'!B499*'VND to JPY exchange rate'!$F499))</f>
        <v>2.0726699746412898E-2</v>
      </c>
      <c r="C500">
        <f>LN(('Q7 (5 Viet Stocks)'!C500*'VND to JPY exchange rate'!$F500)/('Q7 (5 Viet Stocks)'!C499*'VND to JPY exchange rate'!$F499))</f>
        <v>4.8463716394694004E-2</v>
      </c>
      <c r="D500">
        <f>LN(('Q7 (5 Viet Stocks)'!D500*'VND to JPY exchange rate'!$F500)/('Q7 (5 Viet Stocks)'!D499*'VND to JPY exchange rate'!$F499))</f>
        <v>8.8421718114755646E-2</v>
      </c>
      <c r="E500">
        <f>LN(('Q7 (5 Viet Stocks)'!E500*'VND to JPY exchange rate'!$F500)/('Q7 (5 Viet Stocks)'!E499*'VND to JPY exchange rate'!$F499))</f>
        <v>5.2347630443550244E-2</v>
      </c>
      <c r="F500">
        <f>LN(('Q7 (5 Viet Stocks)'!F500*'VND to JPY exchange rate'!$F500)/('Q7 (5 Viet Stocks)'!F499*'VND to JPY exchange rate'!$F499))</f>
        <v>0.11063790921540986</v>
      </c>
    </row>
    <row r="501" spans="1:6" x14ac:dyDescent="0.25">
      <c r="A501" s="6">
        <v>44773</v>
      </c>
      <c r="B501">
        <f>LN(('Q7 (5 Viet Stocks)'!B501*'VND to JPY exchange rate'!$F501)/('Q7 (5 Viet Stocks)'!B500*'VND to JPY exchange rate'!$F500))</f>
        <v>1.4003526257488293E-2</v>
      </c>
      <c r="C501">
        <f>LN(('Q7 (5 Viet Stocks)'!C501*'VND to JPY exchange rate'!$F501)/('Q7 (5 Viet Stocks)'!C500*'VND to JPY exchange rate'!$F500))</f>
        <v>7.8092019141972724E-2</v>
      </c>
      <c r="D501">
        <f>LN(('Q7 (5 Viet Stocks)'!D501*'VND to JPY exchange rate'!$F501)/('Q7 (5 Viet Stocks)'!D500*'VND to JPY exchange rate'!$F500))</f>
        <v>5.9092060642401037E-2</v>
      </c>
      <c r="E501">
        <f>LN(('Q7 (5 Viet Stocks)'!E501*'VND to JPY exchange rate'!$F501)/('Q7 (5 Viet Stocks)'!E500*'VND to JPY exchange rate'!$F500))</f>
        <v>1.773191023666538E-3</v>
      </c>
      <c r="F501">
        <f>LN(('Q7 (5 Viet Stocks)'!F501*'VND to JPY exchange rate'!$F501)/('Q7 (5 Viet Stocks)'!F500*'VND to JPY exchange rate'!$F500))</f>
        <v>8.9880119318561658E-2</v>
      </c>
    </row>
    <row r="502" spans="1:6" x14ac:dyDescent="0.25">
      <c r="A502" s="6">
        <v>44780</v>
      </c>
      <c r="B502">
        <f>LN(('Q7 (5 Viet Stocks)'!B502*'VND to JPY exchange rate'!$F502)/('Q7 (5 Viet Stocks)'!B501*'VND to JPY exchange rate'!$F501))</f>
        <v>1.8269836924069475E-2</v>
      </c>
      <c r="C502">
        <f>LN(('Q7 (5 Viet Stocks)'!C502*'VND to JPY exchange rate'!$F502)/('Q7 (5 Viet Stocks)'!C501*'VND to JPY exchange rate'!$F501))</f>
        <v>2.4207008739742124E-2</v>
      </c>
      <c r="D502">
        <f>LN(('Q7 (5 Viet Stocks)'!D502*'VND to JPY exchange rate'!$F502)/('Q7 (5 Viet Stocks)'!D501*'VND to JPY exchange rate'!$F501))</f>
        <v>1.9136194975074624E-2</v>
      </c>
      <c r="E502">
        <f>LN(('Q7 (5 Viet Stocks)'!E502*'VND to JPY exchange rate'!$F502)/('Q7 (5 Viet Stocks)'!E501*'VND to JPY exchange rate'!$F501))</f>
        <v>7.1897659482668911E-3</v>
      </c>
      <c r="F502">
        <f>LN(('Q7 (5 Viet Stocks)'!F502*'VND to JPY exchange rate'!$F502)/('Q7 (5 Viet Stocks)'!F501*'VND to JPY exchange rate'!$F501))</f>
        <v>9.80370546729568E-2</v>
      </c>
    </row>
    <row r="503" spans="1:6" x14ac:dyDescent="0.25">
      <c r="A503" s="6">
        <v>44787</v>
      </c>
      <c r="B503">
        <f>LN(('Q7 (5 Viet Stocks)'!B503*'VND to JPY exchange rate'!$F503)/('Q7 (5 Viet Stocks)'!B502*'VND to JPY exchange rate'!$F502))</f>
        <v>2.4977836753069898E-2</v>
      </c>
      <c r="C503">
        <f>LN(('Q7 (5 Viet Stocks)'!C503*'VND to JPY exchange rate'!$F503)/('Q7 (5 Viet Stocks)'!C502*'VND to JPY exchange rate'!$F502))</f>
        <v>1.4230215575969396E-2</v>
      </c>
      <c r="D503">
        <f>LN(('Q7 (5 Viet Stocks)'!D503*'VND to JPY exchange rate'!$F503)/('Q7 (5 Viet Stocks)'!D502*'VND to JPY exchange rate'!$F502))</f>
        <v>3.363886397878238E-2</v>
      </c>
      <c r="E503">
        <f>LN(('Q7 (5 Viet Stocks)'!E503*'VND to JPY exchange rate'!$F503)/('Q7 (5 Viet Stocks)'!E502*'VND to JPY exchange rate'!$F502))</f>
        <v>2.3548989212285158E-2</v>
      </c>
      <c r="F503">
        <f>LN(('Q7 (5 Viet Stocks)'!F503*'VND to JPY exchange rate'!$F503)/('Q7 (5 Viet Stocks)'!F502*'VND to JPY exchange rate'!$F502))</f>
        <v>0.10747995136902284</v>
      </c>
    </row>
    <row r="504" spans="1:6" x14ac:dyDescent="0.25">
      <c r="A504" s="6">
        <v>44794</v>
      </c>
      <c r="B504">
        <f>LN(('Q7 (5 Viet Stocks)'!B504*'VND to JPY exchange rate'!$F504)/('Q7 (5 Viet Stocks)'!B503*'VND to JPY exchange rate'!$F503))</f>
        <v>-1.0499586074294071E-2</v>
      </c>
      <c r="C504">
        <f>LN(('Q7 (5 Viet Stocks)'!C504*'VND to JPY exchange rate'!$F504)/('Q7 (5 Viet Stocks)'!C503*'VND to JPY exchange rate'!$F503))</f>
        <v>-4.0691187632077444E-3</v>
      </c>
      <c r="D504">
        <f>LN(('Q7 (5 Viet Stocks)'!D504*'VND to JPY exchange rate'!$F504)/('Q7 (5 Viet Stocks)'!D503*'VND to JPY exchange rate'!$F503))</f>
        <v>1.6909972555560167E-3</v>
      </c>
      <c r="E504">
        <f>LN(('Q7 (5 Viet Stocks)'!E504*'VND to JPY exchange rate'!$F504)/('Q7 (5 Viet Stocks)'!E503*'VND to JPY exchange rate'!$F503))</f>
        <v>-9.5446765317808435E-3</v>
      </c>
      <c r="F504">
        <f>LN(('Q7 (5 Viet Stocks)'!F504*'VND to JPY exchange rate'!$F504)/('Q7 (5 Viet Stocks)'!F503*'VND to JPY exchange rate'!$F503))</f>
        <v>-0.14107037502599695</v>
      </c>
    </row>
    <row r="505" spans="1:6" x14ac:dyDescent="0.25">
      <c r="A505" s="6">
        <v>44801</v>
      </c>
      <c r="B505">
        <f>LN(('Q7 (5 Viet Stocks)'!B505*'VND to JPY exchange rate'!$F505)/('Q7 (5 Viet Stocks)'!B504*'VND to JPY exchange rate'!$F504))</f>
        <v>-1.9603464025671757E-2</v>
      </c>
      <c r="C505">
        <f>LN(('Q7 (5 Viet Stocks)'!C505*'VND to JPY exchange rate'!$F505)/('Q7 (5 Viet Stocks)'!C504*'VND to JPY exchange rate'!$F504))</f>
        <v>-3.2227454247547374E-2</v>
      </c>
      <c r="D505">
        <f>LN(('Q7 (5 Viet Stocks)'!D505*'VND to JPY exchange rate'!$F505)/('Q7 (5 Viet Stocks)'!D504*'VND to JPY exchange rate'!$F504))</f>
        <v>-2.3566616016679174E-2</v>
      </c>
      <c r="E505">
        <f>LN(('Q7 (5 Viet Stocks)'!E505*'VND to JPY exchange rate'!$F505)/('Q7 (5 Viet Stocks)'!E504*'VND to JPY exchange rate'!$F504))</f>
        <v>-2.8594972896376438E-2</v>
      </c>
      <c r="F505">
        <f>LN(('Q7 (5 Viet Stocks)'!F505*'VND to JPY exchange rate'!$F505)/('Q7 (5 Viet Stocks)'!F504*'VND to JPY exchange rate'!$F504))</f>
        <v>-5.6715910856535871E-2</v>
      </c>
    </row>
    <row r="506" spans="1:6" x14ac:dyDescent="0.25">
      <c r="A506" s="6">
        <v>44808</v>
      </c>
      <c r="B506">
        <f>LN(('Q7 (5 Viet Stocks)'!B506*'VND to JPY exchange rate'!$F506)/('Q7 (5 Viet Stocks)'!B505*'VND to JPY exchange rate'!$F505))</f>
        <v>-8.9899693942770958E-3</v>
      </c>
      <c r="C506">
        <f>LN(('Q7 (5 Viet Stocks)'!C506*'VND to JPY exchange rate'!$F506)/('Q7 (5 Viet Stocks)'!C505*'VND to JPY exchange rate'!$F505))</f>
        <v>-1.0155737897721083E-2</v>
      </c>
      <c r="D506">
        <f>LN(('Q7 (5 Viet Stocks)'!D506*'VND to JPY exchange rate'!$F506)/('Q7 (5 Viet Stocks)'!D505*'VND to JPY exchange rate'!$F505))</f>
        <v>-7.6168049103870223E-3</v>
      </c>
      <c r="E506">
        <f>LN(('Q7 (5 Viet Stocks)'!E506*'VND to JPY exchange rate'!$F506)/('Q7 (5 Viet Stocks)'!E505*'VND to JPY exchange rate'!$F505))</f>
        <v>-4.2715596311095252E-3</v>
      </c>
      <c r="F506">
        <f>LN(('Q7 (5 Viet Stocks)'!F506*'VND to JPY exchange rate'!$F506)/('Q7 (5 Viet Stocks)'!F505*'VND to JPY exchange rate'!$F505))</f>
        <v>-0.10034213695397003</v>
      </c>
    </row>
    <row r="507" spans="1:6" x14ac:dyDescent="0.25">
      <c r="A507" s="6">
        <v>44815</v>
      </c>
      <c r="B507">
        <f>LN(('Q7 (5 Viet Stocks)'!B507*'VND to JPY exchange rate'!$F507)/('Q7 (5 Viet Stocks)'!B506*'VND to JPY exchange rate'!$F506))</f>
        <v>5.9848239311841828E-2</v>
      </c>
      <c r="C507">
        <f>LN(('Q7 (5 Viet Stocks)'!C507*'VND to JPY exchange rate'!$F507)/('Q7 (5 Viet Stocks)'!C506*'VND to JPY exchange rate'!$F506))</f>
        <v>6.5091160090414935E-2</v>
      </c>
      <c r="D507">
        <f>LN(('Q7 (5 Viet Stocks)'!D507*'VND to JPY exchange rate'!$F507)/('Q7 (5 Viet Stocks)'!D506*'VND to JPY exchange rate'!$F506))</f>
        <v>5.8725932235619116E-2</v>
      </c>
      <c r="E507">
        <f>LN(('Q7 (5 Viet Stocks)'!E507*'VND to JPY exchange rate'!$F507)/('Q7 (5 Viet Stocks)'!E506*'VND to JPY exchange rate'!$F506))</f>
        <v>7.1747016996906138E-2</v>
      </c>
      <c r="F507">
        <f>LN(('Q7 (5 Viet Stocks)'!F507*'VND to JPY exchange rate'!$F507)/('Q7 (5 Viet Stocks)'!F506*'VND to JPY exchange rate'!$F506))</f>
        <v>0.16476902871209315</v>
      </c>
    </row>
    <row r="508" spans="1:6" x14ac:dyDescent="0.25">
      <c r="A508" s="6">
        <v>44822</v>
      </c>
      <c r="B508">
        <f>LN(('Q7 (5 Viet Stocks)'!B508*'VND to JPY exchange rate'!$F508)/('Q7 (5 Viet Stocks)'!B507*'VND to JPY exchange rate'!$F507))</f>
        <v>-5.6484588849472252E-2</v>
      </c>
      <c r="C508">
        <f>LN(('Q7 (5 Viet Stocks)'!C508*'VND to JPY exchange rate'!$F508)/('Q7 (5 Viet Stocks)'!C507*'VND to JPY exchange rate'!$F507))</f>
        <v>-4.6504709766258714E-2</v>
      </c>
      <c r="D508">
        <f>LN(('Q7 (5 Viet Stocks)'!D508*'VND to JPY exchange rate'!$F508)/('Q7 (5 Viet Stocks)'!D507*'VND to JPY exchange rate'!$F507))</f>
        <v>-3.5551557516530455E-2</v>
      </c>
      <c r="E508">
        <f>LN(('Q7 (5 Viet Stocks)'!E508*'VND to JPY exchange rate'!$F508)/('Q7 (5 Viet Stocks)'!E507*'VND to JPY exchange rate'!$F507))</f>
        <v>3.9312826606097357E-3</v>
      </c>
      <c r="F508">
        <f>LN(('Q7 (5 Viet Stocks)'!F508*'VND to JPY exchange rate'!$F508)/('Q7 (5 Viet Stocks)'!F507*'VND to JPY exchange rate'!$F507))</f>
        <v>-0.15931765490374306</v>
      </c>
    </row>
    <row r="509" spans="1:6" x14ac:dyDescent="0.25">
      <c r="A509" s="6">
        <v>44829</v>
      </c>
      <c r="B509">
        <f>LN(('Q7 (5 Viet Stocks)'!B509*'VND to JPY exchange rate'!$F509)/('Q7 (5 Viet Stocks)'!B508*'VND to JPY exchange rate'!$F508))</f>
        <v>-7.3312233783808731E-2</v>
      </c>
      <c r="C509">
        <f>LN(('Q7 (5 Viet Stocks)'!C509*'VND to JPY exchange rate'!$F509)/('Q7 (5 Viet Stocks)'!C508*'VND to JPY exchange rate'!$F508))</f>
        <v>-6.5606110136321935E-2</v>
      </c>
      <c r="D509">
        <f>LN(('Q7 (5 Viet Stocks)'!D509*'VND to JPY exchange rate'!$F509)/('Q7 (5 Viet Stocks)'!D508*'VND to JPY exchange rate'!$F508))</f>
        <v>-3.1245652661067248E-2</v>
      </c>
      <c r="E509">
        <f>LN(('Q7 (5 Viet Stocks)'!E509*'VND to JPY exchange rate'!$F509)/('Q7 (5 Viet Stocks)'!E508*'VND to JPY exchange rate'!$F508))</f>
        <v>-5.6984130900528666E-2</v>
      </c>
      <c r="F509">
        <f>LN(('Q7 (5 Viet Stocks)'!F509*'VND to JPY exchange rate'!$F509)/('Q7 (5 Viet Stocks)'!F508*'VND to JPY exchange rate'!$F508))</f>
        <v>-0.27600195386567422</v>
      </c>
    </row>
    <row r="510" spans="1:6" x14ac:dyDescent="0.25">
      <c r="A510" s="6">
        <v>44836</v>
      </c>
      <c r="B510">
        <f>LN(('Q7 (5 Viet Stocks)'!B510*'VND to JPY exchange rate'!$F510)/('Q7 (5 Viet Stocks)'!B509*'VND to JPY exchange rate'!$F509))</f>
        <v>1.5402991446260287E-2</v>
      </c>
      <c r="C510">
        <f>LN(('Q7 (5 Viet Stocks)'!C510*'VND to JPY exchange rate'!$F510)/('Q7 (5 Viet Stocks)'!C509*'VND to JPY exchange rate'!$F509))</f>
        <v>1.9449607801554521E-2</v>
      </c>
      <c r="D510">
        <f>LN(('Q7 (5 Viet Stocks)'!D510*'VND to JPY exchange rate'!$F510)/('Q7 (5 Viet Stocks)'!D509*'VND to JPY exchange rate'!$F509))</f>
        <v>3.4747730115249481E-2</v>
      </c>
      <c r="E510">
        <f>LN(('Q7 (5 Viet Stocks)'!E510*'VND to JPY exchange rate'!$F510)/('Q7 (5 Viet Stocks)'!E509*'VND to JPY exchange rate'!$F509))</f>
        <v>2.2890682521734349E-2</v>
      </c>
      <c r="F510">
        <f>LN(('Q7 (5 Viet Stocks)'!F510*'VND to JPY exchange rate'!$F510)/('Q7 (5 Viet Stocks)'!F509*'VND to JPY exchange rate'!$F509))</f>
        <v>8.9107276231933569E-2</v>
      </c>
    </row>
    <row r="511" spans="1:6" x14ac:dyDescent="0.25">
      <c r="A511" s="6">
        <v>44843</v>
      </c>
      <c r="B511">
        <f>LN(('Q7 (5 Viet Stocks)'!B511*'VND to JPY exchange rate'!$F511)/('Q7 (5 Viet Stocks)'!B510*'VND to JPY exchange rate'!$F510))</f>
        <v>-9.814795646601605E-3</v>
      </c>
      <c r="C511">
        <f>LN(('Q7 (5 Viet Stocks)'!C511*'VND to JPY exchange rate'!$F511)/('Q7 (5 Viet Stocks)'!C510*'VND to JPY exchange rate'!$F510))</f>
        <v>2.4490053606409687E-3</v>
      </c>
      <c r="D511">
        <f>LN(('Q7 (5 Viet Stocks)'!D511*'VND to JPY exchange rate'!$F511)/('Q7 (5 Viet Stocks)'!D510*'VND to JPY exchange rate'!$F510))</f>
        <v>-1.4355808974609724E-2</v>
      </c>
      <c r="E511">
        <f>LN(('Q7 (5 Viet Stocks)'!E511*'VND to JPY exchange rate'!$F511)/('Q7 (5 Viet Stocks)'!E510*'VND to JPY exchange rate'!$F510))</f>
        <v>2.7032383122320498E-2</v>
      </c>
      <c r="F511">
        <f>LN(('Q7 (5 Viet Stocks)'!F511*'VND to JPY exchange rate'!$F511)/('Q7 (5 Viet Stocks)'!F510*'VND to JPY exchange rate'!$F510))</f>
        <v>-3.5260577071910493E-2</v>
      </c>
    </row>
    <row r="512" spans="1:6" x14ac:dyDescent="0.25">
      <c r="A512" s="6">
        <v>44850</v>
      </c>
      <c r="B512">
        <f>LN(('Q7 (5 Viet Stocks)'!B512*'VND to JPY exchange rate'!$F512)/('Q7 (5 Viet Stocks)'!B511*'VND to JPY exchange rate'!$F511))</f>
        <v>3.5203090495986404E-2</v>
      </c>
      <c r="C512">
        <f>LN(('Q7 (5 Viet Stocks)'!C512*'VND to JPY exchange rate'!$F512)/('Q7 (5 Viet Stocks)'!C511*'VND to JPY exchange rate'!$F511))</f>
        <v>1.1837675722577408E-2</v>
      </c>
      <c r="D512">
        <f>LN(('Q7 (5 Viet Stocks)'!D512*'VND to JPY exchange rate'!$F512)/('Q7 (5 Viet Stocks)'!D511*'VND to JPY exchange rate'!$F511))</f>
        <v>4.3537150659565434E-2</v>
      </c>
      <c r="E512">
        <f>LN(('Q7 (5 Viet Stocks)'!E512*'VND to JPY exchange rate'!$F512)/('Q7 (5 Viet Stocks)'!E511*'VND to JPY exchange rate'!$F511))</f>
        <v>9.4961658954968525E-2</v>
      </c>
      <c r="F512">
        <f>LN(('Q7 (5 Viet Stocks)'!F512*'VND to JPY exchange rate'!$F512)/('Q7 (5 Viet Stocks)'!F511*'VND to JPY exchange rate'!$F511))</f>
        <v>8.1513778493138886E-2</v>
      </c>
    </row>
    <row r="513" spans="1:6" x14ac:dyDescent="0.25">
      <c r="A513" s="6">
        <v>44857</v>
      </c>
      <c r="B513">
        <f>LN(('Q7 (5 Viet Stocks)'!B513*'VND to JPY exchange rate'!$F513)/('Q7 (5 Viet Stocks)'!B512*'VND to JPY exchange rate'!$F512))</f>
        <v>1.6514367425294961E-3</v>
      </c>
      <c r="C513">
        <f>LN(('Q7 (5 Viet Stocks)'!C513*'VND to JPY exchange rate'!$F513)/('Q7 (5 Viet Stocks)'!C512*'VND to JPY exchange rate'!$F512))</f>
        <v>-3.2116757190394406E-3</v>
      </c>
      <c r="D513">
        <f>LN(('Q7 (5 Viet Stocks)'!D513*'VND to JPY exchange rate'!$F513)/('Q7 (5 Viet Stocks)'!D512*'VND to JPY exchange rate'!$F512))</f>
        <v>3.8245797594506088E-2</v>
      </c>
      <c r="E513">
        <f>LN(('Q7 (5 Viet Stocks)'!E513*'VND to JPY exchange rate'!$F513)/('Q7 (5 Viet Stocks)'!E512*'VND to JPY exchange rate'!$F512))</f>
        <v>-7.4061808234136092E-2</v>
      </c>
      <c r="F513">
        <f>LN(('Q7 (5 Viet Stocks)'!F513*'VND to JPY exchange rate'!$F513)/('Q7 (5 Viet Stocks)'!F512*'VND to JPY exchange rate'!$F512))</f>
        <v>-1.6874503692477762E-2</v>
      </c>
    </row>
    <row r="514" spans="1:6" x14ac:dyDescent="0.25">
      <c r="A514" s="6">
        <v>44864</v>
      </c>
      <c r="B514">
        <f>LN(('Q7 (5 Viet Stocks)'!B514*'VND to JPY exchange rate'!$F514)/('Q7 (5 Viet Stocks)'!B513*'VND to JPY exchange rate'!$F513))</f>
        <v>1.5680345444598353E-2</v>
      </c>
      <c r="C514">
        <f>LN(('Q7 (5 Viet Stocks)'!C514*'VND to JPY exchange rate'!$F514)/('Q7 (5 Viet Stocks)'!C513*'VND to JPY exchange rate'!$F513))</f>
        <v>5.6335009197103617E-2</v>
      </c>
      <c r="D514">
        <f>LN(('Q7 (5 Viet Stocks)'!D514*'VND to JPY exchange rate'!$F514)/('Q7 (5 Viet Stocks)'!D513*'VND to JPY exchange rate'!$F513))</f>
        <v>7.8552487712062996E-2</v>
      </c>
      <c r="E514">
        <f>LN(('Q7 (5 Viet Stocks)'!E514*'VND to JPY exchange rate'!$F514)/('Q7 (5 Viet Stocks)'!E513*'VND to JPY exchange rate'!$F513))</f>
        <v>5.2401314964411132E-2</v>
      </c>
      <c r="F514">
        <f>LN(('Q7 (5 Viet Stocks)'!F514*'VND to JPY exchange rate'!$F514)/('Q7 (5 Viet Stocks)'!F513*'VND to JPY exchange rate'!$F513))</f>
        <v>0.16031323996401353</v>
      </c>
    </row>
    <row r="515" spans="1:6" x14ac:dyDescent="0.25">
      <c r="A515" s="6">
        <v>44871</v>
      </c>
      <c r="B515">
        <f>LN(('Q7 (5 Viet Stocks)'!B515*'VND to JPY exchange rate'!$F515)/('Q7 (5 Viet Stocks)'!B514*'VND to JPY exchange rate'!$F514))</f>
        <v>-2.9978348885571247E-2</v>
      </c>
      <c r="C515">
        <f>LN(('Q7 (5 Viet Stocks)'!C515*'VND to JPY exchange rate'!$F515)/('Q7 (5 Viet Stocks)'!C514*'VND to JPY exchange rate'!$F514))</f>
        <v>-6.8013754483884185E-3</v>
      </c>
      <c r="D515">
        <f>LN(('Q7 (5 Viet Stocks)'!D515*'VND to JPY exchange rate'!$F515)/('Q7 (5 Viet Stocks)'!D514*'VND to JPY exchange rate'!$F514))</f>
        <v>-5.7782586310015692E-3</v>
      </c>
      <c r="E515">
        <f>LN(('Q7 (5 Viet Stocks)'!E515*'VND to JPY exchange rate'!$F515)/('Q7 (5 Viet Stocks)'!E514*'VND to JPY exchange rate'!$F514))</f>
        <v>-9.1473283351305584E-3</v>
      </c>
      <c r="F515">
        <f>LN(('Q7 (5 Viet Stocks)'!F515*'VND to JPY exchange rate'!$F515)/('Q7 (5 Viet Stocks)'!F514*'VND to JPY exchange rate'!$F514))</f>
        <v>-7.4865737184309181E-2</v>
      </c>
    </row>
    <row r="516" spans="1:6" x14ac:dyDescent="0.25">
      <c r="A516" s="6">
        <v>44878</v>
      </c>
      <c r="B516">
        <f>LN(('Q7 (5 Viet Stocks)'!B516*'VND to JPY exchange rate'!$F516)/('Q7 (5 Viet Stocks)'!B515*'VND to JPY exchange rate'!$F515))</f>
        <v>-8.3097239450008794E-3</v>
      </c>
      <c r="C516">
        <f>LN(('Q7 (5 Viet Stocks)'!C516*'VND to JPY exchange rate'!$F516)/('Q7 (5 Viet Stocks)'!C515*'VND to JPY exchange rate'!$F515))</f>
        <v>-1.5971091854400064E-2</v>
      </c>
      <c r="D516">
        <f>LN(('Q7 (5 Viet Stocks)'!D516*'VND to JPY exchange rate'!$F516)/('Q7 (5 Viet Stocks)'!D515*'VND to JPY exchange rate'!$F515))</f>
        <v>-6.9894402827378549E-2</v>
      </c>
      <c r="E516">
        <f>LN(('Q7 (5 Viet Stocks)'!E516*'VND to JPY exchange rate'!$F516)/('Q7 (5 Viet Stocks)'!E515*'VND to JPY exchange rate'!$F515))</f>
        <v>-8.8716206967796946E-2</v>
      </c>
      <c r="F516">
        <f>LN(('Q7 (5 Viet Stocks)'!F516*'VND to JPY exchange rate'!$F516)/('Q7 (5 Viet Stocks)'!F515*'VND to JPY exchange rate'!$F515))</f>
        <v>2.1560743227504772E-2</v>
      </c>
    </row>
    <row r="517" spans="1:6" x14ac:dyDescent="0.25">
      <c r="A517" s="6">
        <v>44885</v>
      </c>
      <c r="B517">
        <f>LN(('Q7 (5 Viet Stocks)'!B517*'VND to JPY exchange rate'!$F517)/('Q7 (5 Viet Stocks)'!B516*'VND to JPY exchange rate'!$F516))</f>
        <v>5.7704558832261527E-3</v>
      </c>
      <c r="C517">
        <f>LN(('Q7 (5 Viet Stocks)'!C517*'VND to JPY exchange rate'!$F517)/('Q7 (5 Viet Stocks)'!C516*'VND to JPY exchange rate'!$F516))</f>
        <v>2.3110886148197077E-2</v>
      </c>
      <c r="D517">
        <f>LN(('Q7 (5 Viet Stocks)'!D517*'VND to JPY exchange rate'!$F517)/('Q7 (5 Viet Stocks)'!D516*'VND to JPY exchange rate'!$F516))</f>
        <v>5.7475005608712437E-2</v>
      </c>
      <c r="E517">
        <f>LN(('Q7 (5 Viet Stocks)'!E517*'VND to JPY exchange rate'!$F517)/('Q7 (5 Viet Stocks)'!E516*'VND to JPY exchange rate'!$F516))</f>
        <v>1.4456094722283359E-2</v>
      </c>
      <c r="F517">
        <f>LN(('Q7 (5 Viet Stocks)'!F517*'VND to JPY exchange rate'!$F517)/('Q7 (5 Viet Stocks)'!F516*'VND to JPY exchange rate'!$F516))</f>
        <v>-2.7350474317072306E-2</v>
      </c>
    </row>
    <row r="518" spans="1:6" x14ac:dyDescent="0.25">
      <c r="A518" s="6">
        <v>44892</v>
      </c>
      <c r="B518">
        <f>LN(('Q7 (5 Viet Stocks)'!B518*'VND to JPY exchange rate'!$F518)/('Q7 (5 Viet Stocks)'!B517*'VND to JPY exchange rate'!$F517))</f>
        <v>-3.0443299193670744E-3</v>
      </c>
      <c r="C518">
        <f>LN(('Q7 (5 Viet Stocks)'!C518*'VND to JPY exchange rate'!$F518)/('Q7 (5 Viet Stocks)'!C517*'VND to JPY exchange rate'!$F517))</f>
        <v>-2.933467065652013E-2</v>
      </c>
      <c r="D518">
        <f>LN(('Q7 (5 Viet Stocks)'!D518*'VND to JPY exchange rate'!$F518)/('Q7 (5 Viet Stocks)'!D517*'VND to JPY exchange rate'!$F517))</f>
        <v>-2.7323389743720727E-2</v>
      </c>
      <c r="E518">
        <f>LN(('Q7 (5 Viet Stocks)'!E518*'VND to JPY exchange rate'!$F518)/('Q7 (5 Viet Stocks)'!E517*'VND to JPY exchange rate'!$F517))</f>
        <v>-2.19557360206214E-2</v>
      </c>
      <c r="F518">
        <f>LN(('Q7 (5 Viet Stocks)'!F518*'VND to JPY exchange rate'!$F518)/('Q7 (5 Viet Stocks)'!F517*'VND to JPY exchange rate'!$F517))</f>
        <v>-2.64032213459547E-2</v>
      </c>
    </row>
    <row r="519" spans="1:6" x14ac:dyDescent="0.25">
      <c r="A519" s="6">
        <v>44899</v>
      </c>
      <c r="B519">
        <f>LN(('Q7 (5 Viet Stocks)'!B519*'VND to JPY exchange rate'!$F519)/('Q7 (5 Viet Stocks)'!B518*'VND to JPY exchange rate'!$F518))</f>
        <v>-1.2869056125109231E-2</v>
      </c>
      <c r="C519">
        <f>LN(('Q7 (5 Viet Stocks)'!C519*'VND to JPY exchange rate'!$F519)/('Q7 (5 Viet Stocks)'!C518*'VND to JPY exchange rate'!$F518))</f>
        <v>1.8738882660388361E-3</v>
      </c>
      <c r="D519">
        <f>LN(('Q7 (5 Viet Stocks)'!D519*'VND to JPY exchange rate'!$F519)/('Q7 (5 Viet Stocks)'!D518*'VND to JPY exchange rate'!$F518))</f>
        <v>-1.2565437405375026E-2</v>
      </c>
      <c r="E519">
        <f>LN(('Q7 (5 Viet Stocks)'!E519*'VND to JPY exchange rate'!$F519)/('Q7 (5 Viet Stocks)'!E518*'VND to JPY exchange rate'!$F518))</f>
        <v>-5.531482430040114E-2</v>
      </c>
      <c r="F519">
        <f>LN(('Q7 (5 Viet Stocks)'!F519*'VND to JPY exchange rate'!$F519)/('Q7 (5 Viet Stocks)'!F518*'VND to JPY exchange rate'!$F518))</f>
        <v>-8.5815017987877114E-3</v>
      </c>
    </row>
    <row r="520" spans="1:6" x14ac:dyDescent="0.25">
      <c r="A520" s="6">
        <v>44906</v>
      </c>
      <c r="B520">
        <f>LN(('Q7 (5 Viet Stocks)'!B520*'VND to JPY exchange rate'!$F520)/('Q7 (5 Viet Stocks)'!B519*'VND to JPY exchange rate'!$F519))</f>
        <v>5.0739630126310893E-2</v>
      </c>
      <c r="C520">
        <f>LN(('Q7 (5 Viet Stocks)'!C520*'VND to JPY exchange rate'!$F520)/('Q7 (5 Viet Stocks)'!C519*'VND to JPY exchange rate'!$F519))</f>
        <v>5.7942678940771153E-2</v>
      </c>
      <c r="D520">
        <f>LN(('Q7 (5 Viet Stocks)'!D520*'VND to JPY exchange rate'!$F520)/('Q7 (5 Viet Stocks)'!D519*'VND to JPY exchange rate'!$F519))</f>
        <v>7.7054722855318614E-2</v>
      </c>
      <c r="E520">
        <f>LN(('Q7 (5 Viet Stocks)'!E520*'VND to JPY exchange rate'!$F520)/('Q7 (5 Viet Stocks)'!E519*'VND to JPY exchange rate'!$F519))</f>
        <v>1.8516422355850964E-2</v>
      </c>
      <c r="F520">
        <f>LN(('Q7 (5 Viet Stocks)'!F520*'VND to JPY exchange rate'!$F520)/('Q7 (5 Viet Stocks)'!F519*'VND to JPY exchange rate'!$F519))</f>
        <v>1.0838643938888734E-2</v>
      </c>
    </row>
    <row r="521" spans="1:6" x14ac:dyDescent="0.25">
      <c r="A521" s="6">
        <v>44913</v>
      </c>
      <c r="B521">
        <f>LN(('Q7 (5 Viet Stocks)'!B521*'VND to JPY exchange rate'!$F521)/('Q7 (5 Viet Stocks)'!B520*'VND to JPY exchange rate'!$F520))</f>
        <v>-5.0783821230196195E-2</v>
      </c>
      <c r="C521">
        <f>LN(('Q7 (5 Viet Stocks)'!C521*'VND to JPY exchange rate'!$F521)/('Q7 (5 Viet Stocks)'!C520*'VND to JPY exchange rate'!$F520))</f>
        <v>-5.4669248983015423E-2</v>
      </c>
      <c r="D521">
        <f>LN(('Q7 (5 Viet Stocks)'!D521*'VND to JPY exchange rate'!$F521)/('Q7 (5 Viet Stocks)'!D520*'VND to JPY exchange rate'!$F520))</f>
        <v>-6.9965751964421147E-2</v>
      </c>
      <c r="E521">
        <f>LN(('Q7 (5 Viet Stocks)'!E521*'VND to JPY exchange rate'!$F521)/('Q7 (5 Viet Stocks)'!E520*'VND to JPY exchange rate'!$F520))</f>
        <v>-5.7055588011509464E-2</v>
      </c>
      <c r="F521">
        <f>LN(('Q7 (5 Viet Stocks)'!F521*'VND to JPY exchange rate'!$F521)/('Q7 (5 Viet Stocks)'!F520*'VND to JPY exchange rate'!$F520))</f>
        <v>-0.1400652480727804</v>
      </c>
    </row>
    <row r="522" spans="1:6" x14ac:dyDescent="0.25">
      <c r="A522" s="6">
        <v>44920</v>
      </c>
      <c r="B522">
        <f>LN(('Q7 (5 Viet Stocks)'!B522*'VND to JPY exchange rate'!$F522)/('Q7 (5 Viet Stocks)'!B521*'VND to JPY exchange rate'!$F521))</f>
        <v>-2.8491531745621107E-2</v>
      </c>
      <c r="C522">
        <f>LN(('Q7 (5 Viet Stocks)'!C522*'VND to JPY exchange rate'!$F522)/('Q7 (5 Viet Stocks)'!C521*'VND to JPY exchange rate'!$F521))</f>
        <v>-2.7184735751229466E-2</v>
      </c>
      <c r="D522">
        <f>LN(('Q7 (5 Viet Stocks)'!D522*'VND to JPY exchange rate'!$F522)/('Q7 (5 Viet Stocks)'!D521*'VND to JPY exchange rate'!$F521))</f>
        <v>-2.63126959714228E-2</v>
      </c>
      <c r="E522">
        <f>LN(('Q7 (5 Viet Stocks)'!E522*'VND to JPY exchange rate'!$F522)/('Q7 (5 Viet Stocks)'!E521*'VND to JPY exchange rate'!$F521))</f>
        <v>-1.2425333540140655E-2</v>
      </c>
      <c r="F522">
        <f>LN(('Q7 (5 Viet Stocks)'!F522*'VND to JPY exchange rate'!$F522)/('Q7 (5 Viet Stocks)'!F521*'VND to JPY exchange rate'!$F521))</f>
        <v>5.4646402671887952E-3</v>
      </c>
    </row>
    <row r="523" spans="1:6" x14ac:dyDescent="0.25">
      <c r="A523" s="6">
        <v>44927</v>
      </c>
      <c r="B523">
        <f>LN(('Q7 (5 Viet Stocks)'!B523*'VND to JPY exchange rate'!$F523)/('Q7 (5 Viet Stocks)'!B522*'VND to JPY exchange rate'!$F522))</f>
        <v>-1.3730792200417698E-2</v>
      </c>
      <c r="C523">
        <f>LN(('Q7 (5 Viet Stocks)'!C523*'VND to JPY exchange rate'!$F523)/('Q7 (5 Viet Stocks)'!C522*'VND to JPY exchange rate'!$F522))</f>
        <v>-1.1424551863387648E-2</v>
      </c>
      <c r="D523">
        <f>LN(('Q7 (5 Viet Stocks)'!D523*'VND to JPY exchange rate'!$F523)/('Q7 (5 Viet Stocks)'!D522*'VND to JPY exchange rate'!$F522))</f>
        <v>-2.1164883271837031E-2</v>
      </c>
      <c r="E523">
        <f>LN(('Q7 (5 Viet Stocks)'!E523*'VND to JPY exchange rate'!$F523)/('Q7 (5 Viet Stocks)'!E522*'VND to JPY exchange rate'!$F522))</f>
        <v>-2.1122933284362485E-2</v>
      </c>
      <c r="F523">
        <f>LN(('Q7 (5 Viet Stocks)'!F523*'VND to JPY exchange rate'!$F523)/('Q7 (5 Viet Stocks)'!F522*'VND to JPY exchange rate'!$F522))</f>
        <v>-1.7584337283354165E-2</v>
      </c>
    </row>
    <row r="524" spans="1:6" x14ac:dyDescent="0.25">
      <c r="A524" s="6">
        <v>44934</v>
      </c>
      <c r="B524">
        <f>LN(('Q7 (5 Viet Stocks)'!B524*'VND to JPY exchange rate'!$F524)/('Q7 (5 Viet Stocks)'!B523*'VND to JPY exchange rate'!$F523))</f>
        <v>3.4080919649803636E-2</v>
      </c>
      <c r="C524">
        <f>LN(('Q7 (5 Viet Stocks)'!C524*'VND to JPY exchange rate'!$F524)/('Q7 (5 Viet Stocks)'!C523*'VND to JPY exchange rate'!$F523))</f>
        <v>5.4160121651995879E-2</v>
      </c>
      <c r="D524">
        <f>LN(('Q7 (5 Viet Stocks)'!D524*'VND to JPY exchange rate'!$F524)/('Q7 (5 Viet Stocks)'!D523*'VND to JPY exchange rate'!$F523))</f>
        <v>-1.4966212004673587E-2</v>
      </c>
      <c r="E524">
        <f>LN(('Q7 (5 Viet Stocks)'!E524*'VND to JPY exchange rate'!$F524)/('Q7 (5 Viet Stocks)'!E523*'VND to JPY exchange rate'!$F523))</f>
        <v>5.744884239774932E-2</v>
      </c>
      <c r="F524">
        <f>LN(('Q7 (5 Viet Stocks)'!F524*'VND to JPY exchange rate'!$F524)/('Q7 (5 Viet Stocks)'!F523*'VND to JPY exchange rate'!$F523))</f>
        <v>7.2190193825978646E-2</v>
      </c>
    </row>
    <row r="525" spans="1:6" x14ac:dyDescent="0.25">
      <c r="A525" s="6">
        <v>44941</v>
      </c>
      <c r="B525">
        <f>LN(('Q7 (5 Viet Stocks)'!B525*'VND to JPY exchange rate'!$F525)/('Q7 (5 Viet Stocks)'!B524*'VND to JPY exchange rate'!$F524))</f>
        <v>-1.9966492068297695E-3</v>
      </c>
      <c r="C525">
        <f>LN(('Q7 (5 Viet Stocks)'!C525*'VND to JPY exchange rate'!$F525)/('Q7 (5 Viet Stocks)'!C524*'VND to JPY exchange rate'!$F524))</f>
        <v>-1.5196363667521482E-2</v>
      </c>
      <c r="D525">
        <f>LN(('Q7 (5 Viet Stocks)'!D525*'VND to JPY exchange rate'!$F525)/('Q7 (5 Viet Stocks)'!D524*'VND to JPY exchange rate'!$F524))</f>
        <v>6.2433038522522043E-2</v>
      </c>
      <c r="E525">
        <f>LN(('Q7 (5 Viet Stocks)'!E525*'VND to JPY exchange rate'!$F525)/('Q7 (5 Viet Stocks)'!E524*'VND to JPY exchange rate'!$F524))</f>
        <v>-1.9021013983915615E-3</v>
      </c>
      <c r="F525">
        <f>LN(('Q7 (5 Viet Stocks)'!F525*'VND to JPY exchange rate'!$F525)/('Q7 (5 Viet Stocks)'!F524*'VND to JPY exchange rate'!$F524))</f>
        <v>0.11506747176542446</v>
      </c>
    </row>
    <row r="526" spans="1:6" x14ac:dyDescent="0.25">
      <c r="A526" s="6">
        <v>44948</v>
      </c>
      <c r="B526">
        <f>LN(('Q7 (5 Viet Stocks)'!B526*'VND to JPY exchange rate'!$F526)/('Q7 (5 Viet Stocks)'!B525*'VND to JPY exchange rate'!$F525))</f>
        <v>2.2686464682716068E-2</v>
      </c>
      <c r="C526">
        <f>LN(('Q7 (5 Viet Stocks)'!C526*'VND to JPY exchange rate'!$F526)/('Q7 (5 Viet Stocks)'!C525*'VND to JPY exchange rate'!$F525))</f>
        <v>-5.580031138919108E-3</v>
      </c>
      <c r="D526">
        <f>LN(('Q7 (5 Viet Stocks)'!D526*'VND to JPY exchange rate'!$F526)/('Q7 (5 Viet Stocks)'!D525*'VND to JPY exchange rate'!$F525))</f>
        <v>2.6904307459518431E-4</v>
      </c>
      <c r="E526">
        <f>LN(('Q7 (5 Viet Stocks)'!E526*'VND to JPY exchange rate'!$F526)/('Q7 (5 Viet Stocks)'!E525*'VND to JPY exchange rate'!$F525))</f>
        <v>-4.1531302365258677E-2</v>
      </c>
      <c r="F526">
        <f>LN(('Q7 (5 Viet Stocks)'!F526*'VND to JPY exchange rate'!$F526)/('Q7 (5 Viet Stocks)'!F525*'VND to JPY exchange rate'!$F525))</f>
        <v>1.3268290044670908E-2</v>
      </c>
    </row>
    <row r="527" spans="1:6" x14ac:dyDescent="0.25">
      <c r="A527" s="6">
        <v>44955</v>
      </c>
      <c r="B527">
        <f>LN(('Q7 (5 Viet Stocks)'!B527*'VND to JPY exchange rate'!$F527)/('Q7 (5 Viet Stocks)'!B526*'VND to JPY exchange rate'!$F526))</f>
        <v>3.36721404787255E-3</v>
      </c>
      <c r="C527">
        <f>LN(('Q7 (5 Viet Stocks)'!C527*'VND to JPY exchange rate'!$F527)/('Q7 (5 Viet Stocks)'!C526*'VND to JPY exchange rate'!$F526))</f>
        <v>-6.6217318979218138E-3</v>
      </c>
      <c r="D527">
        <f>LN(('Q7 (5 Viet Stocks)'!D527*'VND to JPY exchange rate'!$F527)/('Q7 (5 Viet Stocks)'!D526*'VND to JPY exchange rate'!$F526))</f>
        <v>-1.8201253816402776E-2</v>
      </c>
      <c r="E527">
        <f>LN(('Q7 (5 Viet Stocks)'!E527*'VND to JPY exchange rate'!$F527)/('Q7 (5 Viet Stocks)'!E526*'VND to JPY exchange rate'!$F526))</f>
        <v>-1.4706887706239921E-2</v>
      </c>
      <c r="F527">
        <f>LN(('Q7 (5 Viet Stocks)'!F527*'VND to JPY exchange rate'!$F527)/('Q7 (5 Viet Stocks)'!F526*'VND to JPY exchange rate'!$F526))</f>
        <v>-7.7882551861953647E-3</v>
      </c>
    </row>
    <row r="528" spans="1:6" x14ac:dyDescent="0.25">
      <c r="A528" s="6">
        <v>44962</v>
      </c>
      <c r="B528">
        <f>LN(('Q7 (5 Viet Stocks)'!B528*'VND to JPY exchange rate'!$F528)/('Q7 (5 Viet Stocks)'!B527*'VND to JPY exchange rate'!$F527))</f>
        <v>3.2791267764101142E-2</v>
      </c>
      <c r="C528">
        <f>LN(('Q7 (5 Viet Stocks)'!C528*'VND to JPY exchange rate'!$F528)/('Q7 (5 Viet Stocks)'!C527*'VND to JPY exchange rate'!$F527))</f>
        <v>5.4646918237037059E-2</v>
      </c>
      <c r="D528">
        <f>LN(('Q7 (5 Viet Stocks)'!D528*'VND to JPY exchange rate'!$F528)/('Q7 (5 Viet Stocks)'!D527*'VND to JPY exchange rate'!$F527))</f>
        <v>8.3428641239314413E-2</v>
      </c>
      <c r="E528">
        <f>LN(('Q7 (5 Viet Stocks)'!E528*'VND to JPY exchange rate'!$F528)/('Q7 (5 Viet Stocks)'!E527*'VND to JPY exchange rate'!$F527))</f>
        <v>7.3821567845456917E-2</v>
      </c>
      <c r="F528">
        <f>LN(('Q7 (5 Viet Stocks)'!F528*'VND to JPY exchange rate'!$F528)/('Q7 (5 Viet Stocks)'!F527*'VND to JPY exchange rate'!$F527))</f>
        <v>0.11765619002946845</v>
      </c>
    </row>
    <row r="529" spans="1:6" x14ac:dyDescent="0.25">
      <c r="A529" s="6">
        <v>44969</v>
      </c>
      <c r="B529">
        <f>LN(('Q7 (5 Viet Stocks)'!B529*'VND to JPY exchange rate'!$F529)/('Q7 (5 Viet Stocks)'!B528*'VND to JPY exchange rate'!$F528))</f>
        <v>6.2223540844259526E-3</v>
      </c>
      <c r="C529">
        <f>LN(('Q7 (5 Viet Stocks)'!C529*'VND to JPY exchange rate'!$F529)/('Q7 (5 Viet Stocks)'!C528*'VND to JPY exchange rate'!$F528))</f>
        <v>-1.2054575526536456E-2</v>
      </c>
      <c r="D529">
        <f>LN(('Q7 (5 Viet Stocks)'!D529*'VND to JPY exchange rate'!$F529)/('Q7 (5 Viet Stocks)'!D528*'VND to JPY exchange rate'!$F528))</f>
        <v>-5.2759527381165538E-4</v>
      </c>
      <c r="E529">
        <f>LN(('Q7 (5 Viet Stocks)'!E529*'VND to JPY exchange rate'!$F529)/('Q7 (5 Viet Stocks)'!E528*'VND to JPY exchange rate'!$F528))</f>
        <v>-1.4458625542670335E-2</v>
      </c>
      <c r="F529">
        <f>LN(('Q7 (5 Viet Stocks)'!F529*'VND to JPY exchange rate'!$F529)/('Q7 (5 Viet Stocks)'!F528*'VND to JPY exchange rate'!$F528))</f>
        <v>-3.1767716544486534E-2</v>
      </c>
    </row>
    <row r="530" spans="1:6" x14ac:dyDescent="0.25">
      <c r="A530" s="6">
        <v>44976</v>
      </c>
      <c r="B530">
        <f>LN(('Q7 (5 Viet Stocks)'!B530*'VND to JPY exchange rate'!$F530)/('Q7 (5 Viet Stocks)'!B529*'VND to JPY exchange rate'!$F529))</f>
        <v>-1.0366174066835001E-3</v>
      </c>
      <c r="C530">
        <f>LN(('Q7 (5 Viet Stocks)'!C530*'VND to JPY exchange rate'!$F530)/('Q7 (5 Viet Stocks)'!C529*'VND to JPY exchange rate'!$F529))</f>
        <v>9.0149979573025101E-3</v>
      </c>
      <c r="D530">
        <f>LN(('Q7 (5 Viet Stocks)'!D530*'VND to JPY exchange rate'!$F530)/('Q7 (5 Viet Stocks)'!D529*'VND to JPY exchange rate'!$F529))</f>
        <v>1.9703791316655834E-3</v>
      </c>
      <c r="E530">
        <f>LN(('Q7 (5 Viet Stocks)'!E530*'VND to JPY exchange rate'!$F530)/('Q7 (5 Viet Stocks)'!E529*'VND to JPY exchange rate'!$F529))</f>
        <v>3.833696565371527E-2</v>
      </c>
      <c r="F530">
        <f>LN(('Q7 (5 Viet Stocks)'!F530*'VND to JPY exchange rate'!$F530)/('Q7 (5 Viet Stocks)'!F529*'VND to JPY exchange rate'!$F529))</f>
        <v>1.4077015359672245E-2</v>
      </c>
    </row>
    <row r="531" spans="1:6" x14ac:dyDescent="0.25">
      <c r="A531" s="6">
        <v>44983</v>
      </c>
      <c r="B531">
        <f>LN(('Q7 (5 Viet Stocks)'!B531*'VND to JPY exchange rate'!$F531)/('Q7 (5 Viet Stocks)'!B530*'VND to JPY exchange rate'!$F530))</f>
        <v>-3.9256609587861365E-3</v>
      </c>
      <c r="C531">
        <f>LN(('Q7 (5 Viet Stocks)'!C531*'VND to JPY exchange rate'!$F531)/('Q7 (5 Viet Stocks)'!C530*'VND to JPY exchange rate'!$F530))</f>
        <v>-3.3220000387394033E-2</v>
      </c>
      <c r="D531">
        <f>LN(('Q7 (5 Viet Stocks)'!D531*'VND to JPY exchange rate'!$F531)/('Q7 (5 Viet Stocks)'!D530*'VND to JPY exchange rate'!$F530))</f>
        <v>7.0273052178608554E-3</v>
      </c>
      <c r="E531">
        <f>LN(('Q7 (5 Viet Stocks)'!E531*'VND to JPY exchange rate'!$F531)/('Q7 (5 Viet Stocks)'!E530*'VND to JPY exchange rate'!$F530))</f>
        <v>4.4848319596950716E-3</v>
      </c>
      <c r="F531">
        <f>LN(('Q7 (5 Viet Stocks)'!F531*'VND to JPY exchange rate'!$F531)/('Q7 (5 Viet Stocks)'!F530*'VND to JPY exchange rate'!$F530))</f>
        <v>-6.3145546597475732E-2</v>
      </c>
    </row>
    <row r="532" spans="1:6" x14ac:dyDescent="0.25">
      <c r="A532" s="6">
        <v>44990</v>
      </c>
      <c r="B532">
        <f>LN(('Q7 (5 Viet Stocks)'!B532*'VND to JPY exchange rate'!$F532)/('Q7 (5 Viet Stocks)'!B531*'VND to JPY exchange rate'!$F531))</f>
        <v>1.0511725246499201E-2</v>
      </c>
      <c r="C532">
        <f>LN(('Q7 (5 Viet Stocks)'!C532*'VND to JPY exchange rate'!$F532)/('Q7 (5 Viet Stocks)'!C531*'VND to JPY exchange rate'!$F531))</f>
        <v>2.6409288197370782E-2</v>
      </c>
      <c r="D532">
        <f>LN(('Q7 (5 Viet Stocks)'!D532*'VND to JPY exchange rate'!$F532)/('Q7 (5 Viet Stocks)'!D531*'VND to JPY exchange rate'!$F531))</f>
        <v>7.3806078462337627E-3</v>
      </c>
      <c r="E532">
        <f>LN(('Q7 (5 Viet Stocks)'!E532*'VND to JPY exchange rate'!$F532)/('Q7 (5 Viet Stocks)'!E531*'VND to JPY exchange rate'!$F531))</f>
        <v>1.667657563673761E-2</v>
      </c>
      <c r="F532">
        <f>LN(('Q7 (5 Viet Stocks)'!F532*'VND to JPY exchange rate'!$F532)/('Q7 (5 Viet Stocks)'!F531*'VND to JPY exchange rate'!$F531))</f>
        <v>3.005605391248408E-3</v>
      </c>
    </row>
    <row r="533" spans="1:6" x14ac:dyDescent="0.25">
      <c r="A533" s="6">
        <v>44997</v>
      </c>
      <c r="B533">
        <f>LN(('Q7 (5 Viet Stocks)'!B533*'VND to JPY exchange rate'!$F533)/('Q7 (5 Viet Stocks)'!B532*'VND to JPY exchange rate'!$F532))</f>
        <v>-6.4865736638558935E-2</v>
      </c>
      <c r="C533">
        <f>LN(('Q7 (5 Viet Stocks)'!C533*'VND to JPY exchange rate'!$F533)/('Q7 (5 Viet Stocks)'!C532*'VND to JPY exchange rate'!$F532))</f>
        <v>-4.0926058763876651E-2</v>
      </c>
      <c r="D533">
        <f>LN(('Q7 (5 Viet Stocks)'!D533*'VND to JPY exchange rate'!$F533)/('Q7 (5 Viet Stocks)'!D532*'VND to JPY exchange rate'!$F532))</f>
        <v>-4.4844118045308697E-2</v>
      </c>
      <c r="E533">
        <f>LN(('Q7 (5 Viet Stocks)'!E533*'VND to JPY exchange rate'!$F533)/('Q7 (5 Viet Stocks)'!E532*'VND to JPY exchange rate'!$F532))</f>
        <v>-0.18151247141650262</v>
      </c>
      <c r="F533">
        <f>LN(('Q7 (5 Viet Stocks)'!F533*'VND to JPY exchange rate'!$F533)/('Q7 (5 Viet Stocks)'!F532*'VND to JPY exchange rate'!$F532))</f>
        <v>-0.26787094956635693</v>
      </c>
    </row>
    <row r="534" spans="1:6" x14ac:dyDescent="0.25">
      <c r="A534" s="6">
        <v>45004</v>
      </c>
      <c r="B534">
        <f>LN(('Q7 (5 Viet Stocks)'!B534*'VND to JPY exchange rate'!$F534)/('Q7 (5 Viet Stocks)'!B533*'VND to JPY exchange rate'!$F533))</f>
        <v>-3.2303338194585897E-3</v>
      </c>
      <c r="C534">
        <f>LN(('Q7 (5 Viet Stocks)'!C534*'VND to JPY exchange rate'!$F534)/('Q7 (5 Viet Stocks)'!C533*'VND to JPY exchange rate'!$F533))</f>
        <v>-2.2845814843495847E-3</v>
      </c>
      <c r="D534">
        <f>LN(('Q7 (5 Viet Stocks)'!D534*'VND to JPY exchange rate'!$F534)/('Q7 (5 Viet Stocks)'!D533*'VND to JPY exchange rate'!$F533))</f>
        <v>1.8855811970063035E-3</v>
      </c>
      <c r="E534">
        <f>LN(('Q7 (5 Viet Stocks)'!E534*'VND to JPY exchange rate'!$F534)/('Q7 (5 Viet Stocks)'!E533*'VND to JPY exchange rate'!$F533))</f>
        <v>2.4067318186229363E-2</v>
      </c>
      <c r="F534">
        <f>LN(('Q7 (5 Viet Stocks)'!F534*'VND to JPY exchange rate'!$F534)/('Q7 (5 Viet Stocks)'!F533*'VND to JPY exchange rate'!$F533))</f>
        <v>-2.5458051664312458E-2</v>
      </c>
    </row>
    <row r="535" spans="1:6" x14ac:dyDescent="0.25">
      <c r="A535" s="6">
        <v>45011</v>
      </c>
      <c r="B535">
        <f>LN(('Q7 (5 Viet Stocks)'!B535*'VND to JPY exchange rate'!$F535)/('Q7 (5 Viet Stocks)'!B534*'VND to JPY exchange rate'!$F534))</f>
        <v>-4.953119306698916E-3</v>
      </c>
      <c r="C535">
        <f>LN(('Q7 (5 Viet Stocks)'!C535*'VND to JPY exchange rate'!$F535)/('Q7 (5 Viet Stocks)'!C534*'VND to JPY exchange rate'!$F534))</f>
        <v>5.3022656008228919E-3</v>
      </c>
      <c r="D535">
        <f>LN(('Q7 (5 Viet Stocks)'!D535*'VND to JPY exchange rate'!$F535)/('Q7 (5 Viet Stocks)'!D534*'VND to JPY exchange rate'!$F534))</f>
        <v>-1.1435669441953813E-3</v>
      </c>
      <c r="E535">
        <f>LN(('Q7 (5 Viet Stocks)'!E535*'VND to JPY exchange rate'!$F535)/('Q7 (5 Viet Stocks)'!E534*'VND to JPY exchange rate'!$F534))</f>
        <v>3.1460616102207948E-3</v>
      </c>
      <c r="F535">
        <f>LN(('Q7 (5 Viet Stocks)'!F535*'VND to JPY exchange rate'!$F535)/('Q7 (5 Viet Stocks)'!F534*'VND to JPY exchange rate'!$F534))</f>
        <v>2.6939443945803014E-3</v>
      </c>
    </row>
    <row r="536" spans="1:6" x14ac:dyDescent="0.25">
      <c r="A536" s="6">
        <v>45018</v>
      </c>
      <c r="B536">
        <f>LN(('Q7 (5 Viet Stocks)'!B536*'VND to JPY exchange rate'!$F536)/('Q7 (5 Viet Stocks)'!B535*'VND to JPY exchange rate'!$F535))</f>
        <v>5.6878975449402784E-2</v>
      </c>
      <c r="C536">
        <f>LN(('Q7 (5 Viet Stocks)'!C536*'VND to JPY exchange rate'!$F536)/('Q7 (5 Viet Stocks)'!C535*'VND to JPY exchange rate'!$F535))</f>
        <v>5.4586520939475025E-2</v>
      </c>
      <c r="D536">
        <f>LN(('Q7 (5 Viet Stocks)'!D536*'VND to JPY exchange rate'!$F536)/('Q7 (5 Viet Stocks)'!D535*'VND to JPY exchange rate'!$F535))</f>
        <v>6.3532959020337329E-2</v>
      </c>
      <c r="E536">
        <f>LN(('Q7 (5 Viet Stocks)'!E536*'VND to JPY exchange rate'!$F536)/('Q7 (5 Viet Stocks)'!E535*'VND to JPY exchange rate'!$F535))</f>
        <v>-2.2138050668692708E-2</v>
      </c>
      <c r="F536">
        <f>LN(('Q7 (5 Viet Stocks)'!F536*'VND to JPY exchange rate'!$F536)/('Q7 (5 Viet Stocks)'!F535*'VND to JPY exchange rate'!$F535))</f>
        <v>9.6538463905185112E-2</v>
      </c>
    </row>
    <row r="537" spans="1:6" x14ac:dyDescent="0.25">
      <c r="A537" s="6">
        <v>45025</v>
      </c>
      <c r="B537">
        <f>LN(('Q7 (5 Viet Stocks)'!B537*'VND to JPY exchange rate'!$F537)/('Q7 (5 Viet Stocks)'!B536*'VND to JPY exchange rate'!$F536))</f>
        <v>-2.6565144463535323E-3</v>
      </c>
      <c r="C537">
        <f>LN(('Q7 (5 Viet Stocks)'!C537*'VND to JPY exchange rate'!$F537)/('Q7 (5 Viet Stocks)'!C536*'VND to JPY exchange rate'!$F536))</f>
        <v>-3.7739112880538599E-2</v>
      </c>
      <c r="D537">
        <f>LN(('Q7 (5 Viet Stocks)'!D537*'VND to JPY exchange rate'!$F537)/('Q7 (5 Viet Stocks)'!D536*'VND to JPY exchange rate'!$F536))</f>
        <v>-2.6564616872472191E-2</v>
      </c>
      <c r="E537">
        <f>LN(('Q7 (5 Viet Stocks)'!E537*'VND to JPY exchange rate'!$F537)/('Q7 (5 Viet Stocks)'!E536*'VND to JPY exchange rate'!$F536))</f>
        <v>-1.3267480202954431E-2</v>
      </c>
      <c r="F537">
        <f>LN(('Q7 (5 Viet Stocks)'!F537*'VND to JPY exchange rate'!$F537)/('Q7 (5 Viet Stocks)'!F536*'VND to JPY exchange rate'!$F536))</f>
        <v>-5.2937612670645874E-2</v>
      </c>
    </row>
    <row r="538" spans="1:6" x14ac:dyDescent="0.25">
      <c r="A538" s="6">
        <v>45032</v>
      </c>
      <c r="B538">
        <f>LN(('Q7 (5 Viet Stocks)'!B538*'VND to JPY exchange rate'!$F538)/('Q7 (5 Viet Stocks)'!B537*'VND to JPY exchange rate'!$F537))</f>
        <v>1.8579568962994047E-2</v>
      </c>
      <c r="C538">
        <f>LN(('Q7 (5 Viet Stocks)'!C538*'VND to JPY exchange rate'!$F538)/('Q7 (5 Viet Stocks)'!C537*'VND to JPY exchange rate'!$F537))</f>
        <v>1.3959866211868928E-2</v>
      </c>
      <c r="D538">
        <f>LN(('Q7 (5 Viet Stocks)'!D538*'VND to JPY exchange rate'!$F538)/('Q7 (5 Viet Stocks)'!D537*'VND to JPY exchange rate'!$F537))</f>
        <v>1.3272358857311293E-2</v>
      </c>
      <c r="E538">
        <f>LN(('Q7 (5 Viet Stocks)'!E538*'VND to JPY exchange rate'!$F538)/('Q7 (5 Viet Stocks)'!E537*'VND to JPY exchange rate'!$F537))</f>
        <v>7.6752058807146679E-3</v>
      </c>
      <c r="F538">
        <f>LN(('Q7 (5 Viet Stocks)'!F538*'VND to JPY exchange rate'!$F538)/('Q7 (5 Viet Stocks)'!F537*'VND to JPY exchange rate'!$F537))</f>
        <v>5.7523755091639539E-2</v>
      </c>
    </row>
    <row r="539" spans="1:6" x14ac:dyDescent="0.25">
      <c r="A539" s="6">
        <v>45039</v>
      </c>
      <c r="B539">
        <f>LN(('Q7 (5 Viet Stocks)'!B539*'VND to JPY exchange rate'!$F539)/('Q7 (5 Viet Stocks)'!B538*'VND to JPY exchange rate'!$F538))</f>
        <v>-8.7933848490116644E-3</v>
      </c>
      <c r="C539">
        <f>LN(('Q7 (5 Viet Stocks)'!C539*'VND to JPY exchange rate'!$F539)/('Q7 (5 Viet Stocks)'!C538*'VND to JPY exchange rate'!$F538))</f>
        <v>-2.0772520011093688E-2</v>
      </c>
      <c r="D539">
        <f>LN(('Q7 (5 Viet Stocks)'!D539*'VND to JPY exchange rate'!$F539)/('Q7 (5 Viet Stocks)'!D538*'VND to JPY exchange rate'!$F538))</f>
        <v>0.10512225802262017</v>
      </c>
      <c r="E539">
        <f>LN(('Q7 (5 Viet Stocks)'!E539*'VND to JPY exchange rate'!$F539)/('Q7 (5 Viet Stocks)'!E538*'VND to JPY exchange rate'!$F538))</f>
        <v>-1.2344804751348337E-2</v>
      </c>
      <c r="F539">
        <f>LN(('Q7 (5 Viet Stocks)'!F539*'VND to JPY exchange rate'!$F539)/('Q7 (5 Viet Stocks)'!F538*'VND to JPY exchange rate'!$F538))</f>
        <v>-2.411231904535922E-2</v>
      </c>
    </row>
    <row r="540" spans="1:6" x14ac:dyDescent="0.25">
      <c r="A540" s="6">
        <v>45046</v>
      </c>
      <c r="B540">
        <f>LN(('Q7 (5 Viet Stocks)'!B540*'VND to JPY exchange rate'!$F540)/('Q7 (5 Viet Stocks)'!B539*'VND to JPY exchange rate'!$F539))</f>
        <v>2.0172779480329917E-2</v>
      </c>
      <c r="C540">
        <f>LN(('Q7 (5 Viet Stocks)'!C540*'VND to JPY exchange rate'!$F540)/('Q7 (5 Viet Stocks)'!C539*'VND to JPY exchange rate'!$F539))</f>
        <v>9.7358045377022723E-3</v>
      </c>
      <c r="D540">
        <f>LN(('Q7 (5 Viet Stocks)'!D540*'VND to JPY exchange rate'!$F540)/('Q7 (5 Viet Stocks)'!D539*'VND to JPY exchange rate'!$F539))</f>
        <v>3.364983913906916E-2</v>
      </c>
      <c r="E540">
        <f>LN(('Q7 (5 Viet Stocks)'!E540*'VND to JPY exchange rate'!$F540)/('Q7 (5 Viet Stocks)'!E539*'VND to JPY exchange rate'!$F539))</f>
        <v>1.9307046494210754E-4</v>
      </c>
      <c r="F540">
        <f>LN(('Q7 (5 Viet Stocks)'!F540*'VND to JPY exchange rate'!$F540)/('Q7 (5 Viet Stocks)'!F539*'VND to JPY exchange rate'!$F539))</f>
        <v>-2.2696625986318365E-2</v>
      </c>
    </row>
    <row r="541" spans="1:6" x14ac:dyDescent="0.25">
      <c r="A541" s="6">
        <v>45053</v>
      </c>
      <c r="B541">
        <f>LN(('Q7 (5 Viet Stocks)'!B541*'VND to JPY exchange rate'!$F541)/('Q7 (5 Viet Stocks)'!B540*'VND to JPY exchange rate'!$F540))</f>
        <v>-2.3565477342772014E-2</v>
      </c>
      <c r="C541">
        <f>LN(('Q7 (5 Viet Stocks)'!C541*'VND to JPY exchange rate'!$F541)/('Q7 (5 Viet Stocks)'!C540*'VND to JPY exchange rate'!$F540))</f>
        <v>-2.5105768298651403E-2</v>
      </c>
      <c r="D541">
        <f>LN(('Q7 (5 Viet Stocks)'!D541*'VND to JPY exchange rate'!$F541)/('Q7 (5 Viet Stocks)'!D540*'VND to JPY exchange rate'!$F540))</f>
        <v>-1.848760600983577E-3</v>
      </c>
      <c r="E541">
        <f>LN(('Q7 (5 Viet Stocks)'!E541*'VND to JPY exchange rate'!$F541)/('Q7 (5 Viet Stocks)'!E540*'VND to JPY exchange rate'!$F540))</f>
        <v>-5.740542414016462E-2</v>
      </c>
      <c r="F541">
        <f>LN(('Q7 (5 Viet Stocks)'!F541*'VND to JPY exchange rate'!$F541)/('Q7 (5 Viet Stocks)'!F540*'VND to JPY exchange rate'!$F540))</f>
        <v>-3.9047262823224314E-2</v>
      </c>
    </row>
    <row r="542" spans="1:6" x14ac:dyDescent="0.25">
      <c r="A542" s="6">
        <v>45060</v>
      </c>
      <c r="B542">
        <f>LN(('Q7 (5 Viet Stocks)'!B542*'VND to JPY exchange rate'!$F542)/('Q7 (5 Viet Stocks)'!B541*'VND to JPY exchange rate'!$F541))</f>
        <v>3.2628522829809556E-3</v>
      </c>
      <c r="C542">
        <f>LN(('Q7 (5 Viet Stocks)'!C542*'VND to JPY exchange rate'!$F542)/('Q7 (5 Viet Stocks)'!C541*'VND to JPY exchange rate'!$F541))</f>
        <v>1.2452934778495753E-2</v>
      </c>
      <c r="D542">
        <f>LN(('Q7 (5 Viet Stocks)'!D542*'VND to JPY exchange rate'!$F542)/('Q7 (5 Viet Stocks)'!D541*'VND to JPY exchange rate'!$F541))</f>
        <v>5.9830285612884381E-3</v>
      </c>
      <c r="E542">
        <f>LN(('Q7 (5 Viet Stocks)'!E542*'VND to JPY exchange rate'!$F542)/('Q7 (5 Viet Stocks)'!E541*'VND to JPY exchange rate'!$F541))</f>
        <v>-3.0732089006620528E-2</v>
      </c>
      <c r="F542">
        <f>LN(('Q7 (5 Viet Stocks)'!F542*'VND to JPY exchange rate'!$F542)/('Q7 (5 Viet Stocks)'!F541*'VND to JPY exchange rate'!$F541))</f>
        <v>1.7152724386210287E-2</v>
      </c>
    </row>
    <row r="543" spans="1:6" x14ac:dyDescent="0.25">
      <c r="A543" s="6">
        <v>45067</v>
      </c>
      <c r="B543">
        <f>LN(('Q7 (5 Viet Stocks)'!B543*'VND to JPY exchange rate'!$F543)/('Q7 (5 Viet Stocks)'!B542*'VND to JPY exchange rate'!$F542))</f>
        <v>3.3585881642800977E-2</v>
      </c>
      <c r="C543">
        <f>LN(('Q7 (5 Viet Stocks)'!C543*'VND to JPY exchange rate'!$F543)/('Q7 (5 Viet Stocks)'!C542*'VND to JPY exchange rate'!$F542))</f>
        <v>2.2510810555924986E-2</v>
      </c>
      <c r="D543">
        <f>LN(('Q7 (5 Viet Stocks)'!D543*'VND to JPY exchange rate'!$F543)/('Q7 (5 Viet Stocks)'!D542*'VND to JPY exchange rate'!$F542))</f>
        <v>3.9118515684057616E-2</v>
      </c>
      <c r="E543">
        <f>LN(('Q7 (5 Viet Stocks)'!E543*'VND to JPY exchange rate'!$F543)/('Q7 (5 Viet Stocks)'!E542*'VND to JPY exchange rate'!$F542))</f>
        <v>8.2164550446588366E-2</v>
      </c>
      <c r="F543">
        <f>LN(('Q7 (5 Viet Stocks)'!F543*'VND to JPY exchange rate'!$F543)/('Q7 (5 Viet Stocks)'!F542*'VND to JPY exchange rate'!$F542))</f>
        <v>6.9289150399583666E-2</v>
      </c>
    </row>
    <row r="544" spans="1:6" x14ac:dyDescent="0.25">
      <c r="A544" s="6">
        <v>45074</v>
      </c>
      <c r="B544">
        <f>LN(('Q7 (5 Viet Stocks)'!B544*'VND to JPY exchange rate'!$F544)/('Q7 (5 Viet Stocks)'!B543*'VND to JPY exchange rate'!$F543))</f>
        <v>2.1563717924331049E-2</v>
      </c>
      <c r="C544">
        <f>LN(('Q7 (5 Viet Stocks)'!C544*'VND to JPY exchange rate'!$F544)/('Q7 (5 Viet Stocks)'!C543*'VND to JPY exchange rate'!$F543))</f>
        <v>2.3249966564278957E-2</v>
      </c>
      <c r="D544">
        <f>LN(('Q7 (5 Viet Stocks)'!D544*'VND to JPY exchange rate'!$F544)/('Q7 (5 Viet Stocks)'!D543*'VND to JPY exchange rate'!$F543))</f>
        <v>6.7827888029780778E-3</v>
      </c>
      <c r="E544">
        <f>LN(('Q7 (5 Viet Stocks)'!E544*'VND to JPY exchange rate'!$F544)/('Q7 (5 Viet Stocks)'!E543*'VND to JPY exchange rate'!$F543))</f>
        <v>1.2622410209547982E-2</v>
      </c>
      <c r="F544">
        <f>LN(('Q7 (5 Viet Stocks)'!F544*'VND to JPY exchange rate'!$F544)/('Q7 (5 Viet Stocks)'!F543*'VND to JPY exchange rate'!$F543))</f>
        <v>-2.1837891553994605E-2</v>
      </c>
    </row>
    <row r="545" spans="1:6" x14ac:dyDescent="0.25">
      <c r="A545" s="6">
        <v>45081</v>
      </c>
      <c r="B545">
        <f>LN(('Q7 (5 Viet Stocks)'!B545*'VND to JPY exchange rate'!$F545)/('Q7 (5 Viet Stocks)'!B544*'VND to JPY exchange rate'!$F544))</f>
        <v>1.619920087237843E-2</v>
      </c>
      <c r="C545">
        <f>LN(('Q7 (5 Viet Stocks)'!C545*'VND to JPY exchange rate'!$F545)/('Q7 (5 Viet Stocks)'!C544*'VND to JPY exchange rate'!$F544))</f>
        <v>-3.0124891273677523E-3</v>
      </c>
      <c r="D545">
        <f>LN(('Q7 (5 Viet Stocks)'!D545*'VND to JPY exchange rate'!$F545)/('Q7 (5 Viet Stocks)'!D544*'VND to JPY exchange rate'!$F544))</f>
        <v>2.9745704190150504E-2</v>
      </c>
      <c r="E545">
        <f>LN(('Q7 (5 Viet Stocks)'!E545*'VND to JPY exchange rate'!$F545)/('Q7 (5 Viet Stocks)'!E544*'VND to JPY exchange rate'!$F544))</f>
        <v>8.1999263265203938E-3</v>
      </c>
      <c r="F545">
        <f>LN(('Q7 (5 Viet Stocks)'!F545*'VND to JPY exchange rate'!$F545)/('Q7 (5 Viet Stocks)'!F544*'VND to JPY exchange rate'!$F544))</f>
        <v>4.7240332950364887E-2</v>
      </c>
    </row>
    <row r="546" spans="1:6" x14ac:dyDescent="0.25">
      <c r="A546" s="6">
        <v>45088</v>
      </c>
      <c r="B546">
        <f>LN(('Q7 (5 Viet Stocks)'!B546*'VND to JPY exchange rate'!$F546)/('Q7 (5 Viet Stocks)'!B545*'VND to JPY exchange rate'!$F545))</f>
        <v>1.4711670701861418E-2</v>
      </c>
      <c r="C546">
        <f>LN(('Q7 (5 Viet Stocks)'!C546*'VND to JPY exchange rate'!$F546)/('Q7 (5 Viet Stocks)'!C545*'VND to JPY exchange rate'!$F545))</f>
        <v>3.3370910941133813E-2</v>
      </c>
      <c r="D546">
        <f>LN(('Q7 (5 Viet Stocks)'!D546*'VND to JPY exchange rate'!$F546)/('Q7 (5 Viet Stocks)'!D545*'VND to JPY exchange rate'!$F545))</f>
        <v>6.2339508821627136E-2</v>
      </c>
      <c r="E546">
        <f>LN(('Q7 (5 Viet Stocks)'!E546*'VND to JPY exchange rate'!$F546)/('Q7 (5 Viet Stocks)'!E545*'VND to JPY exchange rate'!$F545))</f>
        <v>6.6543144819015312E-2</v>
      </c>
      <c r="F546">
        <f>LN(('Q7 (5 Viet Stocks)'!F546*'VND to JPY exchange rate'!$F546)/('Q7 (5 Viet Stocks)'!F545*'VND to JPY exchange rate'!$F545))</f>
        <v>0.10228617995998132</v>
      </c>
    </row>
    <row r="547" spans="1:6" x14ac:dyDescent="0.25">
      <c r="A547" s="6">
        <v>45095</v>
      </c>
      <c r="B547">
        <f>LN(('Q7 (5 Viet Stocks)'!B547*'VND to JPY exchange rate'!$F547)/('Q7 (5 Viet Stocks)'!B546*'VND to JPY exchange rate'!$F546))</f>
        <v>2.51541867287421E-2</v>
      </c>
      <c r="C547">
        <f>LN(('Q7 (5 Viet Stocks)'!C547*'VND to JPY exchange rate'!$F547)/('Q7 (5 Viet Stocks)'!C546*'VND to JPY exchange rate'!$F546))</f>
        <v>4.4627981388744617E-2</v>
      </c>
      <c r="D547">
        <f>LN(('Q7 (5 Viet Stocks)'!D547*'VND to JPY exchange rate'!$F547)/('Q7 (5 Viet Stocks)'!D546*'VND to JPY exchange rate'!$F546))</f>
        <v>-1.3834575868246357E-2</v>
      </c>
      <c r="E547">
        <f>LN(('Q7 (5 Viet Stocks)'!E547*'VND to JPY exchange rate'!$F547)/('Q7 (5 Viet Stocks)'!E546*'VND to JPY exchange rate'!$F546))</f>
        <v>1.703789367687971E-2</v>
      </c>
      <c r="F547">
        <f>LN(('Q7 (5 Viet Stocks)'!F547*'VND to JPY exchange rate'!$F547)/('Q7 (5 Viet Stocks)'!F546*'VND to JPY exchange rate'!$F546))</f>
        <v>1.1221694252974333E-2</v>
      </c>
    </row>
    <row r="548" spans="1:6" x14ac:dyDescent="0.25">
      <c r="A548" s="6">
        <v>45102</v>
      </c>
      <c r="B548">
        <f>LN(('Q7 (5 Viet Stocks)'!B548*'VND to JPY exchange rate'!$F548)/('Q7 (5 Viet Stocks)'!B547*'VND to JPY exchange rate'!$F547))</f>
        <v>-6.3173076890403841E-3</v>
      </c>
      <c r="C548">
        <f>LN(('Q7 (5 Viet Stocks)'!C548*'VND to JPY exchange rate'!$F548)/('Q7 (5 Viet Stocks)'!C547*'VND to JPY exchange rate'!$F547))</f>
        <v>-1.3059077185940018E-3</v>
      </c>
      <c r="D548">
        <f>LN(('Q7 (5 Viet Stocks)'!D548*'VND to JPY exchange rate'!$F548)/('Q7 (5 Viet Stocks)'!D547*'VND to JPY exchange rate'!$F547))</f>
        <v>-2.049407740536317E-2</v>
      </c>
      <c r="E548">
        <f>LN(('Q7 (5 Viet Stocks)'!E548*'VND to JPY exchange rate'!$F548)/('Q7 (5 Viet Stocks)'!E547*'VND to JPY exchange rate'!$F547))</f>
        <v>-7.0020538636243315E-2</v>
      </c>
      <c r="F548">
        <f>LN(('Q7 (5 Viet Stocks)'!F548*'VND to JPY exchange rate'!$F548)/('Q7 (5 Viet Stocks)'!F547*'VND to JPY exchange rate'!$F547))</f>
        <v>-7.7127240636900268E-2</v>
      </c>
    </row>
    <row r="549" spans="1:6" x14ac:dyDescent="0.25">
      <c r="A549" s="6">
        <v>45109</v>
      </c>
      <c r="B549">
        <f>LN(('Q7 (5 Viet Stocks)'!B549*'VND to JPY exchange rate'!$F549)/('Q7 (5 Viet Stocks)'!B548*'VND to JPY exchange rate'!$F548))</f>
        <v>3.5569890298509953E-2</v>
      </c>
      <c r="C549">
        <f>LN(('Q7 (5 Viet Stocks)'!C549*'VND to JPY exchange rate'!$F549)/('Q7 (5 Viet Stocks)'!C548*'VND to JPY exchange rate'!$F548))</f>
        <v>4.3584526196989937E-2</v>
      </c>
      <c r="D549">
        <f>LN(('Q7 (5 Viet Stocks)'!D549*'VND to JPY exchange rate'!$F549)/('Q7 (5 Viet Stocks)'!D548*'VND to JPY exchange rate'!$F548))</f>
        <v>1.9982616077858648E-2</v>
      </c>
      <c r="E549">
        <f>LN(('Q7 (5 Viet Stocks)'!E549*'VND to JPY exchange rate'!$F549)/('Q7 (5 Viet Stocks)'!E548*'VND to JPY exchange rate'!$F548))</f>
        <v>3.1994766978576152E-2</v>
      </c>
      <c r="F549">
        <f>LN(('Q7 (5 Viet Stocks)'!F549*'VND to JPY exchange rate'!$F549)/('Q7 (5 Viet Stocks)'!F548*'VND to JPY exchange rate'!$F548))</f>
        <v>0.12061281561771009</v>
      </c>
    </row>
    <row r="550" spans="1:6" x14ac:dyDescent="0.25">
      <c r="A550" s="6">
        <v>45116</v>
      </c>
      <c r="B550">
        <f>LN(('Q7 (5 Viet Stocks)'!B550*'VND to JPY exchange rate'!$F550)/('Q7 (5 Viet Stocks)'!B549*'VND to JPY exchange rate'!$F549))</f>
        <v>-2.0730423996818383E-2</v>
      </c>
      <c r="C550">
        <f>LN(('Q7 (5 Viet Stocks)'!C550*'VND to JPY exchange rate'!$F550)/('Q7 (5 Viet Stocks)'!C549*'VND to JPY exchange rate'!$F549))</f>
        <v>-8.5160859769070254E-3</v>
      </c>
      <c r="D550">
        <f>LN(('Q7 (5 Viet Stocks)'!D550*'VND to JPY exchange rate'!$F550)/('Q7 (5 Viet Stocks)'!D549*'VND to JPY exchange rate'!$F549))</f>
        <v>-4.0554565168142286E-2</v>
      </c>
      <c r="E550">
        <f>LN(('Q7 (5 Viet Stocks)'!E550*'VND to JPY exchange rate'!$F550)/('Q7 (5 Viet Stocks)'!E549*'VND to JPY exchange rate'!$F549))</f>
        <v>3.2445925519168652E-3</v>
      </c>
      <c r="F550">
        <f>LN(('Q7 (5 Viet Stocks)'!F550*'VND to JPY exchange rate'!$F550)/('Q7 (5 Viet Stocks)'!F549*'VND to JPY exchange rate'!$F549))</f>
        <v>-2.1071805924962082E-2</v>
      </c>
    </row>
    <row r="551" spans="1:6" x14ac:dyDescent="0.25">
      <c r="A551" s="6">
        <v>45123</v>
      </c>
      <c r="B551">
        <f>LN(('Q7 (5 Viet Stocks)'!B551*'VND to JPY exchange rate'!$F551)/('Q7 (5 Viet Stocks)'!B550*'VND to JPY exchange rate'!$F550))</f>
        <v>-2.3912615483085914E-4</v>
      </c>
      <c r="C551">
        <f>LN(('Q7 (5 Viet Stocks)'!C551*'VND to JPY exchange rate'!$F551)/('Q7 (5 Viet Stocks)'!C550*'VND to JPY exchange rate'!$F550))</f>
        <v>-1.9035472118455313E-2</v>
      </c>
      <c r="D551">
        <f>LN(('Q7 (5 Viet Stocks)'!D551*'VND to JPY exchange rate'!$F551)/('Q7 (5 Viet Stocks)'!D550*'VND to JPY exchange rate'!$F550))</f>
        <v>-3.9488493190466224E-3</v>
      </c>
      <c r="E551">
        <f>LN(('Q7 (5 Viet Stocks)'!E551*'VND to JPY exchange rate'!$F551)/('Q7 (5 Viet Stocks)'!E550*'VND to JPY exchange rate'!$F550))</f>
        <v>2.4453511190602305E-2</v>
      </c>
      <c r="F551">
        <f>LN(('Q7 (5 Viet Stocks)'!F551*'VND to JPY exchange rate'!$F551)/('Q7 (5 Viet Stocks)'!F550*'VND to JPY exchange rate'!$F550))</f>
        <v>6.1469558880225129E-2</v>
      </c>
    </row>
    <row r="552" spans="1:6" x14ac:dyDescent="0.25">
      <c r="A552" s="6">
        <v>45130</v>
      </c>
      <c r="B552">
        <f>LN(('Q7 (5 Viet Stocks)'!B552*'VND to JPY exchange rate'!$F552)/('Q7 (5 Viet Stocks)'!B551*'VND to JPY exchange rate'!$F551))</f>
        <v>2.7879667457387632E-2</v>
      </c>
      <c r="C552">
        <f>LN(('Q7 (5 Viet Stocks)'!C552*'VND to JPY exchange rate'!$F552)/('Q7 (5 Viet Stocks)'!C551*'VND to JPY exchange rate'!$F551))</f>
        <v>1.3871387256081268E-3</v>
      </c>
      <c r="D552">
        <f>LN(('Q7 (5 Viet Stocks)'!D552*'VND to JPY exchange rate'!$F552)/('Q7 (5 Viet Stocks)'!D551*'VND to JPY exchange rate'!$F551))</f>
        <v>0.13076143661217152</v>
      </c>
      <c r="E552">
        <f>LN(('Q7 (5 Viet Stocks)'!E552*'VND to JPY exchange rate'!$F552)/('Q7 (5 Viet Stocks)'!E551*'VND to JPY exchange rate'!$F551))</f>
        <v>7.5592903516396609E-2</v>
      </c>
      <c r="F552">
        <f>LN(('Q7 (5 Viet Stocks)'!F552*'VND to JPY exchange rate'!$F552)/('Q7 (5 Viet Stocks)'!F551*'VND to JPY exchange rate'!$F551))</f>
        <v>3.840526923875702E-2</v>
      </c>
    </row>
    <row r="553" spans="1:6" x14ac:dyDescent="0.25">
      <c r="A553" s="6">
        <v>45137</v>
      </c>
      <c r="B553">
        <f>LN(('Q7 (5 Viet Stocks)'!B553*'VND to JPY exchange rate'!$F553)/('Q7 (5 Viet Stocks)'!B552*'VND to JPY exchange rate'!$F552))</f>
        <v>7.0455981705844835E-4</v>
      </c>
      <c r="C553">
        <f>LN(('Q7 (5 Viet Stocks)'!C553*'VND to JPY exchange rate'!$F553)/('Q7 (5 Viet Stocks)'!C552*'VND to JPY exchange rate'!$F552))</f>
        <v>4.8231523250031126E-2</v>
      </c>
      <c r="D553">
        <f>LN(('Q7 (5 Viet Stocks)'!D553*'VND to JPY exchange rate'!$F553)/('Q7 (5 Viet Stocks)'!D552*'VND to JPY exchange rate'!$F552))</f>
        <v>1.8927638527158164E-4</v>
      </c>
      <c r="E553">
        <f>LN(('Q7 (5 Viet Stocks)'!E553*'VND to JPY exchange rate'!$F553)/('Q7 (5 Viet Stocks)'!E552*'VND to JPY exchange rate'!$F552))</f>
        <v>1.582753523843989E-2</v>
      </c>
      <c r="F553">
        <f>LN(('Q7 (5 Viet Stocks)'!F553*'VND to JPY exchange rate'!$F553)/('Q7 (5 Viet Stocks)'!F552*'VND to JPY exchange rate'!$F552))</f>
        <v>4.7369333704425011E-2</v>
      </c>
    </row>
    <row r="554" spans="1:6" x14ac:dyDescent="0.25">
      <c r="A554" s="6">
        <v>45144</v>
      </c>
      <c r="B554">
        <f>LN(('Q7 (5 Viet Stocks)'!B554*'VND to JPY exchange rate'!$F554)/('Q7 (5 Viet Stocks)'!B553*'VND to JPY exchange rate'!$F553))</f>
        <v>-1.3042364775860587E-2</v>
      </c>
      <c r="C554">
        <f>LN(('Q7 (5 Viet Stocks)'!C554*'VND to JPY exchange rate'!$F554)/('Q7 (5 Viet Stocks)'!C553*'VND to JPY exchange rate'!$F553))</f>
        <v>9.788372740542655E-3</v>
      </c>
      <c r="D554">
        <f>LN(('Q7 (5 Viet Stocks)'!D554*'VND to JPY exchange rate'!$F554)/('Q7 (5 Viet Stocks)'!D553*'VND to JPY exchange rate'!$F553))</f>
        <v>7.2947457904430236E-3</v>
      </c>
      <c r="E554">
        <f>LN(('Q7 (5 Viet Stocks)'!E554*'VND to JPY exchange rate'!$F554)/('Q7 (5 Viet Stocks)'!E553*'VND to JPY exchange rate'!$F553))</f>
        <v>1.6909879664351469E-2</v>
      </c>
      <c r="F554">
        <f>LN(('Q7 (5 Viet Stocks)'!F554*'VND to JPY exchange rate'!$F554)/('Q7 (5 Viet Stocks)'!F553*'VND to JPY exchange rate'!$F553))</f>
        <v>-6.5277917979590538E-2</v>
      </c>
    </row>
    <row r="555" spans="1:6" x14ac:dyDescent="0.25">
      <c r="A555" s="6">
        <v>45151</v>
      </c>
      <c r="B555">
        <f>LN(('Q7 (5 Viet Stocks)'!B555*'VND to JPY exchange rate'!$F555)/('Q7 (5 Viet Stocks)'!B554*'VND to JPY exchange rate'!$F554))</f>
        <v>1.1220790750113199E-2</v>
      </c>
      <c r="C555">
        <f>LN(('Q7 (5 Viet Stocks)'!C555*'VND to JPY exchange rate'!$F555)/('Q7 (5 Viet Stocks)'!C554*'VND to JPY exchange rate'!$F554))</f>
        <v>5.2306478234527753E-3</v>
      </c>
      <c r="D555">
        <f>LN(('Q7 (5 Viet Stocks)'!D555*'VND to JPY exchange rate'!$F555)/('Q7 (5 Viet Stocks)'!D554*'VND to JPY exchange rate'!$F554))</f>
        <v>4.6266333945031171E-2</v>
      </c>
      <c r="E555">
        <f>LN(('Q7 (5 Viet Stocks)'!E555*'VND to JPY exchange rate'!$F555)/('Q7 (5 Viet Stocks)'!E554*'VND to JPY exchange rate'!$F554))</f>
        <v>-2.5792363636393683E-2</v>
      </c>
      <c r="F555">
        <f>LN(('Q7 (5 Viet Stocks)'!F555*'VND to JPY exchange rate'!$F555)/('Q7 (5 Viet Stocks)'!F554*'VND to JPY exchange rate'!$F554))</f>
        <v>-3.9874284499759167E-2</v>
      </c>
    </row>
    <row r="556" spans="1:6" x14ac:dyDescent="0.25">
      <c r="A556" s="6">
        <v>45158</v>
      </c>
      <c r="B556">
        <f>LN(('Q7 (5 Viet Stocks)'!B556*'VND to JPY exchange rate'!$F556)/('Q7 (5 Viet Stocks)'!B555*'VND to JPY exchange rate'!$F555))</f>
        <v>-2.3766198881453215E-2</v>
      </c>
      <c r="C556">
        <f>LN(('Q7 (5 Viet Stocks)'!C556*'VND to JPY exchange rate'!$F556)/('Q7 (5 Viet Stocks)'!C555*'VND to JPY exchange rate'!$F555))</f>
        <v>-2.3473341903401695E-2</v>
      </c>
      <c r="D556">
        <f>LN(('Q7 (5 Viet Stocks)'!D556*'VND to JPY exchange rate'!$F556)/('Q7 (5 Viet Stocks)'!D555*'VND to JPY exchange rate'!$F555))</f>
        <v>-5.6291424379454232E-2</v>
      </c>
      <c r="E556">
        <f>LN(('Q7 (5 Viet Stocks)'!E556*'VND to JPY exchange rate'!$F556)/('Q7 (5 Viet Stocks)'!E555*'VND to JPY exchange rate'!$F555))</f>
        <v>-4.0357136304656781E-2</v>
      </c>
      <c r="F556">
        <f>LN(('Q7 (5 Viet Stocks)'!F556*'VND to JPY exchange rate'!$F556)/('Q7 (5 Viet Stocks)'!F555*'VND to JPY exchange rate'!$F555))</f>
        <v>-0.1054820799979896</v>
      </c>
    </row>
    <row r="557" spans="1:6" x14ac:dyDescent="0.25">
      <c r="A557" s="6">
        <v>45165</v>
      </c>
      <c r="B557">
        <f>LN(('Q7 (5 Viet Stocks)'!B557*'VND to JPY exchange rate'!$F557)/('Q7 (5 Viet Stocks)'!B556*'VND to JPY exchange rate'!$F556))</f>
        <v>1.3758405041668792E-3</v>
      </c>
      <c r="C557">
        <f>LN(('Q7 (5 Viet Stocks)'!C557*'VND to JPY exchange rate'!$F557)/('Q7 (5 Viet Stocks)'!C556*'VND to JPY exchange rate'!$F556))</f>
        <v>8.9445805987844306E-3</v>
      </c>
      <c r="D557">
        <f>LN(('Q7 (5 Viet Stocks)'!D557*'VND to JPY exchange rate'!$F557)/('Q7 (5 Viet Stocks)'!D556*'VND to JPY exchange rate'!$F556))</f>
        <v>2.8614456034781948E-2</v>
      </c>
      <c r="E557">
        <f>LN(('Q7 (5 Viet Stocks)'!E557*'VND to JPY exchange rate'!$F557)/('Q7 (5 Viet Stocks)'!E556*'VND to JPY exchange rate'!$F556))</f>
        <v>-7.2813249365315854E-3</v>
      </c>
      <c r="F557">
        <f>LN(('Q7 (5 Viet Stocks)'!F557*'VND to JPY exchange rate'!$F557)/('Q7 (5 Viet Stocks)'!F556*'VND to JPY exchange rate'!$F556))</f>
        <v>1.2409845831825977E-2</v>
      </c>
    </row>
    <row r="559" spans="1:6" x14ac:dyDescent="0.25">
      <c r="A559" t="s">
        <v>10</v>
      </c>
      <c r="B559">
        <f>AVERAGE(B3:B557)*52</f>
        <v>0.15123270439084194</v>
      </c>
      <c r="C559">
        <f t="shared" ref="C559:F559" si="0">AVERAGE(C3:C557)*52</f>
        <v>0.19802262955229824</v>
      </c>
      <c r="D559">
        <f t="shared" si="0"/>
        <v>0.22744123719450426</v>
      </c>
      <c r="E559">
        <f t="shared" si="0"/>
        <v>0.10524416936892765</v>
      </c>
      <c r="F559">
        <f t="shared" si="0"/>
        <v>9.9953499541543769E-2</v>
      </c>
    </row>
    <row r="560" spans="1:6" x14ac:dyDescent="0.25">
      <c r="A560" t="s">
        <v>11</v>
      </c>
      <c r="B560">
        <f>_xlfn.STDEV.S(B3:B557)*SQRT(52)</f>
        <v>0.202810997761386</v>
      </c>
      <c r="C560">
        <f t="shared" ref="C560:F560" si="1">_xlfn.STDEV.S(C3:C557)*SQRT(52)</f>
        <v>0.24907712705903645</v>
      </c>
      <c r="D560">
        <f t="shared" si="1"/>
        <v>0.30145960061717292</v>
      </c>
      <c r="E560">
        <f t="shared" si="1"/>
        <v>0.32534584248458076</v>
      </c>
      <c r="F560">
        <f t="shared" si="1"/>
        <v>0.67603241262330549</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5E0EB-9252-4AA8-B7DF-D04D0AE86384}">
  <dimension ref="A1:AI66"/>
  <sheetViews>
    <sheetView topLeftCell="A28" workbookViewId="0">
      <selection activeCell="E44" sqref="E44"/>
    </sheetView>
  </sheetViews>
  <sheetFormatPr defaultRowHeight="15" x14ac:dyDescent="0.25"/>
  <cols>
    <col min="11" max="11" width="9.7109375" bestFit="1" customWidth="1"/>
  </cols>
  <sheetData>
    <row r="1" spans="1:35" x14ac:dyDescent="0.25">
      <c r="A1">
        <v>1</v>
      </c>
      <c r="C1">
        <f>_xlfn.COVARIANCE.S('Q1'!$B$5:$B$560,'Q1'!B5:B560)*52</f>
        <v>0.24552760524238113</v>
      </c>
      <c r="D1">
        <f>_xlfn.COVARIANCE.S('Q1'!$B$5:$B$560,'Q1'!C5:C560)*52</f>
        <v>5.4704466642821831E-2</v>
      </c>
      <c r="E1">
        <f>_xlfn.COVARIANCE.S('Q1'!$B$5:$B$560,'Q1'!D5:D560)*52</f>
        <v>7.6310117069713787E-2</v>
      </c>
      <c r="F1">
        <f>_xlfn.COVARIANCE.S('Q1'!$B$5:$B$560,'Q1'!E5:E560)*52</f>
        <v>7.2433044364494548E-2</v>
      </c>
      <c r="G1">
        <f>_xlfn.COVARIANCE.S('Q1'!$B$5:$B$560,'Q1'!F5:F560)*52</f>
        <v>4.3574705346740579E-2</v>
      </c>
      <c r="H1">
        <f>_xlfn.COVARIANCE.S('Q1'!$B$5:$B$560,'Q1'!G5:G560)*52</f>
        <v>4.0742308939593082E-2</v>
      </c>
      <c r="I1">
        <f>_xlfn.COVARIANCE.S('Q1'!$B$5:$B$560,'Q1'!H5:H560)*52</f>
        <v>4.2992042085611665E-2</v>
      </c>
      <c r="J1">
        <f>_xlfn.COVARIANCE.S('Q1'!$B$5:$B$560,'Q1'!I5:I560)*52</f>
        <v>2.4952395937089363E-2</v>
      </c>
      <c r="K1">
        <f>_xlfn.COVARIANCE.S('Q1'!$B$5:$B$560,'Q1'!J5:J560)*52</f>
        <v>4.6683414461791146E-2</v>
      </c>
      <c r="L1">
        <f>_xlfn.COVARIANCE.S('Q1'!$B$5:$B$560,'Q1'!K5:K560)*52</f>
        <v>2.9797357886186038E-2</v>
      </c>
      <c r="M1">
        <f>_xlfn.COVARIANCE.S('Q1'!$B$5:$B$560,'Q1'!L5:L560)*52</f>
        <v>2.8732239800630117E-2</v>
      </c>
      <c r="N1">
        <f>_xlfn.COVARIANCE.S('Q1'!$B$5:$B$560,'Q1'!M5:M560)*52</f>
        <v>3.7376602883857094E-2</v>
      </c>
      <c r="O1">
        <f>_xlfn.COVARIANCE.S('Q1'!$B$5:$B$560,'Q1'!N5:N560)*52</f>
        <v>6.7090710208935755E-2</v>
      </c>
      <c r="P1">
        <f>_xlfn.COVARIANCE.S('Q1'!$B$5:$B$560,'Q1'!O5:O560)*52</f>
        <v>9.4603334910250709E-3</v>
      </c>
      <c r="Q1">
        <f>_xlfn.COVARIANCE.S('Q1'!$B$5:$B$560,'Q1'!P5:P560)*52</f>
        <v>5.2915331916487389E-2</v>
      </c>
      <c r="R1">
        <f>_xlfn.COVARIANCE.S('Q1'!$B$5:$B$560,'Q1'!Q5:Q560)*52</f>
        <v>2.1348102266642809E-2</v>
      </c>
      <c r="S1">
        <f>_xlfn.COVARIANCE.S('Q1'!$B$5:$B$560,'Q1'!R5:R560)*52</f>
        <v>2.7060420698492522E-2</v>
      </c>
      <c r="T1">
        <f>_xlfn.COVARIANCE.S('Q1'!$B$5:$B$560,'Q1'!S5:S560)*52</f>
        <v>1.5443091125914524E-2</v>
      </c>
      <c r="U1">
        <f>_xlfn.COVARIANCE.S('Q1'!$B$5:$B$560,'Q1'!T5:T560)*52</f>
        <v>5.2516147663559297E-2</v>
      </c>
      <c r="V1">
        <f>_xlfn.COVARIANCE.S('Q1'!$B$5:$B$560,'Q1'!U5:U560)*52</f>
        <v>3.3690029387240479E-2</v>
      </c>
      <c r="W1">
        <f>_xlfn.COVARIANCE.S('Q1'!$B$5:$B$560,'Q1'!V5:V560)*52</f>
        <v>5.0313556993519595E-2</v>
      </c>
      <c r="X1">
        <f>_xlfn.COVARIANCE.S('Q1'!$B$5:$B$560,'Q1'!W5:W560)*52</f>
        <v>3.8628852762446098E-2</v>
      </c>
      <c r="Y1">
        <f>_xlfn.COVARIANCE.S('Q1'!$B$5:$B$560,'Q1'!X5:X560)*52</f>
        <v>2.0154249503403637E-2</v>
      </c>
      <c r="Z1">
        <f>_xlfn.COVARIANCE.S('Q1'!$B$5:$B$560,'Q1'!Y5:Y560)*52</f>
        <v>7.1215829231437433E-2</v>
      </c>
      <c r="AA1">
        <f>_xlfn.COVARIANCE.S('Q1'!$B$5:$B$560,'Q1'!Z5:Z560)*52</f>
        <v>2.2205827492530077E-2</v>
      </c>
      <c r="AB1">
        <f>_xlfn.COVARIANCE.S('Q1'!$B$6:$B$560,'Q8'!B$3:B$557)*52</f>
        <v>1.3118008195264368E-2</v>
      </c>
      <c r="AC1">
        <f>_xlfn.COVARIANCE.S('Q1'!$B$6:$B$560,'Q8'!C$3:C$557)*52</f>
        <v>2.2578496377939593E-2</v>
      </c>
      <c r="AD1">
        <f>_xlfn.COVARIANCE.S('Q1'!$B$6:$B$560,'Q8'!D$3:D$557)*52</f>
        <v>9.8553145915371079E-3</v>
      </c>
      <c r="AE1">
        <f>_xlfn.COVARIANCE.S('Q1'!$B$6:$B$560,'Q8'!E$3:E$557)*52</f>
        <v>1.4566199668746654E-2</v>
      </c>
      <c r="AF1">
        <f>_xlfn.COVARIANCE.S('Q1'!$B$6:$B$560,'Q8'!F$3:F$557)*52</f>
        <v>5.3779713621451994E-2</v>
      </c>
      <c r="AI1" cm="1">
        <f t="array" ref="AI1:AI25">TRANSPOSE('Q1'!B562:Z562)</f>
        <v>0.45728616563989866</v>
      </c>
    </row>
    <row r="2" spans="1:35" x14ac:dyDescent="0.25">
      <c r="A2">
        <v>1</v>
      </c>
      <c r="C2" cm="1">
        <f t="array" ref="C2:C30">TRANSPOSE(D1:AF1)</f>
        <v>5.4704466642821831E-2</v>
      </c>
      <c r="D2">
        <f>_xlfn.COVARIANCE.S('Q1'!$C$5:$C$560,'Q1'!C5:C560)*52</f>
        <v>0.15845446777741656</v>
      </c>
      <c r="E2">
        <f>_xlfn.COVARIANCE.S('Q1'!$C$5:$C$560,'Q1'!D5:D560)*52</f>
        <v>4.4939001131211409E-2</v>
      </c>
      <c r="F2">
        <f>_xlfn.COVARIANCE.S('Q1'!$C$5:$C$560,'Q1'!E5:E560)*52</f>
        <v>3.8987679134093019E-2</v>
      </c>
      <c r="G2">
        <f>_xlfn.COVARIANCE.S('Q1'!$C$5:$C$560,'Q1'!F5:F560)*52</f>
        <v>2.2411491273855316E-2</v>
      </c>
      <c r="H2">
        <f>_xlfn.COVARIANCE.S('Q1'!$C$5:$C$560,'Q1'!G5:G560)*52</f>
        <v>2.4327202778344385E-2</v>
      </c>
      <c r="I2">
        <f>_xlfn.COVARIANCE.S('Q1'!$C$5:$C$560,'Q1'!H5:H560)*52</f>
        <v>1.0957293056983636E-2</v>
      </c>
      <c r="J2">
        <f>_xlfn.COVARIANCE.S('Q1'!$C$5:$C$560,'Q1'!I5:I560)*52</f>
        <v>1.2074499181002884E-2</v>
      </c>
      <c r="K2">
        <f>_xlfn.COVARIANCE.S('Q1'!$C$5:$C$560,'Q1'!J5:J560)*52</f>
        <v>3.8145973644420926E-2</v>
      </c>
      <c r="L2">
        <f>_xlfn.COVARIANCE.S('Q1'!$C$5:$C$560,'Q1'!K5:K560)*52</f>
        <v>2.9236703915482585E-2</v>
      </c>
      <c r="M2">
        <f>_xlfn.COVARIANCE.S('Q1'!$C$5:$C$560,'Q1'!L5:L560)*52</f>
        <v>2.9808897366495855E-2</v>
      </c>
      <c r="N2">
        <f>_xlfn.COVARIANCE.S('Q1'!$C$5:$C$560,'Q1'!M5:M560)*52</f>
        <v>3.3841595016515166E-2</v>
      </c>
      <c r="O2">
        <f>_xlfn.COVARIANCE.S('Q1'!$C$5:$C$560,'Q1'!N5:N560)*52</f>
        <v>4.741306175266484E-2</v>
      </c>
      <c r="P2">
        <f>_xlfn.COVARIANCE.S('Q1'!$C$5:$C$560,'Q1'!O5:O560)*52</f>
        <v>1.5964094272951243E-2</v>
      </c>
      <c r="Q2">
        <f>_xlfn.COVARIANCE.S('Q1'!$C$5:$C$560,'Q1'!P5:P560)*52</f>
        <v>3.4461910642101856E-2</v>
      </c>
      <c r="R2">
        <f>_xlfn.COVARIANCE.S('Q1'!$C$5:$C$560,'Q1'!Q5:Q560)*52</f>
        <v>2.1525969654032376E-2</v>
      </c>
      <c r="S2">
        <f>_xlfn.COVARIANCE.S('Q1'!$C$5:$C$560,'Q1'!R5:R560)*52</f>
        <v>2.5195637232049446E-2</v>
      </c>
      <c r="T2">
        <f>_xlfn.COVARIANCE.S('Q1'!$C$5:$C$560,'Q1'!S5:S560)*52</f>
        <v>1.0169273613007049E-2</v>
      </c>
      <c r="U2">
        <f>_xlfn.COVARIANCE.S('Q1'!$C$5:$C$560,'Q1'!T5:T560)*52</f>
        <v>3.0867685677939325E-2</v>
      </c>
      <c r="V2">
        <f>_xlfn.COVARIANCE.S('Q1'!$C$5:$C$560,'Q1'!U5:U560)*52</f>
        <v>2.8715951066512577E-2</v>
      </c>
      <c r="W2">
        <f>_xlfn.COVARIANCE.S('Q1'!$C$5:$C$560,'Q1'!V5:V560)*52</f>
        <v>1.9803517508273086E-2</v>
      </c>
      <c r="X2">
        <f>_xlfn.COVARIANCE.S('Q1'!$C$5:$C$560,'Q1'!W5:W560)*52</f>
        <v>2.4977804338233059E-2</v>
      </c>
      <c r="Y2">
        <f>_xlfn.COVARIANCE.S('Q1'!$C$5:$C$560,'Q1'!X5:X560)*52</f>
        <v>1.6615638948787637E-2</v>
      </c>
      <c r="Z2">
        <f>_xlfn.COVARIANCE.S('Q1'!$C$5:$C$560,'Q1'!Y5:Y560)*52</f>
        <v>3.1669049632095568E-2</v>
      </c>
      <c r="AA2">
        <f>_xlfn.COVARIANCE.S('Q1'!$C$5:$C$560,'Q1'!Z5:Z560)*52</f>
        <v>1.6511114527225128E-2</v>
      </c>
      <c r="AB2">
        <f>_xlfn.COVARIANCE.S('Q1'!$C$6:$C$560,'Q8'!B$3:B$557)*52</f>
        <v>6.9032393491817072E-3</v>
      </c>
      <c r="AC2">
        <f>_xlfn.COVARIANCE.S('Q1'!$C$6:$C$560,'Q8'!C$3:C$557)*52</f>
        <v>1.216633915778728E-2</v>
      </c>
      <c r="AD2">
        <f>_xlfn.COVARIANCE.S('Q1'!$C$6:$C$560,'Q8'!D$3:D$557)*52</f>
        <v>-2.9299556521873247E-3</v>
      </c>
      <c r="AE2">
        <f>_xlfn.COVARIANCE.S('Q1'!$C$6:$C$560,'Q8'!E$3:E$557)*52</f>
        <v>5.3063088155047497E-3</v>
      </c>
      <c r="AF2">
        <f>_xlfn.COVARIANCE.S('Q1'!$C$6:$C$560,'Q8'!F$3:F$557)*52</f>
        <v>3.3811402328286395E-2</v>
      </c>
      <c r="AI2">
        <v>0.1412068161185541</v>
      </c>
    </row>
    <row r="3" spans="1:35" x14ac:dyDescent="0.25">
      <c r="A3">
        <v>1</v>
      </c>
      <c r="C3">
        <v>7.6310117069713787E-2</v>
      </c>
      <c r="D3" cm="1">
        <f t="array" ref="D3:D30">TRANSPOSE(E2:AF2)</f>
        <v>4.4939001131211409E-2</v>
      </c>
      <c r="E3">
        <f>_xlfn.COVARIANCE.S('Q1'!$D$5:$D$560,'Q1'!D5:D560)*52</f>
        <v>0.24277150817643794</v>
      </c>
      <c r="F3">
        <f>_xlfn.COVARIANCE.S('Q1'!$D$5:$D$560,'Q1'!E5:E560)*52</f>
        <v>5.3658773013262384E-2</v>
      </c>
      <c r="G3">
        <f>_xlfn.COVARIANCE.S('Q1'!$D$5:$D$560,'Q1'!F5:F560)*52</f>
        <v>4.4667509304313298E-2</v>
      </c>
      <c r="H3">
        <f>_xlfn.COVARIANCE.S('Q1'!$D$5:$D$560,'Q1'!G5:G560)*52</f>
        <v>3.5529395591092292E-2</v>
      </c>
      <c r="I3">
        <f>_xlfn.COVARIANCE.S('Q1'!$D$5:$D$560,'Q1'!H5:H560)*52</f>
        <v>3.9463513141991736E-2</v>
      </c>
      <c r="J3">
        <f>_xlfn.COVARIANCE.S('Q1'!$D$5:$D$560,'Q1'!I5:I560)*52</f>
        <v>2.7361383852528148E-2</v>
      </c>
      <c r="K3">
        <f>_xlfn.COVARIANCE.S('Q1'!$D$5:$D$560,'Q1'!J5:J560)*52</f>
        <v>3.9767867423608522E-2</v>
      </c>
      <c r="L3">
        <f>_xlfn.COVARIANCE.S('Q1'!$D$5:$D$560,'Q1'!K5:K560)*52</f>
        <v>3.0740528304662958E-2</v>
      </c>
      <c r="M3">
        <f>_xlfn.COVARIANCE.S('Q1'!$D$5:$D$560,'Q1'!L5:L560)*52</f>
        <v>3.4924813102465119E-2</v>
      </c>
      <c r="N3">
        <f>_xlfn.COVARIANCE.S('Q1'!$D$5:$D$560,'Q1'!M5:M560)*52</f>
        <v>3.90006363286085E-2</v>
      </c>
      <c r="O3">
        <f>_xlfn.COVARIANCE.S('Q1'!$D$5:$D$560,'Q1'!N5:N560)*52</f>
        <v>6.9621815705509488E-2</v>
      </c>
      <c r="P3">
        <f>_xlfn.COVARIANCE.S('Q1'!$D$5:$D$560,'Q1'!O5:O560)*52</f>
        <v>1.2021030803136684E-2</v>
      </c>
      <c r="Q3">
        <f>_xlfn.COVARIANCE.S('Q1'!$D$5:$D$560,'Q1'!P5:P560)*52</f>
        <v>3.9062194704954638E-2</v>
      </c>
      <c r="R3">
        <f>_xlfn.COVARIANCE.S('Q1'!$D$5:$D$560,'Q1'!Q5:Q560)*52</f>
        <v>2.3351765887014909E-2</v>
      </c>
      <c r="S3">
        <f>_xlfn.COVARIANCE.S('Q1'!$D$5:$D$560,'Q1'!R5:R560)*52</f>
        <v>2.165222542948636E-2</v>
      </c>
      <c r="T3">
        <f>_xlfn.COVARIANCE.S('Q1'!$D$5:$D$560,'Q1'!S5:S560)*52</f>
        <v>1.452035157968772E-2</v>
      </c>
      <c r="U3">
        <f>_xlfn.COVARIANCE.S('Q1'!$D$5:$D$560,'Q1'!T5:T560)*52</f>
        <v>5.9158512576883399E-2</v>
      </c>
      <c r="V3">
        <f>_xlfn.COVARIANCE.S('Q1'!$D$5:$D$560,'Q1'!U5:U560)*52</f>
        <v>2.7278501826771519E-2</v>
      </c>
      <c r="W3">
        <f>_xlfn.COVARIANCE.S('Q1'!$D$5:$D$560,'Q1'!V5:V560)*52</f>
        <v>4.2422823101758475E-2</v>
      </c>
      <c r="X3">
        <f>_xlfn.COVARIANCE.S('Q1'!$D$5:$D$560,'Q1'!W5:W560)*52</f>
        <v>3.9632981459471993E-2</v>
      </c>
      <c r="Y3">
        <f>_xlfn.COVARIANCE.S('Q1'!$D$5:$D$560,'Q1'!X5:X560)*52</f>
        <v>2.2953197390907697E-2</v>
      </c>
      <c r="Z3">
        <f>_xlfn.COVARIANCE.S('Q1'!$D$5:$D$560,'Q1'!Y5:Y560)*52</f>
        <v>6.4177912875036894E-2</v>
      </c>
      <c r="AA3">
        <f>_xlfn.COVARIANCE.S('Q1'!$D$5:$D$560,'Q1'!Z5:Z560)*52</f>
        <v>1.6050566574717227E-2</v>
      </c>
      <c r="AB3">
        <f>_xlfn.COVARIANCE.S('Q1'!$D$6:$D$560,'Q8'!B$3:B$557)*52</f>
        <v>9.9712276256978833E-3</v>
      </c>
      <c r="AC3">
        <f>_xlfn.COVARIANCE.S('Q1'!$D$6:$D$560,'Q8'!C$3:C$557)*52</f>
        <v>1.2683945916365231E-2</v>
      </c>
      <c r="AD3">
        <f>_xlfn.COVARIANCE.S('Q1'!$D$6:$D$560,'Q8'!D$3:D$557)*52</f>
        <v>2.1169096188194104E-3</v>
      </c>
      <c r="AE3">
        <f>_xlfn.COVARIANCE.S('Q1'!$D$6:$D$560,'Q8'!E$3:E$557)*52</f>
        <v>6.1328102641294716E-3</v>
      </c>
      <c r="AF3">
        <f>_xlfn.COVARIANCE.S('Q1'!$D$6:$D$560,'Q8'!F$3:F$557)*52</f>
        <v>2.5180690603794634E-2</v>
      </c>
      <c r="AI3">
        <v>0.14762085278124076</v>
      </c>
    </row>
    <row r="4" spans="1:35" x14ac:dyDescent="0.25">
      <c r="A4">
        <v>1</v>
      </c>
      <c r="C4">
        <v>7.2433044364494548E-2</v>
      </c>
      <c r="D4">
        <v>3.8987679134093019E-2</v>
      </c>
      <c r="E4" cm="1">
        <f t="array" ref="E4:E30">TRANSPOSE(F3:AF3)</f>
        <v>5.3658773013262384E-2</v>
      </c>
      <c r="F4">
        <f>_xlfn.COVARIANCE.S('Q1'!$E$5:$E$560,'Q1'!E5:E560)*52</f>
        <v>0.15723062135309046</v>
      </c>
      <c r="G4">
        <f>_xlfn.COVARIANCE.S('Q1'!$E$5:$E$560,'Q1'!F5:F560)*52</f>
        <v>3.9540032040923101E-2</v>
      </c>
      <c r="H4">
        <f>_xlfn.COVARIANCE.S('Q1'!$E$5:$E$560,'Q1'!G5:G560)*52</f>
        <v>3.7472921349246048E-2</v>
      </c>
      <c r="I4">
        <f>_xlfn.COVARIANCE.S('Q1'!$E$5:$E$560,'Q1'!H5:H560)*52</f>
        <v>4.6425258042502283E-2</v>
      </c>
      <c r="J4">
        <f>_xlfn.COVARIANCE.S('Q1'!$E$5:$E$560,'Q1'!I5:I560)*52</f>
        <v>2.8101831757401496E-2</v>
      </c>
      <c r="K4">
        <f>_xlfn.COVARIANCE.S('Q1'!$E$5:$E$560,'Q1'!J5:J560)*52</f>
        <v>3.7237420691188676E-2</v>
      </c>
      <c r="L4">
        <f>_xlfn.COVARIANCE.S('Q1'!$E$5:$E$560,'Q1'!K5:K560)*52</f>
        <v>2.3103624745021069E-2</v>
      </c>
      <c r="M4">
        <f>_xlfn.COVARIANCE.S('Q1'!$E$5:$E$560,'Q1'!L5:L560)*52</f>
        <v>2.1012176188663835E-2</v>
      </c>
      <c r="N4">
        <f>_xlfn.COVARIANCE.S('Q1'!$E$5:$E$560,'Q1'!M5:M560)*52</f>
        <v>3.2563062025292501E-2</v>
      </c>
      <c r="O4">
        <f>_xlfn.COVARIANCE.S('Q1'!$E$5:$E$560,'Q1'!N5:N560)*52</f>
        <v>6.844678149520024E-2</v>
      </c>
      <c r="P4">
        <f>_xlfn.COVARIANCE.S('Q1'!$E$5:$E$560,'Q1'!O5:O560)*52</f>
        <v>5.4311412245152645E-3</v>
      </c>
      <c r="Q4">
        <f>_xlfn.COVARIANCE.S('Q1'!$E$5:$E$560,'Q1'!P5:P560)*52</f>
        <v>4.0181789133990183E-2</v>
      </c>
      <c r="R4">
        <f>_xlfn.COVARIANCE.S('Q1'!$E$5:$E$560,'Q1'!Q5:Q560)*52</f>
        <v>2.1046834736441165E-2</v>
      </c>
      <c r="S4">
        <f>_xlfn.COVARIANCE.S('Q1'!$E$5:$E$560,'Q1'!R5:R560)*52</f>
        <v>1.7937882931978493E-2</v>
      </c>
      <c r="T4">
        <f>_xlfn.COVARIANCE.S('Q1'!$E$5:$E$560,'Q1'!S5:S560)*52</f>
        <v>1.1613728484366146E-2</v>
      </c>
      <c r="U4">
        <f>_xlfn.COVARIANCE.S('Q1'!$E$5:$E$560,'Q1'!T5:T560)*52</f>
        <v>4.4051288008463911E-2</v>
      </c>
      <c r="V4">
        <f>_xlfn.COVARIANCE.S('Q1'!$E$5:$E$560,'Q1'!U5:U560)*52</f>
        <v>1.7898976077548139E-2</v>
      </c>
      <c r="W4">
        <f>_xlfn.COVARIANCE.S('Q1'!$E$5:$E$560,'Q1'!V5:V560)*52</f>
        <v>4.7121354879418237E-2</v>
      </c>
      <c r="X4">
        <f>_xlfn.COVARIANCE.S('Q1'!$E$5:$E$560,'Q1'!W5:W560)*52</f>
        <v>3.110034406828413E-2</v>
      </c>
      <c r="Y4">
        <f>_xlfn.COVARIANCE.S('Q1'!$E$5:$E$560,'Q1'!X5:X560)*52</f>
        <v>8.9370587312447049E-3</v>
      </c>
      <c r="Z4">
        <f>_xlfn.COVARIANCE.S('Q1'!$E$5:$E$560,'Q1'!Y5:Y560)*52</f>
        <v>6.1013418217967887E-2</v>
      </c>
      <c r="AA4">
        <f>_xlfn.COVARIANCE.S('Q1'!$E$5:$E$560,'Q1'!Z5:Z560)*52</f>
        <v>1.7991947522388592E-2</v>
      </c>
      <c r="AB4">
        <f>_xlfn.COVARIANCE.S('Q1'!$E$6:$E$560,'Q8'!B$3:B$557)*52</f>
        <v>7.7096958586126644E-3</v>
      </c>
      <c r="AC4">
        <f>_xlfn.COVARIANCE.S('Q1'!$E$6:$E$560,'Q8'!C$3:C$557)*52</f>
        <v>1.1363537443328254E-2</v>
      </c>
      <c r="AD4">
        <f>_xlfn.COVARIANCE.S('Q1'!$E$6:$E$560,'Q8'!D$3:D$557)*52</f>
        <v>1.8990905098923124E-3</v>
      </c>
      <c r="AE4">
        <f>_xlfn.COVARIANCE.S('Q1'!$E$6:$E$560,'Q8'!E$3:E$557)*52</f>
        <v>1.3091902167403961E-2</v>
      </c>
      <c r="AF4">
        <f>_xlfn.COVARIANCE.S('Q1'!$E$6:$E$560,'Q8'!F$3:F$557)*52</f>
        <v>2.9099588821668725E-2</v>
      </c>
      <c r="AI4">
        <v>0.21476522812701707</v>
      </c>
    </row>
    <row r="5" spans="1:35" x14ac:dyDescent="0.25">
      <c r="A5">
        <v>1</v>
      </c>
      <c r="C5">
        <v>4.3574705346740579E-2</v>
      </c>
      <c r="D5">
        <v>2.2411491273855316E-2</v>
      </c>
      <c r="E5">
        <v>4.4667509304313298E-2</v>
      </c>
      <c r="F5" cm="1">
        <f t="array" ref="F5:F30">TRANSPOSE(G4:AF4)</f>
        <v>3.9540032040923101E-2</v>
      </c>
      <c r="G5">
        <f>_xlfn.COVARIANCE.S('Q1'!$F$5:$F$560,'Q1'!F5:F560)*52</f>
        <v>9.3308217630542756E-2</v>
      </c>
      <c r="H5">
        <f>_xlfn.COVARIANCE.S('Q1'!$F$5:$F$560,'Q1'!G5:G560)*52</f>
        <v>5.1279135309113974E-2</v>
      </c>
      <c r="I5">
        <f>_xlfn.COVARIANCE.S('Q1'!$F$5:$F$560,'Q1'!H5:H560)*52</f>
        <v>5.1779280874049621E-2</v>
      </c>
      <c r="J5">
        <f>_xlfn.COVARIANCE.S('Q1'!$F$5:$F$560,'Q1'!I5:I560)*52</f>
        <v>3.8704948787610043E-2</v>
      </c>
      <c r="K5">
        <f>_xlfn.COVARIANCE.S('Q1'!$F$5:$F$560,'Q1'!J5:J560)*52</f>
        <v>3.1014023706117902E-2</v>
      </c>
      <c r="L5">
        <f>_xlfn.COVARIANCE.S('Q1'!$F$5:$F$560,'Q1'!K5:K560)*52</f>
        <v>1.7807811557594901E-2</v>
      </c>
      <c r="M5">
        <f>_xlfn.COVARIANCE.S('Q1'!$F$5:$F$560,'Q1'!L5:L560)*52</f>
        <v>2.8569047836322872E-2</v>
      </c>
      <c r="N5">
        <f>_xlfn.COVARIANCE.S('Q1'!$F$5:$F$560,'Q1'!M5:M560)*52</f>
        <v>5.4010448601153838E-2</v>
      </c>
      <c r="O5">
        <f>_xlfn.COVARIANCE.S('Q1'!$F$5:$F$560,'Q1'!N5:N560)*52</f>
        <v>7.9117170893023475E-2</v>
      </c>
      <c r="P5">
        <f>_xlfn.COVARIANCE.S('Q1'!$F$5:$F$560,'Q1'!O5:O560)*52</f>
        <v>1.3575674924217952E-2</v>
      </c>
      <c r="Q5">
        <f>_xlfn.COVARIANCE.S('Q1'!$F$5:$F$560,'Q1'!P5:P560)*52</f>
        <v>2.9076213811216112E-2</v>
      </c>
      <c r="R5">
        <f>_xlfn.COVARIANCE.S('Q1'!$F$5:$F$560,'Q1'!Q5:Q560)*52</f>
        <v>2.3391253814102213E-2</v>
      </c>
      <c r="S5">
        <f>_xlfn.COVARIANCE.S('Q1'!$F$5:$F$560,'Q1'!R5:R560)*52</f>
        <v>3.3446582159549827E-2</v>
      </c>
      <c r="T5">
        <f>_xlfn.COVARIANCE.S('Q1'!$F$5:$F$560,'Q1'!S5:S560)*52</f>
        <v>1.6304377410285759E-2</v>
      </c>
      <c r="U5">
        <f>_xlfn.COVARIANCE.S('Q1'!$F$5:$F$560,'Q1'!T5:T560)*52</f>
        <v>6.0487316372925003E-2</v>
      </c>
      <c r="V5">
        <f>_xlfn.COVARIANCE.S('Q1'!$F$5:$F$560,'Q1'!U5:U560)*52</f>
        <v>2.249637493787824E-2</v>
      </c>
      <c r="W5">
        <f>_xlfn.COVARIANCE.S('Q1'!$F$5:$F$560,'Q1'!V5:V560)*52</f>
        <v>4.6838095549385499E-2</v>
      </c>
      <c r="X5">
        <f>_xlfn.COVARIANCE.S('Q1'!$F$5:$F$560,'Q1'!W5:W560)*52</f>
        <v>4.9486373637356015E-2</v>
      </c>
      <c r="Y5">
        <f>_xlfn.COVARIANCE.S('Q1'!$F$5:$F$560,'Q1'!X5:X560)*52</f>
        <v>1.0318526408195352E-2</v>
      </c>
      <c r="Z5">
        <f>_xlfn.COVARIANCE.S('Q1'!$F$5:$F$560,'Q1'!Y5:Y560)*52</f>
        <v>5.6112298204704883E-2</v>
      </c>
      <c r="AA5">
        <f>_xlfn.COVARIANCE.S('Q1'!$F$5:$F$560,'Q1'!Z5:Z560)*52</f>
        <v>2.0744564055269161E-2</v>
      </c>
      <c r="AB5">
        <f>_xlfn.COVARIANCE.S('Q1'!$F$6:$F$560,'Q8'!B$3:B$557)*52</f>
        <v>8.5837315055162979E-3</v>
      </c>
      <c r="AC5">
        <f>_xlfn.COVARIANCE.S('Q1'!$F$6:$F$560,'Q8'!C$3:C$557)*52</f>
        <v>1.0134182493039661E-2</v>
      </c>
      <c r="AD5">
        <f>_xlfn.COVARIANCE.S('Q1'!$F$6:$F$560,'Q8'!D$3:D$557)*52</f>
        <v>-2.2886845130117351E-3</v>
      </c>
      <c r="AE5">
        <f>_xlfn.COVARIANCE.S('Q1'!$F$6:$F$560,'Q8'!E$3:E$557)*52</f>
        <v>1.6463667129989649E-2</v>
      </c>
      <c r="AF5">
        <f>_xlfn.COVARIANCE.S('Q1'!$F$6:$F$560,'Q8'!F$3:F$557)*52</f>
        <v>3.3109732994752762E-2</v>
      </c>
      <c r="AI5">
        <v>0.11791721016331608</v>
      </c>
    </row>
    <row r="6" spans="1:35" x14ac:dyDescent="0.25">
      <c r="A6">
        <v>1</v>
      </c>
      <c r="C6">
        <v>4.0742308939593082E-2</v>
      </c>
      <c r="D6">
        <v>2.4327202778344385E-2</v>
      </c>
      <c r="E6">
        <v>3.5529395591092292E-2</v>
      </c>
      <c r="F6">
        <v>3.7472921349246048E-2</v>
      </c>
      <c r="G6" cm="1">
        <f t="array" ref="G6:G30">TRANSPOSE(H5:AF5)</f>
        <v>5.1279135309113974E-2</v>
      </c>
      <c r="H6">
        <f>_xlfn.COVARIANCE.S('Q1'!$G$5:$G$560,'Q1'!G5:G560)*52</f>
        <v>6.1518562227180343E-2</v>
      </c>
      <c r="I6">
        <f>_xlfn.COVARIANCE.S('Q1'!$G$5:$G$560,'Q1'!H5:H560)*52</f>
        <v>5.5301097745746916E-2</v>
      </c>
      <c r="J6">
        <f>_xlfn.COVARIANCE.S('Q1'!$G$5:$G$560,'Q1'!I5:I560)*52</f>
        <v>3.4660955338677794E-2</v>
      </c>
      <c r="K6">
        <f>_xlfn.COVARIANCE.S('Q1'!$G$5:$G$560,'Q1'!J5:J560)*52</f>
        <v>3.0526734618469047E-2</v>
      </c>
      <c r="L6">
        <f>_xlfn.COVARIANCE.S('Q1'!$G$5:$G$560,'Q1'!K5:K560)*52</f>
        <v>1.8681091965512178E-2</v>
      </c>
      <c r="M6">
        <f>_xlfn.COVARIANCE.S('Q1'!$G$5:$G$560,'Q1'!L5:L560)*52</f>
        <v>2.6504635687873937E-2</v>
      </c>
      <c r="N6">
        <f>_xlfn.COVARIANCE.S('Q1'!$G$5:$G$560,'Q1'!M5:M560)*52</f>
        <v>4.0829341663506762E-2</v>
      </c>
      <c r="O6">
        <f>_xlfn.COVARIANCE.S('Q1'!$G$5:$G$560,'Q1'!N5:N560)*52</f>
        <v>5.8405144754600673E-2</v>
      </c>
      <c r="P6">
        <f>_xlfn.COVARIANCE.S('Q1'!$G$5:$G$560,'Q1'!O5:O560)*52</f>
        <v>1.2613132556019245E-2</v>
      </c>
      <c r="Q6">
        <f>_xlfn.COVARIANCE.S('Q1'!$G$5:$G$560,'Q1'!P5:P560)*52</f>
        <v>3.2510586414770948E-2</v>
      </c>
      <c r="R6">
        <f>_xlfn.COVARIANCE.S('Q1'!$G$5:$G$560,'Q1'!Q5:Q560)*52</f>
        <v>1.9803203483886582E-2</v>
      </c>
      <c r="S6">
        <f>_xlfn.COVARIANCE.S('Q1'!$G$5:$G$560,'Q1'!R5:R560)*52</f>
        <v>2.7894000566531123E-2</v>
      </c>
      <c r="T6">
        <f>_xlfn.COVARIANCE.S('Q1'!$G$5:$G$560,'Q1'!S5:S560)*52</f>
        <v>1.4016173057488448E-2</v>
      </c>
      <c r="U6">
        <f>_xlfn.COVARIANCE.S('Q1'!$G$5:$G$560,'Q1'!T5:T560)*52</f>
        <v>4.682801660601512E-2</v>
      </c>
      <c r="V6">
        <f>_xlfn.COVARIANCE.S('Q1'!$G$5:$G$560,'Q1'!U5:U560)*52</f>
        <v>2.4071818643510344E-2</v>
      </c>
      <c r="W6">
        <f>_xlfn.COVARIANCE.S('Q1'!$G$5:$G$560,'Q1'!V5:V560)*52</f>
        <v>3.707641736846707E-2</v>
      </c>
      <c r="X6">
        <f>_xlfn.COVARIANCE.S('Q1'!$G$5:$G$560,'Q1'!W5:W560)*52</f>
        <v>3.6363199380012874E-2</v>
      </c>
      <c r="Y6">
        <f>_xlfn.COVARIANCE.S('Q1'!$G$5:$G$560,'Q1'!X5:X560)*52</f>
        <v>1.0068689563107917E-2</v>
      </c>
      <c r="Z6">
        <f>_xlfn.COVARIANCE.S('Q1'!$G$5:$G$560,'Q1'!Y5:Y560)*52</f>
        <v>4.4745665034591792E-2</v>
      </c>
      <c r="AA6">
        <f>_xlfn.COVARIANCE.S('Q1'!$G$5:$G$560,'Q1'!Z5:Z560)*52</f>
        <v>1.4665532230494532E-2</v>
      </c>
      <c r="AB6">
        <f>_xlfn.COVARIANCE.S('Q1'!$G$6:$G$560,'Q8'!B$3:B$557)*52</f>
        <v>7.8520952015693358E-3</v>
      </c>
      <c r="AC6">
        <f>_xlfn.COVARIANCE.S('Q1'!$G$6:$G$560,'Q8'!C$3:C$557)*52</f>
        <v>9.1371575679849108E-3</v>
      </c>
      <c r="AD6">
        <f>_xlfn.COVARIANCE.S('Q1'!$G$6:$G$560,'Q8'!D$3:D$557)*52</f>
        <v>-9.0893710597595031E-4</v>
      </c>
      <c r="AE6">
        <f>_xlfn.COVARIANCE.S('Q1'!$G$6:$G$560,'Q8'!E$3:E$557)*52</f>
        <v>1.379646755758961E-2</v>
      </c>
      <c r="AF6">
        <f>_xlfn.COVARIANCE.S('Q1'!$G$6:$G$560,'Q8'!F$3:F$557)*52</f>
        <v>2.9008269976775584E-2</v>
      </c>
      <c r="AI6">
        <v>0.13736659136719787</v>
      </c>
    </row>
    <row r="7" spans="1:35" x14ac:dyDescent="0.25">
      <c r="A7">
        <v>1</v>
      </c>
      <c r="C7">
        <v>4.2992042085611665E-2</v>
      </c>
      <c r="D7">
        <v>1.0957293056983636E-2</v>
      </c>
      <c r="E7">
        <v>3.9463513141991736E-2</v>
      </c>
      <c r="F7">
        <v>4.6425258042502283E-2</v>
      </c>
      <c r="G7">
        <v>5.1779280874049621E-2</v>
      </c>
      <c r="H7" cm="1">
        <f t="array" ref="H7:H30">TRANSPOSE(I6:AF6)</f>
        <v>5.5301097745746916E-2</v>
      </c>
      <c r="I7">
        <f>_xlfn.COVARIANCE.S('Q1'!$H$5:$H$560,'Q1'!H5:H560)*52</f>
        <v>0.18273084918280078</v>
      </c>
      <c r="J7">
        <f>_xlfn.COVARIANCE.S('Q1'!$H$5:$H$560,'Q1'!I5:I560)*52</f>
        <v>4.9655379376224357E-2</v>
      </c>
      <c r="K7">
        <f>_xlfn.COVARIANCE.S('Q1'!$H$5:$H$560,'Q1'!J5:J560)*52</f>
        <v>2.6323013280926802E-2</v>
      </c>
      <c r="L7">
        <f>_xlfn.COVARIANCE.S('Q1'!$H$5:$H$560,'Q1'!K5:K560)*52</f>
        <v>1.0934318955234295E-2</v>
      </c>
      <c r="M7">
        <f>_xlfn.COVARIANCE.S('Q1'!$H$5:$H$560,'Q1'!L5:L560)*52</f>
        <v>1.9484637224161855E-2</v>
      </c>
      <c r="N7">
        <f>_xlfn.COVARIANCE.S('Q1'!$H$5:$H$560,'Q1'!M5:M560)*52</f>
        <v>4.8744526826505589E-2</v>
      </c>
      <c r="O7">
        <f>_xlfn.COVARIANCE.S('Q1'!$H$5:$H$560,'Q1'!N5:N560)*52</f>
        <v>7.1428614354449638E-2</v>
      </c>
      <c r="P7">
        <f>_xlfn.COVARIANCE.S('Q1'!$H$5:$H$560,'Q1'!O5:O560)*52</f>
        <v>7.4106380095226793E-3</v>
      </c>
      <c r="Q7">
        <f>_xlfn.COVARIANCE.S('Q1'!$H$5:$H$560,'Q1'!P5:P560)*52</f>
        <v>4.9581983191834281E-2</v>
      </c>
      <c r="R7">
        <f>_xlfn.COVARIANCE.S('Q1'!$H$5:$H$560,'Q1'!Q5:Q560)*52</f>
        <v>1.6448454429295538E-2</v>
      </c>
      <c r="S7">
        <f>_xlfn.COVARIANCE.S('Q1'!$H$5:$H$560,'Q1'!R5:R560)*52</f>
        <v>3.1700300384607465E-2</v>
      </c>
      <c r="T7">
        <f>_xlfn.COVARIANCE.S('Q1'!$H$5:$H$560,'Q1'!S5:S560)*52</f>
        <v>1.864905873444183E-2</v>
      </c>
      <c r="U7">
        <f>_xlfn.COVARIANCE.S('Q1'!$H$5:$H$560,'Q1'!T5:T560)*52</f>
        <v>5.2458266950298496E-2</v>
      </c>
      <c r="V7">
        <f>_xlfn.COVARIANCE.S('Q1'!$H$5:$H$560,'Q1'!U5:U560)*52</f>
        <v>2.5026842730085479E-2</v>
      </c>
      <c r="W7">
        <f>_xlfn.COVARIANCE.S('Q1'!$H$5:$H$560,'Q1'!V5:V560)*52</f>
        <v>4.991022163888291E-2</v>
      </c>
      <c r="X7">
        <f>_xlfn.COVARIANCE.S('Q1'!$H$5:$H$560,'Q1'!W5:W560)*52</f>
        <v>4.3327061494946896E-2</v>
      </c>
      <c r="Y7">
        <f>_xlfn.COVARIANCE.S('Q1'!$H$5:$H$560,'Q1'!X5:X560)*52</f>
        <v>1.3145254477691938E-2</v>
      </c>
      <c r="Z7">
        <f>_xlfn.COVARIANCE.S('Q1'!$H$5:$H$560,'Q1'!Y5:Y560)*52</f>
        <v>6.073919569803287E-2</v>
      </c>
      <c r="AA7">
        <f>_xlfn.COVARIANCE.S('Q1'!$H$5:$H$560,'Q1'!Z5:Z560)*52</f>
        <v>1.5324337036485954E-2</v>
      </c>
      <c r="AB7">
        <f>_xlfn.COVARIANCE.S('Q1'!$H$6:$H$560,'Q8'!B$3:B$557)*52</f>
        <v>1.1168934650736737E-2</v>
      </c>
      <c r="AC7">
        <f>_xlfn.COVARIANCE.S('Q1'!$H$6:$H$560,'Q8'!C$3:C$557)*52</f>
        <v>1.4380288646801957E-2</v>
      </c>
      <c r="AD7">
        <f>_xlfn.COVARIANCE.S('Q1'!$H$6:$H$560,'Q8'!D$3:D$557)*52</f>
        <v>-3.4728536455553693E-4</v>
      </c>
      <c r="AE7">
        <f>_xlfn.COVARIANCE.S('Q1'!$H$6:$H$560,'Q8'!E$3:E$557)*52</f>
        <v>1.3706193687914528E-2</v>
      </c>
      <c r="AF7">
        <f>_xlfn.COVARIANCE.S('Q1'!$H$6:$H$560,'Q8'!F$3:F$557)*52</f>
        <v>3.0174382030005102E-2</v>
      </c>
      <c r="AI7">
        <v>-3.1840752003082083E-2</v>
      </c>
    </row>
    <row r="8" spans="1:35" x14ac:dyDescent="0.25">
      <c r="A8">
        <v>1</v>
      </c>
      <c r="C8">
        <v>2.4952395937089363E-2</v>
      </c>
      <c r="D8">
        <v>1.2074499181002884E-2</v>
      </c>
      <c r="E8">
        <v>2.7361383852528148E-2</v>
      </c>
      <c r="F8">
        <v>2.8101831757401496E-2</v>
      </c>
      <c r="G8">
        <v>3.8704948787610043E-2</v>
      </c>
      <c r="H8">
        <v>3.4660955338677794E-2</v>
      </c>
      <c r="I8" cm="1">
        <f t="array" ref="I8:I30">TRANSPOSE(J7:AF7)</f>
        <v>4.9655379376224357E-2</v>
      </c>
      <c r="J8">
        <f>_xlfn.COVARIANCE.S('Q1'!$I$5:$I$560,'Q1'!I5:I560)*52</f>
        <v>7.3095637538745539E-2</v>
      </c>
      <c r="K8">
        <f>_xlfn.COVARIANCE.S('Q1'!$I$5:$I$560,'Q1'!J5:J560)*52</f>
        <v>2.4335014690005933E-2</v>
      </c>
      <c r="L8">
        <f>_xlfn.COVARIANCE.S('Q1'!$I$5:$I$560,'Q1'!K5:K560)*52</f>
        <v>2.1370829451853729E-2</v>
      </c>
      <c r="M8">
        <f>_xlfn.COVARIANCE.S('Q1'!$I$5:$I$560,'Q1'!L5:L560)*52</f>
        <v>2.6347467834476571E-2</v>
      </c>
      <c r="N8">
        <f>_xlfn.COVARIANCE.S('Q1'!$I$5:$I$560,'Q1'!M5:M560)*52</f>
        <v>3.5985106597666586E-2</v>
      </c>
      <c r="O8">
        <f>_xlfn.COVARIANCE.S('Q1'!$I$5:$I$560,'Q1'!N5:N560)*52</f>
        <v>4.2367649281123319E-2</v>
      </c>
      <c r="P8">
        <f>_xlfn.COVARIANCE.S('Q1'!$I$5:$I$560,'Q1'!O5:O560)*52</f>
        <v>1.5576649146804337E-2</v>
      </c>
      <c r="Q8">
        <f>_xlfn.COVARIANCE.S('Q1'!$I$5:$I$560,'Q1'!P5:P560)*52</f>
        <v>4.3747099302116885E-2</v>
      </c>
      <c r="R8">
        <f>_xlfn.COVARIANCE.S('Q1'!$I$5:$I$560,'Q1'!Q5:Q560)*52</f>
        <v>1.6223853463070887E-2</v>
      </c>
      <c r="S8">
        <f>_xlfn.COVARIANCE.S('Q1'!$I$5:$I$560,'Q1'!R5:R560)*52</f>
        <v>2.5712394211622573E-2</v>
      </c>
      <c r="T8">
        <f>_xlfn.COVARIANCE.S('Q1'!$I$5:$I$560,'Q1'!S5:S560)*52</f>
        <v>1.7609522295060565E-2</v>
      </c>
      <c r="U8">
        <f>_xlfn.COVARIANCE.S('Q1'!$I$5:$I$560,'Q1'!T5:T560)*52</f>
        <v>3.6314371777435066E-2</v>
      </c>
      <c r="V8">
        <f>_xlfn.COVARIANCE.S('Q1'!$I$5:$I$560,'Q1'!U5:U560)*52</f>
        <v>2.4366339175000806E-2</v>
      </c>
      <c r="W8">
        <f>_xlfn.COVARIANCE.S('Q1'!$I$5:$I$560,'Q1'!V5:V560)*52</f>
        <v>2.9379945153516007E-2</v>
      </c>
      <c r="X8">
        <f>_xlfn.COVARIANCE.S('Q1'!$I$5:$I$560,'Q1'!W5:W560)*52</f>
        <v>3.0631409895977464E-2</v>
      </c>
      <c r="Y8">
        <f>_xlfn.COVARIANCE.S('Q1'!$I$5:$I$560,'Q1'!X5:X560)*52</f>
        <v>1.7810666891726872E-2</v>
      </c>
      <c r="Z8">
        <f>_xlfn.COVARIANCE.S('Q1'!$I$5:$I$560,'Q1'!Y5:Y560)*52</f>
        <v>3.9456916033071089E-2</v>
      </c>
      <c r="AA8">
        <f>_xlfn.COVARIANCE.S('Q1'!$I$5:$I$560,'Q1'!Z5:Z560)*52</f>
        <v>9.2561122836065067E-3</v>
      </c>
      <c r="AB8">
        <f>_xlfn.COVARIANCE.S('Q1'!$I$6:$I$560,'Q8'!B$3:B$557)*52</f>
        <v>2.1691548125581687E-3</v>
      </c>
      <c r="AC8">
        <f>_xlfn.COVARIANCE.S('Q1'!$I$6:$I$560,'Q8'!C$3:C$557)*52</f>
        <v>3.6410846961521352E-3</v>
      </c>
      <c r="AD8">
        <f>_xlfn.COVARIANCE.S('Q1'!$I$6:$I$560,'Q8'!D$3:D$557)*52</f>
        <v>-5.8646973089483819E-3</v>
      </c>
      <c r="AE8">
        <f>_xlfn.COVARIANCE.S('Q1'!$I$6:$I$560,'Q8'!E$3:E$557)*52</f>
        <v>1.1001342090974569E-2</v>
      </c>
      <c r="AF8">
        <f>_xlfn.COVARIANCE.S('Q1'!$I$6:$I$560,'Q8'!F$3:F$557)*52</f>
        <v>2.673670644599837E-3</v>
      </c>
      <c r="AI8">
        <v>6.6827472671224256E-2</v>
      </c>
    </row>
    <row r="9" spans="1:35" x14ac:dyDescent="0.25">
      <c r="A9">
        <v>1</v>
      </c>
      <c r="C9">
        <v>4.6683414461791146E-2</v>
      </c>
      <c r="D9">
        <v>3.8145973644420926E-2</v>
      </c>
      <c r="E9">
        <v>3.9767867423608522E-2</v>
      </c>
      <c r="F9">
        <v>3.7237420691188676E-2</v>
      </c>
      <c r="G9">
        <v>3.1014023706117902E-2</v>
      </c>
      <c r="H9">
        <v>3.0526734618469047E-2</v>
      </c>
      <c r="I9">
        <v>2.6323013280926802E-2</v>
      </c>
      <c r="J9" cm="1">
        <f t="array" ref="J9:J30">TRANSPOSE(K8:AF8)</f>
        <v>2.4335014690005933E-2</v>
      </c>
      <c r="K9">
        <f>_xlfn.COVARIANCE.S('Q1'!$J$5:$J$560,'Q1'!J5:J560)*52</f>
        <v>0.12383713588852063</v>
      </c>
      <c r="L9">
        <f>_xlfn.COVARIANCE.S('Q1'!$J$5:$J$560,'Q1'!K5:K560)*52</f>
        <v>3.6922909238758635E-2</v>
      </c>
      <c r="M9">
        <f>_xlfn.COVARIANCE.S('Q1'!$J$5:$J$560,'Q1'!L5:L560)*52</f>
        <v>3.2315708914714796E-2</v>
      </c>
      <c r="N9">
        <f>_xlfn.COVARIANCE.S('Q1'!$J$5:$J$560,'Q1'!M5:M560)*52</f>
        <v>3.6371086467386474E-2</v>
      </c>
      <c r="O9">
        <f>_xlfn.COVARIANCE.S('Q1'!$J$5:$J$560,'Q1'!N5:N560)*52</f>
        <v>5.0786895227718357E-2</v>
      </c>
      <c r="P9">
        <f>_xlfn.COVARIANCE.S('Q1'!$J$5:$J$560,'Q1'!O5:O560)*52</f>
        <v>2.4102544408236136E-2</v>
      </c>
      <c r="Q9">
        <f>_xlfn.COVARIANCE.S('Q1'!$J$5:$J$560,'Q1'!P5:P560)*52</f>
        <v>4.2854191655599568E-2</v>
      </c>
      <c r="R9">
        <f>_xlfn.COVARIANCE.S('Q1'!$J$5:$J$560,'Q1'!Q5:Q560)*52</f>
        <v>2.7558314213009014E-2</v>
      </c>
      <c r="S9">
        <f>_xlfn.COVARIANCE.S('Q1'!$J$5:$J$560,'Q1'!R5:R560)*52</f>
        <v>3.1277739256366253E-2</v>
      </c>
      <c r="T9">
        <f>_xlfn.COVARIANCE.S('Q1'!$J$5:$J$560,'Q1'!S5:S560)*52</f>
        <v>2.0817559961512057E-2</v>
      </c>
      <c r="U9">
        <f>_xlfn.COVARIANCE.S('Q1'!$J$5:$J$560,'Q1'!T5:T560)*52</f>
        <v>3.4266835600323946E-2</v>
      </c>
      <c r="V9">
        <f>_xlfn.COVARIANCE.S('Q1'!$J$5:$J$560,'Q1'!U5:U560)*52</f>
        <v>3.4953188538897242E-2</v>
      </c>
      <c r="W9">
        <f>_xlfn.COVARIANCE.S('Q1'!$J$5:$J$560,'Q1'!V5:V560)*52</f>
        <v>3.3500487091369789E-2</v>
      </c>
      <c r="X9">
        <f>_xlfn.COVARIANCE.S('Q1'!$J$5:$J$560,'Q1'!W5:W560)*52</f>
        <v>2.8240334230845078E-2</v>
      </c>
      <c r="Y9">
        <f>_xlfn.COVARIANCE.S('Q1'!$J$5:$J$560,'Q1'!X5:X560)*52</f>
        <v>2.3123402209855665E-2</v>
      </c>
      <c r="Z9">
        <f>_xlfn.COVARIANCE.S('Q1'!$J$5:$J$560,'Q1'!Y5:Y560)*52</f>
        <v>3.1926245160807998E-2</v>
      </c>
      <c r="AA9">
        <f>_xlfn.COVARIANCE.S('Q1'!$J$5:$J$560,'Q1'!Z5:Z560)*52</f>
        <v>1.6068692572769612E-2</v>
      </c>
      <c r="AB9">
        <f>_xlfn.COVARIANCE.S('Q1'!$J$6:$J$560,'Q8'!B$3:B$557)*52</f>
        <v>7.1045668014316915E-3</v>
      </c>
      <c r="AC9">
        <f>_xlfn.COVARIANCE.S('Q1'!$J$6:$J$560,'Q8'!C$3:C$557)*52</f>
        <v>8.6292406131230955E-3</v>
      </c>
      <c r="AD9">
        <f>_xlfn.COVARIANCE.S('Q1'!$J$6:$J$560,'Q8'!D$3:D$557)*52</f>
        <v>-5.4342992193343658E-3</v>
      </c>
      <c r="AE9">
        <f>_xlfn.COVARIANCE.S('Q1'!$J$6:$J$560,'Q8'!E$3:E$557)*52</f>
        <v>4.2261535987346277E-3</v>
      </c>
      <c r="AF9">
        <f>_xlfn.COVARIANCE.S('Q1'!$J$6:$J$560,'Q8'!F$3:F$557)*52</f>
        <v>1.637263469407018E-2</v>
      </c>
      <c r="AI9">
        <v>0.1333418043557586</v>
      </c>
    </row>
    <row r="10" spans="1:35" x14ac:dyDescent="0.25">
      <c r="A10">
        <v>1</v>
      </c>
      <c r="C10">
        <v>2.9797357886186038E-2</v>
      </c>
      <c r="D10">
        <v>2.9236703915482585E-2</v>
      </c>
      <c r="E10">
        <v>3.0740528304662958E-2</v>
      </c>
      <c r="F10">
        <v>2.3103624745021069E-2</v>
      </c>
      <c r="G10">
        <v>1.7807811557594901E-2</v>
      </c>
      <c r="H10">
        <v>1.8681091965512178E-2</v>
      </c>
      <c r="I10">
        <v>1.0934318955234295E-2</v>
      </c>
      <c r="J10">
        <v>2.1370829451853729E-2</v>
      </c>
      <c r="K10" cm="1">
        <f t="array" ref="K10:K30">TRANSPOSE(L9:AF9)</f>
        <v>3.6922909238758635E-2</v>
      </c>
      <c r="L10">
        <f>_xlfn.COVARIANCE.S('Q1'!$K$5:$K$560,'Q1'!K5:K560)*52</f>
        <v>6.5170637393646896E-2</v>
      </c>
      <c r="M10">
        <f>_xlfn.COVARIANCE.S('Q1'!$K$5:$K$560,'Q1'!L5:L560)*52</f>
        <v>3.4007801417394075E-2</v>
      </c>
      <c r="N10">
        <f>_xlfn.COVARIANCE.S('Q1'!$K$5:$K$560,'Q1'!M5:M560)*52</f>
        <v>2.3786649496436937E-2</v>
      </c>
      <c r="O10">
        <f>_xlfn.COVARIANCE.S('Q1'!$K$5:$K$560,'Q1'!N5:N560)*52</f>
        <v>2.6022535907563385E-2</v>
      </c>
      <c r="P10">
        <f>_xlfn.COVARIANCE.S('Q1'!$K$5:$K$560,'Q1'!O5:O560)*52</f>
        <v>2.8149171336994828E-2</v>
      </c>
      <c r="Q10">
        <f>_xlfn.COVARIANCE.S('Q1'!$K$5:$K$560,'Q1'!P5:P560)*52</f>
        <v>2.5224518205636506E-2</v>
      </c>
      <c r="R10">
        <f>_xlfn.COVARIANCE.S('Q1'!$K$5:$K$560,'Q1'!Q5:Q560)*52</f>
        <v>2.5541714068592163E-2</v>
      </c>
      <c r="S10">
        <f>_xlfn.COVARIANCE.S('Q1'!$K$5:$K$560,'Q1'!R5:R560)*52</f>
        <v>2.3608904999517566E-2</v>
      </c>
      <c r="T10">
        <f>_xlfn.COVARIANCE.S('Q1'!$K$5:$K$560,'Q1'!S5:S560)*52</f>
        <v>1.946750719420166E-2</v>
      </c>
      <c r="U10">
        <f>_xlfn.COVARIANCE.S('Q1'!$K$5:$K$560,'Q1'!T5:T560)*52</f>
        <v>2.158887425880809E-2</v>
      </c>
      <c r="V10">
        <f>_xlfn.COVARIANCE.S('Q1'!$K$5:$K$560,'Q1'!U5:U560)*52</f>
        <v>3.1765215414841223E-2</v>
      </c>
      <c r="W10">
        <f>_xlfn.COVARIANCE.S('Q1'!$K$5:$K$560,'Q1'!V5:V560)*52</f>
        <v>1.6825121321270391E-2</v>
      </c>
      <c r="X10">
        <f>_xlfn.COVARIANCE.S('Q1'!$K$5:$K$560,'Q1'!W5:W560)*52</f>
        <v>1.8935072493337337E-2</v>
      </c>
      <c r="Y10">
        <f>_xlfn.COVARIANCE.S('Q1'!$K$5:$K$560,'Q1'!X5:X560)*52</f>
        <v>3.3290110965177158E-2</v>
      </c>
      <c r="Z10">
        <f>_xlfn.COVARIANCE.S('Q1'!$K$5:$K$560,'Q1'!Y5:Y560)*52</f>
        <v>2.3879973396387873E-2</v>
      </c>
      <c r="AA10">
        <f>_xlfn.COVARIANCE.S('Q1'!$K$5:$K$560,'Q1'!Z5:Z560)*52</f>
        <v>3.7778369735634717E-3</v>
      </c>
      <c r="AB10">
        <f>_xlfn.COVARIANCE.S('Q1'!$K$6:$K$560,'Q8'!B$3:B$557)*52</f>
        <v>-2.0478826459349384E-3</v>
      </c>
      <c r="AC10">
        <f>_xlfn.COVARIANCE.S('Q1'!$K$6:$K$560,'Q8'!C$3:C$557)*52</f>
        <v>-1.5373337950048429E-3</v>
      </c>
      <c r="AD10">
        <f>_xlfn.COVARIANCE.S('Q1'!$K$6:$K$560,'Q8'!D$3:D$557)*52</f>
        <v>-7.8418398604224865E-3</v>
      </c>
      <c r="AE10">
        <f>_xlfn.COVARIANCE.S('Q1'!$K$6:$K$560,'Q8'!E$3:E$557)*52</f>
        <v>1.2197036758145796E-3</v>
      </c>
      <c r="AF10">
        <f>_xlfn.COVARIANCE.S('Q1'!$K$6:$K$560,'Q8'!F$3:F$557)*52</f>
        <v>-1.0212705430261326E-2</v>
      </c>
      <c r="AI10">
        <v>0.12775595546575763</v>
      </c>
    </row>
    <row r="11" spans="1:35" x14ac:dyDescent="0.25">
      <c r="A11">
        <v>1</v>
      </c>
      <c r="C11">
        <v>2.8732239800630117E-2</v>
      </c>
      <c r="D11">
        <v>2.9808897366495855E-2</v>
      </c>
      <c r="E11">
        <v>3.4924813102465119E-2</v>
      </c>
      <c r="F11">
        <v>2.1012176188663835E-2</v>
      </c>
      <c r="G11">
        <v>2.8569047836322872E-2</v>
      </c>
      <c r="H11">
        <v>2.6504635687873937E-2</v>
      </c>
      <c r="I11">
        <v>1.9484637224161855E-2</v>
      </c>
      <c r="J11">
        <v>2.6347467834476571E-2</v>
      </c>
      <c r="K11">
        <v>3.2315708914714796E-2</v>
      </c>
      <c r="L11" cm="1">
        <f t="array" ref="L11:L30">TRANSPOSE(M10:AF10)</f>
        <v>3.4007801417394075E-2</v>
      </c>
      <c r="M11">
        <f>_xlfn.COVARIANCE.S('Q1'!$L$5:$L$560,'Q1'!L5:L560)*52</f>
        <v>8.327096532378761E-2</v>
      </c>
      <c r="N11">
        <f>_xlfn.COVARIANCE.S('Q1'!$L$5:$L$560,'Q1'!M5:M560)*52</f>
        <v>2.8380986966035467E-2</v>
      </c>
      <c r="O11">
        <f>_xlfn.COVARIANCE.S('Q1'!$L$5:$L$560,'Q1'!N5:N560)*52</f>
        <v>3.8657617483262879E-2</v>
      </c>
      <c r="P11">
        <f>_xlfn.COVARIANCE.S('Q1'!$L$5:$L$560,'Q1'!O5:O560)*52</f>
        <v>2.6343147063659481E-2</v>
      </c>
      <c r="Q11">
        <f>_xlfn.COVARIANCE.S('Q1'!$L$5:$L$560,'Q1'!P5:P560)*52</f>
        <v>2.6399577462254797E-2</v>
      </c>
      <c r="R11">
        <f>_xlfn.COVARIANCE.S('Q1'!$L$5:$L$560,'Q1'!Q5:Q560)*52</f>
        <v>2.6547965182273127E-2</v>
      </c>
      <c r="S11">
        <f>_xlfn.COVARIANCE.S('Q1'!$L$5:$L$560,'Q1'!R5:R560)*52</f>
        <v>2.8521099194932079E-2</v>
      </c>
      <c r="T11">
        <f>_xlfn.COVARIANCE.S('Q1'!$L$5:$L$560,'Q1'!S5:S560)*52</f>
        <v>1.7219367181273371E-2</v>
      </c>
      <c r="U11">
        <f>_xlfn.COVARIANCE.S('Q1'!$L$5:$L$560,'Q1'!T5:T560)*52</f>
        <v>3.0749339616943278E-2</v>
      </c>
      <c r="V11">
        <f>_xlfn.COVARIANCE.S('Q1'!$L$5:$L$560,'Q1'!U5:U560)*52</f>
        <v>3.0770717543906177E-2</v>
      </c>
      <c r="W11">
        <f>_xlfn.COVARIANCE.S('Q1'!$L$5:$L$560,'Q1'!V5:V560)*52</f>
        <v>2.2889984592597494E-2</v>
      </c>
      <c r="X11">
        <f>_xlfn.COVARIANCE.S('Q1'!$L$5:$L$560,'Q1'!W5:W560)*52</f>
        <v>2.8736820556861144E-2</v>
      </c>
      <c r="Y11">
        <f>_xlfn.COVARIANCE.S('Q1'!$L$5:$L$560,'Q1'!X5:X560)*52</f>
        <v>2.9937096408811394E-2</v>
      </c>
      <c r="Z11">
        <f>_xlfn.COVARIANCE.S('Q1'!$L$5:$L$560,'Q1'!Y5:Y560)*52</f>
        <v>3.0581847821336126E-2</v>
      </c>
      <c r="AA11">
        <f>_xlfn.COVARIANCE.S('Q1'!$L$5:$L$560,'Q1'!Z5:Z560)*52</f>
        <v>6.8670424371459612E-3</v>
      </c>
      <c r="AB11">
        <f>_xlfn.COVARIANCE.S('Q1'!$L$6:$L$560,'Q8'!B$3:B$557)*52</f>
        <v>7.0909727403568629E-4</v>
      </c>
      <c r="AC11">
        <f>_xlfn.COVARIANCE.S('Q1'!$L$6:$L$560,'Q8'!C$3:C$557)*52</f>
        <v>1.7304775318596284E-3</v>
      </c>
      <c r="AD11">
        <f>_xlfn.COVARIANCE.S('Q1'!$L$6:$L$560,'Q8'!D$3:D$557)*52</f>
        <v>-4.5956591487330105E-3</v>
      </c>
      <c r="AE11">
        <f>_xlfn.COVARIANCE.S('Q1'!$L$6:$L$560,'Q8'!E$3:E$557)*52</f>
        <v>5.3699999506924478E-3</v>
      </c>
      <c r="AF11">
        <f>_xlfn.COVARIANCE.S('Q1'!$L$6:$L$560,'Q8'!F$3:F$557)*52</f>
        <v>-2.0729625351243808E-3</v>
      </c>
      <c r="AI11">
        <v>6.9840688005532101E-2</v>
      </c>
    </row>
    <row r="12" spans="1:35" x14ac:dyDescent="0.25">
      <c r="A12">
        <v>1</v>
      </c>
      <c r="C12">
        <v>3.7376602883857094E-2</v>
      </c>
      <c r="D12">
        <v>3.3841595016515166E-2</v>
      </c>
      <c r="E12">
        <v>3.90006363286085E-2</v>
      </c>
      <c r="F12">
        <v>3.2563062025292501E-2</v>
      </c>
      <c r="G12">
        <v>5.4010448601153838E-2</v>
      </c>
      <c r="H12">
        <v>4.0829341663506762E-2</v>
      </c>
      <c r="I12">
        <v>4.8744526826505589E-2</v>
      </c>
      <c r="J12">
        <v>3.5985106597666586E-2</v>
      </c>
      <c r="K12">
        <v>3.6371086467386474E-2</v>
      </c>
      <c r="L12">
        <v>2.3786649496436937E-2</v>
      </c>
      <c r="M12" cm="1">
        <f t="array" ref="M12:M30">TRANSPOSE(N11:AF11)</f>
        <v>2.8380986966035467E-2</v>
      </c>
      <c r="N12">
        <f>_xlfn.COVARIANCE.S('Q1'!$M$5:$M$560,'Q1'!M5:M560)*52</f>
        <v>8.3442791264768015E-2</v>
      </c>
      <c r="O12">
        <f>_xlfn.COVARIANCE.S('Q1'!$M$5:$M$560,'Q1'!N5:N560)*52</f>
        <v>5.980713345984956E-2</v>
      </c>
      <c r="P12">
        <f>_xlfn.COVARIANCE.S('Q1'!$M$5:$M$560,'Q1'!O5:O560)*52</f>
        <v>2.0599834230068011E-2</v>
      </c>
      <c r="Q12">
        <f>_xlfn.COVARIANCE.S('Q1'!$M$5:$M$560,'Q1'!P5:P560)*52</f>
        <v>4.0026298878605947E-2</v>
      </c>
      <c r="R12">
        <f>_xlfn.COVARIANCE.S('Q1'!$M$5:$M$560,'Q1'!Q5:Q560)*52</f>
        <v>2.3193816673394149E-2</v>
      </c>
      <c r="S12">
        <f>_xlfn.COVARIANCE.S('Q1'!$M$5:$M$560,'Q1'!R5:R560)*52</f>
        <v>3.4069846971339551E-2</v>
      </c>
      <c r="T12">
        <f>_xlfn.COVARIANCE.S('Q1'!$M$5:$M$560,'Q1'!S5:S560)*52</f>
        <v>2.3959190602270246E-2</v>
      </c>
      <c r="U12">
        <f>_xlfn.COVARIANCE.S('Q1'!$M$5:$M$560,'Q1'!T5:T560)*52</f>
        <v>4.8796372281049293E-2</v>
      </c>
      <c r="V12">
        <f>_xlfn.COVARIANCE.S('Q1'!$M$5:$M$560,'Q1'!U5:U560)*52</f>
        <v>3.0459143310950319E-2</v>
      </c>
      <c r="W12">
        <f>_xlfn.COVARIANCE.S('Q1'!$M$5:$M$560,'Q1'!V5:V560)*52</f>
        <v>3.9296259027847752E-2</v>
      </c>
      <c r="X12">
        <f>_xlfn.COVARIANCE.S('Q1'!$M$5:$M$560,'Q1'!W5:W560)*52</f>
        <v>4.5162717813788063E-2</v>
      </c>
      <c r="Y12">
        <f>_xlfn.COVARIANCE.S('Q1'!$M$5:$M$560,'Q1'!X5:X560)*52</f>
        <v>1.8203864744302849E-2</v>
      </c>
      <c r="Z12">
        <f>_xlfn.COVARIANCE.S('Q1'!$M$5:$M$560,'Q1'!Y5:Y560)*52</f>
        <v>4.2774074436512863E-2</v>
      </c>
      <c r="AA12">
        <f>_xlfn.COVARIANCE.S('Q1'!$M$5:$M$560,'Q1'!Z5:Z560)*52</f>
        <v>2.9717540652863798E-2</v>
      </c>
      <c r="AB12">
        <f>_xlfn.COVARIANCE.S('Q1'!$M$6:$M$560,'Q8'!B$3:B$557)*52</f>
        <v>5.5572920211221224E-3</v>
      </c>
      <c r="AC12">
        <f>_xlfn.COVARIANCE.S('Q1'!$M$6:$M$560,'Q8'!C$3:C$557)*52</f>
        <v>6.3088000690319094E-3</v>
      </c>
      <c r="AD12">
        <f>_xlfn.COVARIANCE.S('Q1'!$M$6:$M$560,'Q8'!D$3:D$557)*52</f>
        <v>-6.1791446170190193E-3</v>
      </c>
      <c r="AE12">
        <f>_xlfn.COVARIANCE.S('Q1'!$M$6:$M$560,'Q8'!E$3:E$557)*52</f>
        <v>1.2587600247826205E-2</v>
      </c>
      <c r="AF12">
        <f>_xlfn.COVARIANCE.S('Q1'!$M$6:$M$560,'Q8'!F$3:F$557)*52</f>
        <v>1.8963471215208753E-2</v>
      </c>
      <c r="AI12">
        <v>0.11969302365155117</v>
      </c>
    </row>
    <row r="13" spans="1:35" x14ac:dyDescent="0.25">
      <c r="A13">
        <v>1</v>
      </c>
      <c r="C13">
        <v>6.7090710208935755E-2</v>
      </c>
      <c r="D13">
        <v>4.741306175266484E-2</v>
      </c>
      <c r="E13">
        <v>6.9621815705509488E-2</v>
      </c>
      <c r="F13">
        <v>6.844678149520024E-2</v>
      </c>
      <c r="G13">
        <v>7.9117170893023475E-2</v>
      </c>
      <c r="H13">
        <v>5.8405144754600673E-2</v>
      </c>
      <c r="I13">
        <v>7.1428614354449638E-2</v>
      </c>
      <c r="J13">
        <v>4.2367649281123319E-2</v>
      </c>
      <c r="K13">
        <v>5.0786895227718357E-2</v>
      </c>
      <c r="L13">
        <v>2.6022535907563385E-2</v>
      </c>
      <c r="M13">
        <v>3.8657617483262879E-2</v>
      </c>
      <c r="N13" cm="1">
        <f t="array" ref="N13:N30">TRANSPOSE(O12:AF12)</f>
        <v>5.980713345984956E-2</v>
      </c>
      <c r="O13">
        <f>_xlfn.COVARIANCE.S('Q1'!$N$5:$N$560,'Q1'!N5:N560)*52</f>
        <v>0.19658083587889413</v>
      </c>
      <c r="P13">
        <f>_xlfn.COVARIANCE.S('Q1'!$N$5:$N$560,'Q1'!O5:O560)*52</f>
        <v>1.0394933574797973E-2</v>
      </c>
      <c r="Q13">
        <f>_xlfn.COVARIANCE.S('Q1'!$N$5:$N$560,'Q1'!P5:P560)*52</f>
        <v>4.5589358893750091E-2</v>
      </c>
      <c r="R13">
        <f>_xlfn.COVARIANCE.S('Q1'!$N$5:$N$560,'Q1'!Q5:Q560)*52</f>
        <v>2.7085598014351963E-2</v>
      </c>
      <c r="S13">
        <f>_xlfn.COVARIANCE.S('Q1'!$N$5:$N$560,'Q1'!R5:R560)*52</f>
        <v>4.3903122510618453E-2</v>
      </c>
      <c r="T13">
        <f>_xlfn.COVARIANCE.S('Q1'!$N$5:$N$560,'Q1'!S5:S560)*52</f>
        <v>1.8647937671816914E-2</v>
      </c>
      <c r="U13">
        <f>_xlfn.COVARIANCE.S('Q1'!$N$5:$N$560,'Q1'!T5:T560)*52</f>
        <v>7.3471783813392644E-2</v>
      </c>
      <c r="V13">
        <f>_xlfn.COVARIANCE.S('Q1'!$N$5:$N$560,'Q1'!U5:U560)*52</f>
        <v>3.2252295480807713E-2</v>
      </c>
      <c r="W13">
        <f>_xlfn.COVARIANCE.S('Q1'!$N$5:$N$560,'Q1'!V5:V560)*52</f>
        <v>5.5803007724663921E-2</v>
      </c>
      <c r="X13">
        <f>_xlfn.COVARIANCE.S('Q1'!$N$5:$N$560,'Q1'!W5:W560)*52</f>
        <v>5.1907210599502256E-2</v>
      </c>
      <c r="Y13">
        <f>_xlfn.COVARIANCE.S('Q1'!$N$5:$N$560,'Q1'!X5:X560)*52</f>
        <v>1.3795125786527751E-2</v>
      </c>
      <c r="Z13">
        <f>_xlfn.COVARIANCE.S('Q1'!$N$5:$N$560,'Q1'!Y5:Y560)*52</f>
        <v>8.1975976743264095E-2</v>
      </c>
      <c r="AA13">
        <f>_xlfn.COVARIANCE.S('Q1'!$N$5:$N$560,'Q1'!Z5:Z560)*52</f>
        <v>1.9018968318470292E-2</v>
      </c>
      <c r="AB13">
        <f>_xlfn.COVARIANCE.S('Q1'!$N$6:$N$560,'Q8'!B$3:B$557)*52</f>
        <v>1.3453851654627667E-2</v>
      </c>
      <c r="AC13">
        <f>_xlfn.COVARIANCE.S('Q1'!$N$6:$N$560,'Q8'!C$3:C$557)*52</f>
        <v>1.5687788238510608E-2</v>
      </c>
      <c r="AD13">
        <f>_xlfn.COVARIANCE.S('Q1'!$N$6:$N$560,'Q8'!D$3:D$557)*52</f>
        <v>3.9946915844014648E-4</v>
      </c>
      <c r="AE13">
        <f>_xlfn.COVARIANCE.S('Q1'!$N$6:$N$560,'Q8'!E$3:E$557)*52</f>
        <v>1.9355191344481892E-2</v>
      </c>
      <c r="AF13">
        <f>_xlfn.COVARIANCE.S('Q1'!$N$6:$N$560,'Q8'!F$3:F$557)*52</f>
        <v>4.7747984222880416E-2</v>
      </c>
      <c r="AI13">
        <v>0.23024311534345743</v>
      </c>
    </row>
    <row r="14" spans="1:35" x14ac:dyDescent="0.25">
      <c r="A14">
        <v>1</v>
      </c>
      <c r="C14">
        <v>9.4603334910250709E-3</v>
      </c>
      <c r="D14">
        <v>1.5964094272951243E-2</v>
      </c>
      <c r="E14">
        <v>1.2021030803136684E-2</v>
      </c>
      <c r="F14">
        <v>5.4311412245152645E-3</v>
      </c>
      <c r="G14">
        <v>1.3575674924217952E-2</v>
      </c>
      <c r="H14">
        <v>1.2613132556019245E-2</v>
      </c>
      <c r="I14">
        <v>7.4106380095226793E-3</v>
      </c>
      <c r="J14">
        <v>1.5576649146804337E-2</v>
      </c>
      <c r="K14">
        <v>2.4102544408236136E-2</v>
      </c>
      <c r="L14">
        <v>2.8149171336994828E-2</v>
      </c>
      <c r="M14">
        <v>2.6343147063659481E-2</v>
      </c>
      <c r="N14">
        <v>2.0599834230068011E-2</v>
      </c>
      <c r="O14" cm="1">
        <f t="array" ref="O14:O30">TRANSPOSE(P13:AF13)</f>
        <v>1.0394933574797973E-2</v>
      </c>
      <c r="P14">
        <f>_xlfn.COVARIANCE.S('Q1'!$O$5:$O$560,'Q1'!O5:O560)*52</f>
        <v>7.9672552202398744E-2</v>
      </c>
      <c r="Q14">
        <f>_xlfn.COVARIANCE.S('Q1'!$O$5:$O$560,'Q1'!P5:P560)*52</f>
        <v>1.7227042158263456E-2</v>
      </c>
      <c r="R14">
        <f>_xlfn.COVARIANCE.S('Q1'!$O$5:$O$560,'Q1'!Q5:Q560)*52</f>
        <v>2.6406056903245788E-2</v>
      </c>
      <c r="S14">
        <f>_xlfn.COVARIANCE.S('Q1'!$O$5:$O$560,'Q1'!R5:R560)*52</f>
        <v>1.879668791844535E-2</v>
      </c>
      <c r="T14">
        <f>_xlfn.COVARIANCE.S('Q1'!$O$5:$O$560,'Q1'!S5:S560)*52</f>
        <v>2.1116317738183923E-2</v>
      </c>
      <c r="U14">
        <f>_xlfn.COVARIANCE.S('Q1'!$O$5:$O$560,'Q1'!T5:T560)*52</f>
        <v>1.0582106107684081E-2</v>
      </c>
      <c r="V14">
        <f>_xlfn.COVARIANCE.S('Q1'!$O$5:$O$560,'Q1'!U5:U560)*52</f>
        <v>2.667482655910278E-2</v>
      </c>
      <c r="W14">
        <f>_xlfn.COVARIANCE.S('Q1'!$O$5:$O$560,'Q1'!V5:V560)*52</f>
        <v>8.4922871278283012E-3</v>
      </c>
      <c r="X14">
        <f>_xlfn.COVARIANCE.S('Q1'!$O$5:$O$560,'Q1'!W5:W560)*52</f>
        <v>1.7280633436904377E-2</v>
      </c>
      <c r="Y14">
        <f>_xlfn.COVARIANCE.S('Q1'!$O$5:$O$560,'Q1'!X5:X560)*52</f>
        <v>2.5782445537608011E-2</v>
      </c>
      <c r="Z14">
        <f>_xlfn.COVARIANCE.S('Q1'!$O$5:$O$560,'Q1'!Y5:Y560)*52</f>
        <v>1.4732734392849523E-2</v>
      </c>
      <c r="AA14">
        <f>_xlfn.COVARIANCE.S('Q1'!$O$5:$O$560,'Q1'!Z5:Z560)*52</f>
        <v>2.9091426349995529E-3</v>
      </c>
      <c r="AB14">
        <f>_xlfn.COVARIANCE.S('Q1'!$O$6:$O$560,'Q8'!B$3:B$557)*52</f>
        <v>-4.0290124933092206E-4</v>
      </c>
      <c r="AC14">
        <f>_xlfn.COVARIANCE.S('Q1'!$O$6:$O$560,'Q8'!C$3:C$557)*52</f>
        <v>-2.6050324832052937E-3</v>
      </c>
      <c r="AD14">
        <f>_xlfn.COVARIANCE.S('Q1'!$O$6:$O$560,'Q8'!D$3:D$557)*52</f>
        <v>-1.972841261012393E-3</v>
      </c>
      <c r="AE14">
        <f>_xlfn.COVARIANCE.S('Q1'!$O$6:$O$560,'Q8'!E$3:E$557)*52</f>
        <v>5.8416278378428917E-3</v>
      </c>
      <c r="AF14">
        <f>_xlfn.COVARIANCE.S('Q1'!$O$6:$O$560,'Q8'!F$3:F$557)*52</f>
        <v>-8.3386544192084848E-3</v>
      </c>
      <c r="AI14">
        <v>0.10903720811587872</v>
      </c>
    </row>
    <row r="15" spans="1:35" x14ac:dyDescent="0.25">
      <c r="A15">
        <v>1</v>
      </c>
      <c r="C15">
        <v>5.2915331916487389E-2</v>
      </c>
      <c r="D15">
        <v>3.4461910642101856E-2</v>
      </c>
      <c r="E15">
        <v>3.9062194704954638E-2</v>
      </c>
      <c r="F15">
        <v>4.0181789133990183E-2</v>
      </c>
      <c r="G15">
        <v>2.9076213811216112E-2</v>
      </c>
      <c r="H15">
        <v>3.2510586414770948E-2</v>
      </c>
      <c r="I15">
        <v>4.9581983191834281E-2</v>
      </c>
      <c r="J15">
        <v>4.3747099302116885E-2</v>
      </c>
      <c r="K15">
        <v>4.2854191655599568E-2</v>
      </c>
      <c r="L15">
        <v>2.5224518205636506E-2</v>
      </c>
      <c r="M15">
        <v>2.6399577462254797E-2</v>
      </c>
      <c r="N15">
        <v>4.0026298878605947E-2</v>
      </c>
      <c r="O15">
        <v>4.5589358893750091E-2</v>
      </c>
      <c r="P15" cm="1">
        <f t="array" ref="P15:P30">TRANSPOSE(Q14:AF14)</f>
        <v>1.7227042158263456E-2</v>
      </c>
      <c r="Q15">
        <f>_xlfn.COVARIANCE.S('Q1'!$P$5:$P$560,'Q1'!P5:P560)*52</f>
        <v>0.15268154525983973</v>
      </c>
      <c r="R15">
        <f>_xlfn.COVARIANCE.S('Q1'!$P$5:$P$560,'Q1'!Q5:Q560)*52</f>
        <v>2.1370149229492676E-2</v>
      </c>
      <c r="S15">
        <f>_xlfn.COVARIANCE.S('Q1'!$P$5:$P$560,'Q1'!R5:R560)*52</f>
        <v>2.9132742129339095E-2</v>
      </c>
      <c r="T15">
        <f>_xlfn.COVARIANCE.S('Q1'!$P$5:$P$560,'Q1'!S5:S560)*52</f>
        <v>2.4955494793517198E-2</v>
      </c>
      <c r="U15">
        <f>_xlfn.COVARIANCE.S('Q1'!$P$5:$P$560,'Q1'!T5:T560)*52</f>
        <v>3.533147148301656E-2</v>
      </c>
      <c r="V15">
        <f>_xlfn.COVARIANCE.S('Q1'!$P$5:$P$560,'Q1'!U5:U560)*52</f>
        <v>3.1259651168256186E-2</v>
      </c>
      <c r="W15">
        <f>_xlfn.COVARIANCE.S('Q1'!$P$5:$P$560,'Q1'!V5:V560)*52</f>
        <v>3.1342478883345168E-2</v>
      </c>
      <c r="X15">
        <f>_xlfn.COVARIANCE.S('Q1'!$P$5:$P$560,'Q1'!W5:W560)*52</f>
        <v>2.959565594778699E-2</v>
      </c>
      <c r="Y15">
        <f>_xlfn.COVARIANCE.S('Q1'!$P$5:$P$560,'Q1'!X5:X560)*52</f>
        <v>2.4768715055150943E-2</v>
      </c>
      <c r="Z15">
        <f>_xlfn.COVARIANCE.S('Q1'!$P$5:$P$560,'Q1'!Y5:Y560)*52</f>
        <v>3.9201406390477894E-2</v>
      </c>
      <c r="AA15">
        <f>_xlfn.COVARIANCE.S('Q1'!$P$5:$P$560,'Q1'!Z5:Z560)*52</f>
        <v>1.7504271009509097E-2</v>
      </c>
      <c r="AB15">
        <f>_xlfn.COVARIANCE.S('Q1'!$P$6:$P$560,'Q8'!B$3:B$557)*52</f>
        <v>3.6841962843626621E-3</v>
      </c>
      <c r="AC15">
        <f>_xlfn.COVARIANCE.S('Q1'!$P$6:$P$560,'Q8'!C$3:C$557)*52</f>
        <v>3.8367285217558575E-3</v>
      </c>
      <c r="AD15">
        <f>_xlfn.COVARIANCE.S('Q1'!$P$6:$P$560,'Q8'!D$3:D$557)*52</f>
        <v>-7.3168349259982671E-3</v>
      </c>
      <c r="AE15">
        <f>_xlfn.COVARIANCE.S('Q1'!$P$6:$P$560,'Q8'!E$3:E$557)*52</f>
        <v>9.6336899324279742E-3</v>
      </c>
      <c r="AF15">
        <f>_xlfn.COVARIANCE.S('Q1'!$P$6:$P$560,'Q8'!F$3:F$557)*52</f>
        <v>1.1132531415184293E-2</v>
      </c>
      <c r="AI15">
        <v>0.2502460853210029</v>
      </c>
    </row>
    <row r="16" spans="1:35" x14ac:dyDescent="0.25">
      <c r="A16">
        <v>1</v>
      </c>
      <c r="C16">
        <v>2.1348102266642809E-2</v>
      </c>
      <c r="D16">
        <v>2.1525969654032376E-2</v>
      </c>
      <c r="E16">
        <v>2.3351765887014909E-2</v>
      </c>
      <c r="F16">
        <v>2.1046834736441165E-2</v>
      </c>
      <c r="G16">
        <v>2.3391253814102213E-2</v>
      </c>
      <c r="H16">
        <v>1.9803203483886582E-2</v>
      </c>
      <c r="I16">
        <v>1.6448454429295538E-2</v>
      </c>
      <c r="J16">
        <v>1.6223853463070887E-2</v>
      </c>
      <c r="K16">
        <v>2.7558314213009014E-2</v>
      </c>
      <c r="L16">
        <v>2.5541714068592163E-2</v>
      </c>
      <c r="M16">
        <v>2.6547965182273127E-2</v>
      </c>
      <c r="N16">
        <v>2.3193816673394149E-2</v>
      </c>
      <c r="O16">
        <v>2.7085598014351963E-2</v>
      </c>
      <c r="P16">
        <v>2.6406056903245788E-2</v>
      </c>
      <c r="Q16" cm="1">
        <f t="array" ref="Q16:Q30">TRANSPOSE(R15:AF15)</f>
        <v>2.1370149229492676E-2</v>
      </c>
      <c r="R16">
        <f>_xlfn.COVARIANCE.S('Q1'!$Q$5:$Q$560,'Q1'!Q5:Q560)*52</f>
        <v>5.2452285449648015E-2</v>
      </c>
      <c r="S16">
        <f>_xlfn.COVARIANCE.S('Q1'!$Q$5:$Q$560,'Q1'!R5:R560)*52</f>
        <v>2.1394125323872765E-2</v>
      </c>
      <c r="T16">
        <f>_xlfn.COVARIANCE.S('Q1'!$Q$5:$Q$560,'Q1'!S5:S560)*52</f>
        <v>1.8121349440833795E-2</v>
      </c>
      <c r="U16">
        <f>_xlfn.COVARIANCE.S('Q1'!$Q$5:$Q$560,'Q1'!T5:T560)*52</f>
        <v>2.5860432726736292E-2</v>
      </c>
      <c r="V16">
        <f>_xlfn.COVARIANCE.S('Q1'!$Q$5:$Q$560,'Q1'!U5:U560)*52</f>
        <v>2.3993276072458988E-2</v>
      </c>
      <c r="W16">
        <f>_xlfn.COVARIANCE.S('Q1'!$Q$5:$Q$560,'Q1'!V5:V560)*52</f>
        <v>2.4445535829952736E-2</v>
      </c>
      <c r="X16">
        <f>_xlfn.COVARIANCE.S('Q1'!$Q$5:$Q$560,'Q1'!W5:W560)*52</f>
        <v>2.4171863827344601E-2</v>
      </c>
      <c r="Y16">
        <f>_xlfn.COVARIANCE.S('Q1'!$Q$5:$Q$560,'Q1'!X5:X560)*52</f>
        <v>1.7686775745524998E-2</v>
      </c>
      <c r="Z16">
        <f>_xlfn.COVARIANCE.S('Q1'!$Q$5:$Q$560,'Q1'!Y5:Y560)*52</f>
        <v>2.3749756373319577E-2</v>
      </c>
      <c r="AA16">
        <f>_xlfn.COVARIANCE.S('Q1'!$Q$5:$Q$560,'Q1'!Z5:Z560)*52</f>
        <v>1.3747473599895884E-2</v>
      </c>
      <c r="AB16">
        <f>_xlfn.COVARIANCE.S('Q1'!$Q$6:$Q$560,'Q8'!B$3:B$557)*52</f>
        <v>2.4402341513022736E-3</v>
      </c>
      <c r="AC16">
        <f>_xlfn.COVARIANCE.S('Q1'!$Q$6:$Q$560,'Q8'!C$3:C$557)*52</f>
        <v>5.0438213258381867E-3</v>
      </c>
      <c r="AD16">
        <f>_xlfn.COVARIANCE.S('Q1'!$Q$6:$Q$560,'Q8'!D$3:D$557)*52</f>
        <v>-2.5828752830551029E-3</v>
      </c>
      <c r="AE16">
        <f>_xlfn.COVARIANCE.S('Q1'!$Q$6:$Q$560,'Q8'!E$3:E$557)*52</f>
        <v>6.6908434646655111E-3</v>
      </c>
      <c r="AF16">
        <f>_xlfn.COVARIANCE.S('Q1'!$Q$6:$Q$560,'Q8'!F$3:F$557)*52</f>
        <v>6.1528426744106371E-3</v>
      </c>
      <c r="AI16">
        <v>0.13754592982020467</v>
      </c>
    </row>
    <row r="17" spans="1:35" x14ac:dyDescent="0.25">
      <c r="A17">
        <v>1</v>
      </c>
      <c r="C17">
        <v>2.7060420698492522E-2</v>
      </c>
      <c r="D17">
        <v>2.5195637232049446E-2</v>
      </c>
      <c r="E17">
        <v>2.165222542948636E-2</v>
      </c>
      <c r="F17">
        <v>1.7937882931978493E-2</v>
      </c>
      <c r="G17">
        <v>3.3446582159549827E-2</v>
      </c>
      <c r="H17">
        <v>2.7894000566531123E-2</v>
      </c>
      <c r="I17">
        <v>3.1700300384607465E-2</v>
      </c>
      <c r="J17">
        <v>2.5712394211622573E-2</v>
      </c>
      <c r="K17">
        <v>3.1277739256366253E-2</v>
      </c>
      <c r="L17">
        <v>2.3608904999517566E-2</v>
      </c>
      <c r="M17">
        <v>2.8521099194932079E-2</v>
      </c>
      <c r="N17">
        <v>3.4069846971339551E-2</v>
      </c>
      <c r="O17">
        <v>4.3903122510618453E-2</v>
      </c>
      <c r="P17">
        <v>1.879668791844535E-2</v>
      </c>
      <c r="Q17">
        <v>2.9132742129339095E-2</v>
      </c>
      <c r="R17" cm="1">
        <f t="array" ref="R17:R30">TRANSPOSE(S16:AF16)</f>
        <v>2.1394125323872765E-2</v>
      </c>
      <c r="S17">
        <f>_xlfn.COVARIANCE.S('Q1'!$R$5:$R$560,'Q1'!R5:R560)*52</f>
        <v>5.4945802339375349E-2</v>
      </c>
      <c r="T17">
        <f>_xlfn.COVARIANCE.S('Q1'!$R$5:$R$560,'Q1'!S5:S560)*52</f>
        <v>2.8750003983117774E-2</v>
      </c>
      <c r="U17">
        <f>_xlfn.COVARIANCE.S('Q1'!$R$5:$R$560,'Q1'!T5:T560)*52</f>
        <v>2.7628040155280059E-2</v>
      </c>
      <c r="V17">
        <f>_xlfn.COVARIANCE.S('Q1'!$R$5:$R$560,'Q1'!U5:U560)*52</f>
        <v>2.6858382148559769E-2</v>
      </c>
      <c r="W17">
        <f>_xlfn.COVARIANCE.S('Q1'!$R$5:$R$560,'Q1'!V5:V560)*52</f>
        <v>2.2249440026191211E-2</v>
      </c>
      <c r="X17">
        <f>_xlfn.COVARIANCE.S('Q1'!$R$5:$R$560,'Q1'!W5:W560)*52</f>
        <v>2.7369792661153986E-2</v>
      </c>
      <c r="Y17">
        <f>_xlfn.COVARIANCE.S('Q1'!$R$5:$R$560,'Q1'!X5:X560)*52</f>
        <v>2.2102803369749957E-2</v>
      </c>
      <c r="Z17">
        <f>_xlfn.COVARIANCE.S('Q1'!$R$5:$R$560,'Q1'!Y5:Y560)*52</f>
        <v>2.9792561735507227E-2</v>
      </c>
      <c r="AA17">
        <f>_xlfn.COVARIANCE.S('Q1'!$R$5:$R$560,'Q1'!Z5:Z560)*52</f>
        <v>1.124217808916737E-2</v>
      </c>
      <c r="AB17">
        <f>_xlfn.COVARIANCE.S('Q1'!$R$6:$R$560,'Q8'!B$3:B$557)*52</f>
        <v>3.964995019208003E-3</v>
      </c>
      <c r="AC17">
        <f>_xlfn.COVARIANCE.S('Q1'!$R$6:$R$560,'Q8'!C$3:C$557)*52</f>
        <v>2.9642946235977114E-3</v>
      </c>
      <c r="AD17">
        <f>_xlfn.COVARIANCE.S('Q1'!$R$6:$R$560,'Q8'!D$3:D$557)*52</f>
        <v>-2.3206203087328954E-3</v>
      </c>
      <c r="AE17">
        <f>_xlfn.COVARIANCE.S('Q1'!$R$6:$R$560,'Q8'!E$3:E$557)*52</f>
        <v>5.3792511760627111E-3</v>
      </c>
      <c r="AF17">
        <f>_xlfn.COVARIANCE.S('Q1'!$R$6:$R$560,'Q8'!F$3:F$557)*52</f>
        <v>9.6868434131502021E-3</v>
      </c>
      <c r="AI17">
        <v>0.10068048028367158</v>
      </c>
    </row>
    <row r="18" spans="1:35" x14ac:dyDescent="0.25">
      <c r="A18">
        <v>1</v>
      </c>
      <c r="C18">
        <v>1.5443091125914524E-2</v>
      </c>
      <c r="D18">
        <v>1.0169273613007049E-2</v>
      </c>
      <c r="E18">
        <v>1.452035157968772E-2</v>
      </c>
      <c r="F18">
        <v>1.1613728484366146E-2</v>
      </c>
      <c r="G18">
        <v>1.6304377410285759E-2</v>
      </c>
      <c r="H18">
        <v>1.4016173057488448E-2</v>
      </c>
      <c r="I18">
        <v>1.864905873444183E-2</v>
      </c>
      <c r="J18">
        <v>1.7609522295060565E-2</v>
      </c>
      <c r="K18">
        <v>2.0817559961512057E-2</v>
      </c>
      <c r="L18">
        <v>1.946750719420166E-2</v>
      </c>
      <c r="M18">
        <v>1.7219367181273371E-2</v>
      </c>
      <c r="N18">
        <v>2.3959190602270246E-2</v>
      </c>
      <c r="O18">
        <v>1.8647937671816914E-2</v>
      </c>
      <c r="P18">
        <v>2.1116317738183923E-2</v>
      </c>
      <c r="Q18">
        <v>2.4955494793517198E-2</v>
      </c>
      <c r="R18">
        <v>1.8121349440833795E-2</v>
      </c>
      <c r="S18" cm="1">
        <f t="array" ref="S18:S30">TRANSPOSE(T17:AF17)</f>
        <v>2.8750003983117774E-2</v>
      </c>
      <c r="T18">
        <f>_xlfn.COVARIANCE.S('Q1'!$S$5:$S$560,'Q1'!S5:S560)*52</f>
        <v>4.7899729725987453E-2</v>
      </c>
      <c r="U18">
        <f>_xlfn.COVARIANCE.S('Q1'!$S$5:$S$560,'Q1'!T5:T560)*52</f>
        <v>1.3671759850293373E-2</v>
      </c>
      <c r="V18">
        <f>_xlfn.COVARIANCE.S('Q1'!$S$5:$S$560,'Q1'!U5:U560)*52</f>
        <v>2.0943703993996456E-2</v>
      </c>
      <c r="W18">
        <f>_xlfn.COVARIANCE.S('Q1'!$S$5:$S$560,'Q1'!V5:V560)*52</f>
        <v>1.4595401515019228E-2</v>
      </c>
      <c r="X18">
        <f>_xlfn.COVARIANCE.S('Q1'!$S$5:$S$560,'Q1'!W5:W560)*52</f>
        <v>1.968781340540186E-2</v>
      </c>
      <c r="Y18">
        <f>_xlfn.COVARIANCE.S('Q1'!$S$5:$S$560,'Q1'!X5:X560)*52</f>
        <v>2.0382422231496798E-2</v>
      </c>
      <c r="Z18">
        <f>_xlfn.COVARIANCE.S('Q1'!$S$5:$S$560,'Q1'!Y5:Y560)*52</f>
        <v>1.8394189056385405E-2</v>
      </c>
      <c r="AA18">
        <f>_xlfn.COVARIANCE.S('Q1'!$S$5:$S$560,'Q1'!Z5:Z560)*52</f>
        <v>5.1612970002205888E-3</v>
      </c>
      <c r="AB18">
        <f>_xlfn.COVARIANCE.S('Q1'!$S$6:$S$560,'Q8'!B$3:B$557)*52</f>
        <v>-1.1452762495091479E-3</v>
      </c>
      <c r="AC18">
        <f>_xlfn.COVARIANCE.S('Q1'!$S$6:$S$560,'Q8'!C$3:C$557)*52</f>
        <v>-2.263867870346316E-3</v>
      </c>
      <c r="AD18">
        <f>_xlfn.COVARIANCE.S('Q1'!$S$6:$S$560,'Q8'!D$3:D$557)*52</f>
        <v>-6.5251384503909994E-3</v>
      </c>
      <c r="AE18">
        <f>_xlfn.COVARIANCE.S('Q1'!$S$6:$S$560,'Q8'!E$3:E$557)*52</f>
        <v>-7.6268794491957611E-5</v>
      </c>
      <c r="AF18">
        <f>_xlfn.COVARIANCE.S('Q1'!$S$6:$S$560,'Q8'!F$3:F$557)*52</f>
        <v>-7.7637957580007008E-3</v>
      </c>
      <c r="AI18">
        <v>4.5614334869172019E-2</v>
      </c>
    </row>
    <row r="19" spans="1:35" x14ac:dyDescent="0.25">
      <c r="A19">
        <v>1</v>
      </c>
      <c r="C19">
        <v>5.2516147663559297E-2</v>
      </c>
      <c r="D19">
        <v>3.0867685677939325E-2</v>
      </c>
      <c r="E19">
        <v>5.9158512576883399E-2</v>
      </c>
      <c r="F19">
        <v>4.4051288008463911E-2</v>
      </c>
      <c r="G19">
        <v>6.0487316372925003E-2</v>
      </c>
      <c r="H19">
        <v>4.682801660601512E-2</v>
      </c>
      <c r="I19">
        <v>5.2458266950298496E-2</v>
      </c>
      <c r="J19">
        <v>3.6314371777435066E-2</v>
      </c>
      <c r="K19">
        <v>3.4266835600323946E-2</v>
      </c>
      <c r="L19">
        <v>2.158887425880809E-2</v>
      </c>
      <c r="M19">
        <v>3.0749339616943278E-2</v>
      </c>
      <c r="N19">
        <v>4.8796372281049293E-2</v>
      </c>
      <c r="O19">
        <v>7.3471783813392644E-2</v>
      </c>
      <c r="P19">
        <v>1.0582106107684081E-2</v>
      </c>
      <c r="Q19">
        <v>3.533147148301656E-2</v>
      </c>
      <c r="R19">
        <v>2.5860432726736292E-2</v>
      </c>
      <c r="S19">
        <v>2.7628040155280059E-2</v>
      </c>
      <c r="T19" cm="1">
        <f t="array" ref="T19:T30">TRANSPOSE(U18:AF18)</f>
        <v>1.3671759850293373E-2</v>
      </c>
      <c r="U19">
        <f>_xlfn.COVARIANCE.S('Q1'!$T$5:$T$560,'Q1'!T5:T560)*52</f>
        <v>0.11857191382052203</v>
      </c>
      <c r="V19">
        <f>_xlfn.COVARIANCE.S('Q1'!$T$5:$T$560,'Q1'!U5:U560)*52</f>
        <v>2.8359921960213089E-2</v>
      </c>
      <c r="W19">
        <f>_xlfn.COVARIANCE.S('Q1'!$T$5:$T$560,'Q1'!V5:V560)*52</f>
        <v>4.7394044735983673E-2</v>
      </c>
      <c r="X19">
        <f>_xlfn.COVARIANCE.S('Q1'!$T$5:$T$560,'Q1'!W5:W560)*52</f>
        <v>4.8390136656652427E-2</v>
      </c>
      <c r="Y19">
        <f>_xlfn.COVARIANCE.S('Q1'!$T$5:$T$560,'Q1'!X5:X560)*52</f>
        <v>1.8103184599028925E-2</v>
      </c>
      <c r="Z19">
        <f>_xlfn.COVARIANCE.S('Q1'!$T$5:$T$560,'Q1'!Y5:Y560)*52</f>
        <v>6.7540356569838783E-2</v>
      </c>
      <c r="AA19">
        <f>_xlfn.COVARIANCE.S('Q1'!$T$5:$T$560,'Q1'!Z5:Z560)*52</f>
        <v>2.172728685781182E-2</v>
      </c>
      <c r="AB19">
        <f>_xlfn.COVARIANCE.S('Q1'!$T$6:$T$560,'Q8'!B$3:B$557)*52</f>
        <v>8.8779918155506583E-3</v>
      </c>
      <c r="AC19">
        <f>_xlfn.COVARIANCE.S('Q1'!$T$6:$T$560,'Q8'!C$3:C$557)*52</f>
        <v>1.1298362793005666E-2</v>
      </c>
      <c r="AD19">
        <f>_xlfn.COVARIANCE.S('Q1'!$T$6:$T$560,'Q8'!D$3:D$557)*52</f>
        <v>-1.4459060811407316E-3</v>
      </c>
      <c r="AE19">
        <f>_xlfn.COVARIANCE.S('Q1'!$T$6:$T$560,'Q8'!E$3:E$557)*52</f>
        <v>1.1598089354589834E-2</v>
      </c>
      <c r="AF19">
        <f>_xlfn.COVARIANCE.S('Q1'!$T$6:$T$560,'Q8'!F$3:F$557)*52</f>
        <v>3.2925664608815144E-2</v>
      </c>
      <c r="AI19">
        <v>0.16908874016030478</v>
      </c>
    </row>
    <row r="20" spans="1:35" x14ac:dyDescent="0.25">
      <c r="A20">
        <v>1</v>
      </c>
      <c r="C20">
        <v>3.3690029387240479E-2</v>
      </c>
      <c r="D20">
        <v>2.8715951066512577E-2</v>
      </c>
      <c r="E20">
        <v>2.7278501826771519E-2</v>
      </c>
      <c r="F20">
        <v>1.7898976077548139E-2</v>
      </c>
      <c r="G20">
        <v>2.249637493787824E-2</v>
      </c>
      <c r="H20">
        <v>2.4071818643510344E-2</v>
      </c>
      <c r="I20">
        <v>2.5026842730085479E-2</v>
      </c>
      <c r="J20">
        <v>2.4366339175000806E-2</v>
      </c>
      <c r="K20">
        <v>3.4953188538897242E-2</v>
      </c>
      <c r="L20">
        <v>3.1765215414841223E-2</v>
      </c>
      <c r="M20">
        <v>3.0770717543906177E-2</v>
      </c>
      <c r="N20">
        <v>3.0459143310950319E-2</v>
      </c>
      <c r="O20">
        <v>3.2252295480807713E-2</v>
      </c>
      <c r="P20">
        <v>2.667482655910278E-2</v>
      </c>
      <c r="Q20">
        <v>3.1259651168256186E-2</v>
      </c>
      <c r="R20">
        <v>2.3993276072458988E-2</v>
      </c>
      <c r="S20">
        <v>2.6858382148559769E-2</v>
      </c>
      <c r="T20">
        <v>2.0943703993996456E-2</v>
      </c>
      <c r="U20" cm="1">
        <f t="array" ref="U20:U30">TRANSPOSE(V19:AF19)</f>
        <v>2.8359921960213089E-2</v>
      </c>
      <c r="V20">
        <f>_xlfn.COVARIANCE.S('Q1'!$U$5:$U$560,'Q1'!U5:U560)*52</f>
        <v>5.4408180565968058E-2</v>
      </c>
      <c r="W20">
        <f>_xlfn.COVARIANCE.S('Q1'!$U$5:$U$560,'Q1'!V5:V560)*52</f>
        <v>1.6846926761223895E-2</v>
      </c>
      <c r="X20">
        <f>_xlfn.COVARIANCE.S('Q1'!$U$5:$U$560,'Q1'!W5:W560)*52</f>
        <v>2.5181398712689929E-2</v>
      </c>
      <c r="Y20">
        <f>_xlfn.COVARIANCE.S('Q1'!$U$5:$U$560,'Q1'!X5:X560)*52</f>
        <v>2.9970127732064152E-2</v>
      </c>
      <c r="Z20">
        <f>_xlfn.COVARIANCE.S('Q1'!$U$5:$U$560,'Q1'!Y5:Y560)*52</f>
        <v>3.0236354869219152E-2</v>
      </c>
      <c r="AA20">
        <f>_xlfn.COVARIANCE.S('Q1'!$U$5:$U$560,'Q1'!Z5:Z560)*52</f>
        <v>1.2975048420549255E-2</v>
      </c>
      <c r="AB20">
        <f>_xlfn.COVARIANCE.S('Q1'!$U$6:$U$560,'Q8'!B$3:B$557)*52</f>
        <v>-4.2546631350223025E-4</v>
      </c>
      <c r="AC20">
        <f>_xlfn.COVARIANCE.S('Q1'!$U$6:$U$560,'Q8'!C$3:C$557)*52</f>
        <v>2.3067414405116889E-3</v>
      </c>
      <c r="AD20">
        <f>_xlfn.COVARIANCE.S('Q1'!$U$6:$U$560,'Q8'!D$3:D$557)*52</f>
        <v>-3.4395834765445976E-3</v>
      </c>
      <c r="AE20">
        <f>_xlfn.COVARIANCE.S('Q1'!$U$6:$U$560,'Q8'!E$3:E$557)*52</f>
        <v>3.405590395782144E-3</v>
      </c>
      <c r="AF20">
        <f>_xlfn.COVARIANCE.S('Q1'!$U$6:$U$560,'Q8'!F$3:F$557)*52</f>
        <v>-9.2570332161099516E-4</v>
      </c>
      <c r="AI20">
        <v>0.10349603867166834</v>
      </c>
    </row>
    <row r="21" spans="1:35" x14ac:dyDescent="0.25">
      <c r="A21">
        <v>1</v>
      </c>
      <c r="C21">
        <v>5.0313556993519595E-2</v>
      </c>
      <c r="D21">
        <v>1.9803517508273086E-2</v>
      </c>
      <c r="E21">
        <v>4.2422823101758475E-2</v>
      </c>
      <c r="F21">
        <v>4.7121354879418237E-2</v>
      </c>
      <c r="G21">
        <v>4.6838095549385499E-2</v>
      </c>
      <c r="H21">
        <v>3.707641736846707E-2</v>
      </c>
      <c r="I21">
        <v>4.991022163888291E-2</v>
      </c>
      <c r="J21">
        <v>2.9379945153516007E-2</v>
      </c>
      <c r="K21">
        <v>3.3500487091369789E-2</v>
      </c>
      <c r="L21">
        <v>1.6825121321270391E-2</v>
      </c>
      <c r="M21">
        <v>2.2889984592597494E-2</v>
      </c>
      <c r="N21">
        <v>3.9296259027847752E-2</v>
      </c>
      <c r="O21">
        <v>5.5803007724663921E-2</v>
      </c>
      <c r="P21">
        <v>8.4922871278283012E-3</v>
      </c>
      <c r="Q21">
        <v>3.1342478883345168E-2</v>
      </c>
      <c r="R21">
        <v>2.4445535829952736E-2</v>
      </c>
      <c r="S21">
        <v>2.2249440026191211E-2</v>
      </c>
      <c r="T21">
        <v>1.4595401515019228E-2</v>
      </c>
      <c r="U21">
        <v>4.7394044735983673E-2</v>
      </c>
      <c r="V21" cm="1">
        <f t="array" ref="V21:V30">TRANSPOSE(W20:AF20)</f>
        <v>1.6846926761223895E-2</v>
      </c>
      <c r="W21">
        <f>_xlfn.COVARIANCE.S('Q1'!$V$5:$V$560,'Q1'!V5:V560)*52</f>
        <v>0.10294663860756334</v>
      </c>
      <c r="X21">
        <f>_xlfn.COVARIANCE.S('Q1'!$V$5:$V$560,'Q1'!W5:W560)*52</f>
        <v>3.9811432114502457E-2</v>
      </c>
      <c r="Y21">
        <f>_xlfn.COVARIANCE.S('Q1'!$V$5:$V$560,'Q1'!X5:X560)*52</f>
        <v>1.3456713079130789E-2</v>
      </c>
      <c r="Z21">
        <f>_xlfn.COVARIANCE.S('Q1'!$V$5:$V$560,'Q1'!Y5:Y560)*52</f>
        <v>5.070265830967003E-2</v>
      </c>
      <c r="AA21">
        <f>_xlfn.COVARIANCE.S('Q1'!$V$5:$V$560,'Q1'!Z5:Z560)*52</f>
        <v>1.5190603424064373E-2</v>
      </c>
      <c r="AB21">
        <f>_xlfn.COVARIANCE.S('Q1'!$V$6:$V$560,'Q8'!B$3:B$557)*52</f>
        <v>8.9916179952168052E-3</v>
      </c>
      <c r="AC21">
        <f>_xlfn.COVARIANCE.S('Q1'!$V$6:$V$560,'Q8'!C$3:C$557)*52</f>
        <v>1.347955536475978E-2</v>
      </c>
      <c r="AD21">
        <f>_xlfn.COVARIANCE.S('Q1'!$V$6:$V$560,'Q8'!D$3:D$557)*52</f>
        <v>5.324415817466228E-4</v>
      </c>
      <c r="AE21">
        <f>_xlfn.COVARIANCE.S('Q1'!$V$6:$V$560,'Q8'!E$3:E$557)*52</f>
        <v>1.0444734750944701E-2</v>
      </c>
      <c r="AF21">
        <f>_xlfn.COVARIANCE.S('Q1'!$V$6:$V$560,'Q8'!F$3:F$557)*52</f>
        <v>2.9206274202608812E-2</v>
      </c>
      <c r="AI21">
        <v>0.15258801570149472</v>
      </c>
    </row>
    <row r="22" spans="1:35" x14ac:dyDescent="0.25">
      <c r="A22">
        <v>1</v>
      </c>
      <c r="C22">
        <v>3.8628852762446098E-2</v>
      </c>
      <c r="D22">
        <v>2.4977804338233059E-2</v>
      </c>
      <c r="E22">
        <v>3.9632981459471993E-2</v>
      </c>
      <c r="F22">
        <v>3.110034406828413E-2</v>
      </c>
      <c r="G22">
        <v>4.9486373637356015E-2</v>
      </c>
      <c r="H22">
        <v>3.6363199380012874E-2</v>
      </c>
      <c r="I22">
        <v>4.3327061494946896E-2</v>
      </c>
      <c r="J22">
        <v>3.0631409895977464E-2</v>
      </c>
      <c r="K22">
        <v>2.8240334230845078E-2</v>
      </c>
      <c r="L22">
        <v>1.8935072493337337E-2</v>
      </c>
      <c r="M22">
        <v>2.8736820556861144E-2</v>
      </c>
      <c r="N22">
        <v>4.5162717813788063E-2</v>
      </c>
      <c r="O22">
        <v>5.1907210599502256E-2</v>
      </c>
      <c r="P22">
        <v>1.7280633436904377E-2</v>
      </c>
      <c r="Q22">
        <v>2.959565594778699E-2</v>
      </c>
      <c r="R22">
        <v>2.4171863827344601E-2</v>
      </c>
      <c r="S22">
        <v>2.7369792661153986E-2</v>
      </c>
      <c r="T22">
        <v>1.968781340540186E-2</v>
      </c>
      <c r="U22">
        <v>4.8390136656652427E-2</v>
      </c>
      <c r="V22">
        <v>2.5181398712689929E-2</v>
      </c>
      <c r="W22" cm="1">
        <f t="array" ref="W22:W30">TRANSPOSE(X21:AF21)</f>
        <v>3.9811432114502457E-2</v>
      </c>
      <c r="X22">
        <f>_xlfn.COVARIANCE.S('Q1'!$W$5:$W$560,'Q1'!W5:W560)*52</f>
        <v>7.0856182369853679E-2</v>
      </c>
      <c r="Y22">
        <f>_xlfn.COVARIANCE.S('Q1'!$W$5:$W$560,'Q1'!X5:X560)*52</f>
        <v>2.1655719106266479E-2</v>
      </c>
      <c r="Z22">
        <f>_xlfn.COVARIANCE.S('Q1'!$W$5:$W$560,'Q1'!Y5:Y560)*52</f>
        <v>4.3836949094050656E-2</v>
      </c>
      <c r="AA22">
        <f>_xlfn.COVARIANCE.S('Q1'!$W$5:$W$560,'Q1'!Z5:Z560)*52</f>
        <v>2.5492168849354582E-2</v>
      </c>
      <c r="AB22">
        <f>_xlfn.COVARIANCE.S('Q1'!$W$6:$W$560,'Q8'!B$3:B$557)*52</f>
        <v>5.3193976114646133E-3</v>
      </c>
      <c r="AC22">
        <f>_xlfn.COVARIANCE.S('Q1'!$W$6:$W$560,'Q8'!C$3:C$557)*52</f>
        <v>6.5591798337624498E-3</v>
      </c>
      <c r="AD22">
        <f>_xlfn.COVARIANCE.S('Q1'!$W$6:$W$560,'Q8'!D$3:D$557)*52</f>
        <v>-3.6916757977764323E-3</v>
      </c>
      <c r="AE22">
        <f>_xlfn.COVARIANCE.S('Q1'!$W$6:$W$560,'Q8'!E$3:E$557)*52</f>
        <v>9.5051743465138054E-3</v>
      </c>
      <c r="AF22">
        <f>_xlfn.COVARIANCE.S('Q1'!$W$6:$W$560,'Q8'!F$3:F$557)*52</f>
        <v>1.7974493904796506E-2</v>
      </c>
      <c r="AI22">
        <v>0.12577278913332421</v>
      </c>
    </row>
    <row r="23" spans="1:35" x14ac:dyDescent="0.25">
      <c r="A23">
        <v>1</v>
      </c>
      <c r="C23">
        <v>2.0154249503403637E-2</v>
      </c>
      <c r="D23">
        <v>1.6615638948787637E-2</v>
      </c>
      <c r="E23">
        <v>2.2953197390907697E-2</v>
      </c>
      <c r="F23">
        <v>8.9370587312447049E-3</v>
      </c>
      <c r="G23">
        <v>1.0318526408195352E-2</v>
      </c>
      <c r="H23">
        <v>1.0068689563107917E-2</v>
      </c>
      <c r="I23">
        <v>1.3145254477691938E-2</v>
      </c>
      <c r="J23">
        <v>1.7810666891726872E-2</v>
      </c>
      <c r="K23">
        <v>2.3123402209855665E-2</v>
      </c>
      <c r="L23">
        <v>3.3290110965177158E-2</v>
      </c>
      <c r="M23">
        <v>2.9937096408811394E-2</v>
      </c>
      <c r="N23">
        <v>1.8203864744302849E-2</v>
      </c>
      <c r="O23">
        <v>1.3795125786527751E-2</v>
      </c>
      <c r="P23">
        <v>2.5782445537608011E-2</v>
      </c>
      <c r="Q23">
        <v>2.4768715055150943E-2</v>
      </c>
      <c r="R23">
        <v>1.7686775745524998E-2</v>
      </c>
      <c r="S23">
        <v>2.2102803369749957E-2</v>
      </c>
      <c r="T23">
        <v>2.0382422231496798E-2</v>
      </c>
      <c r="U23">
        <v>1.8103184599028925E-2</v>
      </c>
      <c r="V23">
        <v>2.9970127732064152E-2</v>
      </c>
      <c r="W23">
        <v>1.3456713079130789E-2</v>
      </c>
      <c r="X23" cm="1">
        <f t="array" ref="X23:X30">TRANSPOSE(Y22:AF22)</f>
        <v>2.1655719106266479E-2</v>
      </c>
      <c r="Y23">
        <f>_xlfn.COVARIANCE.S('Q1'!$X$5:$X$560,'Q1'!X5:X560)*52</f>
        <v>7.4809373628345416E-2</v>
      </c>
      <c r="Z23">
        <f>_xlfn.COVARIANCE.S('Q1'!$X$5:$X$560,'Q1'!Y5:Y560)*52</f>
        <v>2.0286552683404627E-2</v>
      </c>
      <c r="AA23">
        <f>_xlfn.COVARIANCE.S('Q1'!$X$5:$X$560,'Q1'!Z5:Z560)*52</f>
        <v>4.7853950962504612E-3</v>
      </c>
      <c r="AB23">
        <f>_xlfn.COVARIANCE.S('Q1'!$X$6:$X$560,'Q8'!B$3:B$557)*52</f>
        <v>-2.5525310115206952E-3</v>
      </c>
      <c r="AC23">
        <f>_xlfn.COVARIANCE.S('Q1'!$X$6:$X$560,'Q8'!C$3:C$557)*52</f>
        <v>-2.4778222791134509E-3</v>
      </c>
      <c r="AD23">
        <f>_xlfn.COVARIANCE.S('Q1'!$X$6:$X$560,'Q8'!D$3:D$557)*52</f>
        <v>-2.7730304294309636E-3</v>
      </c>
      <c r="AE23">
        <f>_xlfn.COVARIANCE.S('Q1'!$X$6:$X$560,'Q8'!E$3:E$557)*52</f>
        <v>-1.4623304446313269E-3</v>
      </c>
      <c r="AF23">
        <f>_xlfn.COVARIANCE.S('Q1'!$X$6:$X$560,'Q8'!F$3:F$557)*52</f>
        <v>-1.4999466474652418E-2</v>
      </c>
      <c r="AI23">
        <v>0.1322678001481114</v>
      </c>
    </row>
    <row r="24" spans="1:35" x14ac:dyDescent="0.25">
      <c r="A24">
        <v>1</v>
      </c>
      <c r="C24">
        <v>7.1215829231437433E-2</v>
      </c>
      <c r="D24">
        <v>3.1669049632095568E-2</v>
      </c>
      <c r="E24">
        <v>6.4177912875036894E-2</v>
      </c>
      <c r="F24">
        <v>6.1013418217967887E-2</v>
      </c>
      <c r="G24">
        <v>5.6112298204704883E-2</v>
      </c>
      <c r="H24">
        <v>4.4745665034591792E-2</v>
      </c>
      <c r="I24">
        <v>6.073919569803287E-2</v>
      </c>
      <c r="J24">
        <v>3.9456916033071089E-2</v>
      </c>
      <c r="K24">
        <v>3.1926245160807998E-2</v>
      </c>
      <c r="L24">
        <v>2.3879973396387873E-2</v>
      </c>
      <c r="M24">
        <v>3.0581847821336126E-2</v>
      </c>
      <c r="N24">
        <v>4.2774074436512863E-2</v>
      </c>
      <c r="O24">
        <v>8.1975976743264095E-2</v>
      </c>
      <c r="P24">
        <v>1.4732734392849523E-2</v>
      </c>
      <c r="Q24">
        <v>3.9201406390477894E-2</v>
      </c>
      <c r="R24">
        <v>2.3749756373319577E-2</v>
      </c>
      <c r="S24">
        <v>2.9792561735507227E-2</v>
      </c>
      <c r="T24">
        <v>1.8394189056385405E-2</v>
      </c>
      <c r="U24">
        <v>6.7540356569838783E-2</v>
      </c>
      <c r="V24">
        <v>3.0236354869219152E-2</v>
      </c>
      <c r="W24">
        <v>5.070265830967003E-2</v>
      </c>
      <c r="X24">
        <v>4.3836949094050656E-2</v>
      </c>
      <c r="Y24" cm="1">
        <f t="array" ref="Y24:Y30">TRANSPOSE(Z23:AF23)</f>
        <v>2.0286552683404627E-2</v>
      </c>
      <c r="Z24">
        <f>_xlfn.COVARIANCE.S('Q1'!$Y$5:$Y$560,'Q1'!Y5:Y560)*52</f>
        <v>0.1616539577633633</v>
      </c>
      <c r="AA24">
        <f>_xlfn.COVARIANCE.S('Q1'!$Y$5:$Y$560,'Q1'!Z5:Z560)*52</f>
        <v>1.5187916858685521E-2</v>
      </c>
      <c r="AB24">
        <f>_xlfn.COVARIANCE.S('Q1'!$Y$6:$Y$560,'Q8'!B$3:B$557)*52</f>
        <v>1.162446495618704E-2</v>
      </c>
      <c r="AC24">
        <f>_xlfn.COVARIANCE.S('Q1'!$Y$6:$Y$560,'Q8'!C$3:C$557)*52</f>
        <v>9.329489880655864E-3</v>
      </c>
      <c r="AD24">
        <f>_xlfn.COVARIANCE.S('Q1'!$Y$6:$Y$560,'Q8'!D$3:D$557)*52</f>
        <v>3.3217515674661539E-3</v>
      </c>
      <c r="AE24">
        <f>_xlfn.COVARIANCE.S('Q1'!$Y$6:$Y$560,'Q8'!E$3:E$557)*52</f>
        <v>1.6330118363505522E-2</v>
      </c>
      <c r="AF24">
        <f>_xlfn.COVARIANCE.S('Q1'!$Y$6:$Y$560,'Q8'!F$3:F$557)*52</f>
        <v>4.1216668631276626E-2</v>
      </c>
      <c r="AI24">
        <v>0.12910342244175688</v>
      </c>
    </row>
    <row r="25" spans="1:35" x14ac:dyDescent="0.25">
      <c r="A25">
        <v>1</v>
      </c>
      <c r="C25">
        <v>2.2205827492530077E-2</v>
      </c>
      <c r="D25">
        <v>1.6511114527225128E-2</v>
      </c>
      <c r="E25">
        <v>1.6050566574717227E-2</v>
      </c>
      <c r="F25">
        <v>1.7991947522388592E-2</v>
      </c>
      <c r="G25">
        <v>2.0744564055269161E-2</v>
      </c>
      <c r="H25">
        <v>1.4665532230494532E-2</v>
      </c>
      <c r="I25">
        <v>1.5324337036485954E-2</v>
      </c>
      <c r="J25">
        <v>9.2561122836065067E-3</v>
      </c>
      <c r="K25">
        <v>1.6068692572769612E-2</v>
      </c>
      <c r="L25">
        <v>3.7778369735634717E-3</v>
      </c>
      <c r="M25">
        <v>6.8670424371459612E-3</v>
      </c>
      <c r="N25">
        <v>2.9717540652863798E-2</v>
      </c>
      <c r="O25">
        <v>1.9018968318470292E-2</v>
      </c>
      <c r="P25">
        <v>2.9091426349995529E-3</v>
      </c>
      <c r="Q25">
        <v>1.7504271009509097E-2</v>
      </c>
      <c r="R25">
        <v>1.3747473599895884E-2</v>
      </c>
      <c r="S25">
        <v>1.124217808916737E-2</v>
      </c>
      <c r="T25">
        <v>5.1612970002205888E-3</v>
      </c>
      <c r="U25">
        <v>2.172728685781182E-2</v>
      </c>
      <c r="V25">
        <v>1.2975048420549255E-2</v>
      </c>
      <c r="W25">
        <v>1.5190603424064373E-2</v>
      </c>
      <c r="X25">
        <v>2.5492168849354582E-2</v>
      </c>
      <c r="Y25">
        <v>4.7853950962504612E-3</v>
      </c>
      <c r="Z25" cm="1">
        <f t="array" ref="Z25:Z30">TRANSPOSE(AA24:AF24)</f>
        <v>1.5187916858685521E-2</v>
      </c>
      <c r="AA25">
        <f>_xlfn.COVARIANCE.S('Q1'!Z5:Z560,'Q1'!Z5:Z560)*52</f>
        <v>5.7434538974896268E-2</v>
      </c>
      <c r="AB25">
        <f>_xlfn.COVARIANCE.S('Q1'!$Z$6:$Z$560,'Q8'!B$3:B$557)*52</f>
        <v>6.7550338496042434E-3</v>
      </c>
      <c r="AC25">
        <f>_xlfn.COVARIANCE.S('Q1'!$Z$6:$Z$560,'Q8'!C$3:C$557)*52</f>
        <v>7.9246045217101872E-3</v>
      </c>
      <c r="AD25">
        <f>_xlfn.COVARIANCE.S('Q1'!$Z$6:$Z$560,'Q8'!D$3:D$557)*52</f>
        <v>2.1179773275764218E-3</v>
      </c>
      <c r="AE25">
        <f>_xlfn.COVARIANCE.S('Q1'!$Z$6:$Z$560,'Q8'!E$3:E$557)*52</f>
        <v>7.705143072344902E-3</v>
      </c>
      <c r="AF25">
        <f>_xlfn.COVARIANCE.S('Q1'!$Z$6:$Z$560,'Q8'!F$3:F$557)*52</f>
        <v>3.0291988936159264E-2</v>
      </c>
      <c r="AI25">
        <v>6.2527407853882194E-2</v>
      </c>
    </row>
    <row r="26" spans="1:35" x14ac:dyDescent="0.25">
      <c r="A26">
        <v>1</v>
      </c>
      <c r="C26">
        <v>1.3118008195264368E-2</v>
      </c>
      <c r="D26">
        <v>6.9032393491817072E-3</v>
      </c>
      <c r="E26">
        <v>9.9712276256978833E-3</v>
      </c>
      <c r="F26">
        <v>7.7096958586126644E-3</v>
      </c>
      <c r="G26">
        <v>8.5837315055162979E-3</v>
      </c>
      <c r="H26">
        <v>7.8520952015693358E-3</v>
      </c>
      <c r="I26">
        <v>1.1168934650736737E-2</v>
      </c>
      <c r="J26">
        <v>2.1691548125581687E-3</v>
      </c>
      <c r="K26">
        <v>7.1045668014316915E-3</v>
      </c>
      <c r="L26">
        <v>-2.0478826459349384E-3</v>
      </c>
      <c r="M26">
        <v>7.0909727403568629E-4</v>
      </c>
      <c r="N26">
        <v>5.5572920211221224E-3</v>
      </c>
      <c r="O26">
        <v>1.3453851654627667E-2</v>
      </c>
      <c r="P26">
        <v>-4.0290124933092206E-4</v>
      </c>
      <c r="Q26">
        <v>3.6841962843626621E-3</v>
      </c>
      <c r="R26">
        <v>2.4402341513022736E-3</v>
      </c>
      <c r="S26">
        <v>3.964995019208003E-3</v>
      </c>
      <c r="T26">
        <v>-1.1452762495091479E-3</v>
      </c>
      <c r="U26">
        <v>8.8779918155506583E-3</v>
      </c>
      <c r="V26">
        <v>-4.2546631350223025E-4</v>
      </c>
      <c r="W26">
        <v>8.9916179952168052E-3</v>
      </c>
      <c r="X26">
        <v>5.3193976114646133E-3</v>
      </c>
      <c r="Y26">
        <v>-2.5525310115206952E-3</v>
      </c>
      <c r="Z26">
        <v>1.162446495618704E-2</v>
      </c>
      <c r="AA26" cm="1">
        <f t="array" ref="AA26:AA30">TRANSPOSE(AB25:AF25)</f>
        <v>6.7550338496042434E-3</v>
      </c>
      <c r="AB26">
        <f>_xlfn.COVARIANCE.S('Q8'!$B$3:$B$557,'Q8'!B$3:B$557)*52</f>
        <v>4.1132300812968897E-2</v>
      </c>
      <c r="AC26">
        <f>_xlfn.COVARIANCE.S('Q8'!$B$3:$B$557,'Q8'!C$3:C$557)*52</f>
        <v>4.1794888478031617E-2</v>
      </c>
      <c r="AD26">
        <f>_xlfn.COVARIANCE.S('Q8'!$B$3:$B$557,'Q8'!D$3:D$557)*52</f>
        <v>3.9147256873273965E-2</v>
      </c>
      <c r="AE26">
        <f>_xlfn.COVARIANCE.S('Q8'!$B$3:$B$557,'Q8'!E$3:E$557)*52</f>
        <v>4.2501937055969455E-2</v>
      </c>
      <c r="AF26">
        <f>_xlfn.COVARIANCE.S('Q8'!$B$3:$B$557,'Q8'!F$3:F$557)*52</f>
        <v>0.11738721700575641</v>
      </c>
      <c r="AI26" cm="1">
        <f t="array" ref="AI26:AI30">TRANSPOSE('Q8'!B559:F559)</f>
        <v>0.15123270439084194</v>
      </c>
    </row>
    <row r="27" spans="1:35" x14ac:dyDescent="0.25">
      <c r="A27">
        <v>1</v>
      </c>
      <c r="C27">
        <v>2.2578496377939593E-2</v>
      </c>
      <c r="D27">
        <v>1.216633915778728E-2</v>
      </c>
      <c r="E27">
        <v>1.2683945916365231E-2</v>
      </c>
      <c r="F27">
        <v>1.1363537443328254E-2</v>
      </c>
      <c r="G27">
        <v>1.0134182493039661E-2</v>
      </c>
      <c r="H27">
        <v>9.1371575679849108E-3</v>
      </c>
      <c r="I27">
        <v>1.4380288646801957E-2</v>
      </c>
      <c r="J27">
        <v>3.6410846961521352E-3</v>
      </c>
      <c r="K27">
        <v>8.6292406131230955E-3</v>
      </c>
      <c r="L27">
        <v>-1.5373337950048429E-3</v>
      </c>
      <c r="M27">
        <v>1.7304775318596284E-3</v>
      </c>
      <c r="N27">
        <v>6.3088000690319094E-3</v>
      </c>
      <c r="O27">
        <v>1.5687788238510608E-2</v>
      </c>
      <c r="P27">
        <v>-2.6050324832052937E-3</v>
      </c>
      <c r="Q27">
        <v>3.8367285217558575E-3</v>
      </c>
      <c r="R27">
        <v>5.0438213258381867E-3</v>
      </c>
      <c r="S27">
        <v>2.9642946235977114E-3</v>
      </c>
      <c r="T27">
        <v>-2.263867870346316E-3</v>
      </c>
      <c r="U27">
        <v>1.1298362793005666E-2</v>
      </c>
      <c r="V27">
        <v>2.3067414405116889E-3</v>
      </c>
      <c r="W27">
        <v>1.347955536475978E-2</v>
      </c>
      <c r="X27">
        <v>6.5591798337624498E-3</v>
      </c>
      <c r="Y27">
        <v>-2.4778222791134509E-3</v>
      </c>
      <c r="Z27">
        <v>9.329489880655864E-3</v>
      </c>
      <c r="AA27">
        <v>7.9246045217101872E-3</v>
      </c>
      <c r="AB27" cm="1">
        <f t="array" ref="AB27:AB30">TRANSPOSE(AC26:AF26)</f>
        <v>4.1794888478031617E-2</v>
      </c>
      <c r="AC27">
        <f>_xlfn.COVARIANCE.S('Q8'!$C$3:$C$557,'Q8'!C$3:C$557)*52</f>
        <v>6.2039415223983305E-2</v>
      </c>
      <c r="AD27">
        <f>_xlfn.COVARIANCE.S('Q8'!$C$3:$C$557,'Q8'!D$3:D$557)*52</f>
        <v>4.3265710114887369E-2</v>
      </c>
      <c r="AE27">
        <f>_xlfn.COVARIANCE.S('Q8'!$C$3:$C$557,'Q8'!E$3:E$557)*52</f>
        <v>4.3875784563274109E-2</v>
      </c>
      <c r="AF27">
        <f>_xlfn.COVARIANCE.S('Q8'!$C$3:$C$557,'Q8'!F$3:F$557)*52</f>
        <v>0.13033987295381649</v>
      </c>
      <c r="AI27">
        <v>0.19802262955229824</v>
      </c>
    </row>
    <row r="28" spans="1:35" x14ac:dyDescent="0.25">
      <c r="A28">
        <v>1</v>
      </c>
      <c r="C28">
        <v>9.8553145915371079E-3</v>
      </c>
      <c r="D28">
        <v>-2.9299556521873247E-3</v>
      </c>
      <c r="E28">
        <v>2.1169096188194104E-3</v>
      </c>
      <c r="F28">
        <v>1.8990905098923124E-3</v>
      </c>
      <c r="G28">
        <v>-2.2886845130117351E-3</v>
      </c>
      <c r="H28">
        <v>-9.0893710597595031E-4</v>
      </c>
      <c r="I28">
        <v>-3.4728536455553693E-4</v>
      </c>
      <c r="J28">
        <v>-5.8646973089483819E-3</v>
      </c>
      <c r="K28">
        <v>-5.4342992193343658E-3</v>
      </c>
      <c r="L28">
        <v>-7.8418398604224865E-3</v>
      </c>
      <c r="M28">
        <v>-4.5956591487330105E-3</v>
      </c>
      <c r="N28">
        <v>-6.1791446170190193E-3</v>
      </c>
      <c r="O28">
        <v>3.9946915844014648E-4</v>
      </c>
      <c r="P28">
        <v>-1.972841261012393E-3</v>
      </c>
      <c r="Q28">
        <v>-7.3168349259982671E-3</v>
      </c>
      <c r="R28">
        <v>-2.5828752830551029E-3</v>
      </c>
      <c r="S28">
        <v>-2.3206203087328954E-3</v>
      </c>
      <c r="T28">
        <v>-6.5251384503909994E-3</v>
      </c>
      <c r="U28">
        <v>-1.4459060811407316E-3</v>
      </c>
      <c r="V28">
        <v>-3.4395834765445976E-3</v>
      </c>
      <c r="W28">
        <v>5.324415817466228E-4</v>
      </c>
      <c r="X28">
        <v>-3.6916757977764323E-3</v>
      </c>
      <c r="Y28">
        <v>-2.7730304294309636E-3</v>
      </c>
      <c r="Z28">
        <v>3.3217515674661539E-3</v>
      </c>
      <c r="AA28">
        <v>2.1179773275764218E-3</v>
      </c>
      <c r="AB28">
        <v>3.9147256873273965E-2</v>
      </c>
      <c r="AC28" cm="1">
        <f t="array" ref="AC28:AC30">TRANSPOSE(AD27:AF27)</f>
        <v>4.3265710114887369E-2</v>
      </c>
      <c r="AD28">
        <f>_xlfn.COVARIANCE.S('Q8'!$D$3:$D$557,'Q8'!D$3:D$557)*52</f>
        <v>9.0877890804265324E-2</v>
      </c>
      <c r="AE28">
        <f>_xlfn.COVARIANCE.S('Q8'!$D$3:$D$557,'Q8'!E$3:E$557)*52</f>
        <v>4.7487922699688725E-2</v>
      </c>
      <c r="AF28">
        <f>_xlfn.COVARIANCE.S('Q8'!$D$3:$D$557,'Q8'!F$3:F$557)*52</f>
        <v>0.13719642723549272</v>
      </c>
      <c r="AI28">
        <v>0.22744123719450426</v>
      </c>
    </row>
    <row r="29" spans="1:35" x14ac:dyDescent="0.25">
      <c r="A29">
        <v>1</v>
      </c>
      <c r="C29">
        <v>1.4566199668746654E-2</v>
      </c>
      <c r="D29">
        <v>5.3063088155047497E-3</v>
      </c>
      <c r="E29">
        <v>6.1328102641294716E-3</v>
      </c>
      <c r="F29">
        <v>1.3091902167403961E-2</v>
      </c>
      <c r="G29">
        <v>1.6463667129989649E-2</v>
      </c>
      <c r="H29">
        <v>1.379646755758961E-2</v>
      </c>
      <c r="I29">
        <v>1.3706193687914528E-2</v>
      </c>
      <c r="J29">
        <v>1.1001342090974569E-2</v>
      </c>
      <c r="K29">
        <v>4.2261535987346277E-3</v>
      </c>
      <c r="L29">
        <v>1.2197036758145796E-3</v>
      </c>
      <c r="M29">
        <v>5.3699999506924478E-3</v>
      </c>
      <c r="N29">
        <v>1.2587600247826205E-2</v>
      </c>
      <c r="O29">
        <v>1.9355191344481892E-2</v>
      </c>
      <c r="P29">
        <v>5.8416278378428917E-3</v>
      </c>
      <c r="Q29">
        <v>9.6336899324279742E-3</v>
      </c>
      <c r="R29">
        <v>6.6908434646655111E-3</v>
      </c>
      <c r="S29">
        <v>5.3792511760627111E-3</v>
      </c>
      <c r="T29">
        <v>-7.6268794491957611E-5</v>
      </c>
      <c r="U29">
        <v>1.1598089354589834E-2</v>
      </c>
      <c r="V29">
        <v>3.405590395782144E-3</v>
      </c>
      <c r="W29">
        <v>1.0444734750944701E-2</v>
      </c>
      <c r="X29">
        <v>9.5051743465138054E-3</v>
      </c>
      <c r="Y29">
        <v>-1.4623304446313269E-3</v>
      </c>
      <c r="Z29">
        <v>1.6330118363505522E-2</v>
      </c>
      <c r="AA29">
        <v>7.705143072344902E-3</v>
      </c>
      <c r="AB29">
        <v>4.2501937055969455E-2</v>
      </c>
      <c r="AC29">
        <v>4.3875784563274109E-2</v>
      </c>
      <c r="AD29" cm="1">
        <f t="array" ref="AD29:AD30">TRANSPOSE(AE28:AF28)</f>
        <v>4.7487922699688725E-2</v>
      </c>
      <c r="AE29">
        <f>_xlfn.COVARIANCE.S('Q8'!$E$3:$E$557,'Q8'!E$3:E$557)*52</f>
        <v>0.10584991722200154</v>
      </c>
      <c r="AF29">
        <f>_xlfn.COVARIANCE.S('Q8'!$E$3:$E$557,'Q8'!F$3:F$557)*52</f>
        <v>0.14074923954636492</v>
      </c>
      <c r="AI29">
        <v>0.10524416936892765</v>
      </c>
    </row>
    <row r="30" spans="1:35" x14ac:dyDescent="0.25">
      <c r="A30">
        <v>1</v>
      </c>
      <c r="C30">
        <v>5.3779713621451994E-2</v>
      </c>
      <c r="D30">
        <v>3.3811402328286395E-2</v>
      </c>
      <c r="E30">
        <v>2.5180690603794634E-2</v>
      </c>
      <c r="F30">
        <v>2.9099588821668725E-2</v>
      </c>
      <c r="G30">
        <v>3.3109732994752762E-2</v>
      </c>
      <c r="H30">
        <v>2.9008269976775584E-2</v>
      </c>
      <c r="I30">
        <v>3.0174382030005102E-2</v>
      </c>
      <c r="J30">
        <v>2.673670644599837E-3</v>
      </c>
      <c r="K30">
        <v>1.637263469407018E-2</v>
      </c>
      <c r="L30">
        <v>-1.0212705430261326E-2</v>
      </c>
      <c r="M30">
        <v>-2.0729625351243808E-3</v>
      </c>
      <c r="N30">
        <v>1.8963471215208753E-2</v>
      </c>
      <c r="O30">
        <v>4.7747984222880416E-2</v>
      </c>
      <c r="P30">
        <v>-8.3386544192084848E-3</v>
      </c>
      <c r="Q30">
        <v>1.1132531415184293E-2</v>
      </c>
      <c r="R30">
        <v>6.1528426744106371E-3</v>
      </c>
      <c r="S30">
        <v>9.6868434131502021E-3</v>
      </c>
      <c r="T30">
        <v>-7.7637957580007008E-3</v>
      </c>
      <c r="U30">
        <v>3.2925664608815144E-2</v>
      </c>
      <c r="V30">
        <v>-9.2570332161099516E-4</v>
      </c>
      <c r="W30">
        <v>2.9206274202608812E-2</v>
      </c>
      <c r="X30">
        <v>1.7974493904796506E-2</v>
      </c>
      <c r="Y30">
        <v>-1.4999466474652418E-2</v>
      </c>
      <c r="Z30">
        <v>4.1216668631276626E-2</v>
      </c>
      <c r="AA30">
        <v>3.0291988936159264E-2</v>
      </c>
      <c r="AB30">
        <v>0.11738721700575641</v>
      </c>
      <c r="AC30">
        <v>0.13033987295381649</v>
      </c>
      <c r="AD30">
        <v>0.13719642723549272</v>
      </c>
      <c r="AE30" cm="1">
        <f t="array" ref="AE30">TRANSPOSE(AF29)</f>
        <v>0.14074923954636492</v>
      </c>
      <c r="AF30">
        <f>_xlfn.COVARIANCE.S('Q8'!$F$3:$F$557,'Q8'!F$3:F$557)*52</f>
        <v>0.45701982291728699</v>
      </c>
      <c r="AI30">
        <v>9.9953499541543769E-2</v>
      </c>
    </row>
    <row r="32" spans="1:35" x14ac:dyDescent="0.25">
      <c r="C32" t="s">
        <v>12</v>
      </c>
      <c r="D32" t="s">
        <v>13</v>
      </c>
      <c r="E32" t="s">
        <v>14</v>
      </c>
      <c r="F32" t="s">
        <v>38</v>
      </c>
      <c r="H32" t="s">
        <v>39</v>
      </c>
      <c r="I32" t="s">
        <v>40</v>
      </c>
    </row>
    <row r="33" spans="3:11" x14ac:dyDescent="0.25">
      <c r="C33" cm="1">
        <f t="array" ref="C33">MMULT(MMULT(TRANSPOSE(ONETHIRTY), MINVERSE(SIGMATHIRTY)),ONETHIRTY)</f>
        <v>112.2710073492924</v>
      </c>
      <c r="D33" cm="1">
        <f t="array" ref="D33">MMULT(MMULT(TRANSPOSE(ONETHIRTY), MINVERSE(SIGMATHIRTY)),ZTHIRTY)</f>
        <v>15.389431497373742</v>
      </c>
      <c r="E33" cm="1">
        <f t="array" ref="E33">MMULT(MMULT(TRANSPOSE(ZTHIRTY), MINVERSE(SIGMATHIRTY)),ZTHIRTY)</f>
        <v>4.1400165307708567</v>
      </c>
      <c r="F33">
        <f>ATHIRTY*CTHIRTY-BTHIRTY*BTHIRTY</f>
        <v>227.9692245400079</v>
      </c>
      <c r="H33">
        <f>(ATHIRTY*0.15-BTHIRTY)/F33</f>
        <v>6.365857531639903E-3</v>
      </c>
      <c r="I33">
        <f>(CTHIRTY-BTHIRTY*0.15)/F33</f>
        <v>8.0344257425999845E-3</v>
      </c>
    </row>
    <row r="36" spans="3:11" x14ac:dyDescent="0.25">
      <c r="C36" s="4" t="s">
        <v>18</v>
      </c>
      <c r="E36" s="2" t="s">
        <v>19</v>
      </c>
      <c r="F36" s="2" t="s">
        <v>20</v>
      </c>
      <c r="H36" t="s">
        <v>11</v>
      </c>
      <c r="K36" t="s">
        <v>41</v>
      </c>
    </row>
    <row r="37" spans="3:11" x14ac:dyDescent="0.25">
      <c r="C37" s="7" cm="1">
        <f t="array" ref="C37:C66">I33*MMULT(MINVERSE(SIGMATHIRTY),ONETHIRTY)+H33*MMULT(MINVERSE(SIGMATHIRTY),ZTHIRTY)</f>
        <v>2.4849711314913333E-3</v>
      </c>
      <c r="E37" s="3">
        <f>SUM(_xlfn.ANCHORARRAY(C37))</f>
        <v>1</v>
      </c>
      <c r="F37" s="3" cm="1">
        <f t="array" ref="F37">MMULT(TRANSPOSE(_xlfn.ANCHORARRAY(C37)),ZTHIRTY)</f>
        <v>0.15</v>
      </c>
      <c r="H37" cm="1">
        <f t="array" ref="H37">MMULT(MMULT(TRANSPOSE(_xlfn.ANCHORARRAY(C37)),SIGMATHIRTY),_xlfn.ANCHORARRAY(C37))^0.5</f>
        <v>9.4811942139932756E-2</v>
      </c>
      <c r="K37">
        <f>'Q2'!H33-'Q9'!H37</f>
        <v>5.7671968251047326E-2</v>
      </c>
    </row>
    <row r="38" spans="3:11" x14ac:dyDescent="0.25">
      <c r="C38" s="7">
        <v>3.279251214786167E-2</v>
      </c>
      <c r="K38" t="s">
        <v>492</v>
      </c>
    </row>
    <row r="39" spans="3:11" x14ac:dyDescent="0.25">
      <c r="C39" s="7">
        <v>-1.0788715003846811E-2</v>
      </c>
      <c r="K39" s="14">
        <f>K37/'Q2'!H33</f>
        <v>0.37821674498753416</v>
      </c>
    </row>
    <row r="40" spans="3:11" x14ac:dyDescent="0.25">
      <c r="C40" s="7">
        <v>9.8352073975439824E-3</v>
      </c>
    </row>
    <row r="41" spans="3:11" x14ac:dyDescent="0.25">
      <c r="C41" s="7">
        <v>2.3470052243625653E-2</v>
      </c>
    </row>
    <row r="42" spans="3:11" x14ac:dyDescent="0.25">
      <c r="C42" s="7">
        <v>8.4403554843010098E-2</v>
      </c>
    </row>
    <row r="43" spans="3:11" x14ac:dyDescent="0.25">
      <c r="C43" s="7">
        <v>-1.8449913423309657E-2</v>
      </c>
    </row>
    <row r="44" spans="3:11" x14ac:dyDescent="0.25">
      <c r="C44" s="7">
        <v>2.672240296274872E-2</v>
      </c>
    </row>
    <row r="45" spans="3:11" x14ac:dyDescent="0.25">
      <c r="C45" s="7">
        <v>-2.1338908795154297E-2</v>
      </c>
    </row>
    <row r="46" spans="3:11" x14ac:dyDescent="0.25">
      <c r="C46" s="7">
        <v>4.6500208723005407E-2</v>
      </c>
    </row>
    <row r="47" spans="3:11" x14ac:dyDescent="0.25">
      <c r="C47" s="7">
        <v>-2.1272428939376293E-3</v>
      </c>
    </row>
    <row r="48" spans="3:11" x14ac:dyDescent="0.25">
      <c r="C48" s="7">
        <v>-5.7004752282228469E-2</v>
      </c>
    </row>
    <row r="49" spans="3:35" x14ac:dyDescent="0.25">
      <c r="C49" s="7">
        <v>-5.1728211504691026E-3</v>
      </c>
    </row>
    <row r="50" spans="3:35" x14ac:dyDescent="0.25">
      <c r="C50" s="7">
        <v>2.4709980663044907E-2</v>
      </c>
    </row>
    <row r="51" spans="3:35" x14ac:dyDescent="0.25">
      <c r="C51" s="7">
        <v>5.3287908140780983E-3</v>
      </c>
    </row>
    <row r="52" spans="3:35" x14ac:dyDescent="0.25">
      <c r="C52" s="7">
        <v>2.3596881021878808E-2</v>
      </c>
    </row>
    <row r="53" spans="3:35" x14ac:dyDescent="0.25">
      <c r="C53" s="7">
        <v>-9.0792426144446839E-3</v>
      </c>
    </row>
    <row r="54" spans="3:35" x14ac:dyDescent="0.25">
      <c r="C54" s="7">
        <v>0.11006636403038628</v>
      </c>
    </row>
    <row r="55" spans="3:35" x14ac:dyDescent="0.25">
      <c r="C55" s="7">
        <v>7.3724270238815113E-3</v>
      </c>
    </row>
    <row r="56" spans="3:35" x14ac:dyDescent="0.25">
      <c r="C56" s="7">
        <v>9.3196148998580045E-3</v>
      </c>
    </row>
    <row r="57" spans="3:35" x14ac:dyDescent="0.25">
      <c r="C57" s="7">
        <v>2.0166195321999619E-2</v>
      </c>
      <c r="F57" s="23" t="s">
        <v>3</v>
      </c>
      <c r="G57" s="23" t="s">
        <v>57</v>
      </c>
      <c r="H57" s="23" t="s">
        <v>59</v>
      </c>
      <c r="I57" s="23" t="s">
        <v>61</v>
      </c>
      <c r="J57" s="23" t="s">
        <v>4</v>
      </c>
      <c r="K57" s="23" t="s">
        <v>5</v>
      </c>
      <c r="L57" s="23" t="s">
        <v>66</v>
      </c>
      <c r="M57" s="23" t="s">
        <v>68</v>
      </c>
      <c r="N57" s="23" t="s">
        <v>71</v>
      </c>
      <c r="O57" s="23" t="s">
        <v>74</v>
      </c>
      <c r="P57" s="23" t="s">
        <v>76</v>
      </c>
      <c r="Q57" s="23" t="s">
        <v>78</v>
      </c>
      <c r="R57" s="23" t="s">
        <v>81</v>
      </c>
      <c r="S57" s="23" t="s">
        <v>83</v>
      </c>
      <c r="T57" s="23" t="s">
        <v>86</v>
      </c>
      <c r="U57" s="23" t="s">
        <v>88</v>
      </c>
      <c r="V57" s="23" t="s">
        <v>90</v>
      </c>
      <c r="W57" s="23" t="s">
        <v>93</v>
      </c>
      <c r="X57" s="23" t="s">
        <v>95</v>
      </c>
      <c r="Y57" s="23" t="s">
        <v>98</v>
      </c>
      <c r="Z57" s="23" t="s">
        <v>100</v>
      </c>
      <c r="AA57" s="23" t="s">
        <v>102</v>
      </c>
      <c r="AB57" s="23" t="s">
        <v>105</v>
      </c>
      <c r="AC57" s="23" t="s">
        <v>108</v>
      </c>
      <c r="AD57" s="23" t="s">
        <v>110</v>
      </c>
      <c r="AE57" s="23" t="s">
        <v>27</v>
      </c>
      <c r="AF57" s="23" t="s">
        <v>28</v>
      </c>
      <c r="AG57" s="23" t="s">
        <v>29</v>
      </c>
      <c r="AH57" s="23" t="s">
        <v>30</v>
      </c>
      <c r="AI57" s="23" t="s">
        <v>31</v>
      </c>
    </row>
    <row r="58" spans="3:35" x14ac:dyDescent="0.25">
      <c r="C58" s="7">
        <v>-2.2959542744474756E-2</v>
      </c>
      <c r="F58" s="22" cm="1">
        <f t="array" ref="F58:AI58">TRANSPOSE(_xlfn.ANCHORARRAY(C37))</f>
        <v>2.4849711314913333E-3</v>
      </c>
      <c r="G58" s="22">
        <v>3.279251214786167E-2</v>
      </c>
      <c r="H58" s="22">
        <v>-1.0788715003846811E-2</v>
      </c>
      <c r="I58" s="22">
        <v>9.8352073975439824E-3</v>
      </c>
      <c r="J58" s="22">
        <v>2.3470052243625653E-2</v>
      </c>
      <c r="K58" s="22">
        <v>8.4403554843010098E-2</v>
      </c>
      <c r="L58" s="22">
        <v>-1.8449913423309657E-2</v>
      </c>
      <c r="M58" s="22">
        <v>2.672240296274872E-2</v>
      </c>
      <c r="N58" s="22">
        <v>-2.1338908795154297E-2</v>
      </c>
      <c r="O58" s="22">
        <v>4.6500208723005407E-2</v>
      </c>
      <c r="P58" s="22">
        <v>-2.1272428939376293E-3</v>
      </c>
      <c r="Q58" s="22">
        <v>-5.7004752282228469E-2</v>
      </c>
      <c r="R58" s="22">
        <v>-5.1728211504691026E-3</v>
      </c>
      <c r="S58" s="22">
        <v>2.4709980663044907E-2</v>
      </c>
      <c r="T58" s="22">
        <v>5.3287908140780983E-3</v>
      </c>
      <c r="U58" s="22">
        <v>2.3596881021878808E-2</v>
      </c>
      <c r="V58" s="22">
        <v>-9.0792426144446839E-3</v>
      </c>
      <c r="W58" s="22">
        <v>0.11006636403038628</v>
      </c>
      <c r="X58" s="22">
        <v>7.3724270238815113E-3</v>
      </c>
      <c r="Y58" s="22">
        <v>9.3196148998580045E-3</v>
      </c>
      <c r="Z58" s="22">
        <v>2.0166195321999619E-2</v>
      </c>
      <c r="AA58" s="22">
        <v>-2.2959542744474756E-2</v>
      </c>
      <c r="AB58" s="22">
        <v>3.0127573101881803E-2</v>
      </c>
      <c r="AC58" s="22">
        <v>-5.0481994694746351E-3</v>
      </c>
      <c r="AD58" s="22">
        <v>0.14661874804957289</v>
      </c>
      <c r="AE58" s="22">
        <v>0.51779997879142226</v>
      </c>
      <c r="AF58" s="22">
        <v>6.8661632225861274E-2</v>
      </c>
      <c r="AG58" s="22">
        <v>0.13789731725128337</v>
      </c>
      <c r="AH58" s="22">
        <v>1.4815598915646138E-2</v>
      </c>
      <c r="AI58" s="22">
        <v>-0.19072067318274188</v>
      </c>
    </row>
    <row r="59" spans="3:35" x14ac:dyDescent="0.25">
      <c r="C59" s="7">
        <v>3.0127573101881803E-2</v>
      </c>
    </row>
    <row r="60" spans="3:35" x14ac:dyDescent="0.25">
      <c r="C60" s="7">
        <v>-5.0481994694746351E-3</v>
      </c>
    </row>
    <row r="61" spans="3:35" x14ac:dyDescent="0.25">
      <c r="C61" s="7">
        <v>0.14661874804957289</v>
      </c>
    </row>
    <row r="62" spans="3:35" x14ac:dyDescent="0.25">
      <c r="C62" s="7">
        <v>0.51779997879142226</v>
      </c>
    </row>
    <row r="63" spans="3:35" x14ac:dyDescent="0.25">
      <c r="C63" s="7">
        <v>6.8661632225861274E-2</v>
      </c>
    </row>
    <row r="64" spans="3:35" x14ac:dyDescent="0.25">
      <c r="C64" s="7">
        <v>0.13789731725128337</v>
      </c>
    </row>
    <row r="65" spans="3:3" x14ac:dyDescent="0.25">
      <c r="C65" s="7">
        <v>1.4815598915646138E-2</v>
      </c>
    </row>
    <row r="66" spans="3:3" x14ac:dyDescent="0.25">
      <c r="C66" s="7">
        <v>-0.19072067318274188</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40B88-BE43-4068-B927-42E0052241BB}">
  <dimension ref="A1:D67"/>
  <sheetViews>
    <sheetView workbookViewId="0">
      <selection activeCell="P36" sqref="P36"/>
    </sheetView>
  </sheetViews>
  <sheetFormatPr defaultRowHeight="15" x14ac:dyDescent="0.25"/>
  <sheetData>
    <row r="1" spans="1:4" x14ac:dyDescent="0.25">
      <c r="A1" t="s">
        <v>42</v>
      </c>
      <c r="B1" t="s">
        <v>45</v>
      </c>
      <c r="C1" t="s">
        <v>43</v>
      </c>
      <c r="D1" t="s">
        <v>44</v>
      </c>
    </row>
    <row r="2" spans="1:4" x14ac:dyDescent="0.25">
      <c r="A2">
        <f t="shared" ref="A2:A65" si="0">((A*B2*B2-2*B*B2+Cee)/(DELTA))^0.5</f>
        <v>0.49807226951896943</v>
      </c>
      <c r="B2">
        <v>-0.5</v>
      </c>
      <c r="C2">
        <f>((ATHIRTY*D2*D2-2*BTHIRTY*D2+CTHIRTY)/('Q9'!$F$33))^0.5</f>
        <v>0.45693307029854258</v>
      </c>
      <c r="D2">
        <v>-0.5</v>
      </c>
    </row>
    <row r="3" spans="1:4" x14ac:dyDescent="0.25">
      <c r="A3">
        <f t="shared" si="0"/>
        <v>0.48213264412154011</v>
      </c>
      <c r="B3">
        <f>B2+0.02</f>
        <v>-0.48</v>
      </c>
      <c r="C3">
        <f>((ATHIRTY*D3*D3-2*BTHIRTY*D3+CTHIRTY)/('Q9'!$F$33))^0.5</f>
        <v>0.44320976497710818</v>
      </c>
      <c r="D3">
        <f>D2+0.02</f>
        <v>-0.48</v>
      </c>
    </row>
    <row r="4" spans="1:4" x14ac:dyDescent="0.25">
      <c r="A4">
        <f t="shared" si="0"/>
        <v>0.46624089891875731</v>
      </c>
      <c r="B4">
        <f t="shared" ref="B4:D67" si="1">B3+0.02</f>
        <v>-0.45999999999999996</v>
      </c>
      <c r="C4">
        <f>((ATHIRTY*D4*D4-2*BTHIRTY*D4+CTHIRTY)/('Q9'!$F$33))^0.5</f>
        <v>0.42950663248561377</v>
      </c>
      <c r="D4">
        <f t="shared" si="1"/>
        <v>-0.45999999999999996</v>
      </c>
    </row>
    <row r="5" spans="1:4" x14ac:dyDescent="0.25">
      <c r="A5">
        <f t="shared" si="0"/>
        <v>0.4504021020761409</v>
      </c>
      <c r="B5">
        <f t="shared" si="1"/>
        <v>-0.43999999999999995</v>
      </c>
      <c r="C5">
        <f>((ATHIRTY*D5*D5-2*BTHIRTY*D5+CTHIRTY)/('Q9'!$F$33))^0.5</f>
        <v>0.41582566715711367</v>
      </c>
      <c r="D5">
        <f t="shared" si="1"/>
        <v>-0.43999999999999995</v>
      </c>
    </row>
    <row r="6" spans="1:4" x14ac:dyDescent="0.25">
      <c r="A6">
        <f t="shared" si="0"/>
        <v>0.43462204237444574</v>
      </c>
      <c r="B6">
        <f t="shared" si="1"/>
        <v>-0.41999999999999993</v>
      </c>
      <c r="C6">
        <f>((ATHIRTY*D6*D6-2*BTHIRTY*D6+CTHIRTY)/('Q9'!$F$33))^0.5</f>
        <v>0.40216913124162479</v>
      </c>
      <c r="D6">
        <f t="shared" si="1"/>
        <v>-0.41999999999999993</v>
      </c>
    </row>
    <row r="7" spans="1:4" x14ac:dyDescent="0.25">
      <c r="A7">
        <f t="shared" si="0"/>
        <v>0.41890735767464754</v>
      </c>
      <c r="B7">
        <f t="shared" si="1"/>
        <v>-0.39999999999999991</v>
      </c>
      <c r="C7">
        <f>((ATHIRTY*D7*D7-2*BTHIRTY*D7+CTHIRTY)/('Q9'!$F$33))^0.5</f>
        <v>0.38853960071025673</v>
      </c>
      <c r="D7">
        <f t="shared" si="1"/>
        <v>-0.39999999999999991</v>
      </c>
    </row>
    <row r="8" spans="1:4" x14ac:dyDescent="0.25">
      <c r="A8">
        <f t="shared" si="0"/>
        <v>0.40326569075891888</v>
      </c>
      <c r="B8">
        <f t="shared" si="1"/>
        <v>-0.37999999999999989</v>
      </c>
      <c r="C8">
        <f>((ATHIRTY*D8*D8-2*BTHIRTY*D8+CTHIRTY)/('Q9'!$F$33))^0.5</f>
        <v>0.37494002061127885</v>
      </c>
      <c r="D8">
        <f t="shared" si="1"/>
        <v>-0.37999999999999989</v>
      </c>
    </row>
    <row r="9" spans="1:4" x14ac:dyDescent="0.25">
      <c r="A9">
        <f t="shared" si="0"/>
        <v>0.38770587925084843</v>
      </c>
      <c r="B9">
        <f t="shared" si="1"/>
        <v>-0.35999999999999988</v>
      </c>
      <c r="C9">
        <f>((ATHIRTY*D9*D9-2*BTHIRTY*D9+CTHIRTY)/('Q9'!$F$33))^0.5</f>
        <v>0.36137377233460738</v>
      </c>
      <c r="D9">
        <f t="shared" si="1"/>
        <v>-0.35999999999999988</v>
      </c>
    </row>
    <row r="10" spans="1:4" x14ac:dyDescent="0.25">
      <c r="A10">
        <f t="shared" si="0"/>
        <v>0.37223818812847692</v>
      </c>
      <c r="B10">
        <f t="shared" si="1"/>
        <v>-0.33999999999999986</v>
      </c>
      <c r="C10">
        <f>((ATHIRTY*D10*D10-2*BTHIRTY*D10+CTHIRTY)/('Q9'!$F$33))^0.5</f>
        <v>0.34784475581236107</v>
      </c>
      <c r="D10">
        <f t="shared" si="1"/>
        <v>-0.33999999999999986</v>
      </c>
    </row>
    <row r="11" spans="1:4" x14ac:dyDescent="0.25">
      <c r="A11">
        <f t="shared" si="0"/>
        <v>0.35687459566318486</v>
      </c>
      <c r="B11">
        <f t="shared" si="1"/>
        <v>-0.31999999999999984</v>
      </c>
      <c r="C11">
        <f>((ATHIRTY*D11*D11-2*BTHIRTY*D11+CTHIRTY)/('Q9'!$F$33))^0.5</f>
        <v>0.33435749057025099</v>
      </c>
      <c r="D11">
        <f t="shared" si="1"/>
        <v>-0.31999999999999984</v>
      </c>
    </row>
    <row r="12" spans="1:4" x14ac:dyDescent="0.25">
      <c r="A12">
        <f t="shared" si="0"/>
        <v>0.34162914657775395</v>
      </c>
      <c r="B12">
        <f t="shared" si="1"/>
        <v>-0.29999999999999982</v>
      </c>
      <c r="C12">
        <f>((ATHIRTY*D12*D12-2*BTHIRTY*D12+CTHIRTY)/('Q9'!$F$33))^0.5</f>
        <v>0.3209172407244083</v>
      </c>
      <c r="D12">
        <f t="shared" si="1"/>
        <v>-0.29999999999999982</v>
      </c>
    </row>
    <row r="13" spans="1:4" x14ac:dyDescent="0.25">
      <c r="A13">
        <f t="shared" si="0"/>
        <v>0.32651838996635357</v>
      </c>
      <c r="B13">
        <f t="shared" si="1"/>
        <v>-0.2799999999999998</v>
      </c>
      <c r="C13">
        <f>((ATHIRTY*D13*D13-2*BTHIRTY*D13+CTHIRTY)/('Q9'!$F$33))^0.5</f>
        <v>0.30753017059689958</v>
      </c>
      <c r="D13">
        <f t="shared" si="1"/>
        <v>-0.2799999999999998</v>
      </c>
    </row>
    <row r="14" spans="1:4" x14ac:dyDescent="0.25">
      <c r="A14">
        <f t="shared" si="0"/>
        <v>0.31156192420462331</v>
      </c>
      <c r="B14">
        <f t="shared" si="1"/>
        <v>-0.25999999999999979</v>
      </c>
      <c r="C14">
        <f>((ATHIRTY*D14*D14-2*BTHIRTY*D14+CTHIRTY)/('Q9'!$F$33))^0.5</f>
        <v>0.29420353974758096</v>
      </c>
      <c r="D14">
        <f t="shared" si="1"/>
        <v>-0.25999999999999979</v>
      </c>
    </row>
    <row r="15" spans="1:4" x14ac:dyDescent="0.25">
      <c r="A15">
        <f t="shared" si="0"/>
        <v>0.29678307680029131</v>
      </c>
      <c r="B15">
        <f t="shared" si="1"/>
        <v>-0.2399999999999998</v>
      </c>
      <c r="C15">
        <f>((ATHIRTY*D15*D15-2*BTHIRTY*D15+CTHIRTY)/('Q9'!$F$33))^0.5</f>
        <v>0.28094594909361603</v>
      </c>
      <c r="D15">
        <f t="shared" si="1"/>
        <v>-0.2399999999999998</v>
      </c>
    </row>
    <row r="16" spans="1:4" x14ac:dyDescent="0.25">
      <c r="A16">
        <f t="shared" si="0"/>
        <v>0.2822097538518118</v>
      </c>
      <c r="B16">
        <f t="shared" si="1"/>
        <v>-0.21999999999999981</v>
      </c>
      <c r="C16">
        <f>((ATHIRTY*D16*D16-2*BTHIRTY*D16+CTHIRTY)/('Q9'!$F$33))^0.5</f>
        <v>0.26776765369192174</v>
      </c>
      <c r="D16">
        <f t="shared" si="1"/>
        <v>-0.21999999999999981</v>
      </c>
    </row>
    <row r="17" spans="1:4" x14ac:dyDescent="0.25">
      <c r="A17">
        <f t="shared" si="0"/>
        <v>0.26787550111244829</v>
      </c>
      <c r="B17">
        <f t="shared" si="1"/>
        <v>-0.19999999999999982</v>
      </c>
      <c r="C17">
        <f>((ATHIRTY*D17*D17-2*BTHIRTY*D17+CTHIRTY)/('Q9'!$F$33))^0.5</f>
        <v>0.2546809630787098</v>
      </c>
      <c r="D17">
        <f t="shared" si="1"/>
        <v>-0.19999999999999982</v>
      </c>
    </row>
    <row r="18" spans="1:4" x14ac:dyDescent="0.25">
      <c r="A18">
        <f t="shared" si="0"/>
        <v>0.25382082549799334</v>
      </c>
      <c r="B18">
        <f t="shared" si="1"/>
        <v>-0.17999999999999983</v>
      </c>
      <c r="C18">
        <f>((ATHIRTY*D18*D18-2*BTHIRTY*D18+CTHIRTY)/('Q9'!$F$33))^0.5</f>
        <v>0.24170075731196894</v>
      </c>
      <c r="D18">
        <f t="shared" si="1"/>
        <v>-0.17999999999999983</v>
      </c>
    </row>
    <row r="19" spans="1:4" x14ac:dyDescent="0.25">
      <c r="A19">
        <f t="shared" si="0"/>
        <v>0.24009482970237567</v>
      </c>
      <c r="B19">
        <f t="shared" si="1"/>
        <v>-0.15999999999999984</v>
      </c>
      <c r="C19">
        <f>((ATHIRTY*D19*D19-2*BTHIRTY*D19+CTHIRTY)/('Q9'!$F$33))^0.5</f>
        <v>0.22884515672200154</v>
      </c>
      <c r="D19">
        <f t="shared" si="1"/>
        <v>-0.15999999999999984</v>
      </c>
    </row>
    <row r="20" spans="1:4" x14ac:dyDescent="0.25">
      <c r="A20">
        <f t="shared" si="0"/>
        <v>0.22675720821229736</v>
      </c>
      <c r="B20">
        <f t="shared" si="1"/>
        <v>-0.13999999999999985</v>
      </c>
      <c r="C20">
        <f>((ATHIRTY*D20*D20-2*BTHIRTY*D20+CTHIRTY)/('Q9'!$F$33))^0.5</f>
        <v>0.21613639666773746</v>
      </c>
      <c r="D20">
        <f t="shared" si="1"/>
        <v>-0.13999999999999985</v>
      </c>
    </row>
    <row r="21" spans="1:4" x14ac:dyDescent="0.25">
      <c r="A21">
        <f t="shared" si="0"/>
        <v>0.21388063057638027</v>
      </c>
      <c r="B21">
        <f t="shared" si="1"/>
        <v>-0.11999999999999984</v>
      </c>
      <c r="C21">
        <f>((ATHIRTY*D21*D21-2*BTHIRTY*D21+CTHIRTY)/('Q9'!$F$33))^0.5</f>
        <v>0.20360197620201925</v>
      </c>
      <c r="D21">
        <f t="shared" si="1"/>
        <v>-0.11999999999999984</v>
      </c>
    </row>
    <row r="22" spans="1:4" x14ac:dyDescent="0.25">
      <c r="A22">
        <f t="shared" si="0"/>
        <v>0.201553479822</v>
      </c>
      <c r="B22">
        <f t="shared" si="1"/>
        <v>-9.9999999999999839E-2</v>
      </c>
      <c r="C22">
        <f>((ATHIRTY*D22*D22-2*BTHIRTY*D22+CTHIRTY)/('Q9'!$F$33))^0.5</f>
        <v>0.19127617206981021</v>
      </c>
      <c r="D22">
        <f t="shared" si="1"/>
        <v>-9.9999999999999839E-2</v>
      </c>
    </row>
    <row r="23" spans="1:4" x14ac:dyDescent="0.25">
      <c r="A23">
        <f t="shared" si="0"/>
        <v>0.18988279214835962</v>
      </c>
      <c r="B23">
        <f t="shared" si="1"/>
        <v>-7.9999999999999835E-2</v>
      </c>
      <c r="C23">
        <f>((ATHIRTY*D23*D23-2*BTHIRTY*D23+CTHIRTY)/('Q9'!$F$33))^0.5</f>
        <v>0.17920203634292117</v>
      </c>
      <c r="D23">
        <f t="shared" si="1"/>
        <v>-7.9999999999999835E-2</v>
      </c>
    </row>
    <row r="24" spans="1:4" x14ac:dyDescent="0.25">
      <c r="A24">
        <f t="shared" si="0"/>
        <v>0.17899701872614907</v>
      </c>
      <c r="B24">
        <f t="shared" si="1"/>
        <v>-5.9999999999999831E-2</v>
      </c>
      <c r="C24">
        <f>((ATHIRTY*D24*D24-2*BTHIRTY*D24+CTHIRTY)/('Q9'!$F$33))^0.5</f>
        <v>0.16743402341423202</v>
      </c>
      <c r="D24">
        <f t="shared" si="1"/>
        <v>-5.9999999999999831E-2</v>
      </c>
    </row>
    <row r="25" spans="1:4" x14ac:dyDescent="0.25">
      <c r="A25">
        <f t="shared" si="0"/>
        <v>0.16904786039679423</v>
      </c>
      <c r="B25">
        <f t="shared" si="1"/>
        <v>-3.9999999999999827E-2</v>
      </c>
      <c r="C25">
        <f>((ATHIRTY*D25*D25-2*BTHIRTY*D25+CTHIRTY)/('Q9'!$F$33))^0.5</f>
        <v>0.15604140829716812</v>
      </c>
      <c r="D25">
        <f t="shared" si="1"/>
        <v>-3.9999999999999827E-2</v>
      </c>
    </row>
    <row r="26" spans="1:4" x14ac:dyDescent="0.25">
      <c r="A26">
        <f t="shared" si="0"/>
        <v>0.16020990584140282</v>
      </c>
      <c r="B26">
        <f t="shared" si="1"/>
        <v>-1.9999999999999827E-2</v>
      </c>
      <c r="C26">
        <f>((ATHIRTY*D26*D26-2*BTHIRTY*D26+CTHIRTY)/('Q9'!$F$33))^0.5</f>
        <v>0.14511263401064509</v>
      </c>
      <c r="D26">
        <f t="shared" si="1"/>
        <v>-1.9999999999999827E-2</v>
      </c>
    </row>
    <row r="27" spans="1:4" x14ac:dyDescent="0.25">
      <c r="A27">
        <f t="shared" si="0"/>
        <v>0.15267624958643941</v>
      </c>
      <c r="B27">
        <f t="shared" si="1"/>
        <v>1.7347234759768071E-16</v>
      </c>
      <c r="C27">
        <f>((ATHIRTY*D27*D27-2*BTHIRTY*D27+CTHIRTY)/('Q9'!$F$33))^0.5</f>
        <v>0.13476059711617966</v>
      </c>
      <c r="D27">
        <f t="shared" si="1"/>
        <v>1.7347234759768071E-16</v>
      </c>
    </row>
    <row r="28" spans="1:4" x14ac:dyDescent="0.25">
      <c r="A28">
        <f t="shared" si="0"/>
        <v>0.1466480442383831</v>
      </c>
      <c r="B28">
        <f t="shared" si="1"/>
        <v>2.0000000000000174E-2</v>
      </c>
      <c r="C28">
        <f>((ATHIRTY*D28*D28-2*BTHIRTY*D28+CTHIRTY)/('Q9'!$F$33))^0.5</f>
        <v>0.12512852216888493</v>
      </c>
      <c r="D28">
        <f t="shared" si="1"/>
        <v>2.0000000000000174E-2</v>
      </c>
    </row>
    <row r="29" spans="1:4" x14ac:dyDescent="0.25">
      <c r="A29">
        <f t="shared" si="0"/>
        <v>0.14231672074354879</v>
      </c>
      <c r="B29">
        <f t="shared" si="1"/>
        <v>4.0000000000000174E-2</v>
      </c>
      <c r="C29">
        <f>((ATHIRTY*D29*D29-2*BTHIRTY*D29+CTHIRTY)/('Q9'!$F$33))^0.5</f>
        <v>0.1163952839452137</v>
      </c>
      <c r="D29">
        <f t="shared" si="1"/>
        <v>4.0000000000000174E-2</v>
      </c>
    </row>
    <row r="30" spans="1:4" x14ac:dyDescent="0.25">
      <c r="A30">
        <f t="shared" si="0"/>
        <v>0.13984004276509707</v>
      </c>
      <c r="B30">
        <f t="shared" si="1"/>
        <v>6.0000000000000178E-2</v>
      </c>
      <c r="C30">
        <f>((ATHIRTY*D30*D30-2*BTHIRTY*D30+CTHIRTY)/('Q9'!$F$33))^0.5</f>
        <v>0.10877758835652998</v>
      </c>
      <c r="D30">
        <f t="shared" si="1"/>
        <v>6.0000000000000178E-2</v>
      </c>
    </row>
    <row r="31" spans="1:4" x14ac:dyDescent="0.25">
      <c r="A31">
        <f t="shared" si="0"/>
        <v>0.13931695715519907</v>
      </c>
      <c r="B31">
        <f t="shared" si="1"/>
        <v>8.0000000000000182E-2</v>
      </c>
      <c r="C31">
        <f>((ATHIRTY*D31*D31-2*BTHIRTY*D31+CTHIRTY)/('Q9'!$F$33))^0.5</f>
        <v>0.10252439647272459</v>
      </c>
      <c r="D31">
        <f t="shared" si="1"/>
        <v>8.0000000000000182E-2</v>
      </c>
    </row>
    <row r="32" spans="1:4" x14ac:dyDescent="0.25">
      <c r="A32">
        <f t="shared" si="0"/>
        <v>0.14076924370939628</v>
      </c>
      <c r="B32">
        <f t="shared" si="1"/>
        <v>0.10000000000000019</v>
      </c>
      <c r="C32">
        <f>((ATHIRTY*D32*D32-2*BTHIRTY*D32+CTHIRTY)/('Q9'!$F$33))^0.5</f>
        <v>9.7897530893215678E-2</v>
      </c>
      <c r="D32">
        <f t="shared" si="1"/>
        <v>0.10000000000000019</v>
      </c>
    </row>
    <row r="33" spans="1:4" x14ac:dyDescent="0.25">
      <c r="A33">
        <f t="shared" si="0"/>
        <v>0.14413720488180592</v>
      </c>
      <c r="B33">
        <f t="shared" si="1"/>
        <v>0.12000000000000019</v>
      </c>
      <c r="C33">
        <f>((ATHIRTY*D33*D33-2*BTHIRTY*D33+CTHIRTY)/('Q9'!$F$33))^0.5</f>
        <v>9.5134577191144251E-2</v>
      </c>
      <c r="D33">
        <f t="shared" si="1"/>
        <v>0.12000000000000019</v>
      </c>
    </row>
    <row r="34" spans="1:4" x14ac:dyDescent="0.25">
      <c r="A34">
        <f t="shared" si="0"/>
        <v>0.14929124596189972</v>
      </c>
      <c r="B34">
        <f t="shared" si="1"/>
        <v>0.14000000000000018</v>
      </c>
      <c r="C34">
        <f>((ATHIRTY*D34*D34-2*BTHIRTY*D34+CTHIRTY)/('Q9'!$F$33))^0.5</f>
        <v>9.4399340777070156E-2</v>
      </c>
      <c r="D34">
        <f t="shared" si="1"/>
        <v>0.14000000000000018</v>
      </c>
    </row>
    <row r="35" spans="1:4" x14ac:dyDescent="0.25">
      <c r="A35">
        <f t="shared" si="0"/>
        <v>0.15605449959442252</v>
      </c>
      <c r="B35">
        <f t="shared" si="1"/>
        <v>0.16000000000000017</v>
      </c>
      <c r="C35">
        <f>((ATHIRTY*D35*D35-2*BTHIRTY*D35+CTHIRTY)/('Q9'!$F$33))^0.5</f>
        <v>9.5738549395794667E-2</v>
      </c>
      <c r="D35">
        <f t="shared" si="1"/>
        <v>0.16000000000000017</v>
      </c>
    </row>
    <row r="36" spans="1:4" x14ac:dyDescent="0.25">
      <c r="A36">
        <f t="shared" si="0"/>
        <v>0.16422827405647078</v>
      </c>
      <c r="B36">
        <f t="shared" si="1"/>
        <v>0.18000000000000016</v>
      </c>
      <c r="C36">
        <f>((ATHIRTY*D36*D36-2*BTHIRTY*D36+CTHIRTY)/('Q9'!$F$33))^0.5</f>
        <v>9.9068111323142638E-2</v>
      </c>
      <c r="D36">
        <f t="shared" si="1"/>
        <v>0.18000000000000016</v>
      </c>
    </row>
    <row r="37" spans="1:4" x14ac:dyDescent="0.25">
      <c r="A37">
        <f t="shared" si="0"/>
        <v>0.1736134602747188</v>
      </c>
      <c r="B37">
        <f t="shared" si="1"/>
        <v>0.20000000000000015</v>
      </c>
      <c r="C37">
        <f>((ATHIRTY*D37*D37-2*BTHIRTY*D37+CTHIRTY)/('Q9'!$F$33))^0.5</f>
        <v>0.10419739949401863</v>
      </c>
      <c r="D37">
        <f t="shared" si="1"/>
        <v>0.20000000000000015</v>
      </c>
    </row>
    <row r="38" spans="1:4" x14ac:dyDescent="0.25">
      <c r="A38">
        <f t="shared" si="0"/>
        <v>0.18402480705233168</v>
      </c>
      <c r="B38">
        <f t="shared" si="1"/>
        <v>0.22000000000000014</v>
      </c>
      <c r="C38">
        <f>((ATHIRTY*D38*D38-2*BTHIRTY*D38+CTHIRTY)/('Q9'!$F$33))^0.5</f>
        <v>0.11087692267084083</v>
      </c>
      <c r="D38">
        <f t="shared" si="1"/>
        <v>0.22000000000000014</v>
      </c>
    </row>
    <row r="39" spans="1:4" x14ac:dyDescent="0.25">
      <c r="A39">
        <f t="shared" si="0"/>
        <v>0.1952982694900979</v>
      </c>
      <c r="B39">
        <f t="shared" si="1"/>
        <v>0.24000000000000013</v>
      </c>
      <c r="C39">
        <f>((ATHIRTY*D39*D39-2*BTHIRTY*D39+CTHIRTY)/('Q9'!$F$33))^0.5</f>
        <v>0.11884558233292931</v>
      </c>
      <c r="D39">
        <f t="shared" si="1"/>
        <v>0.24000000000000013</v>
      </c>
    </row>
    <row r="40" spans="1:4" x14ac:dyDescent="0.25">
      <c r="A40">
        <f t="shared" si="0"/>
        <v>0.20729323904579799</v>
      </c>
      <c r="B40">
        <f t="shared" si="1"/>
        <v>0.26000000000000012</v>
      </c>
      <c r="C40">
        <f>((ATHIRTY*D40*D40-2*BTHIRTY*D40+CTHIRTY)/('Q9'!$F$33))^0.5</f>
        <v>0.12786258029075009</v>
      </c>
      <c r="D40">
        <f t="shared" si="1"/>
        <v>0.26000000000000012</v>
      </c>
    </row>
    <row r="41" spans="1:4" x14ac:dyDescent="0.25">
      <c r="A41">
        <f t="shared" si="0"/>
        <v>0.21989167395666043</v>
      </c>
      <c r="B41">
        <f t="shared" si="1"/>
        <v>0.28000000000000014</v>
      </c>
      <c r="C41">
        <f>((ATHIRTY*D41*D41-2*BTHIRTY*D41+CTHIRTY)/('Q9'!$F$33))^0.5</f>
        <v>0.13772215862606102</v>
      </c>
      <c r="D41">
        <f t="shared" si="1"/>
        <v>0.28000000000000014</v>
      </c>
    </row>
    <row r="42" spans="1:4" x14ac:dyDescent="0.25">
      <c r="A42">
        <f t="shared" si="0"/>
        <v>0.23299570388725757</v>
      </c>
      <c r="B42">
        <f t="shared" si="1"/>
        <v>0.30000000000000016</v>
      </c>
      <c r="C42">
        <f>((ATHIRTY*D42*D42-2*BTHIRTY*D42+CTHIRTY)/('Q9'!$F$33))^0.5</f>
        <v>0.14825630864854719</v>
      </c>
      <c r="D42">
        <f t="shared" si="1"/>
        <v>0.30000000000000016</v>
      </c>
    </row>
    <row r="43" spans="1:4" x14ac:dyDescent="0.25">
      <c r="A43">
        <f t="shared" si="0"/>
        <v>0.24652471725461411</v>
      </c>
      <c r="B43">
        <f t="shared" si="1"/>
        <v>0.32000000000000017</v>
      </c>
      <c r="C43">
        <f>((ATHIRTY*D43*D43-2*BTHIRTY*D43+CTHIRTY)/('Q9'!$F$33))^0.5</f>
        <v>0.15933128905215893</v>
      </c>
      <c r="D43">
        <f t="shared" si="1"/>
        <v>0.32000000000000017</v>
      </c>
    </row>
    <row r="44" spans="1:4" x14ac:dyDescent="0.25">
      <c r="A44">
        <f t="shared" si="0"/>
        <v>0.26041248594894345</v>
      </c>
      <c r="B44">
        <f t="shared" si="1"/>
        <v>0.34000000000000019</v>
      </c>
      <c r="C44">
        <f>((ATHIRTY*D44*D44-2*BTHIRTY*D44+CTHIRTY)/('Q9'!$F$33))^0.5</f>
        <v>0.17084195277334524</v>
      </c>
      <c r="D44">
        <f t="shared" si="1"/>
        <v>0.34000000000000019</v>
      </c>
    </row>
    <row r="45" spans="1:4" x14ac:dyDescent="0.25">
      <c r="A45">
        <f t="shared" si="0"/>
        <v>0.27460458461548382</v>
      </c>
      <c r="B45">
        <f t="shared" si="1"/>
        <v>0.36000000000000021</v>
      </c>
      <c r="C45">
        <f>((ATHIRTY*D45*D45-2*BTHIRTY*D45+CTHIRTY)/('Q9'!$F$33))^0.5</f>
        <v>0.1827059728724138</v>
      </c>
      <c r="D45">
        <f t="shared" si="1"/>
        <v>0.36000000000000021</v>
      </c>
    </row>
    <row r="46" spans="1:4" x14ac:dyDescent="0.25">
      <c r="A46">
        <f t="shared" si="0"/>
        <v>0.28905619069424648</v>
      </c>
      <c r="B46">
        <f t="shared" si="1"/>
        <v>0.38000000000000023</v>
      </c>
      <c r="C46">
        <f>((ATHIRTY*D46*D46-2*BTHIRTY*D46+CTHIRTY)/('Q9'!$F$33))^0.5</f>
        <v>0.19485881750272024</v>
      </c>
      <c r="D46">
        <f t="shared" si="1"/>
        <v>0.38000000000000023</v>
      </c>
    </row>
    <row r="47" spans="1:4" x14ac:dyDescent="0.25">
      <c r="A47">
        <f t="shared" si="0"/>
        <v>0.30373026404786729</v>
      </c>
      <c r="B47">
        <f t="shared" si="1"/>
        <v>0.40000000000000024</v>
      </c>
      <c r="C47">
        <f>((ATHIRTY*D47*D47-2*BTHIRTY*D47+CTHIRTY)/('Q9'!$F$33))^0.5</f>
        <v>0.20724968403671851</v>
      </c>
      <c r="D47">
        <f t="shared" si="1"/>
        <v>0.40000000000000024</v>
      </c>
    </row>
    <row r="48" spans="1:4" x14ac:dyDescent="0.25">
      <c r="A48">
        <f t="shared" si="0"/>
        <v>0.31859606659781325</v>
      </c>
      <c r="B48">
        <f t="shared" si="1"/>
        <v>0.42000000000000026</v>
      </c>
      <c r="C48">
        <f>((ATHIRTY*D48*D48-2*BTHIRTY*D48+CTHIRTY)/('Q9'!$F$33))^0.5</f>
        <v>0.21983832888634053</v>
      </c>
      <c r="D48">
        <f t="shared" si="1"/>
        <v>0.42000000000000026</v>
      </c>
    </row>
    <row r="49" spans="1:4" x14ac:dyDescent="0.25">
      <c r="A49">
        <f t="shared" si="0"/>
        <v>0.33362797010697681</v>
      </c>
      <c r="B49">
        <f t="shared" si="1"/>
        <v>0.44000000000000028</v>
      </c>
      <c r="C49">
        <f>((ATHIRTY*D49*D49-2*BTHIRTY*D49+CTHIRTY)/('Q9'!$F$33))^0.5</f>
        <v>0.23259264111578418</v>
      </c>
      <c r="D49">
        <f t="shared" si="1"/>
        <v>0.44000000000000028</v>
      </c>
    </row>
    <row r="50" spans="1:4" x14ac:dyDescent="0.25">
      <c r="A50">
        <f t="shared" si="0"/>
        <v>0.34880450062592055</v>
      </c>
      <c r="B50">
        <f t="shared" si="1"/>
        <v>0.4600000000000003</v>
      </c>
      <c r="C50">
        <f>((ATHIRTY*D50*D50-2*BTHIRTY*D50+CTHIRTY)/('Q9'!$F$33))^0.5</f>
        <v>0.24548680024463856</v>
      </c>
      <c r="D50">
        <f t="shared" si="1"/>
        <v>0.4600000000000003</v>
      </c>
    </row>
    <row r="51" spans="1:4" x14ac:dyDescent="0.25">
      <c r="A51">
        <f t="shared" si="0"/>
        <v>0.3641075738146437</v>
      </c>
      <c r="B51">
        <f t="shared" si="1"/>
        <v>0.48000000000000032</v>
      </c>
      <c r="C51">
        <f>((ATHIRTY*D51*D51-2*BTHIRTY*D51+CTHIRTY)/('Q9'!$F$33))^0.5</f>
        <v>0.25849988012945796</v>
      </c>
      <c r="D51">
        <f t="shared" si="1"/>
        <v>0.48000000000000032</v>
      </c>
    </row>
    <row r="52" spans="1:4" x14ac:dyDescent="0.25">
      <c r="A52">
        <f t="shared" si="0"/>
        <v>0.37952188262940401</v>
      </c>
      <c r="B52">
        <f t="shared" si="1"/>
        <v>0.50000000000000033</v>
      </c>
      <c r="C52">
        <f>((ATHIRTY*D52*D52-2*BTHIRTY*D52+CTHIRTY)/('Q9'!$F$33))^0.5</f>
        <v>0.27161478880759637</v>
      </c>
      <c r="D52">
        <f t="shared" si="1"/>
        <v>0.50000000000000033</v>
      </c>
    </row>
    <row r="53" spans="1:4" x14ac:dyDescent="0.25">
      <c r="A53">
        <f t="shared" si="0"/>
        <v>0.39503440598641587</v>
      </c>
      <c r="B53">
        <f t="shared" si="1"/>
        <v>0.52000000000000035</v>
      </c>
      <c r="C53">
        <f>((ATHIRTY*D53*D53-2*BTHIRTY*D53+CTHIRTY)/('Q9'!$F$33))^0.5</f>
        <v>0.28481745998183505</v>
      </c>
      <c r="D53">
        <f t="shared" si="1"/>
        <v>0.52000000000000035</v>
      </c>
    </row>
    <row r="54" spans="1:4" x14ac:dyDescent="0.25">
      <c r="A54">
        <f t="shared" si="0"/>
        <v>0.41063401328263865</v>
      </c>
      <c r="B54">
        <f t="shared" si="1"/>
        <v>0.54000000000000037</v>
      </c>
      <c r="C54">
        <f>((ATHIRTY*D54*D54-2*BTHIRTY*D54+CTHIRTY)/('Q9'!$F$33))^0.5</f>
        <v>0.29809623288708498</v>
      </c>
      <c r="D54">
        <f t="shared" si="1"/>
        <v>0.54000000000000037</v>
      </c>
    </row>
    <row r="55" spans="1:4" x14ac:dyDescent="0.25">
      <c r="A55">
        <f t="shared" si="0"/>
        <v>0.42631114488043176</v>
      </c>
      <c r="B55">
        <f t="shared" si="1"/>
        <v>0.56000000000000039</v>
      </c>
      <c r="C55">
        <f>((ATHIRTY*D55*D55-2*BTHIRTY*D55+CTHIRTY)/('Q9'!$F$33))^0.5</f>
        <v>0.31144137353905976</v>
      </c>
      <c r="D55">
        <f t="shared" si="1"/>
        <v>0.56000000000000039</v>
      </c>
    </row>
    <row r="56" spans="1:4" x14ac:dyDescent="0.25">
      <c r="A56">
        <f t="shared" si="0"/>
        <v>0.44205755288990956</v>
      </c>
      <c r="B56">
        <f t="shared" si="1"/>
        <v>0.5800000000000004</v>
      </c>
      <c r="C56">
        <f>((ATHIRTY*D56*D56-2*BTHIRTY*D56+CTHIRTY)/('Q9'!$F$33))^0.5</f>
        <v>0.32484470256074527</v>
      </c>
      <c r="D56">
        <f t="shared" si="1"/>
        <v>0.5800000000000004</v>
      </c>
    </row>
    <row r="57" spans="1:4" x14ac:dyDescent="0.25">
      <c r="A57">
        <f t="shared" si="0"/>
        <v>0.45786608994099826</v>
      </c>
      <c r="B57">
        <f t="shared" si="1"/>
        <v>0.60000000000000042</v>
      </c>
      <c r="C57">
        <f>((ATHIRTY*D57*D57-2*BTHIRTY*D57+CTHIRTY)/('Q9'!$F$33))^0.5</f>
        <v>0.3382993037993427</v>
      </c>
      <c r="D57">
        <f t="shared" si="1"/>
        <v>0.60000000000000042</v>
      </c>
    </row>
    <row r="58" spans="1:4" x14ac:dyDescent="0.25">
      <c r="A58">
        <f t="shared" si="0"/>
        <v>0.47373053627752765</v>
      </c>
      <c r="B58">
        <f t="shared" si="1"/>
        <v>0.62000000000000044</v>
      </c>
      <c r="C58">
        <f>((ATHIRTY*D58*D58-2*BTHIRTY*D58+CTHIRTY)/('Q9'!$F$33))^0.5</f>
        <v>0.35179929456995618</v>
      </c>
      <c r="D58">
        <f t="shared" si="1"/>
        <v>0.62000000000000044</v>
      </c>
    </row>
    <row r="59" spans="1:4" x14ac:dyDescent="0.25">
      <c r="A59">
        <f t="shared" si="0"/>
        <v>0.48964545756988498</v>
      </c>
      <c r="B59">
        <f t="shared" si="1"/>
        <v>0.64000000000000046</v>
      </c>
      <c r="C59">
        <f>((ATHIRTY*D59*D59-2*BTHIRTY*D59+CTHIRTY)/('Q9'!$F$33))^0.5</f>
        <v>0.36533964322008028</v>
      </c>
      <c r="D59">
        <f t="shared" si="1"/>
        <v>0.64000000000000046</v>
      </c>
    </row>
    <row r="60" spans="1:4" x14ac:dyDescent="0.25">
      <c r="A60">
        <f t="shared" si="0"/>
        <v>0.50560608745241842</v>
      </c>
      <c r="B60">
        <f t="shared" si="1"/>
        <v>0.66000000000000048</v>
      </c>
      <c r="C60">
        <f>((ATHIRTY*D60*D60-2*BTHIRTY*D60+CTHIRTY)/('Q9'!$F$33))^0.5</f>
        <v>0.37891602327678142</v>
      </c>
      <c r="D60">
        <f t="shared" si="1"/>
        <v>0.66000000000000048</v>
      </c>
    </row>
    <row r="61" spans="1:4" x14ac:dyDescent="0.25">
      <c r="A61">
        <f t="shared" si="0"/>
        <v>0.52160823004641654</v>
      </c>
      <c r="B61">
        <f t="shared" si="1"/>
        <v>0.68000000000000049</v>
      </c>
      <c r="C61">
        <f>((ATHIRTY*D61*D61-2*BTHIRTY*D61+CTHIRTY)/('Q9'!$F$33))^0.5</f>
        <v>0.39252469606772911</v>
      </c>
      <c r="D61">
        <f t="shared" si="1"/>
        <v>0.68000000000000049</v>
      </c>
    </row>
    <row r="62" spans="1:4" x14ac:dyDescent="0.25">
      <c r="A62">
        <f t="shared" si="0"/>
        <v>0.5376481787084012</v>
      </c>
      <c r="B62">
        <f t="shared" si="1"/>
        <v>0.70000000000000051</v>
      </c>
      <c r="C62">
        <f>((ATHIRTY*D62*D62-2*BTHIRTY*D62+CTHIRTY)/('Q9'!$F$33))^0.5</f>
        <v>0.40616241565375527</v>
      </c>
      <c r="D62">
        <f t="shared" si="1"/>
        <v>0.70000000000000051</v>
      </c>
    </row>
    <row r="63" spans="1:4" x14ac:dyDescent="0.25">
      <c r="A63">
        <f t="shared" si="0"/>
        <v>0.55372264800878312</v>
      </c>
      <c r="B63">
        <f t="shared" si="1"/>
        <v>0.72000000000000053</v>
      </c>
      <c r="C63">
        <f>((ATHIRTY*D63*D63-2*BTHIRTY*D63+CTHIRTY)/('Q9'!$F$33))^0.5</f>
        <v>0.41982635135944307</v>
      </c>
      <c r="D63">
        <f t="shared" si="1"/>
        <v>0.72000000000000053</v>
      </c>
    </row>
    <row r="64" spans="1:4" x14ac:dyDescent="0.25">
      <c r="A64">
        <f t="shared" si="0"/>
        <v>0.56982871654590128</v>
      </c>
      <c r="B64">
        <f t="shared" si="1"/>
        <v>0.74000000000000055</v>
      </c>
      <c r="C64">
        <f>((ATHIRTY*D64*D64-2*BTHIRTY*D64+CTHIRTY)/('Q9'!$F$33))^0.5</f>
        <v>0.43351402427295155</v>
      </c>
      <c r="D64">
        <f t="shared" si="1"/>
        <v>0.74000000000000055</v>
      </c>
    </row>
    <row r="65" spans="1:4" x14ac:dyDescent="0.25">
      <c r="A65">
        <f t="shared" si="0"/>
        <v>0.58596377867230998</v>
      </c>
      <c r="B65">
        <f t="shared" si="1"/>
        <v>0.76000000000000056</v>
      </c>
      <c r="C65">
        <f>((ATHIRTY*D65*D65-2*BTHIRTY*D65+CTHIRTY)/('Q9'!$F$33))^0.5</f>
        <v>0.44722325490333548</v>
      </c>
      <c r="D65">
        <f t="shared" si="1"/>
        <v>0.76000000000000056</v>
      </c>
    </row>
    <row r="66" spans="1:4" x14ac:dyDescent="0.25">
      <c r="A66">
        <f t="shared" ref="A66:A67" si="2">((A*B66*B66-2*B*B66+Cee)/(DELTA))^0.5</f>
        <v>0.60212550358260619</v>
      </c>
      <c r="B66">
        <f t="shared" si="1"/>
        <v>0.78000000000000058</v>
      </c>
      <c r="C66">
        <f>((ATHIRTY*D66*D66-2*BTHIRTY*D66+CTHIRTY)/('Q9'!$F$33))^0.5</f>
        <v>0.46095211980291012</v>
      </c>
      <c r="D66">
        <f t="shared" si="1"/>
        <v>0.78000000000000058</v>
      </c>
    </row>
    <row r="67" spans="1:4" x14ac:dyDescent="0.25">
      <c r="A67">
        <f t="shared" si="2"/>
        <v>0.61831180050713475</v>
      </c>
      <c r="B67">
        <f t="shared" si="1"/>
        <v>0.8000000000000006</v>
      </c>
      <c r="C67">
        <f>((ATHIRTY*D67*D67-2*BTHIRTY*D67+CTHIRTY)/('Q9'!$F$33))^0.5</f>
        <v>0.4746989154345278</v>
      </c>
      <c r="D67">
        <f t="shared" si="1"/>
        <v>0.8000000000000006</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8B22A-B806-450A-AE79-FA4DFCA87925}">
  <dimension ref="A1:AF31"/>
  <sheetViews>
    <sheetView workbookViewId="0">
      <selection activeCell="G18" sqref="G18"/>
    </sheetView>
  </sheetViews>
  <sheetFormatPr defaultRowHeight="15" x14ac:dyDescent="0.25"/>
  <cols>
    <col min="6" max="6" width="14.7109375" bestFit="1" customWidth="1"/>
  </cols>
  <sheetData>
    <row r="1" spans="1:6" x14ac:dyDescent="0.25">
      <c r="A1" t="s">
        <v>18</v>
      </c>
      <c r="C1" t="s">
        <v>52</v>
      </c>
    </row>
    <row r="2" spans="1:6" x14ac:dyDescent="0.25">
      <c r="A2">
        <v>3.8741764027577036E-2</v>
      </c>
      <c r="C2" cm="1">
        <f t="array" ref="C2">MMULT(MMULT(TRANSPOSE(A2:A31),SIGMATHIRTY),A2:A31)</f>
        <v>1.8540841359108017E-2</v>
      </c>
    </row>
    <row r="3" spans="1:6" x14ac:dyDescent="0.25">
      <c r="A3">
        <v>3.5070001590921406E-2</v>
      </c>
    </row>
    <row r="4" spans="1:6" x14ac:dyDescent="0.25">
      <c r="A4">
        <v>-7.4594386830672404E-3</v>
      </c>
      <c r="D4" t="s">
        <v>48</v>
      </c>
      <c r="F4" t="s">
        <v>49</v>
      </c>
    </row>
    <row r="5" spans="1:6" x14ac:dyDescent="0.25">
      <c r="A5">
        <v>2.7121694805770376E-2</v>
      </c>
      <c r="C5" t="s">
        <v>21</v>
      </c>
      <c r="D5" cm="1">
        <f t="array" ref="D5">MMULT(TRANSPOSE(A2:A31),ZTHIRTY)</f>
        <v>0.14999999508395037</v>
      </c>
      <c r="E5" t="s">
        <v>50</v>
      </c>
      <c r="F5">
        <v>0.15</v>
      </c>
    </row>
    <row r="6" spans="1:6" x14ac:dyDescent="0.25">
      <c r="A6">
        <v>-1.0865005311213732E-3</v>
      </c>
      <c r="C6" t="s">
        <v>46</v>
      </c>
      <c r="D6">
        <f>SUM(A2:A31)</f>
        <v>1.0000000115643324</v>
      </c>
      <c r="E6" t="s">
        <v>50</v>
      </c>
      <c r="F6">
        <v>1</v>
      </c>
    </row>
    <row r="7" spans="1:6" x14ac:dyDescent="0.25">
      <c r="A7">
        <v>0.1857307169944441</v>
      </c>
      <c r="C7" t="s">
        <v>47</v>
      </c>
      <c r="D7">
        <f>SUM(A27:A31)</f>
        <v>5.9999992431802165E-2</v>
      </c>
      <c r="E7" t="s">
        <v>51</v>
      </c>
      <c r="F7">
        <v>0.06</v>
      </c>
    </row>
    <row r="8" spans="1:6" x14ac:dyDescent="0.25">
      <c r="A8">
        <v>-4.2225884346256674E-2</v>
      </c>
    </row>
    <row r="9" spans="1:6" x14ac:dyDescent="0.25">
      <c r="A9">
        <v>5.7353086080413868E-2</v>
      </c>
    </row>
    <row r="10" spans="1:6" x14ac:dyDescent="0.25">
      <c r="A10">
        <v>-2.558965223311974E-2</v>
      </c>
    </row>
    <row r="11" spans="1:6" x14ac:dyDescent="0.25">
      <c r="A11">
        <v>7.2055378333777689E-2</v>
      </c>
    </row>
    <row r="12" spans="1:6" x14ac:dyDescent="0.25">
      <c r="A12">
        <v>-2.3788373579412242E-2</v>
      </c>
    </row>
    <row r="13" spans="1:6" x14ac:dyDescent="0.25">
      <c r="A13">
        <v>-0.1011870687241288</v>
      </c>
    </row>
    <row r="14" spans="1:6" x14ac:dyDescent="0.25">
      <c r="A14">
        <v>1.0923987716229802E-2</v>
      </c>
    </row>
    <row r="15" spans="1:6" x14ac:dyDescent="0.25">
      <c r="A15">
        <v>9.040306281039831E-2</v>
      </c>
      <c r="F15" s="8"/>
    </row>
    <row r="16" spans="1:6" x14ac:dyDescent="0.25">
      <c r="A16">
        <v>2.6444325313504585E-2</v>
      </c>
    </row>
    <row r="17" spans="1:32" x14ac:dyDescent="0.25">
      <c r="A17">
        <v>9.5564067847504791E-2</v>
      </c>
    </row>
    <row r="18" spans="1:32" x14ac:dyDescent="0.25">
      <c r="A18">
        <v>2.8505215493393139E-2</v>
      </c>
    </row>
    <row r="19" spans="1:32" x14ac:dyDescent="0.25">
      <c r="A19">
        <v>0.14453756591618469</v>
      </c>
    </row>
    <row r="20" spans="1:32" x14ac:dyDescent="0.25">
      <c r="A20">
        <v>1.2425054637533522E-2</v>
      </c>
    </row>
    <row r="21" spans="1:32" x14ac:dyDescent="0.25">
      <c r="A21">
        <v>-3.7073876487775319E-2</v>
      </c>
    </row>
    <row r="22" spans="1:32" x14ac:dyDescent="0.25">
      <c r="A22">
        <v>5.0773479775384413E-2</v>
      </c>
    </row>
    <row r="23" spans="1:32" x14ac:dyDescent="0.25">
      <c r="A23">
        <v>-1.2201309619675714E-2</v>
      </c>
    </row>
    <row r="24" spans="1:32" x14ac:dyDescent="0.25">
      <c r="A24">
        <v>9.1640396476810326E-2</v>
      </c>
      <c r="C24" s="23" t="s">
        <v>3</v>
      </c>
      <c r="D24" s="23" t="s">
        <v>57</v>
      </c>
      <c r="E24" s="23" t="s">
        <v>59</v>
      </c>
      <c r="F24" s="23" t="s">
        <v>61</v>
      </c>
      <c r="G24" s="23" t="s">
        <v>4</v>
      </c>
      <c r="H24" s="23" t="s">
        <v>5</v>
      </c>
      <c r="I24" s="23" t="s">
        <v>66</v>
      </c>
      <c r="J24" s="23" t="s">
        <v>68</v>
      </c>
      <c r="K24" s="23" t="s">
        <v>71</v>
      </c>
      <c r="L24" s="23" t="s">
        <v>74</v>
      </c>
      <c r="M24" s="23" t="s">
        <v>76</v>
      </c>
      <c r="N24" s="23" t="s">
        <v>78</v>
      </c>
      <c r="O24" s="23" t="s">
        <v>81</v>
      </c>
      <c r="P24" s="23" t="s">
        <v>83</v>
      </c>
      <c r="Q24" s="23" t="s">
        <v>86</v>
      </c>
      <c r="R24" s="23" t="s">
        <v>88</v>
      </c>
      <c r="S24" s="23" t="s">
        <v>90</v>
      </c>
      <c r="T24" s="23" t="s">
        <v>93</v>
      </c>
      <c r="U24" s="23" t="s">
        <v>95</v>
      </c>
      <c r="V24" s="23" t="s">
        <v>98</v>
      </c>
      <c r="W24" s="23" t="s">
        <v>100</v>
      </c>
      <c r="X24" s="23" t="s">
        <v>102</v>
      </c>
      <c r="Y24" s="23" t="s">
        <v>105</v>
      </c>
      <c r="Z24" s="23" t="s">
        <v>108</v>
      </c>
      <c r="AA24" s="23" t="s">
        <v>110</v>
      </c>
      <c r="AB24" s="23" t="s">
        <v>27</v>
      </c>
      <c r="AC24" s="23" t="s">
        <v>28</v>
      </c>
      <c r="AD24" s="23" t="s">
        <v>29</v>
      </c>
      <c r="AE24" s="23" t="s">
        <v>30</v>
      </c>
      <c r="AF24" s="23" t="s">
        <v>31</v>
      </c>
    </row>
    <row r="25" spans="1:32" x14ac:dyDescent="0.25">
      <c r="A25">
        <v>-2.0940449047831919E-2</v>
      </c>
      <c r="C25" s="22" cm="1">
        <f t="array" ref="C25:AF25">TRANSPOSE(A2:A31)</f>
        <v>3.8741764027577036E-2</v>
      </c>
      <c r="D25" s="22">
        <v>3.5070001590921406E-2</v>
      </c>
      <c r="E25" s="22">
        <v>-7.4594386830672404E-3</v>
      </c>
      <c r="F25" s="22">
        <v>2.7121694805770376E-2</v>
      </c>
      <c r="G25" s="22">
        <v>-1.0865005311213732E-3</v>
      </c>
      <c r="H25" s="22">
        <v>0.1857307169944441</v>
      </c>
      <c r="I25" s="22">
        <v>-4.2225884346256674E-2</v>
      </c>
      <c r="J25" s="22">
        <v>5.7353086080413868E-2</v>
      </c>
      <c r="K25" s="22">
        <v>-2.558965223311974E-2</v>
      </c>
      <c r="L25" s="22">
        <v>7.2055378333777689E-2</v>
      </c>
      <c r="M25" s="22">
        <v>-2.3788373579412242E-2</v>
      </c>
      <c r="N25" s="22">
        <v>-0.1011870687241288</v>
      </c>
      <c r="O25" s="22">
        <v>1.0923987716229802E-2</v>
      </c>
      <c r="P25" s="22">
        <v>9.040306281039831E-2</v>
      </c>
      <c r="Q25" s="22">
        <v>2.6444325313504585E-2</v>
      </c>
      <c r="R25" s="22">
        <v>9.5564067847504791E-2</v>
      </c>
      <c r="S25" s="22">
        <v>2.8505215493393139E-2</v>
      </c>
      <c r="T25" s="22">
        <v>0.14453756591618469</v>
      </c>
      <c r="U25" s="22">
        <v>1.2425054637533522E-2</v>
      </c>
      <c r="V25" s="22">
        <v>-3.7073876487775319E-2</v>
      </c>
      <c r="W25" s="22">
        <v>5.0773479775384413E-2</v>
      </c>
      <c r="X25" s="22">
        <v>-1.2201309619675714E-2</v>
      </c>
      <c r="Y25" s="22">
        <v>9.1640396476810326E-2</v>
      </c>
      <c r="Z25" s="22">
        <v>-2.0940449047831919E-2</v>
      </c>
      <c r="AA25" s="22">
        <v>0.24426277456507109</v>
      </c>
      <c r="AB25" s="22">
        <v>-7.5722101818450471E-3</v>
      </c>
      <c r="AC25" s="22">
        <v>3.4071911417472747E-2</v>
      </c>
      <c r="AD25" s="22">
        <v>0.1619311130724442</v>
      </c>
      <c r="AE25" s="22">
        <v>-6.3160127565765806E-2</v>
      </c>
      <c r="AF25" s="22">
        <v>-6.5270694310503932E-2</v>
      </c>
    </row>
    <row r="26" spans="1:32" x14ac:dyDescent="0.25">
      <c r="A26">
        <v>0.24426277456507109</v>
      </c>
    </row>
    <row r="27" spans="1:32" x14ac:dyDescent="0.25">
      <c r="A27">
        <v>-7.5722101818450471E-3</v>
      </c>
    </row>
    <row r="28" spans="1:32" x14ac:dyDescent="0.25">
      <c r="A28">
        <v>3.4071911417472747E-2</v>
      </c>
    </row>
    <row r="29" spans="1:32" x14ac:dyDescent="0.25">
      <c r="A29">
        <v>0.1619311130724442</v>
      </c>
    </row>
    <row r="30" spans="1:32" x14ac:dyDescent="0.25">
      <c r="A30">
        <v>-6.3160127565765806E-2</v>
      </c>
    </row>
    <row r="31" spans="1:32" x14ac:dyDescent="0.25">
      <c r="A31">
        <v>-6.5270694310503932E-2</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4DB37-C0F2-4BE0-B89B-7F85190E142A}">
  <dimension ref="A1:AA26"/>
  <sheetViews>
    <sheetView workbookViewId="0">
      <selection activeCell="E12" sqref="E12"/>
    </sheetView>
  </sheetViews>
  <sheetFormatPr defaultRowHeight="15" x14ac:dyDescent="0.25"/>
  <sheetData>
    <row r="1" spans="1:6" x14ac:dyDescent="0.25">
      <c r="A1" t="s">
        <v>18</v>
      </c>
      <c r="C1" t="s">
        <v>52</v>
      </c>
    </row>
    <row r="2" spans="1:6" x14ac:dyDescent="0.25">
      <c r="A2">
        <v>6.7175649546656363E-2</v>
      </c>
      <c r="C2" cm="1">
        <f t="array" ref="C2">MMULT(MMULT(TRANSPOSE(A2:A26),SIGMA),A2:A26)</f>
        <v>2.3281064185538474E-2</v>
      </c>
    </row>
    <row r="3" spans="1:6" x14ac:dyDescent="0.25">
      <c r="A3">
        <v>1.2258032713366814E-2</v>
      </c>
      <c r="D3" t="s">
        <v>48</v>
      </c>
      <c r="F3" t="s">
        <v>49</v>
      </c>
    </row>
    <row r="4" spans="1:6" x14ac:dyDescent="0.25">
      <c r="A4">
        <v>-1.1208353637980135E-2</v>
      </c>
      <c r="C4" t="s">
        <v>118</v>
      </c>
      <c r="D4">
        <f>SUM(A2:A26)</f>
        <v>1.0000000000000002</v>
      </c>
      <c r="E4" t="s">
        <v>50</v>
      </c>
      <c r="F4">
        <v>1</v>
      </c>
    </row>
    <row r="5" spans="1:6" x14ac:dyDescent="0.25">
      <c r="A5">
        <v>3.1774671377956948E-2</v>
      </c>
      <c r="C5" t="s">
        <v>119</v>
      </c>
      <c r="D5">
        <f>SUM(A2:A5)</f>
        <v>9.9999999999999992E-2</v>
      </c>
      <c r="E5" t="s">
        <v>51</v>
      </c>
      <c r="F5">
        <v>0.1</v>
      </c>
    </row>
    <row r="6" spans="1:6" x14ac:dyDescent="0.25">
      <c r="A6">
        <v>-2.4120584242039854E-2</v>
      </c>
      <c r="C6" t="s">
        <v>21</v>
      </c>
      <c r="D6" cm="1">
        <f t="array" ref="D6">MMULT(TRANSPOSE(A2:A26),Z)</f>
        <v>0.1499999989946291</v>
      </c>
      <c r="E6" t="s">
        <v>50</v>
      </c>
      <c r="F6">
        <v>0.15</v>
      </c>
    </row>
    <row r="7" spans="1:6" x14ac:dyDescent="0.25">
      <c r="A7">
        <v>0.20830332418923</v>
      </c>
    </row>
    <row r="8" spans="1:6" x14ac:dyDescent="0.25">
      <c r="A8">
        <v>-7.255523653563542E-2</v>
      </c>
    </row>
    <row r="9" spans="1:6" x14ac:dyDescent="0.25">
      <c r="A9">
        <v>4.9122301537111099E-2</v>
      </c>
    </row>
    <row r="10" spans="1:6" x14ac:dyDescent="0.25">
      <c r="A10">
        <v>-3.705995553134056E-2</v>
      </c>
    </row>
    <row r="11" spans="1:6" x14ac:dyDescent="0.25">
      <c r="A11">
        <v>6.8198271710107741E-2</v>
      </c>
    </row>
    <row r="12" spans="1:6" x14ac:dyDescent="0.25">
      <c r="A12">
        <v>-4.0802953488276131E-2</v>
      </c>
    </row>
    <row r="13" spans="1:6" x14ac:dyDescent="0.25">
      <c r="A13">
        <v>-0.10800693747861941</v>
      </c>
    </row>
    <row r="14" spans="1:6" x14ac:dyDescent="0.25">
      <c r="A14">
        <v>2.161516001543683E-2</v>
      </c>
    </row>
    <row r="15" spans="1:6" x14ac:dyDescent="0.25">
      <c r="A15">
        <v>0.11062465468515841</v>
      </c>
    </row>
    <row r="16" spans="1:6" x14ac:dyDescent="0.25">
      <c r="A16">
        <v>4.4498397922046774E-2</v>
      </c>
    </row>
    <row r="17" spans="1:27" x14ac:dyDescent="0.25">
      <c r="A17">
        <v>0.12860304833854899</v>
      </c>
    </row>
    <row r="18" spans="1:27" x14ac:dyDescent="0.25">
      <c r="A18">
        <v>5.2000730905032301E-2</v>
      </c>
    </row>
    <row r="19" spans="1:27" x14ac:dyDescent="0.25">
      <c r="A19">
        <v>0.12558130903670647</v>
      </c>
    </row>
    <row r="20" spans="1:27" x14ac:dyDescent="0.25">
      <c r="A20">
        <v>2.2711835776414318E-2</v>
      </c>
      <c r="C20" s="23" t="s">
        <v>3</v>
      </c>
      <c r="D20" s="23" t="s">
        <v>57</v>
      </c>
      <c r="E20" s="23" t="s">
        <v>59</v>
      </c>
      <c r="F20" s="23" t="s">
        <v>61</v>
      </c>
      <c r="G20" s="23" t="s">
        <v>4</v>
      </c>
      <c r="H20" s="23" t="s">
        <v>5</v>
      </c>
      <c r="I20" s="23" t="s">
        <v>66</v>
      </c>
      <c r="J20" s="23" t="s">
        <v>68</v>
      </c>
      <c r="K20" s="23" t="s">
        <v>71</v>
      </c>
      <c r="L20" s="23" t="s">
        <v>74</v>
      </c>
      <c r="M20" s="23" t="s">
        <v>76</v>
      </c>
      <c r="N20" s="23" t="s">
        <v>78</v>
      </c>
      <c r="O20" s="23" t="s">
        <v>81</v>
      </c>
      <c r="P20" s="23" t="s">
        <v>83</v>
      </c>
      <c r="Q20" s="23" t="s">
        <v>86</v>
      </c>
      <c r="R20" s="23" t="s">
        <v>88</v>
      </c>
      <c r="S20" s="23" t="s">
        <v>90</v>
      </c>
      <c r="T20" s="23" t="s">
        <v>93</v>
      </c>
      <c r="U20" s="23" t="s">
        <v>95</v>
      </c>
      <c r="V20" s="23" t="s">
        <v>98</v>
      </c>
      <c r="W20" s="23" t="s">
        <v>100</v>
      </c>
      <c r="X20" s="23" t="s">
        <v>102</v>
      </c>
      <c r="Y20" s="23" t="s">
        <v>105</v>
      </c>
      <c r="Z20" s="23" t="s">
        <v>108</v>
      </c>
      <c r="AA20" s="23" t="s">
        <v>110</v>
      </c>
    </row>
    <row r="21" spans="1:27" x14ac:dyDescent="0.25">
      <c r="A21">
        <v>-2.6598280001411904E-2</v>
      </c>
      <c r="C21" s="22" cm="1">
        <f t="array" ref="C21:AA21">TRANSPOSE(A2:A26)</f>
        <v>6.7175649546656363E-2</v>
      </c>
      <c r="D21" s="22">
        <v>1.2258032713366814E-2</v>
      </c>
      <c r="E21" s="22">
        <v>-1.1208353637980135E-2</v>
      </c>
      <c r="F21" s="22">
        <v>3.1774671377956948E-2</v>
      </c>
      <c r="G21" s="22">
        <v>-2.4120584242039854E-2</v>
      </c>
      <c r="H21" s="22">
        <v>0.20830332418923</v>
      </c>
      <c r="I21" s="22">
        <v>-7.255523653563542E-2</v>
      </c>
      <c r="J21" s="22">
        <v>4.9122301537111099E-2</v>
      </c>
      <c r="K21" s="22">
        <v>-3.705995553134056E-2</v>
      </c>
      <c r="L21" s="22">
        <v>6.8198271710107741E-2</v>
      </c>
      <c r="M21" s="22">
        <v>-4.0802953488276131E-2</v>
      </c>
      <c r="N21" s="22">
        <v>-0.10800693747861941</v>
      </c>
      <c r="O21" s="22">
        <v>2.161516001543683E-2</v>
      </c>
      <c r="P21" s="22">
        <v>0.11062465468515841</v>
      </c>
      <c r="Q21" s="22">
        <v>4.4498397922046774E-2</v>
      </c>
      <c r="R21" s="22">
        <v>0.12860304833854899</v>
      </c>
      <c r="S21" s="22">
        <v>5.2000730905032301E-2</v>
      </c>
      <c r="T21" s="22">
        <v>0.12558130903670647</v>
      </c>
      <c r="U21" s="22">
        <v>2.2711835776414318E-2</v>
      </c>
      <c r="V21" s="22">
        <v>-2.6598280001411904E-2</v>
      </c>
      <c r="W21" s="22">
        <v>6.7662139024296131E-2</v>
      </c>
      <c r="X21" s="22">
        <v>-3.310859852217856E-2</v>
      </c>
      <c r="Y21" s="22">
        <v>0.13872148348123986</v>
      </c>
      <c r="Z21" s="22">
        <v>-3.2928067161883519E-2</v>
      </c>
      <c r="AA21" s="22">
        <v>0.23753795634005648</v>
      </c>
    </row>
    <row r="22" spans="1:27" x14ac:dyDescent="0.25">
      <c r="A22">
        <v>6.7662139024296131E-2</v>
      </c>
    </row>
    <row r="23" spans="1:27" x14ac:dyDescent="0.25">
      <c r="A23">
        <v>-3.310859852217856E-2</v>
      </c>
    </row>
    <row r="24" spans="1:27" x14ac:dyDescent="0.25">
      <c r="A24">
        <v>0.13872148348123986</v>
      </c>
    </row>
    <row r="25" spans="1:27" x14ac:dyDescent="0.25">
      <c r="A25">
        <v>-3.2928067161883519E-2</v>
      </c>
    </row>
    <row r="26" spans="1:27" x14ac:dyDescent="0.25">
      <c r="A26">
        <v>0.23753795634005648</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B73CF-75CB-441D-AE39-0EA5AD3A9592}">
  <dimension ref="A1:AD16"/>
  <sheetViews>
    <sheetView workbookViewId="0">
      <selection activeCell="O30" sqref="O30"/>
    </sheetView>
  </sheetViews>
  <sheetFormatPr defaultRowHeight="15" x14ac:dyDescent="0.25"/>
  <sheetData>
    <row r="1" spans="1:30" x14ac:dyDescent="0.25">
      <c r="A1" t="s">
        <v>22</v>
      </c>
      <c r="B1" t="s">
        <v>53</v>
      </c>
      <c r="C1" t="s">
        <v>121</v>
      </c>
      <c r="D1" t="s">
        <v>46</v>
      </c>
      <c r="E1" t="s">
        <v>55</v>
      </c>
      <c r="F1" t="s">
        <v>120</v>
      </c>
    </row>
    <row r="2" spans="1:30" x14ac:dyDescent="0.25">
      <c r="A2" cm="1">
        <f t="array" ref="A2">MMULT(MMULT(F2:AD2,SIGMA),TRANSPOSE(F2:AD2))^(1/2)</f>
        <v>0.41891087573196384</v>
      </c>
      <c r="B2">
        <v>-0.4</v>
      </c>
      <c r="C2">
        <f>SUM(F2:I2)</f>
        <v>-0.32553993880734727</v>
      </c>
      <c r="D2">
        <f>SUM(F2:AD2)</f>
        <v>0.99999900000001773</v>
      </c>
      <c r="E2" cm="1">
        <f t="array" ref="E2">MMULT(F2:AD2,Z)</f>
        <v>-0.40000031679895226</v>
      </c>
      <c r="F2">
        <v>-0.52900608906629032</v>
      </c>
      <c r="G2">
        <v>0.20105044772938782</v>
      </c>
      <c r="H2">
        <v>8.8581266008007864E-2</v>
      </c>
      <c r="I2">
        <v>-8.6165563478452667E-2</v>
      </c>
      <c r="J2">
        <v>0.29679651627367631</v>
      </c>
      <c r="K2">
        <v>-0.28724937073664697</v>
      </c>
      <c r="L2">
        <v>0.51190105264969854</v>
      </c>
      <c r="M2">
        <v>0.37577524919121963</v>
      </c>
      <c r="N2">
        <v>9.7697738170364576E-2</v>
      </c>
      <c r="O2">
        <v>6.7586612296084453E-2</v>
      </c>
      <c r="P2">
        <v>0.44229174190186321</v>
      </c>
      <c r="Q2">
        <v>-0.36940698762387092</v>
      </c>
      <c r="R2">
        <v>-0.27671289333135901</v>
      </c>
      <c r="S2">
        <v>-5.0131891754989014E-2</v>
      </c>
      <c r="T2">
        <v>-0.43681016392420602</v>
      </c>
      <c r="U2">
        <v>-0.36010053368153466</v>
      </c>
      <c r="V2">
        <v>-0.16459113791522062</v>
      </c>
      <c r="W2">
        <v>0.92240560331029964</v>
      </c>
      <c r="X2">
        <v>-0.13868702992108753</v>
      </c>
      <c r="Y2">
        <v>0.2094700139982745</v>
      </c>
      <c r="Z2">
        <v>2.7494497168805671E-2</v>
      </c>
      <c r="AA2">
        <v>-0.26812182739416346</v>
      </c>
      <c r="AB2">
        <v>-0.2122443667072976</v>
      </c>
      <c r="AC2">
        <v>0.14241878510011052</v>
      </c>
      <c r="AD2">
        <v>0.79575733173734386</v>
      </c>
    </row>
    <row r="3" spans="1:30" x14ac:dyDescent="0.25">
      <c r="A3" cm="1">
        <f t="array" ref="A3">MMULT(MMULT(F3:AD3,SIGMA),TRANSPOSE(F3:AD3))^(1/2)</f>
        <v>0.34162920665651636</v>
      </c>
      <c r="B3">
        <f>B2+0.1</f>
        <v>-0.30000000000000004</v>
      </c>
      <c r="C3">
        <f t="shared" ref="C3:C13" si="0">SUM(F3:I3)</f>
        <v>-0.24482252190903042</v>
      </c>
      <c r="D3">
        <f t="shared" ref="D3:D14" si="1">SUM(F3:AD3)</f>
        <v>1.0000000160006648</v>
      </c>
      <c r="E3" cm="1">
        <f t="array" ref="E3">MMULT(F3:AD3,Z)</f>
        <v>-0.30000000204780497</v>
      </c>
      <c r="F3">
        <v>-0.42037147268830438</v>
      </c>
      <c r="G3">
        <v>0.16760583257969505</v>
      </c>
      <c r="H3">
        <v>7.1313390838083551E-2</v>
      </c>
      <c r="I3">
        <v>-6.3370272638504616E-2</v>
      </c>
      <c r="J3">
        <v>0.23874385195901246</v>
      </c>
      <c r="K3">
        <v>-0.1946664811955055</v>
      </c>
      <c r="L3">
        <v>0.40553987690703758</v>
      </c>
      <c r="M3">
        <v>0.31556169481384083</v>
      </c>
      <c r="N3">
        <v>7.4228653939600223E-2</v>
      </c>
      <c r="O3">
        <v>6.4738337866303314E-2</v>
      </c>
      <c r="P3">
        <v>0.35413793749601286</v>
      </c>
      <c r="Q3">
        <v>-0.32266566810685271</v>
      </c>
      <c r="R3">
        <v>-0.22415731420372545</v>
      </c>
      <c r="S3">
        <v>-2.0505116759972207E-2</v>
      </c>
      <c r="T3">
        <v>-0.35005348530296038</v>
      </c>
      <c r="U3">
        <v>-0.27226893466187801</v>
      </c>
      <c r="V3">
        <v>-0.12690228388242591</v>
      </c>
      <c r="W3">
        <v>0.78066386884861405</v>
      </c>
      <c r="X3">
        <v>-0.10938769911471175</v>
      </c>
      <c r="Y3">
        <v>0.16345679077319553</v>
      </c>
      <c r="Z3">
        <v>3.5248941424524852E-2</v>
      </c>
      <c r="AA3">
        <v>-0.22508679398932951</v>
      </c>
      <c r="AB3">
        <v>-0.14575015890037332</v>
      </c>
      <c r="AC3">
        <v>0.110549264595611</v>
      </c>
      <c r="AD3">
        <v>0.69339725540367725</v>
      </c>
    </row>
    <row r="4" spans="1:30" x14ac:dyDescent="0.25">
      <c r="A4" cm="1">
        <f t="array" ref="A4">MMULT(MMULT(F4:AD4,SIGMA),TRANSPOSE(F4:AD4))^(1/2)</f>
        <v>0.26787557025909531</v>
      </c>
      <c r="B4">
        <f t="shared" ref="B4:B14" si="2">B3+0.1</f>
        <v>-0.20000000000000004</v>
      </c>
      <c r="C4">
        <f t="shared" si="0"/>
        <v>-0.16278910529445653</v>
      </c>
      <c r="D4">
        <f t="shared" si="1"/>
        <v>0.99999999999999956</v>
      </c>
      <c r="E4" cm="1">
        <f t="array" ref="E4">MMULT(F4:AD4,Z)</f>
        <v>-0.20000001067991874</v>
      </c>
      <c r="F4">
        <v>-0.31148585824398123</v>
      </c>
      <c r="G4">
        <v>0.13489197541172226</v>
      </c>
      <c r="H4">
        <v>5.4111219720675376E-2</v>
      </c>
      <c r="I4">
        <v>-4.0306442182872944E-2</v>
      </c>
      <c r="J4">
        <v>0.18054362130460141</v>
      </c>
      <c r="K4">
        <v>-0.10610664772990151</v>
      </c>
      <c r="L4">
        <v>0.29982665328318786</v>
      </c>
      <c r="M4">
        <v>0.25715408845931625</v>
      </c>
      <c r="N4">
        <v>4.9259568896052958E-2</v>
      </c>
      <c r="O4">
        <v>6.4249046891999742E-2</v>
      </c>
      <c r="P4">
        <v>0.2660081061974256</v>
      </c>
      <c r="Q4">
        <v>-0.27504878256828813</v>
      </c>
      <c r="R4">
        <v>-0.17038453897310393</v>
      </c>
      <c r="S4">
        <v>8.9364994042407803E-3</v>
      </c>
      <c r="T4">
        <v>-0.26338075349359646</v>
      </c>
      <c r="U4">
        <v>-0.18372693055310543</v>
      </c>
      <c r="V4">
        <v>-8.7079942205493713E-2</v>
      </c>
      <c r="W4">
        <v>0.63582431063226363</v>
      </c>
      <c r="X4">
        <v>-8.0404866683354698E-2</v>
      </c>
      <c r="Y4">
        <v>0.12128775179870367</v>
      </c>
      <c r="Z4">
        <v>4.182769645565803E-2</v>
      </c>
      <c r="AA4">
        <v>-0.18247320859754582</v>
      </c>
      <c r="AB4">
        <v>-8.265154506041579E-2</v>
      </c>
      <c r="AC4">
        <v>7.7781080413885775E-2</v>
      </c>
      <c r="AD4">
        <v>0.59134789742192595</v>
      </c>
    </row>
    <row r="5" spans="1:30" x14ac:dyDescent="0.25">
      <c r="A5" cm="1">
        <f t="array" ref="A5">MMULT(MMULT(F5:AD5,SIGMA),TRANSPOSE(F5:AD5))^(1/2)</f>
        <v>0.20201958685106625</v>
      </c>
      <c r="B5">
        <f t="shared" si="2"/>
        <v>-0.10000000000000003</v>
      </c>
      <c r="C5">
        <f t="shared" si="0"/>
        <v>-5.974719843253485E-2</v>
      </c>
      <c r="D5">
        <f t="shared" si="1"/>
        <v>0.99999984629757899</v>
      </c>
      <c r="E5" cm="1">
        <f t="array" ref="E5">MMULT(F5:AD5,Z)</f>
        <v>-0.10000013107192263</v>
      </c>
      <c r="F5">
        <v>-0.19408203340182553</v>
      </c>
      <c r="G5">
        <v>0.11763705718811407</v>
      </c>
      <c r="H5">
        <v>5.3435982689634613E-2</v>
      </c>
      <c r="I5">
        <v>-3.6738204908458E-2</v>
      </c>
      <c r="J5">
        <v>0.11522574324675364</v>
      </c>
      <c r="K5">
        <v>-1.4394842497972526E-2</v>
      </c>
      <c r="L5">
        <v>0.19590951978724694</v>
      </c>
      <c r="M5">
        <v>0.20160916062402656</v>
      </c>
      <c r="N5">
        <v>2.277070662335974E-2</v>
      </c>
      <c r="O5">
        <v>6.9337674945455979E-2</v>
      </c>
      <c r="P5">
        <v>0.17428386087587519</v>
      </c>
      <c r="Q5">
        <v>-0.21572675658719301</v>
      </c>
      <c r="R5">
        <v>-0.121971908215354</v>
      </c>
      <c r="S5">
        <v>4.8512232307241811E-2</v>
      </c>
      <c r="T5">
        <v>-0.18059115490937269</v>
      </c>
      <c r="U5">
        <v>-0.11115548693436222</v>
      </c>
      <c r="V5">
        <v>-5.6235105972505223E-2</v>
      </c>
      <c r="W5">
        <v>0.50550539861109822</v>
      </c>
      <c r="X5">
        <v>-5.5674198835019617E-2</v>
      </c>
      <c r="Y5">
        <v>6.1872853377600706E-2</v>
      </c>
      <c r="Z5">
        <v>5.4743840075403588E-2</v>
      </c>
      <c r="AA5">
        <v>-0.13306835882568993</v>
      </c>
      <c r="AB5">
        <v>-3.198458836923835E-2</v>
      </c>
      <c r="AC5">
        <v>5.0543773964093285E-2</v>
      </c>
      <c r="AD5">
        <v>0.4802346814386656</v>
      </c>
    </row>
    <row r="6" spans="1:30" x14ac:dyDescent="0.25">
      <c r="A6" cm="1">
        <f t="array" ref="A6">MMULT(MMULT(F6:AD6,SIGMA),TRANSPOSE(F6:AD6))^(1/2)</f>
        <v>0.15446096110241736</v>
      </c>
      <c r="B6">
        <f t="shared" si="2"/>
        <v>0</v>
      </c>
      <c r="C6">
        <f t="shared" si="0"/>
        <v>0.10000000017513455</v>
      </c>
      <c r="D6">
        <f t="shared" si="1"/>
        <v>1.0000004686706452</v>
      </c>
      <c r="E6" cm="1">
        <f t="array" ref="E6">MMULT(F6:AD6,Z)</f>
        <v>-1.5521830356093891E-7</v>
      </c>
      <c r="F6">
        <v>-8.174571514102999E-2</v>
      </c>
      <c r="G6">
        <v>0.10800162267978641</v>
      </c>
      <c r="H6">
        <v>3.2446725824015872E-2</v>
      </c>
      <c r="I6">
        <v>4.1297366812362263E-2</v>
      </c>
      <c r="J6">
        <v>7.733484678320085E-2</v>
      </c>
      <c r="K6">
        <v>3.8757909469043478E-2</v>
      </c>
      <c r="L6">
        <v>9.6120303798689383E-2</v>
      </c>
      <c r="M6">
        <v>0.164128211463684</v>
      </c>
      <c r="N6">
        <v>-7.8743667906341405E-3</v>
      </c>
      <c r="O6">
        <v>3.994165099329916E-2</v>
      </c>
      <c r="P6">
        <v>8.5772271117275423E-2</v>
      </c>
      <c r="Q6">
        <v>-0.1915470093456553</v>
      </c>
      <c r="R6">
        <v>-8.1691194464659958E-2</v>
      </c>
      <c r="S6">
        <v>6.7373441623664668E-2</v>
      </c>
      <c r="T6">
        <v>-0.10931158012498084</v>
      </c>
      <c r="U6">
        <v>-5.0942386214832833E-3</v>
      </c>
      <c r="V6">
        <v>-1.4506129286188012E-3</v>
      </c>
      <c r="W6">
        <v>0.35921233945913367</v>
      </c>
      <c r="X6">
        <v>-2.8543520559582761E-2</v>
      </c>
      <c r="Y6">
        <v>2.5111346870179387E-2</v>
      </c>
      <c r="Z6">
        <v>4.6672718762702202E-2</v>
      </c>
      <c r="AA6">
        <v>-0.10038560264256617</v>
      </c>
      <c r="AB6">
        <v>4.4593119366052432E-2</v>
      </c>
      <c r="AC6">
        <v>4.5203083040778191E-3</v>
      </c>
      <c r="AD6">
        <v>0.37636012596268936</v>
      </c>
    </row>
    <row r="7" spans="1:30" x14ac:dyDescent="0.25">
      <c r="A7" cm="1">
        <f t="array" ref="A7">MMULT(MMULT(F7:AD7,SIGMA),TRANSPOSE(F7:AD7))^(1/2)</f>
        <v>0.14080666232980549</v>
      </c>
      <c r="B7">
        <f t="shared" si="2"/>
        <v>0.1</v>
      </c>
      <c r="C7">
        <f t="shared" si="0"/>
        <v>9.5111992879669566E-2</v>
      </c>
      <c r="D7">
        <f t="shared" si="1"/>
        <v>1.0000004521638948</v>
      </c>
      <c r="E7" cm="1">
        <f t="array" ref="E7">MMULT(F7:AD7,Z)</f>
        <v>9.9999847686485399E-2</v>
      </c>
      <c r="F7">
        <v>1.6923618386008931E-2</v>
      </c>
      <c r="G7">
        <v>4.2468915878759186E-2</v>
      </c>
      <c r="H7">
        <v>5.5824654987237177E-3</v>
      </c>
      <c r="I7">
        <v>3.0136993116177718E-2</v>
      </c>
      <c r="J7">
        <v>8.9006529439070586E-3</v>
      </c>
      <c r="K7">
        <v>0.15536247792678742</v>
      </c>
      <c r="L7">
        <v>-1.5934279634347969E-2</v>
      </c>
      <c r="M7">
        <v>8.3356904475680157E-2</v>
      </c>
      <c r="N7">
        <v>-2.7325207632632971E-2</v>
      </c>
      <c r="O7">
        <v>5.9505302842270298E-2</v>
      </c>
      <c r="P7">
        <v>3.4492495811005797E-3</v>
      </c>
      <c r="Q7">
        <v>-0.13330297162186164</v>
      </c>
      <c r="R7">
        <v>-1.1765428623619361E-2</v>
      </c>
      <c r="S7">
        <v>9.6211984451659266E-2</v>
      </c>
      <c r="T7">
        <v>-1.5867605724365114E-3</v>
      </c>
      <c r="U7">
        <v>8.1553784616859276E-2</v>
      </c>
      <c r="V7">
        <v>3.165962861195204E-2</v>
      </c>
      <c r="W7">
        <v>0.20343812572619729</v>
      </c>
      <c r="X7">
        <v>4.9957972288355492E-3</v>
      </c>
      <c r="Y7">
        <v>-6.0710834008993837E-3</v>
      </c>
      <c r="Z7">
        <v>5.9331512603798112E-2</v>
      </c>
      <c r="AA7">
        <v>-5.6966478012206216E-2</v>
      </c>
      <c r="AB7">
        <v>0.10636249027445768</v>
      </c>
      <c r="AC7">
        <v>-2.2189208408457551E-2</v>
      </c>
      <c r="AD7">
        <v>0.28590196590718187</v>
      </c>
    </row>
    <row r="8" spans="1:30" x14ac:dyDescent="0.25">
      <c r="A8" cm="1">
        <f t="array" ref="A8">MMULT(MMULT(F8:AD8,SIGMA),TRANSPOSE(F8:AD8))^(1/2)</f>
        <v>0.17424399981717278</v>
      </c>
      <c r="B8">
        <f t="shared" si="2"/>
        <v>0.2</v>
      </c>
      <c r="C8">
        <f t="shared" si="0"/>
        <v>0.10000000208175881</v>
      </c>
      <c r="D8">
        <f t="shared" si="1"/>
        <v>1.0000004367085145</v>
      </c>
      <c r="E8" cm="1">
        <f t="array" ref="E8">MMULT(F8:AD8,Z)</f>
        <v>0.19999985063844306</v>
      </c>
      <c r="F8">
        <v>0.11762901960239577</v>
      </c>
      <c r="G8">
        <v>-1.7619933981449062E-2</v>
      </c>
      <c r="H8">
        <v>-2.798577805232827E-2</v>
      </c>
      <c r="I8">
        <v>2.7976694513140377E-2</v>
      </c>
      <c r="J8">
        <v>-5.7002604576193917E-2</v>
      </c>
      <c r="K8">
        <v>0.26127882131420654</v>
      </c>
      <c r="L8">
        <v>-0.12876511018146886</v>
      </c>
      <c r="M8">
        <v>1.5228184571443355E-2</v>
      </c>
      <c r="N8">
        <v>-4.6952564169974967E-2</v>
      </c>
      <c r="O8">
        <v>7.7915016762571357E-2</v>
      </c>
      <c r="P8">
        <v>-8.5945466938715728E-2</v>
      </c>
      <c r="Q8">
        <v>-8.0109480471832473E-2</v>
      </c>
      <c r="R8">
        <v>5.5995937565707761E-2</v>
      </c>
      <c r="S8">
        <v>0.12423989238650469</v>
      </c>
      <c r="T8">
        <v>9.389684728918872E-2</v>
      </c>
      <c r="U8">
        <v>0.17741591236598436</v>
      </c>
      <c r="V8">
        <v>6.8764558897239869E-2</v>
      </c>
      <c r="W8">
        <v>4.9296670059571931E-2</v>
      </c>
      <c r="X8">
        <v>4.0297681706912239E-2</v>
      </c>
      <c r="Y8">
        <v>-4.6622288173662943E-2</v>
      </c>
      <c r="Z8">
        <v>7.5568508370928683E-2</v>
      </c>
      <c r="AA8">
        <v>-9.9947501670769739E-3</v>
      </c>
      <c r="AB8">
        <v>0.17105401553044233</v>
      </c>
      <c r="AC8">
        <v>-4.504757461517056E-2</v>
      </c>
      <c r="AD8">
        <v>0.18948822710015037</v>
      </c>
    </row>
    <row r="9" spans="1:30" x14ac:dyDescent="0.25">
      <c r="A9" cm="1">
        <f t="array" ref="A9">MMULT(MMULT(F9:AD9,SIGMA),TRANSPOSE(F9:AD9))^(1/2)</f>
        <v>0.23618089334128026</v>
      </c>
      <c r="B9">
        <f t="shared" si="2"/>
        <v>0.30000000000000004</v>
      </c>
      <c r="C9">
        <f t="shared" si="0"/>
        <v>0.10000000252520913</v>
      </c>
      <c r="D9">
        <f t="shared" si="1"/>
        <v>1.0000004200643871</v>
      </c>
      <c r="E9" cm="1">
        <f t="array" ref="E9">MMULT(F9:AD9,Z)</f>
        <v>0.29999985429732856</v>
      </c>
      <c r="F9">
        <v>0.23630933530877588</v>
      </c>
      <c r="G9">
        <v>-5.9862055889010828E-2</v>
      </c>
      <c r="H9">
        <v>-7.6486064543604265E-2</v>
      </c>
      <c r="I9">
        <v>3.8787649048352586E-5</v>
      </c>
      <c r="J9">
        <v>-8.200304460003785E-2</v>
      </c>
      <c r="K9">
        <v>0.35337588259794483</v>
      </c>
      <c r="L9">
        <v>-0.23531275016604547</v>
      </c>
      <c r="M9">
        <v>-1.7535298093433179E-2</v>
      </c>
      <c r="N9">
        <v>-7.4277349288872363E-2</v>
      </c>
      <c r="O9">
        <v>0.12625313507989033</v>
      </c>
      <c r="P9">
        <v>-0.1720871462589377</v>
      </c>
      <c r="Q9">
        <v>-5.3279969051054019E-2</v>
      </c>
      <c r="R9">
        <v>0.12478092342810457</v>
      </c>
      <c r="S9">
        <v>0.13970418660200329</v>
      </c>
      <c r="T9">
        <v>0.18789994705598759</v>
      </c>
      <c r="U9">
        <v>0.27273574629577202</v>
      </c>
      <c r="V9">
        <v>7.2384232264636236E-2</v>
      </c>
      <c r="W9">
        <v>-9.7086492042473826E-2</v>
      </c>
      <c r="X9">
        <v>6.7235179450222407E-2</v>
      </c>
      <c r="Y9">
        <v>-7.8274419589303784E-2</v>
      </c>
      <c r="Z9">
        <v>0.10136855872999836</v>
      </c>
      <c r="AA9">
        <v>3.8345451348747131E-2</v>
      </c>
      <c r="AB9">
        <v>0.21388011509013155</v>
      </c>
      <c r="AC9">
        <v>-7.9552690980730506E-2</v>
      </c>
      <c r="AD9">
        <v>9.1446219666628276E-2</v>
      </c>
    </row>
    <row r="10" spans="1:30" x14ac:dyDescent="0.25">
      <c r="A10" cm="1">
        <f t="array" ref="A10">MMULT(MMULT(F10:AD10,SIGMA),TRANSPOSE(F10:AD10))^(1/2)</f>
        <v>0.30890702420415167</v>
      </c>
      <c r="B10">
        <f t="shared" si="2"/>
        <v>0.4</v>
      </c>
      <c r="C10">
        <f t="shared" si="0"/>
        <v>0.10000000285275401</v>
      </c>
      <c r="D10">
        <f t="shared" si="1"/>
        <v>1.0000004078704294</v>
      </c>
      <c r="E10" cm="1">
        <f t="array" ref="E10">MMULT(F10:AD10,Z)</f>
        <v>0.39999985722528969</v>
      </c>
      <c r="F10">
        <v>0.34800918227449956</v>
      </c>
      <c r="G10">
        <v>-0.12010288943267372</v>
      </c>
      <c r="H10">
        <v>-0.11769504195284924</v>
      </c>
      <c r="I10">
        <v>-1.021124803622259E-2</v>
      </c>
      <c r="J10">
        <v>-0.14095520503080608</v>
      </c>
      <c r="K10">
        <v>0.45889965531801269</v>
      </c>
      <c r="L10">
        <v>-0.33967526164726997</v>
      </c>
      <c r="M10">
        <v>-0.10410673891305658</v>
      </c>
      <c r="N10">
        <v>-8.9380337836120954E-2</v>
      </c>
      <c r="O10">
        <v>0.11191103641867274</v>
      </c>
      <c r="P10">
        <v>-0.26805563646117153</v>
      </c>
      <c r="Q10">
        <v>-6.2235959117467737E-3</v>
      </c>
      <c r="R10">
        <v>0.19017124032999078</v>
      </c>
      <c r="S10">
        <v>0.18825911740960272</v>
      </c>
      <c r="T10">
        <v>0.29052441731144629</v>
      </c>
      <c r="U10">
        <v>0.36126923707171427</v>
      </c>
      <c r="V10">
        <v>0.12557693944058124</v>
      </c>
      <c r="W10">
        <v>-0.23040069549276981</v>
      </c>
      <c r="X10">
        <v>0.10480003853593373</v>
      </c>
      <c r="Y10">
        <v>-0.13874804845569944</v>
      </c>
      <c r="Z10">
        <v>9.9709538500919639E-2</v>
      </c>
      <c r="AA10">
        <v>6.5994299661794889E-2</v>
      </c>
      <c r="AB10">
        <v>0.3007195574634039</v>
      </c>
      <c r="AC10">
        <v>-9.4207017323159559E-2</v>
      </c>
      <c r="AD10">
        <v>1.3917864627402955E-2</v>
      </c>
    </row>
    <row r="11" spans="1:30" x14ac:dyDescent="0.25">
      <c r="A11" cm="1">
        <f t="array" ref="A11">MMULT(MMULT(F11:AD11,SIGMA),TRANSPOSE(F11:AD11))^(1/2)</f>
        <v>0.38727090919617646</v>
      </c>
      <c r="B11">
        <f t="shared" si="2"/>
        <v>0.5</v>
      </c>
      <c r="C11">
        <f t="shared" si="0"/>
        <v>0.10000000263691183</v>
      </c>
      <c r="D11">
        <f t="shared" si="1"/>
        <v>0.99999990045533604</v>
      </c>
      <c r="E11" cm="1">
        <f t="array" ref="E11">MMULT(F11:AD11,Z)</f>
        <v>0.49999988340308715</v>
      </c>
      <c r="F11">
        <v>0.4663353997119779</v>
      </c>
      <c r="G11">
        <v>-0.22223851276645393</v>
      </c>
      <c r="H11">
        <v>-0.14090393712795654</v>
      </c>
      <c r="I11">
        <v>-3.1929471806556101E-3</v>
      </c>
      <c r="J11">
        <v>-0.26822078391064474</v>
      </c>
      <c r="K11">
        <v>0.52860474914041267</v>
      </c>
      <c r="L11">
        <v>-0.44349070056874806</v>
      </c>
      <c r="M11">
        <v>-0.19199304318888524</v>
      </c>
      <c r="N11">
        <v>-0.10826737444771001</v>
      </c>
      <c r="O11">
        <v>0.12225968942465787</v>
      </c>
      <c r="P11">
        <v>-0.30170558967040467</v>
      </c>
      <c r="Q11">
        <v>0.11781367326253506</v>
      </c>
      <c r="R11">
        <v>0.25103600059315567</v>
      </c>
      <c r="S11">
        <v>0.2105791961688144</v>
      </c>
      <c r="T11">
        <v>0.36647590666788066</v>
      </c>
      <c r="U11">
        <v>0.49579730247426723</v>
      </c>
      <c r="V11">
        <v>0.17727231919677672</v>
      </c>
      <c r="W11">
        <v>-0.37275593269160695</v>
      </c>
      <c r="X11">
        <v>0.15326197138561382</v>
      </c>
      <c r="Y11">
        <v>-0.22524422088521925</v>
      </c>
      <c r="Z11">
        <v>9.3990278991615855E-2</v>
      </c>
      <c r="AA11">
        <v>0.12190670666280531</v>
      </c>
      <c r="AB11">
        <v>0.36158186391668329</v>
      </c>
      <c r="AC11">
        <v>-0.10018906515153561</v>
      </c>
      <c r="AD11">
        <v>-8.8713049552039777E-2</v>
      </c>
    </row>
    <row r="12" spans="1:30" x14ac:dyDescent="0.25">
      <c r="A12" cm="1">
        <f t="array" ref="A12">MMULT(MMULT(F12:AD12,SIGMA),TRANSPOSE(F12:AD12))^(1/2)</f>
        <v>0.46684890398064854</v>
      </c>
      <c r="B12">
        <f t="shared" si="2"/>
        <v>0.6</v>
      </c>
      <c r="C12">
        <f t="shared" si="0"/>
        <v>0.10000000236282695</v>
      </c>
      <c r="D12">
        <f t="shared" si="1"/>
        <v>1.0000003769136123</v>
      </c>
      <c r="E12" cm="1">
        <f t="array" ref="E12">MMULT(F12:AD12,Z)</f>
        <v>0.59999986285552165</v>
      </c>
      <c r="F12">
        <v>0.53848229332750641</v>
      </c>
      <c r="G12">
        <v>-0.28738871066934096</v>
      </c>
      <c r="H12">
        <v>-0.16164663310453919</v>
      </c>
      <c r="I12">
        <v>1.0553052809200696E-2</v>
      </c>
      <c r="J12">
        <v>-0.33840969887025607</v>
      </c>
      <c r="K12">
        <v>0.66715197034952167</v>
      </c>
      <c r="L12">
        <v>-0.56871874798256572</v>
      </c>
      <c r="M12">
        <v>-0.26971889811166611</v>
      </c>
      <c r="N12">
        <v>-0.12961677517541875</v>
      </c>
      <c r="O12">
        <v>0.14908966228911938</v>
      </c>
      <c r="P12">
        <v>-0.40969826114820973</v>
      </c>
      <c r="Q12">
        <v>0.14690703804513547</v>
      </c>
      <c r="R12">
        <v>0.3219710673069261</v>
      </c>
      <c r="S12">
        <v>0.23719394734710675</v>
      </c>
      <c r="T12">
        <v>0.48342110499075985</v>
      </c>
      <c r="U12">
        <v>0.57597976698754338</v>
      </c>
      <c r="V12">
        <v>0.22890730206218821</v>
      </c>
      <c r="W12">
        <v>-0.5424133432055428</v>
      </c>
      <c r="X12">
        <v>0.18423203690097678</v>
      </c>
      <c r="Y12">
        <v>-0.23823473478519747</v>
      </c>
      <c r="Z12">
        <v>0.13545282872758274</v>
      </c>
      <c r="AA12">
        <v>0.16556627081844746</v>
      </c>
      <c r="AB12">
        <v>0.42382343046375287</v>
      </c>
      <c r="AC12">
        <v>-0.13480470081224941</v>
      </c>
      <c r="AD12">
        <v>-0.18808089164716904</v>
      </c>
    </row>
    <row r="13" spans="1:30" x14ac:dyDescent="0.25">
      <c r="A13" cm="1">
        <f t="array" ref="A13">MMULT(MMULT(F13:AD13,SIGMA),TRANSPOSE(F13:AD13))^(1/2)</f>
        <v>0.5485106182486561</v>
      </c>
      <c r="B13">
        <f t="shared" si="2"/>
        <v>0.7</v>
      </c>
      <c r="C13">
        <f t="shared" si="0"/>
        <v>0.10000000248745157</v>
      </c>
      <c r="D13">
        <f t="shared" si="1"/>
        <v>1.0000003608121375</v>
      </c>
      <c r="E13" cm="1">
        <f t="array" ref="E13">MMULT(F13:AD13,Z)</f>
        <v>0.69999986513220569</v>
      </c>
      <c r="F13">
        <v>0.60754930942365282</v>
      </c>
      <c r="G13">
        <v>-0.32084055803661338</v>
      </c>
      <c r="H13">
        <v>-0.19716480870736863</v>
      </c>
      <c r="I13">
        <v>1.0456059807780768E-2</v>
      </c>
      <c r="J13">
        <v>-0.39761217781974284</v>
      </c>
      <c r="K13">
        <v>0.79609788012705796</v>
      </c>
      <c r="L13">
        <v>-0.69856039347265353</v>
      </c>
      <c r="M13">
        <v>-0.34846033429308065</v>
      </c>
      <c r="N13">
        <v>-0.14746765452886304</v>
      </c>
      <c r="O13">
        <v>0.14993133322204358</v>
      </c>
      <c r="P13">
        <v>-0.51484783723779937</v>
      </c>
      <c r="Q13">
        <v>0.178038634174495</v>
      </c>
      <c r="R13">
        <v>0.39351249027204549</v>
      </c>
      <c r="S13">
        <v>0.25184044026545371</v>
      </c>
      <c r="T13">
        <v>0.60308401968575043</v>
      </c>
      <c r="U13">
        <v>0.6561336198386527</v>
      </c>
      <c r="V13">
        <v>0.25881527203648214</v>
      </c>
      <c r="W13">
        <v>-0.71926405829602724</v>
      </c>
      <c r="X13">
        <v>0.21609367006349639</v>
      </c>
      <c r="Y13">
        <v>-0.23511645530192526</v>
      </c>
      <c r="Z13">
        <v>0.16498852329348607</v>
      </c>
      <c r="AA13">
        <v>0.23451440609722651</v>
      </c>
      <c r="AB13">
        <v>0.50670373813822434</v>
      </c>
      <c r="AC13">
        <v>-0.15424419363554803</v>
      </c>
      <c r="AD13">
        <v>-0.29418056430408823</v>
      </c>
    </row>
    <row r="14" spans="1:30" x14ac:dyDescent="0.25">
      <c r="A14" cm="1">
        <f t="array" ref="A14">MMULT(MMULT(F14:AD14,SIGMA),TRANSPOSE(F14:AD14))^(1/2)</f>
        <v>0.63142822636157914</v>
      </c>
      <c r="B14">
        <f t="shared" si="2"/>
        <v>0.79999999999999993</v>
      </c>
      <c r="C14">
        <f>SUM(F14:I14)</f>
        <v>0.10000000281390675</v>
      </c>
      <c r="D14">
        <f t="shared" si="1"/>
        <v>1.0000003453379094</v>
      </c>
      <c r="E14" cm="1">
        <f t="array" ref="E14">MMULT(F14:AD14,Z)</f>
        <v>0.79999986778853605</v>
      </c>
      <c r="F14">
        <v>0.69869787670145789</v>
      </c>
      <c r="G14">
        <v>-0.35731144644409107</v>
      </c>
      <c r="H14">
        <v>-0.24096399417586281</v>
      </c>
      <c r="I14">
        <v>-4.2243326759724628E-4</v>
      </c>
      <c r="J14">
        <v>-0.45846041062480736</v>
      </c>
      <c r="K14">
        <v>0.93056781291221791</v>
      </c>
      <c r="L14">
        <v>-0.81579709193931504</v>
      </c>
      <c r="M14">
        <v>-0.43360283714855086</v>
      </c>
      <c r="N14">
        <v>-0.15946029056826538</v>
      </c>
      <c r="O14">
        <v>0.16494579108788346</v>
      </c>
      <c r="P14">
        <v>-0.60182153777464586</v>
      </c>
      <c r="Q14">
        <v>0.21359105614756962</v>
      </c>
      <c r="R14">
        <v>0.45827065179058307</v>
      </c>
      <c r="S14">
        <v>0.28377761650980904</v>
      </c>
      <c r="T14">
        <v>0.70431638650286321</v>
      </c>
      <c r="U14">
        <v>0.7525829336596358</v>
      </c>
      <c r="V14">
        <v>0.29166002688534692</v>
      </c>
      <c r="W14">
        <v>-0.88604520524047359</v>
      </c>
      <c r="X14">
        <v>0.25981221053349157</v>
      </c>
      <c r="Y14">
        <v>-0.27014285833888091</v>
      </c>
      <c r="Z14">
        <v>0.18924237255111273</v>
      </c>
      <c r="AA14">
        <v>0.27789495295685218</v>
      </c>
      <c r="AB14">
        <v>0.56313461317413716</v>
      </c>
      <c r="AC14">
        <v>-0.17515471795629214</v>
      </c>
      <c r="AD14">
        <v>-0.38931113259626871</v>
      </c>
    </row>
    <row r="16" spans="1:30" x14ac:dyDescent="0.25">
      <c r="D16" t="s">
        <v>56</v>
      </c>
      <c r="E16" t="s">
        <v>51</v>
      </c>
      <c r="F16">
        <v>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D65A9-8159-4435-AA4E-CA06FABE13F0}">
  <dimension ref="A1:D68"/>
  <sheetViews>
    <sheetView workbookViewId="0">
      <selection activeCell="Y28" sqref="Y28"/>
    </sheetView>
  </sheetViews>
  <sheetFormatPr defaultRowHeight="15" x14ac:dyDescent="0.25"/>
  <sheetData>
    <row r="1" spans="1:4" x14ac:dyDescent="0.25">
      <c r="A1" t="s">
        <v>122</v>
      </c>
      <c r="C1" t="s">
        <v>123</v>
      </c>
    </row>
    <row r="2" spans="1:4" x14ac:dyDescent="0.25">
      <c r="A2" t="s">
        <v>22</v>
      </c>
      <c r="B2" t="s">
        <v>21</v>
      </c>
      <c r="C2" t="s">
        <v>22</v>
      </c>
      <c r="D2" t="s">
        <v>21</v>
      </c>
    </row>
    <row r="3" spans="1:4" x14ac:dyDescent="0.25">
      <c r="A3">
        <f t="shared" ref="A3:A66" si="0">((A*B3*B3-2*B*B3+Cee)/(DELTA))^0.5</f>
        <v>0.49807226951896943</v>
      </c>
      <c r="B3">
        <v>-0.5</v>
      </c>
      <c r="C3">
        <v>0.41891087573196384</v>
      </c>
      <c r="D3">
        <v>-0.4</v>
      </c>
    </row>
    <row r="4" spans="1:4" x14ac:dyDescent="0.25">
      <c r="A4">
        <f t="shared" si="0"/>
        <v>0.48213264412154011</v>
      </c>
      <c r="B4">
        <f>B3+0.02</f>
        <v>-0.48</v>
      </c>
      <c r="C4">
        <v>0.34162920665651636</v>
      </c>
      <c r="D4">
        <f>D3+0.1</f>
        <v>-0.30000000000000004</v>
      </c>
    </row>
    <row r="5" spans="1:4" x14ac:dyDescent="0.25">
      <c r="A5">
        <f t="shared" si="0"/>
        <v>0.46624089891875731</v>
      </c>
      <c r="B5">
        <f t="shared" ref="B5:B68" si="1">B4+0.02</f>
        <v>-0.45999999999999996</v>
      </c>
      <c r="C5">
        <v>0.26787557025909531</v>
      </c>
      <c r="D5">
        <f t="shared" ref="D5:D15" si="2">D4+0.1</f>
        <v>-0.20000000000000004</v>
      </c>
    </row>
    <row r="6" spans="1:4" x14ac:dyDescent="0.25">
      <c r="A6">
        <f t="shared" si="0"/>
        <v>0.4504021020761409</v>
      </c>
      <c r="B6">
        <f t="shared" si="1"/>
        <v>-0.43999999999999995</v>
      </c>
      <c r="C6">
        <v>0.20201958685106625</v>
      </c>
      <c r="D6">
        <f t="shared" si="2"/>
        <v>-0.10000000000000003</v>
      </c>
    </row>
    <row r="7" spans="1:4" x14ac:dyDescent="0.25">
      <c r="A7">
        <f t="shared" si="0"/>
        <v>0.43462204237444574</v>
      </c>
      <c r="B7">
        <f t="shared" si="1"/>
        <v>-0.41999999999999993</v>
      </c>
      <c r="C7">
        <v>0.15446096110241736</v>
      </c>
      <c r="D7">
        <f t="shared" si="2"/>
        <v>0</v>
      </c>
    </row>
    <row r="8" spans="1:4" x14ac:dyDescent="0.25">
      <c r="A8">
        <f t="shared" si="0"/>
        <v>0.41890735767464754</v>
      </c>
      <c r="B8">
        <f t="shared" si="1"/>
        <v>-0.39999999999999991</v>
      </c>
      <c r="C8">
        <v>0.14080666232980549</v>
      </c>
      <c r="D8">
        <f t="shared" si="2"/>
        <v>0.1</v>
      </c>
    </row>
    <row r="9" spans="1:4" x14ac:dyDescent="0.25">
      <c r="A9">
        <f t="shared" si="0"/>
        <v>0.40326569075891888</v>
      </c>
      <c r="B9">
        <f t="shared" si="1"/>
        <v>-0.37999999999999989</v>
      </c>
      <c r="C9">
        <v>0.17424399981717278</v>
      </c>
      <c r="D9">
        <f t="shared" si="2"/>
        <v>0.2</v>
      </c>
    </row>
    <row r="10" spans="1:4" x14ac:dyDescent="0.25">
      <c r="A10">
        <f t="shared" si="0"/>
        <v>0.38770587925084843</v>
      </c>
      <c r="B10">
        <f t="shared" si="1"/>
        <v>-0.35999999999999988</v>
      </c>
      <c r="C10">
        <v>0.23618089334128026</v>
      </c>
      <c r="D10">
        <f t="shared" si="2"/>
        <v>0.30000000000000004</v>
      </c>
    </row>
    <row r="11" spans="1:4" x14ac:dyDescent="0.25">
      <c r="A11">
        <f t="shared" si="0"/>
        <v>0.37223818812847692</v>
      </c>
      <c r="B11">
        <f t="shared" si="1"/>
        <v>-0.33999999999999986</v>
      </c>
      <c r="C11">
        <v>0.30890702420415167</v>
      </c>
      <c r="D11">
        <f t="shared" si="2"/>
        <v>0.4</v>
      </c>
    </row>
    <row r="12" spans="1:4" x14ac:dyDescent="0.25">
      <c r="A12">
        <f t="shared" si="0"/>
        <v>0.35687459566318486</v>
      </c>
      <c r="B12">
        <f t="shared" si="1"/>
        <v>-0.31999999999999984</v>
      </c>
      <c r="C12">
        <v>0.38727090919617646</v>
      </c>
      <c r="D12">
        <f t="shared" si="2"/>
        <v>0.5</v>
      </c>
    </row>
    <row r="13" spans="1:4" x14ac:dyDescent="0.25">
      <c r="A13">
        <f t="shared" si="0"/>
        <v>0.34162914657775395</v>
      </c>
      <c r="B13">
        <f t="shared" si="1"/>
        <v>-0.29999999999999982</v>
      </c>
      <c r="C13">
        <v>0.46684890398064854</v>
      </c>
      <c r="D13">
        <f t="shared" si="2"/>
        <v>0.6</v>
      </c>
    </row>
    <row r="14" spans="1:4" x14ac:dyDescent="0.25">
      <c r="A14">
        <f t="shared" si="0"/>
        <v>0.32651838996635357</v>
      </c>
      <c r="B14">
        <f t="shared" si="1"/>
        <v>-0.2799999999999998</v>
      </c>
      <c r="C14">
        <v>0.5485106182486561</v>
      </c>
      <c r="D14">
        <f t="shared" si="2"/>
        <v>0.7</v>
      </c>
    </row>
    <row r="15" spans="1:4" x14ac:dyDescent="0.25">
      <c r="A15">
        <f t="shared" si="0"/>
        <v>0.31156192420462331</v>
      </c>
      <c r="B15">
        <f t="shared" si="1"/>
        <v>-0.25999999999999979</v>
      </c>
      <c r="C15">
        <v>0.63142822636157914</v>
      </c>
      <c r="D15">
        <f t="shared" si="2"/>
        <v>0.79999999999999993</v>
      </c>
    </row>
    <row r="16" spans="1:4" x14ac:dyDescent="0.25">
      <c r="A16">
        <f t="shared" si="0"/>
        <v>0.29678307680029131</v>
      </c>
      <c r="B16">
        <f t="shared" si="1"/>
        <v>-0.2399999999999998</v>
      </c>
    </row>
    <row r="17" spans="1:2" x14ac:dyDescent="0.25">
      <c r="A17">
        <f t="shared" si="0"/>
        <v>0.2822097538518118</v>
      </c>
      <c r="B17">
        <f t="shared" si="1"/>
        <v>-0.21999999999999981</v>
      </c>
    </row>
    <row r="18" spans="1:2" x14ac:dyDescent="0.25">
      <c r="A18">
        <f t="shared" si="0"/>
        <v>0.26787550111244829</v>
      </c>
      <c r="B18">
        <f t="shared" si="1"/>
        <v>-0.19999999999999982</v>
      </c>
    </row>
    <row r="19" spans="1:2" x14ac:dyDescent="0.25">
      <c r="A19">
        <f t="shared" si="0"/>
        <v>0.25382082549799334</v>
      </c>
      <c r="B19">
        <f t="shared" si="1"/>
        <v>-0.17999999999999983</v>
      </c>
    </row>
    <row r="20" spans="1:2" x14ac:dyDescent="0.25">
      <c r="A20">
        <f t="shared" si="0"/>
        <v>0.24009482970237567</v>
      </c>
      <c r="B20">
        <f t="shared" si="1"/>
        <v>-0.15999999999999984</v>
      </c>
    </row>
    <row r="21" spans="1:2" x14ac:dyDescent="0.25">
      <c r="A21">
        <f t="shared" si="0"/>
        <v>0.22675720821229736</v>
      </c>
      <c r="B21">
        <f t="shared" si="1"/>
        <v>-0.13999999999999985</v>
      </c>
    </row>
    <row r="22" spans="1:2" x14ac:dyDescent="0.25">
      <c r="A22">
        <f t="shared" si="0"/>
        <v>0.21388063057638027</v>
      </c>
      <c r="B22">
        <f t="shared" si="1"/>
        <v>-0.11999999999999984</v>
      </c>
    </row>
    <row r="23" spans="1:2" x14ac:dyDescent="0.25">
      <c r="A23">
        <f t="shared" si="0"/>
        <v>0.201553479822</v>
      </c>
      <c r="B23">
        <f t="shared" si="1"/>
        <v>-9.9999999999999839E-2</v>
      </c>
    </row>
    <row r="24" spans="1:2" x14ac:dyDescent="0.25">
      <c r="A24">
        <f t="shared" si="0"/>
        <v>0.18988279214835962</v>
      </c>
      <c r="B24">
        <f t="shared" si="1"/>
        <v>-7.9999999999999835E-2</v>
      </c>
    </row>
    <row r="25" spans="1:2" x14ac:dyDescent="0.25">
      <c r="A25">
        <f t="shared" si="0"/>
        <v>0.17899701872614907</v>
      </c>
      <c r="B25">
        <f t="shared" si="1"/>
        <v>-5.9999999999999831E-2</v>
      </c>
    </row>
    <row r="26" spans="1:2" x14ac:dyDescent="0.25">
      <c r="A26">
        <f t="shared" si="0"/>
        <v>0.16904786039679423</v>
      </c>
      <c r="B26">
        <f t="shared" si="1"/>
        <v>-3.9999999999999827E-2</v>
      </c>
    </row>
    <row r="27" spans="1:2" x14ac:dyDescent="0.25">
      <c r="A27">
        <f t="shared" si="0"/>
        <v>0.16020990584140282</v>
      </c>
      <c r="B27">
        <f t="shared" si="1"/>
        <v>-1.9999999999999827E-2</v>
      </c>
    </row>
    <row r="28" spans="1:2" x14ac:dyDescent="0.25">
      <c r="A28">
        <f t="shared" si="0"/>
        <v>0.15267624958643941</v>
      </c>
      <c r="B28">
        <f t="shared" si="1"/>
        <v>1.7347234759768071E-16</v>
      </c>
    </row>
    <row r="29" spans="1:2" x14ac:dyDescent="0.25">
      <c r="A29">
        <f t="shared" si="0"/>
        <v>0.1466480442383831</v>
      </c>
      <c r="B29">
        <f t="shared" si="1"/>
        <v>2.0000000000000174E-2</v>
      </c>
    </row>
    <row r="30" spans="1:2" x14ac:dyDescent="0.25">
      <c r="A30">
        <f t="shared" si="0"/>
        <v>0.14231672074354879</v>
      </c>
      <c r="B30">
        <f t="shared" si="1"/>
        <v>4.0000000000000174E-2</v>
      </c>
    </row>
    <row r="31" spans="1:2" x14ac:dyDescent="0.25">
      <c r="A31">
        <f t="shared" si="0"/>
        <v>0.13984004276509707</v>
      </c>
      <c r="B31">
        <f t="shared" si="1"/>
        <v>6.0000000000000178E-2</v>
      </c>
    </row>
    <row r="32" spans="1:2" x14ac:dyDescent="0.25">
      <c r="A32">
        <f t="shared" si="0"/>
        <v>0.13931695715519907</v>
      </c>
      <c r="B32">
        <f t="shared" si="1"/>
        <v>8.0000000000000182E-2</v>
      </c>
    </row>
    <row r="33" spans="1:2" x14ac:dyDescent="0.25">
      <c r="A33">
        <f t="shared" si="0"/>
        <v>0.14076924370939628</v>
      </c>
      <c r="B33">
        <f t="shared" si="1"/>
        <v>0.10000000000000019</v>
      </c>
    </row>
    <row r="34" spans="1:2" x14ac:dyDescent="0.25">
      <c r="A34">
        <f t="shared" si="0"/>
        <v>0.14413720488180592</v>
      </c>
      <c r="B34">
        <f t="shared" si="1"/>
        <v>0.12000000000000019</v>
      </c>
    </row>
    <row r="35" spans="1:2" x14ac:dyDescent="0.25">
      <c r="A35">
        <f t="shared" si="0"/>
        <v>0.14929124596189972</v>
      </c>
      <c r="B35">
        <f t="shared" si="1"/>
        <v>0.14000000000000018</v>
      </c>
    </row>
    <row r="36" spans="1:2" x14ac:dyDescent="0.25">
      <c r="A36">
        <f t="shared" si="0"/>
        <v>0.15605449959442252</v>
      </c>
      <c r="B36">
        <f t="shared" si="1"/>
        <v>0.16000000000000017</v>
      </c>
    </row>
    <row r="37" spans="1:2" x14ac:dyDescent="0.25">
      <c r="A37">
        <f t="shared" si="0"/>
        <v>0.16422827405647078</v>
      </c>
      <c r="B37">
        <f t="shared" si="1"/>
        <v>0.18000000000000016</v>
      </c>
    </row>
    <row r="38" spans="1:2" x14ac:dyDescent="0.25">
      <c r="A38">
        <f t="shared" si="0"/>
        <v>0.1736134602747188</v>
      </c>
      <c r="B38">
        <f t="shared" si="1"/>
        <v>0.20000000000000015</v>
      </c>
    </row>
    <row r="39" spans="1:2" x14ac:dyDescent="0.25">
      <c r="A39">
        <f t="shared" si="0"/>
        <v>0.18402480705233168</v>
      </c>
      <c r="B39">
        <f t="shared" si="1"/>
        <v>0.22000000000000014</v>
      </c>
    </row>
    <row r="40" spans="1:2" x14ac:dyDescent="0.25">
      <c r="A40">
        <f t="shared" si="0"/>
        <v>0.1952982694900979</v>
      </c>
      <c r="B40">
        <f t="shared" si="1"/>
        <v>0.24000000000000013</v>
      </c>
    </row>
    <row r="41" spans="1:2" x14ac:dyDescent="0.25">
      <c r="A41">
        <f t="shared" si="0"/>
        <v>0.20729323904579799</v>
      </c>
      <c r="B41">
        <f t="shared" si="1"/>
        <v>0.26000000000000012</v>
      </c>
    </row>
    <row r="42" spans="1:2" x14ac:dyDescent="0.25">
      <c r="A42">
        <f t="shared" si="0"/>
        <v>0.21989167395666043</v>
      </c>
      <c r="B42">
        <f t="shared" si="1"/>
        <v>0.28000000000000014</v>
      </c>
    </row>
    <row r="43" spans="1:2" x14ac:dyDescent="0.25">
      <c r="A43">
        <f t="shared" si="0"/>
        <v>0.23299570388725757</v>
      </c>
      <c r="B43">
        <f t="shared" si="1"/>
        <v>0.30000000000000016</v>
      </c>
    </row>
    <row r="44" spans="1:2" x14ac:dyDescent="0.25">
      <c r="A44">
        <f t="shared" si="0"/>
        <v>0.24652471725461411</v>
      </c>
      <c r="B44">
        <f t="shared" si="1"/>
        <v>0.32000000000000017</v>
      </c>
    </row>
    <row r="45" spans="1:2" x14ac:dyDescent="0.25">
      <c r="A45">
        <f t="shared" si="0"/>
        <v>0.26041248594894345</v>
      </c>
      <c r="B45">
        <f t="shared" si="1"/>
        <v>0.34000000000000019</v>
      </c>
    </row>
    <row r="46" spans="1:2" x14ac:dyDescent="0.25">
      <c r="A46">
        <f t="shared" si="0"/>
        <v>0.27460458461548382</v>
      </c>
      <c r="B46">
        <f t="shared" si="1"/>
        <v>0.36000000000000021</v>
      </c>
    </row>
    <row r="47" spans="1:2" x14ac:dyDescent="0.25">
      <c r="A47">
        <f t="shared" si="0"/>
        <v>0.28905619069424648</v>
      </c>
      <c r="B47">
        <f t="shared" si="1"/>
        <v>0.38000000000000023</v>
      </c>
    </row>
    <row r="48" spans="1:2" x14ac:dyDescent="0.25">
      <c r="A48">
        <f t="shared" si="0"/>
        <v>0.30373026404786729</v>
      </c>
      <c r="B48">
        <f t="shared" si="1"/>
        <v>0.40000000000000024</v>
      </c>
    </row>
    <row r="49" spans="1:2" x14ac:dyDescent="0.25">
      <c r="A49">
        <f t="shared" si="0"/>
        <v>0.31859606659781325</v>
      </c>
      <c r="B49">
        <f t="shared" si="1"/>
        <v>0.42000000000000026</v>
      </c>
    </row>
    <row r="50" spans="1:2" x14ac:dyDescent="0.25">
      <c r="A50">
        <f t="shared" si="0"/>
        <v>0.33362797010697681</v>
      </c>
      <c r="B50">
        <f t="shared" si="1"/>
        <v>0.44000000000000028</v>
      </c>
    </row>
    <row r="51" spans="1:2" x14ac:dyDescent="0.25">
      <c r="A51">
        <f t="shared" si="0"/>
        <v>0.34880450062592055</v>
      </c>
      <c r="B51">
        <f t="shared" si="1"/>
        <v>0.4600000000000003</v>
      </c>
    </row>
    <row r="52" spans="1:2" x14ac:dyDescent="0.25">
      <c r="A52">
        <f t="shared" si="0"/>
        <v>0.3641075738146437</v>
      </c>
      <c r="B52">
        <f t="shared" si="1"/>
        <v>0.48000000000000032</v>
      </c>
    </row>
    <row r="53" spans="1:2" x14ac:dyDescent="0.25">
      <c r="A53">
        <f t="shared" si="0"/>
        <v>0.37952188262940401</v>
      </c>
      <c r="B53">
        <f t="shared" si="1"/>
        <v>0.50000000000000033</v>
      </c>
    </row>
    <row r="54" spans="1:2" x14ac:dyDescent="0.25">
      <c r="A54">
        <f t="shared" si="0"/>
        <v>0.39503440598641587</v>
      </c>
      <c r="B54">
        <f t="shared" si="1"/>
        <v>0.52000000000000035</v>
      </c>
    </row>
    <row r="55" spans="1:2" x14ac:dyDescent="0.25">
      <c r="A55">
        <f t="shared" si="0"/>
        <v>0.41063401328263865</v>
      </c>
      <c r="B55">
        <f t="shared" si="1"/>
        <v>0.54000000000000037</v>
      </c>
    </row>
    <row r="56" spans="1:2" x14ac:dyDescent="0.25">
      <c r="A56">
        <f t="shared" si="0"/>
        <v>0.42631114488043176</v>
      </c>
      <c r="B56">
        <f t="shared" si="1"/>
        <v>0.56000000000000039</v>
      </c>
    </row>
    <row r="57" spans="1:2" x14ac:dyDescent="0.25">
      <c r="A57">
        <f t="shared" si="0"/>
        <v>0.44205755288990956</v>
      </c>
      <c r="B57">
        <f t="shared" si="1"/>
        <v>0.5800000000000004</v>
      </c>
    </row>
    <row r="58" spans="1:2" x14ac:dyDescent="0.25">
      <c r="A58">
        <f t="shared" si="0"/>
        <v>0.45786608994099826</v>
      </c>
      <c r="B58">
        <f t="shared" si="1"/>
        <v>0.60000000000000042</v>
      </c>
    </row>
    <row r="59" spans="1:2" x14ac:dyDescent="0.25">
      <c r="A59">
        <f t="shared" si="0"/>
        <v>0.47373053627752765</v>
      </c>
      <c r="B59">
        <f t="shared" si="1"/>
        <v>0.62000000000000044</v>
      </c>
    </row>
    <row r="60" spans="1:2" x14ac:dyDescent="0.25">
      <c r="A60">
        <f t="shared" si="0"/>
        <v>0.48964545756988498</v>
      </c>
      <c r="B60">
        <f t="shared" si="1"/>
        <v>0.64000000000000046</v>
      </c>
    </row>
    <row r="61" spans="1:2" x14ac:dyDescent="0.25">
      <c r="A61">
        <f t="shared" si="0"/>
        <v>0.50560608745241842</v>
      </c>
      <c r="B61">
        <f t="shared" si="1"/>
        <v>0.66000000000000048</v>
      </c>
    </row>
    <row r="62" spans="1:2" x14ac:dyDescent="0.25">
      <c r="A62">
        <f t="shared" si="0"/>
        <v>0.52160823004641654</v>
      </c>
      <c r="B62">
        <f t="shared" si="1"/>
        <v>0.68000000000000049</v>
      </c>
    </row>
    <row r="63" spans="1:2" x14ac:dyDescent="0.25">
      <c r="A63">
        <f t="shared" si="0"/>
        <v>0.5376481787084012</v>
      </c>
      <c r="B63">
        <f t="shared" si="1"/>
        <v>0.70000000000000051</v>
      </c>
    </row>
    <row r="64" spans="1:2" x14ac:dyDescent="0.25">
      <c r="A64">
        <f t="shared" si="0"/>
        <v>0.55372264800878312</v>
      </c>
      <c r="B64">
        <f t="shared" si="1"/>
        <v>0.72000000000000053</v>
      </c>
    </row>
    <row r="65" spans="1:2" x14ac:dyDescent="0.25">
      <c r="A65">
        <f t="shared" si="0"/>
        <v>0.56982871654590128</v>
      </c>
      <c r="B65">
        <f t="shared" si="1"/>
        <v>0.74000000000000055</v>
      </c>
    </row>
    <row r="66" spans="1:2" x14ac:dyDescent="0.25">
      <c r="A66">
        <f t="shared" si="0"/>
        <v>0.58596377867230998</v>
      </c>
      <c r="B66">
        <f t="shared" si="1"/>
        <v>0.76000000000000056</v>
      </c>
    </row>
    <row r="67" spans="1:2" x14ac:dyDescent="0.25">
      <c r="A67">
        <f t="shared" ref="A67:A68" si="3">((A*B67*B67-2*B*B67+Cee)/(DELTA))^0.5</f>
        <v>0.60212550358260619</v>
      </c>
      <c r="B67">
        <f t="shared" si="1"/>
        <v>0.78000000000000058</v>
      </c>
    </row>
    <row r="68" spans="1:2" x14ac:dyDescent="0.25">
      <c r="A68">
        <f t="shared" si="3"/>
        <v>0.61831180050713475</v>
      </c>
      <c r="B68">
        <f t="shared" si="1"/>
        <v>0.8000000000000006</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3E191-E851-4B5C-A3E8-9D2E90D147D0}">
  <dimension ref="A1:AA26"/>
  <sheetViews>
    <sheetView workbookViewId="0">
      <selection activeCell="S30" sqref="S30"/>
    </sheetView>
  </sheetViews>
  <sheetFormatPr defaultRowHeight="15" x14ac:dyDescent="0.25"/>
  <cols>
    <col min="4" max="4" width="10.5703125" bestFit="1" customWidth="1"/>
  </cols>
  <sheetData>
    <row r="1" spans="1:6" x14ac:dyDescent="0.25">
      <c r="A1" t="s">
        <v>18</v>
      </c>
      <c r="C1" t="s">
        <v>52</v>
      </c>
    </row>
    <row r="2" spans="1:6" x14ac:dyDescent="0.25">
      <c r="A2">
        <v>9.0337674315999719E-2</v>
      </c>
      <c r="C2" cm="1">
        <f t="array" ref="C2">MMULT(MMULT(TRANSPOSE(A2:A26),SIGMA),A2:A26)</f>
        <v>2.5320358392883057E-2</v>
      </c>
    </row>
    <row r="3" spans="1:6" x14ac:dyDescent="0.25">
      <c r="A3">
        <v>8.3164351433801416E-3</v>
      </c>
    </row>
    <row r="4" spans="1:6" x14ac:dyDescent="0.25">
      <c r="A4">
        <v>3.8364710753676363E-7</v>
      </c>
    </row>
    <row r="5" spans="1:6" x14ac:dyDescent="0.25">
      <c r="A5">
        <v>3.6369784928447078E-2</v>
      </c>
      <c r="D5" t="s">
        <v>48</v>
      </c>
      <c r="F5" t="s">
        <v>49</v>
      </c>
    </row>
    <row r="6" spans="1:6" x14ac:dyDescent="0.25">
      <c r="A6">
        <v>2.4972709599584922E-7</v>
      </c>
      <c r="C6" t="s">
        <v>46</v>
      </c>
      <c r="D6" s="9">
        <f>SUM(A2:A26)</f>
        <v>1.0000000042139894</v>
      </c>
      <c r="E6" t="s">
        <v>50</v>
      </c>
      <c r="F6">
        <v>1</v>
      </c>
    </row>
    <row r="7" spans="1:6" x14ac:dyDescent="0.25">
      <c r="A7">
        <v>0.1031695294138084</v>
      </c>
      <c r="C7" t="s">
        <v>21</v>
      </c>
      <c r="D7" cm="1">
        <f t="array" ref="D7">MMULT(TRANSPOSE(A2:A26),Z)</f>
        <v>0.1500001499998494</v>
      </c>
      <c r="E7" t="s">
        <v>50</v>
      </c>
      <c r="F7">
        <v>0.15</v>
      </c>
    </row>
    <row r="8" spans="1:6" x14ac:dyDescent="0.25">
      <c r="A8">
        <v>0</v>
      </c>
    </row>
    <row r="9" spans="1:6" x14ac:dyDescent="0.25">
      <c r="A9">
        <v>1.9387025379627916E-8</v>
      </c>
    </row>
    <row r="10" spans="1:6" x14ac:dyDescent="0.25">
      <c r="A10">
        <v>3.1926946556298801E-7</v>
      </c>
    </row>
    <row r="11" spans="1:6" x14ac:dyDescent="0.25">
      <c r="A11">
        <v>5.9655613256789537E-2</v>
      </c>
    </row>
    <row r="12" spans="1:6" x14ac:dyDescent="0.25">
      <c r="A12">
        <v>3.2972213554908903E-8</v>
      </c>
    </row>
    <row r="13" spans="1:6" x14ac:dyDescent="0.25">
      <c r="A13">
        <v>1.3616493883099215E-4</v>
      </c>
    </row>
    <row r="14" spans="1:6" x14ac:dyDescent="0.25">
      <c r="A14">
        <v>7.5615280808068113E-7</v>
      </c>
    </row>
    <row r="15" spans="1:6" x14ac:dyDescent="0.25">
      <c r="A15">
        <v>9.7967765829558975E-2</v>
      </c>
    </row>
    <row r="16" spans="1:6" x14ac:dyDescent="0.25">
      <c r="A16">
        <v>4.5092340926848343E-2</v>
      </c>
      <c r="C16" t="s">
        <v>493</v>
      </c>
    </row>
    <row r="17" spans="1:27" x14ac:dyDescent="0.25">
      <c r="A17">
        <v>0.14459823674255198</v>
      </c>
      <c r="C17" s="23" t="s">
        <v>3</v>
      </c>
      <c r="D17" s="23" t="s">
        <v>57</v>
      </c>
      <c r="E17" s="23" t="s">
        <v>59</v>
      </c>
      <c r="F17" s="23" t="s">
        <v>61</v>
      </c>
      <c r="G17" s="23" t="s">
        <v>4</v>
      </c>
      <c r="H17" s="23" t="s">
        <v>5</v>
      </c>
      <c r="I17" s="23" t="s">
        <v>66</v>
      </c>
      <c r="J17" s="23" t="s">
        <v>68</v>
      </c>
      <c r="K17" s="23" t="s">
        <v>71</v>
      </c>
      <c r="L17" s="23" t="s">
        <v>74</v>
      </c>
      <c r="M17" s="23" t="s">
        <v>76</v>
      </c>
      <c r="N17" s="23" t="s">
        <v>78</v>
      </c>
      <c r="O17" s="23" t="s">
        <v>81</v>
      </c>
      <c r="P17" s="23" t="s">
        <v>83</v>
      </c>
      <c r="Q17" s="23" t="s">
        <v>86</v>
      </c>
      <c r="R17" s="23" t="s">
        <v>88</v>
      </c>
      <c r="S17" s="23" t="s">
        <v>90</v>
      </c>
      <c r="T17" s="23" t="s">
        <v>93</v>
      </c>
      <c r="U17" s="23" t="s">
        <v>95</v>
      </c>
      <c r="V17" s="23" t="s">
        <v>98</v>
      </c>
      <c r="W17" s="23" t="s">
        <v>100</v>
      </c>
      <c r="X17" s="23" t="s">
        <v>102</v>
      </c>
      <c r="Y17" s="23" t="s">
        <v>105</v>
      </c>
      <c r="Z17" s="23" t="s">
        <v>108</v>
      </c>
      <c r="AA17" s="23" t="s">
        <v>110</v>
      </c>
    </row>
    <row r="18" spans="1:27" x14ac:dyDescent="0.25">
      <c r="A18">
        <v>6.2218015698281282E-3</v>
      </c>
      <c r="C18" s="22" cm="1">
        <f t="array" ref="C18:AA18">TRANSPOSE(A2:A26)</f>
        <v>9.0337674315999719E-2</v>
      </c>
      <c r="D18" s="22">
        <v>8.3164351433801416E-3</v>
      </c>
      <c r="E18" s="22">
        <v>3.8364710753676363E-7</v>
      </c>
      <c r="F18" s="22">
        <v>3.6369784928447078E-2</v>
      </c>
      <c r="G18" s="22">
        <v>2.4972709599584922E-7</v>
      </c>
      <c r="H18" s="22">
        <v>0.1031695294138084</v>
      </c>
      <c r="I18" s="22">
        <v>0</v>
      </c>
      <c r="J18" s="22">
        <v>1.9387025379627916E-8</v>
      </c>
      <c r="K18" s="22">
        <v>3.1926946556298801E-7</v>
      </c>
      <c r="L18" s="22">
        <v>5.9655613256789537E-2</v>
      </c>
      <c r="M18" s="22">
        <v>3.2972213554908903E-8</v>
      </c>
      <c r="N18" s="22">
        <v>1.3616493883099215E-4</v>
      </c>
      <c r="O18" s="22">
        <v>7.5615280808068113E-7</v>
      </c>
      <c r="P18" s="22">
        <v>9.7967765829558975E-2</v>
      </c>
      <c r="Q18" s="22">
        <v>4.5092340926848343E-2</v>
      </c>
      <c r="R18" s="22">
        <v>0.14459823674255198</v>
      </c>
      <c r="S18" s="22">
        <v>6.2218015698281282E-3</v>
      </c>
      <c r="T18" s="22">
        <v>7.9539591880276886E-2</v>
      </c>
      <c r="U18" s="22">
        <v>4.8043591736736861E-7</v>
      </c>
      <c r="V18" s="22">
        <v>1.8470869516699929E-7</v>
      </c>
      <c r="W18" s="22">
        <v>2.688873496563083E-2</v>
      </c>
      <c r="X18" s="22">
        <v>2.8514425970694711E-7</v>
      </c>
      <c r="Y18" s="22">
        <v>0.12642739223979446</v>
      </c>
      <c r="Z18" s="22">
        <v>3.0016057407819747E-7</v>
      </c>
      <c r="AA18" s="22">
        <v>0.17527592645708154</v>
      </c>
    </row>
    <row r="19" spans="1:27" x14ac:dyDescent="0.25">
      <c r="A19">
        <v>7.9539591880276886E-2</v>
      </c>
    </row>
    <row r="20" spans="1:27" x14ac:dyDescent="0.25">
      <c r="A20">
        <v>4.8043591736736861E-7</v>
      </c>
      <c r="C20" t="s">
        <v>494</v>
      </c>
    </row>
    <row r="21" spans="1:27" x14ac:dyDescent="0.25">
      <c r="A21">
        <v>1.8470869516699929E-7</v>
      </c>
      <c r="C21" s="23" t="s">
        <v>3</v>
      </c>
      <c r="D21" s="23" t="s">
        <v>57</v>
      </c>
      <c r="E21" s="23" t="s">
        <v>59</v>
      </c>
      <c r="F21" s="23" t="s">
        <v>61</v>
      </c>
      <c r="G21" s="23" t="s">
        <v>4</v>
      </c>
      <c r="H21" s="23" t="s">
        <v>5</v>
      </c>
      <c r="I21" s="23" t="s">
        <v>66</v>
      </c>
      <c r="J21" s="23" t="s">
        <v>68</v>
      </c>
      <c r="K21" s="23" t="s">
        <v>71</v>
      </c>
      <c r="L21" s="23" t="s">
        <v>74</v>
      </c>
      <c r="M21" s="23" t="s">
        <v>76</v>
      </c>
      <c r="N21" s="23" t="s">
        <v>78</v>
      </c>
      <c r="O21" s="23" t="s">
        <v>81</v>
      </c>
      <c r="P21" s="23" t="s">
        <v>83</v>
      </c>
      <c r="Q21" s="23" t="s">
        <v>86</v>
      </c>
      <c r="R21" s="23" t="s">
        <v>88</v>
      </c>
      <c r="S21" s="23" t="s">
        <v>90</v>
      </c>
      <c r="T21" s="23" t="s">
        <v>93</v>
      </c>
      <c r="U21" s="23" t="s">
        <v>95</v>
      </c>
      <c r="V21" s="23" t="s">
        <v>98</v>
      </c>
      <c r="W21" s="23" t="s">
        <v>100</v>
      </c>
      <c r="X21" s="23" t="s">
        <v>102</v>
      </c>
      <c r="Y21" s="23" t="s">
        <v>105</v>
      </c>
      <c r="Z21" s="23" t="s">
        <v>108</v>
      </c>
      <c r="AA21" s="23" t="s">
        <v>110</v>
      </c>
    </row>
    <row r="22" spans="1:27" x14ac:dyDescent="0.25">
      <c r="A22">
        <v>2.688873496563083E-2</v>
      </c>
      <c r="C22" s="22" cm="1">
        <f t="array" ref="C22:AA22">TRANSPOSE(DOUBLEU)</f>
        <v>6.9622751798250407E-2</v>
      </c>
      <c r="D22" s="22">
        <v>2.0444500292366524E-2</v>
      </c>
      <c r="E22" s="22">
        <v>-6.2050215768004379E-3</v>
      </c>
      <c r="F22" s="22">
        <v>3.9991862401923109E-2</v>
      </c>
      <c r="G22" s="22">
        <v>-2.162845312555909E-2</v>
      </c>
      <c r="H22" s="22">
        <v>0.2028953649243086</v>
      </c>
      <c r="I22" s="22">
        <v>-7.033393699138929E-2</v>
      </c>
      <c r="J22" s="22">
        <v>5.2369043465311668E-2</v>
      </c>
      <c r="K22" s="22">
        <v>-3.858401341703064E-2</v>
      </c>
      <c r="L22" s="22">
        <v>6.3075872980697403E-2</v>
      </c>
      <c r="M22" s="22">
        <v>-4.0587156887973166E-2</v>
      </c>
      <c r="N22" s="22">
        <v>-0.10883240080611463</v>
      </c>
      <c r="O22" s="22">
        <v>1.7907209547693904E-2</v>
      </c>
      <c r="P22" s="22">
        <v>0.11071049065506794</v>
      </c>
      <c r="Q22" s="22">
        <v>4.079497376685657E-2</v>
      </c>
      <c r="R22" s="22">
        <v>0.12717558477027174</v>
      </c>
      <c r="S22" s="22">
        <v>5.1087431989110532E-2</v>
      </c>
      <c r="T22" s="22">
        <v>0.12892775314926508</v>
      </c>
      <c r="U22" s="22">
        <v>2.1040338249556437E-2</v>
      </c>
      <c r="V22" s="22">
        <v>-2.7122506090916671E-2</v>
      </c>
      <c r="W22" s="22">
        <v>6.462900642105035E-2</v>
      </c>
      <c r="X22" s="22">
        <v>-3.466885748598382E-2</v>
      </c>
      <c r="Y22" s="22">
        <v>0.13825973340032627</v>
      </c>
      <c r="Z22" s="22">
        <v>-3.625609284915679E-2</v>
      </c>
      <c r="AA22" s="22">
        <v>0.23528652141886813</v>
      </c>
    </row>
    <row r="23" spans="1:27" x14ac:dyDescent="0.25">
      <c r="A23">
        <v>2.8514425970694711E-7</v>
      </c>
    </row>
    <row r="24" spans="1:27" x14ac:dyDescent="0.25">
      <c r="A24">
        <v>0.12642739223979446</v>
      </c>
    </row>
    <row r="25" spans="1:27" x14ac:dyDescent="0.25">
      <c r="A25">
        <v>3.0016057407819747E-7</v>
      </c>
    </row>
    <row r="26" spans="1:27" x14ac:dyDescent="0.25">
      <c r="A26">
        <v>0.17527592645708154</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3BAE7-AE3B-4231-AE13-4B86761E7502}">
  <dimension ref="A1:K26"/>
  <sheetViews>
    <sheetView workbookViewId="0">
      <selection activeCell="S32" sqref="S32"/>
    </sheetView>
  </sheetViews>
  <sheetFormatPr defaultRowHeight="15" x14ac:dyDescent="0.25"/>
  <cols>
    <col min="1" max="1" width="15.42578125" bestFit="1" customWidth="1"/>
    <col min="6" max="6" width="18.5703125" bestFit="1" customWidth="1"/>
  </cols>
  <sheetData>
    <row r="1" spans="1:11" x14ac:dyDescent="0.25">
      <c r="A1" s="3" t="s">
        <v>124</v>
      </c>
      <c r="B1" t="s">
        <v>21</v>
      </c>
      <c r="C1" t="s">
        <v>11</v>
      </c>
      <c r="F1" s="5" t="s">
        <v>125</v>
      </c>
      <c r="G1" t="s">
        <v>21</v>
      </c>
      <c r="H1" t="s">
        <v>11</v>
      </c>
      <c r="K1" t="s">
        <v>54</v>
      </c>
    </row>
    <row r="2" spans="1:11" x14ac:dyDescent="0.25">
      <c r="A2" s="24" cm="1">
        <f t="array" ref="A2:A26">MMULT(MINVERSE(SIGMA),ONE)/A</f>
        <v>-1.1722263416657778E-2</v>
      </c>
      <c r="B2" cm="1">
        <f t="array" ref="B2">MMULT(TRANSPOSE(_xlfn.ANCHORARRAY(A2)),Z)</f>
        <v>7.528314272944267E-2</v>
      </c>
      <c r="C2" cm="1">
        <f t="array" ref="C2">MMULT(MMULT(TRANSPOSE(_xlfn.ANCHORARRAY(A2)),SIGMA),_xlfn.ANCHORARRAY(A2))^(1/2)</f>
        <v>0.13926177146509025</v>
      </c>
      <c r="F2" s="7">
        <v>0</v>
      </c>
      <c r="G2" cm="1">
        <f t="array" ref="G2">SUM(TRANSPOSE(F2:F26),Z)</f>
        <v>4.4499924242084559</v>
      </c>
      <c r="H2" cm="1">
        <f t="array" ref="H2">MMULT(MMULT(TRANSPOSE(F2:F26),SIGMA),F2:F26)^(1/2)</f>
        <v>0.1444816312644184</v>
      </c>
      <c r="K2">
        <f>SUM(F2:F26)</f>
        <v>1.0000000000005587</v>
      </c>
    </row>
    <row r="3" spans="1:11" x14ac:dyDescent="0.25">
      <c r="A3" s="24">
        <v>4.4872665405460546E-2</v>
      </c>
      <c r="F3" s="7">
        <v>2.2390307760460557E-2</v>
      </c>
      <c r="K3">
        <f>SUM(_xlfn.ANCHORARRAY(A2))</f>
        <v>1</v>
      </c>
    </row>
    <row r="4" spans="1:11" x14ac:dyDescent="0.25">
      <c r="A4" s="24">
        <v>6.6808975488304289E-3</v>
      </c>
      <c r="F4" s="7">
        <v>0</v>
      </c>
    </row>
    <row r="5" spans="1:11" x14ac:dyDescent="0.25">
      <c r="A5" s="24">
        <v>2.285265740916886E-2</v>
      </c>
      <c r="F5" s="7">
        <v>2.127830449047868E-2</v>
      </c>
    </row>
    <row r="6" spans="1:11" x14ac:dyDescent="0.25">
      <c r="A6" s="24">
        <v>2.1551636629545772E-2</v>
      </c>
      <c r="F6" s="7">
        <v>0</v>
      </c>
    </row>
    <row r="7" spans="1:11" x14ac:dyDescent="0.25">
      <c r="A7" s="24">
        <v>0.13695621762573978</v>
      </c>
      <c r="F7" s="7">
        <v>7.4776977862384922E-2</v>
      </c>
    </row>
    <row r="8" spans="1:11" x14ac:dyDescent="0.25">
      <c r="A8" s="24">
        <v>8.6854653008179086E-3</v>
      </c>
      <c r="F8" s="7">
        <v>0</v>
      </c>
    </row>
    <row r="9" spans="1:11" x14ac:dyDescent="0.25">
      <c r="A9" s="24">
        <v>9.6100931698284459E-2</v>
      </c>
      <c r="F9" s="7">
        <v>7.0162436162570965E-2</v>
      </c>
    </row>
    <row r="10" spans="1:11" x14ac:dyDescent="0.25">
      <c r="A10" s="24">
        <v>-1.9844470236303605E-2</v>
      </c>
      <c r="F10" s="7">
        <v>0</v>
      </c>
    </row>
    <row r="11" spans="1:11" x14ac:dyDescent="0.25">
      <c r="A11" s="24">
        <v>6.3286841993923384E-2</v>
      </c>
      <c r="F11" s="7">
        <v>5.716826247122115E-2</v>
      </c>
    </row>
    <row r="12" spans="1:11" x14ac:dyDescent="0.25">
      <c r="A12" s="24">
        <v>2.4925075290661666E-2</v>
      </c>
      <c r="F12" s="7">
        <v>1.5835408944546731E-2</v>
      </c>
    </row>
    <row r="13" spans="1:11" x14ac:dyDescent="0.25">
      <c r="A13" s="24">
        <v>-0.14431858350544302</v>
      </c>
      <c r="F13" s="7">
        <v>0</v>
      </c>
    </row>
    <row r="14" spans="1:11" x14ac:dyDescent="0.25">
      <c r="A14" s="24">
        <v>-2.2267537851746511E-2</v>
      </c>
      <c r="F14" s="7">
        <v>0</v>
      </c>
    </row>
    <row r="15" spans="1:11" x14ac:dyDescent="0.25">
      <c r="A15" s="24">
        <v>8.8972465946601326E-2</v>
      </c>
      <c r="F15" s="7">
        <v>8.4441684007977871E-2</v>
      </c>
    </row>
    <row r="16" spans="1:11" x14ac:dyDescent="0.25">
      <c r="A16" s="24">
        <v>-2.4135885732794325E-2</v>
      </c>
      <c r="F16" s="7">
        <v>0</v>
      </c>
    </row>
    <row r="17" spans="1:6" x14ac:dyDescent="0.25">
      <c r="A17" s="24">
        <v>6.0857206432887737E-2</v>
      </c>
      <c r="F17" s="7">
        <v>7.0889270567530624E-2</v>
      </c>
    </row>
    <row r="18" spans="1:6" x14ac:dyDescent="0.25">
      <c r="A18" s="24">
        <v>2.1484360084288105E-2</v>
      </c>
      <c r="F18" s="7">
        <v>0</v>
      </c>
    </row>
    <row r="19" spans="1:6" x14ac:dyDescent="0.25">
      <c r="A19" s="24">
        <v>0.23718418524203735</v>
      </c>
      <c r="F19" s="7">
        <v>0.20495845321179415</v>
      </c>
    </row>
    <row r="20" spans="1:6" x14ac:dyDescent="0.25">
      <c r="A20" s="24">
        <v>-6.318988322193313E-4</v>
      </c>
      <c r="F20" s="7">
        <v>0</v>
      </c>
    </row>
    <row r="21" spans="1:6" x14ac:dyDescent="0.25">
      <c r="A21" s="24">
        <v>4.4933992547635882E-3</v>
      </c>
      <c r="F21" s="7">
        <v>0</v>
      </c>
    </row>
    <row r="22" spans="1:6" x14ac:dyDescent="0.25">
      <c r="A22" s="24">
        <v>5.9712561247323763E-2</v>
      </c>
      <c r="F22" s="7">
        <v>3.0957589397543603E-2</v>
      </c>
    </row>
    <row r="23" spans="1:6" x14ac:dyDescent="0.25">
      <c r="A23" s="24">
        <v>-6.6318592475167124E-2</v>
      </c>
      <c r="F23" s="7">
        <v>0</v>
      </c>
    </row>
    <row r="24" spans="1:6" x14ac:dyDescent="0.25">
      <c r="A24" s="24">
        <v>9.1144403336502464E-2</v>
      </c>
      <c r="F24" s="7">
        <v>8.9649109738812932E-2</v>
      </c>
    </row>
    <row r="25" spans="1:6" x14ac:dyDescent="0.25">
      <c r="A25" s="24">
        <v>-1.1864841559208356E-2</v>
      </c>
      <c r="F25" s="7">
        <v>0</v>
      </c>
    </row>
    <row r="26" spans="1:6" x14ac:dyDescent="0.25">
      <c r="A26" s="24">
        <v>0.31134310316270303</v>
      </c>
      <c r="F26" s="7">
        <v>0.25749219538523666</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729A6-A5C6-48B6-BF28-CAB8B9968913}">
  <dimension ref="A1:AD15"/>
  <sheetViews>
    <sheetView workbookViewId="0">
      <selection activeCell="T29" sqref="T29"/>
    </sheetView>
  </sheetViews>
  <sheetFormatPr defaultRowHeight="15" x14ac:dyDescent="0.25"/>
  <sheetData>
    <row r="1" spans="1:30" x14ac:dyDescent="0.25">
      <c r="A1" t="s">
        <v>22</v>
      </c>
      <c r="B1" t="s">
        <v>53</v>
      </c>
      <c r="D1" t="s">
        <v>46</v>
      </c>
      <c r="E1" t="s">
        <v>55</v>
      </c>
      <c r="F1" t="s">
        <v>120</v>
      </c>
    </row>
    <row r="2" spans="1:30" x14ac:dyDescent="0.25">
      <c r="A2" s="11" cm="1">
        <f t="array" ref="A2">MMULT(MMULT(F2:AD2,SIGMA),TRANSPOSE(F2:AD2))^(1/2)</f>
        <v>0.42733137374244923</v>
      </c>
      <c r="B2" s="11">
        <v>-0.5</v>
      </c>
      <c r="C2" s="11"/>
      <c r="D2" s="11">
        <f>SUM(F2:AD2)</f>
        <v>0.99967502614757309</v>
      </c>
      <c r="E2" s="11" cm="1">
        <f t="array" ref="E2">MMULT(F2:AD2,Z)</f>
        <v>-3.1830404591239474E-2</v>
      </c>
      <c r="F2" s="11">
        <v>0</v>
      </c>
      <c r="G2" s="11">
        <v>0</v>
      </c>
      <c r="H2" s="11">
        <v>0</v>
      </c>
      <c r="I2" s="11">
        <v>0</v>
      </c>
      <c r="J2" s="11">
        <v>0</v>
      </c>
      <c r="K2" s="11">
        <v>0</v>
      </c>
      <c r="L2" s="11">
        <v>0.99967502614757309</v>
      </c>
      <c r="M2" s="11">
        <v>0</v>
      </c>
      <c r="N2" s="11">
        <v>0</v>
      </c>
      <c r="O2" s="11">
        <v>0</v>
      </c>
      <c r="P2" s="11">
        <v>0</v>
      </c>
      <c r="Q2" s="11">
        <v>0</v>
      </c>
      <c r="R2" s="11">
        <v>0</v>
      </c>
      <c r="S2" s="11">
        <v>0</v>
      </c>
      <c r="T2" s="11">
        <v>0</v>
      </c>
      <c r="U2" s="11">
        <v>0</v>
      </c>
      <c r="V2" s="11">
        <v>0</v>
      </c>
      <c r="W2" s="11">
        <v>0</v>
      </c>
      <c r="X2" s="11">
        <v>0</v>
      </c>
      <c r="Y2" s="11">
        <v>0</v>
      </c>
      <c r="Z2" s="11">
        <v>0</v>
      </c>
      <c r="AA2" s="11">
        <v>0</v>
      </c>
      <c r="AB2" s="11">
        <v>0</v>
      </c>
      <c r="AC2" s="11">
        <v>0</v>
      </c>
      <c r="AD2" s="11">
        <v>0</v>
      </c>
    </row>
    <row r="3" spans="1:30" x14ac:dyDescent="0.25">
      <c r="A3" s="10" cm="1">
        <f t="array" ref="A3">MMULT(MMULT(F3:AD3,SIGMA),TRANSPOSE(F3:AD3))^(1/2)</f>
        <v>0.42733137374244923</v>
      </c>
      <c r="B3" s="10">
        <f>B2+0.1</f>
        <v>-0.4</v>
      </c>
      <c r="C3" s="10"/>
      <c r="D3" s="10">
        <f t="shared" ref="D3:D8" si="0">SUM(F3:AD3)</f>
        <v>0.99967502614757309</v>
      </c>
      <c r="E3" s="10" cm="1">
        <f t="array" ref="E3">MMULT(F3:AD3,Z)</f>
        <v>-3.1830404591239474E-2</v>
      </c>
      <c r="F3" s="10">
        <v>0</v>
      </c>
      <c r="G3" s="10">
        <v>0</v>
      </c>
      <c r="H3" s="10">
        <v>0</v>
      </c>
      <c r="I3" s="10">
        <v>0</v>
      </c>
      <c r="J3" s="10">
        <v>0</v>
      </c>
      <c r="K3" s="10">
        <v>0</v>
      </c>
      <c r="L3" s="10">
        <v>0.99967502614757309</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row>
    <row r="4" spans="1:30" x14ac:dyDescent="0.25">
      <c r="A4" s="10" cm="1">
        <f t="array" ref="A4">MMULT(MMULT(F4:AD4,SIGMA),TRANSPOSE(F4:AD4))^(1/2)</f>
        <v>0.42733137374244923</v>
      </c>
      <c r="B4" s="10">
        <f>B3+0.1</f>
        <v>-0.30000000000000004</v>
      </c>
      <c r="C4" s="10"/>
      <c r="D4" s="10">
        <f t="shared" si="0"/>
        <v>0.99967502614757309</v>
      </c>
      <c r="E4" s="10" cm="1">
        <f t="array" ref="E4">MMULT(F4:AD4,Z)</f>
        <v>-3.1830404591239474E-2</v>
      </c>
      <c r="F4" s="10">
        <v>0</v>
      </c>
      <c r="G4" s="10">
        <v>0</v>
      </c>
      <c r="H4" s="10">
        <v>0</v>
      </c>
      <c r="I4" s="10">
        <v>0</v>
      </c>
      <c r="J4" s="10">
        <v>0</v>
      </c>
      <c r="K4" s="10">
        <v>0</v>
      </c>
      <c r="L4" s="10">
        <v>0.99967502614757309</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row>
    <row r="5" spans="1:30" x14ac:dyDescent="0.25">
      <c r="A5" s="10" cm="1">
        <f t="array" ref="A5">MMULT(MMULT(F5:AD5,SIGMA),TRANSPOSE(F5:AD5))^(1/2)</f>
        <v>0.42733137374244923</v>
      </c>
      <c r="B5" s="10">
        <f t="shared" ref="B5:B8" si="1">B4+0.1</f>
        <v>-0.20000000000000004</v>
      </c>
      <c r="C5" s="10"/>
      <c r="D5" s="10">
        <f t="shared" si="0"/>
        <v>0.99967502614757309</v>
      </c>
      <c r="E5" s="10" cm="1">
        <f t="array" ref="E5">MMULT(F5:AD5,Z)</f>
        <v>-3.1830404591239474E-2</v>
      </c>
      <c r="F5" s="10">
        <v>0</v>
      </c>
      <c r="G5" s="10">
        <v>0</v>
      </c>
      <c r="H5" s="10">
        <v>0</v>
      </c>
      <c r="I5" s="10">
        <v>0</v>
      </c>
      <c r="J5" s="10">
        <v>0</v>
      </c>
      <c r="K5" s="10">
        <v>0</v>
      </c>
      <c r="L5" s="10">
        <v>0.99967502614757309</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row>
    <row r="6" spans="1:30" x14ac:dyDescent="0.25">
      <c r="A6" s="10" cm="1">
        <f t="array" ref="A6">MMULT(MMULT(F6:AD6,SIGMA),TRANSPOSE(F6:AD6))^(1/2)</f>
        <v>0.42733137374244923</v>
      </c>
      <c r="B6" s="10">
        <f t="shared" si="1"/>
        <v>-0.10000000000000003</v>
      </c>
      <c r="C6" s="10"/>
      <c r="D6" s="10">
        <f t="shared" si="0"/>
        <v>0.99967502614757309</v>
      </c>
      <c r="E6" s="10" cm="1">
        <f t="array" ref="E6">MMULT(F6:AD6,Z)</f>
        <v>-3.1830404591239474E-2</v>
      </c>
      <c r="F6" s="10">
        <v>0</v>
      </c>
      <c r="G6" s="10">
        <v>0</v>
      </c>
      <c r="H6" s="10">
        <v>0</v>
      </c>
      <c r="I6" s="10">
        <v>0</v>
      </c>
      <c r="J6" s="10">
        <v>0</v>
      </c>
      <c r="K6" s="10">
        <v>0</v>
      </c>
      <c r="L6" s="10">
        <v>0.99967502614757309</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row>
    <row r="7" spans="1:30" x14ac:dyDescent="0.25">
      <c r="A7" s="10" cm="1">
        <f t="array" ref="A7">MMULT(MMULT(F7:AD7,SIGMA),TRANSPOSE(F7:AD7))^(1/2)</f>
        <v>0.28376747106287625</v>
      </c>
      <c r="B7" s="10">
        <f t="shared" si="1"/>
        <v>0</v>
      </c>
      <c r="C7" s="10"/>
      <c r="D7" s="10">
        <f t="shared" si="0"/>
        <v>0.9996970824311735</v>
      </c>
      <c r="E7" s="10" cm="1">
        <f t="array" ref="E7">MMULT(F7:AD7,Z)</f>
        <v>-3.7670873977151999E-5</v>
      </c>
      <c r="F7" s="10">
        <v>0</v>
      </c>
      <c r="G7" s="10">
        <v>0</v>
      </c>
      <c r="H7" s="10">
        <v>0</v>
      </c>
      <c r="I7" s="10">
        <v>0</v>
      </c>
      <c r="J7" s="10">
        <v>0</v>
      </c>
      <c r="K7" s="10">
        <v>0</v>
      </c>
      <c r="L7" s="10">
        <v>0.59104265077543172</v>
      </c>
      <c r="M7" s="10">
        <v>0</v>
      </c>
      <c r="N7" s="10">
        <v>0</v>
      </c>
      <c r="O7" s="10">
        <v>0</v>
      </c>
      <c r="P7" s="10">
        <v>0</v>
      </c>
      <c r="Q7" s="10">
        <v>0</v>
      </c>
      <c r="R7" s="10">
        <v>0</v>
      </c>
      <c r="S7" s="10">
        <v>0</v>
      </c>
      <c r="T7" s="10">
        <v>0</v>
      </c>
      <c r="U7" s="10">
        <v>0</v>
      </c>
      <c r="V7" s="10">
        <v>0</v>
      </c>
      <c r="W7" s="10">
        <v>0.4003134576991475</v>
      </c>
      <c r="X7" s="10">
        <v>0</v>
      </c>
      <c r="Y7" s="10">
        <v>0</v>
      </c>
      <c r="Z7" s="10">
        <v>0</v>
      </c>
      <c r="AA7" s="10">
        <v>0</v>
      </c>
      <c r="AB7" s="10">
        <v>0</v>
      </c>
      <c r="AC7" s="10">
        <v>0</v>
      </c>
      <c r="AD7" s="10">
        <v>8.3409739565942463E-3</v>
      </c>
    </row>
    <row r="8" spans="1:30" x14ac:dyDescent="0.25">
      <c r="A8" s="12" cm="1">
        <f t="array" ref="A8">MMULT(MMULT(F8:AD8,SIGMA),TRANSPOSE(F8:AD8))^(1/2)</f>
        <v>0.21326700820376152</v>
      </c>
      <c r="B8" s="12">
        <f t="shared" si="1"/>
        <v>0.1</v>
      </c>
      <c r="C8" s="12"/>
      <c r="D8" s="12">
        <f t="shared" si="0"/>
        <v>0.99999998877013896</v>
      </c>
      <c r="E8" s="12" cm="1">
        <f t="array" ref="E8">MMULT(F8:AD8,Z)</f>
        <v>9.9999998516462824E-2</v>
      </c>
      <c r="F8" s="12">
        <v>0</v>
      </c>
      <c r="G8" s="12">
        <v>0.4085755300181888</v>
      </c>
      <c r="H8" s="12">
        <v>0</v>
      </c>
      <c r="I8" s="12">
        <v>8.755814306707694E-4</v>
      </c>
      <c r="J8" s="12">
        <v>6.4556821531180618E-5</v>
      </c>
      <c r="K8" s="12">
        <v>1.1052331255222048E-3</v>
      </c>
      <c r="L8" s="12">
        <v>0.14769674670708843</v>
      </c>
      <c r="M8" s="12">
        <v>2.6271613209682128E-3</v>
      </c>
      <c r="N8" s="12">
        <v>0</v>
      </c>
      <c r="O8" s="12">
        <v>1.2155945507783022E-2</v>
      </c>
      <c r="P8" s="12">
        <v>0</v>
      </c>
      <c r="Q8" s="12">
        <v>0</v>
      </c>
      <c r="R8" s="12">
        <v>0</v>
      </c>
      <c r="S8" s="12">
        <v>4.132843178990759E-2</v>
      </c>
      <c r="T8" s="12">
        <v>1.9441702480374006E-2</v>
      </c>
      <c r="U8" s="12">
        <v>4.3350090110361859E-2</v>
      </c>
      <c r="V8" s="12">
        <v>1.0963905869261381E-2</v>
      </c>
      <c r="W8" s="12">
        <v>4.4688871132568461E-2</v>
      </c>
      <c r="X8" s="12">
        <v>0</v>
      </c>
      <c r="Y8" s="12">
        <v>9.4253294954263975E-3</v>
      </c>
      <c r="Z8" s="12">
        <v>3.0899969034615445E-2</v>
      </c>
      <c r="AA8" s="12">
        <v>0</v>
      </c>
      <c r="AB8" s="12">
        <v>9.441990180143843E-2</v>
      </c>
      <c r="AC8" s="12">
        <v>0</v>
      </c>
      <c r="AD8" s="12">
        <v>0.13238103212443278</v>
      </c>
    </row>
    <row r="9" spans="1:30" x14ac:dyDescent="0.25">
      <c r="A9" s="12" cm="1">
        <f t="array" ref="A9">MMULT(MMULT(F9:AD9,SIGMA),TRANSPOSE(F9:AD9))^(1/2)</f>
        <v>0.18871685909678507</v>
      </c>
      <c r="B9" s="12">
        <f t="shared" ref="B9:B15" si="2">B8+0.1</f>
        <v>0.2</v>
      </c>
      <c r="C9" s="12"/>
      <c r="D9" s="12">
        <f t="shared" ref="D9:D15" si="3">SUM(F9:AD9)</f>
        <v>1.000000014167705</v>
      </c>
      <c r="E9" s="12" cm="1">
        <f t="array" ref="E9">MMULT(F9:AD9,Z)</f>
        <v>0.19999999917533093</v>
      </c>
      <c r="F9" s="12">
        <v>0.18012778844277971</v>
      </c>
      <c r="G9" s="12">
        <v>0</v>
      </c>
      <c r="H9" s="12">
        <v>0</v>
      </c>
      <c r="I9" s="12">
        <v>5.4685579009927938E-2</v>
      </c>
      <c r="J9" s="12">
        <v>4.6248002482393011E-4</v>
      </c>
      <c r="K9" s="12">
        <v>1.1966929760473866E-3</v>
      </c>
      <c r="L9" s="12">
        <v>0</v>
      </c>
      <c r="M9" s="12">
        <v>1.0162176336220134E-3</v>
      </c>
      <c r="N9" s="12">
        <v>0</v>
      </c>
      <c r="O9" s="12">
        <v>7.822419642673599E-3</v>
      </c>
      <c r="P9" s="12">
        <v>0</v>
      </c>
      <c r="Q9" s="12">
        <v>0</v>
      </c>
      <c r="R9" s="12">
        <v>3.0672636634723371E-2</v>
      </c>
      <c r="S9" s="12">
        <v>0.1169486964219134</v>
      </c>
      <c r="T9" s="12">
        <v>0.10741685717583824</v>
      </c>
      <c r="U9" s="12">
        <v>0.14006741410063892</v>
      </c>
      <c r="V9" s="12">
        <v>1.0057762359730944E-2</v>
      </c>
      <c r="W9" s="12">
        <v>8.9655336383570872E-3</v>
      </c>
      <c r="X9" s="12">
        <v>6.6236847096105807E-3</v>
      </c>
      <c r="Y9" s="12">
        <v>1.9173852159442095E-3</v>
      </c>
      <c r="Z9" s="12">
        <v>3.5206954171658304E-2</v>
      </c>
      <c r="AA9" s="12">
        <v>0</v>
      </c>
      <c r="AB9" s="12">
        <v>0.17160756595019189</v>
      </c>
      <c r="AC9" s="12">
        <v>0</v>
      </c>
      <c r="AD9" s="12">
        <v>0.12520434605922337</v>
      </c>
    </row>
    <row r="10" spans="1:30" x14ac:dyDescent="0.25">
      <c r="A10" s="12" cm="1">
        <f t="array" ref="A10">MMULT(MMULT(F10:AD10,SIGMA),TRANSPOSE(F10:AD10))^(1/2)</f>
        <v>0.27770315577728433</v>
      </c>
      <c r="B10" s="12">
        <f t="shared" si="2"/>
        <v>0.30000000000000004</v>
      </c>
      <c r="C10" s="12"/>
      <c r="D10" s="12">
        <f t="shared" si="3"/>
        <v>1.0000000088449992</v>
      </c>
      <c r="E10" s="12" cm="1">
        <f t="array" ref="E10">MMULT(F10:AD10,Z)</f>
        <v>0.30000000326165244</v>
      </c>
      <c r="F10" s="12">
        <v>0.42416675534433079</v>
      </c>
      <c r="G10" s="12">
        <v>0</v>
      </c>
      <c r="H10" s="12">
        <v>0</v>
      </c>
      <c r="I10" s="12">
        <v>2.5531013596117619E-2</v>
      </c>
      <c r="J10" s="12">
        <v>0</v>
      </c>
      <c r="K10" s="12">
        <v>1.2819361446710495E-3</v>
      </c>
      <c r="L10" s="12">
        <v>0</v>
      </c>
      <c r="M10" s="12">
        <v>0</v>
      </c>
      <c r="N10" s="12">
        <v>0</v>
      </c>
      <c r="O10" s="12">
        <v>0</v>
      </c>
      <c r="P10" s="12">
        <v>0</v>
      </c>
      <c r="Q10" s="12">
        <v>0</v>
      </c>
      <c r="R10" s="12">
        <v>5.0965388004615503E-2</v>
      </c>
      <c r="S10" s="12">
        <v>3.8578398388258314E-2</v>
      </c>
      <c r="T10" s="12">
        <v>0.1926013266679085</v>
      </c>
      <c r="U10" s="12">
        <v>0.17397989256084487</v>
      </c>
      <c r="V10" s="12">
        <v>0</v>
      </c>
      <c r="W10" s="12">
        <v>0</v>
      </c>
      <c r="X10" s="12">
        <v>0</v>
      </c>
      <c r="Y10" s="12">
        <v>0</v>
      </c>
      <c r="Z10" s="12">
        <v>9.4603082891575032E-4</v>
      </c>
      <c r="AA10" s="12">
        <v>0</v>
      </c>
      <c r="AB10" s="12">
        <v>9.194926730933671E-2</v>
      </c>
      <c r="AC10" s="12">
        <v>0</v>
      </c>
      <c r="AD10" s="12">
        <v>0</v>
      </c>
    </row>
    <row r="11" spans="1:30" x14ac:dyDescent="0.25">
      <c r="A11" s="12" cm="1">
        <f t="array" ref="A11">MMULT(MMULT(F11:AD11,SIGMA),TRANSPOSE(F11:AD11))^(1/2)</f>
        <v>0.417734332002689</v>
      </c>
      <c r="B11" s="12">
        <f t="shared" si="2"/>
        <v>0.4</v>
      </c>
      <c r="C11" s="12"/>
      <c r="D11" s="12">
        <f t="shared" si="3"/>
        <v>1.0000000014054302</v>
      </c>
      <c r="E11" s="12" cm="1">
        <f t="array" ref="E11">MMULT(F11:AD11,Z)</f>
        <v>0.40000000080765463</v>
      </c>
      <c r="F11" s="12">
        <v>0.81945664644980709</v>
      </c>
      <c r="G11" s="12">
        <v>0</v>
      </c>
      <c r="H11" s="12">
        <v>0</v>
      </c>
      <c r="I11" s="12">
        <v>0</v>
      </c>
      <c r="J11" s="12">
        <v>3.6786056948050222E-6</v>
      </c>
      <c r="K11" s="12">
        <v>8.6959205490808955E-4</v>
      </c>
      <c r="L11" s="12">
        <v>0</v>
      </c>
      <c r="M11" s="12">
        <v>7.7705566128965673E-4</v>
      </c>
      <c r="N11" s="12">
        <v>0</v>
      </c>
      <c r="O11" s="12">
        <v>4.7040124825149313E-3</v>
      </c>
      <c r="P11" s="12">
        <v>0</v>
      </c>
      <c r="Q11" s="12">
        <v>1.9805410893530676E-3</v>
      </c>
      <c r="R11" s="12">
        <v>2.7284068484504228E-3</v>
      </c>
      <c r="S11" s="12">
        <v>1.825231783052577E-2</v>
      </c>
      <c r="T11" s="12">
        <v>3.1659945146026831E-2</v>
      </c>
      <c r="U11" s="12">
        <v>2.0788121763589646E-2</v>
      </c>
      <c r="V11" s="12">
        <v>9.2839821451825046E-3</v>
      </c>
      <c r="W11" s="12">
        <v>7.8921842885078166E-3</v>
      </c>
      <c r="X11" s="12">
        <v>4.1716287430395328E-3</v>
      </c>
      <c r="Y11" s="12">
        <v>5.7155616845943813E-3</v>
      </c>
      <c r="Z11" s="12">
        <v>3.7073680918310817E-3</v>
      </c>
      <c r="AA11" s="12">
        <v>8.5021123296841559E-3</v>
      </c>
      <c r="AB11" s="12">
        <v>4.1812619470180598E-2</v>
      </c>
      <c r="AC11" s="12">
        <v>0</v>
      </c>
      <c r="AD11" s="12">
        <v>1.7694226720249884E-2</v>
      </c>
    </row>
    <row r="12" spans="1:30" x14ac:dyDescent="0.25">
      <c r="A12" s="11" cm="1">
        <f t="array" ref="A12">MMULT(MMULT(F12:AD12,SIGMA),TRANSPOSE(F12:AD12))^(1/2)</f>
        <v>0.54179142038999251</v>
      </c>
      <c r="B12" s="11">
        <f t="shared" si="2"/>
        <v>0.5</v>
      </c>
      <c r="C12" s="11"/>
      <c r="D12" s="11">
        <f t="shared" si="3"/>
        <v>1.0934072757566422</v>
      </c>
      <c r="E12" s="11" cm="1">
        <f t="array" ref="E12">MMULT(F12:AD12,Z)</f>
        <v>0.50000002061352222</v>
      </c>
      <c r="F12" s="11">
        <v>1.0934072757566422</v>
      </c>
      <c r="G12" s="11">
        <v>0</v>
      </c>
      <c r="H12" s="11">
        <v>0</v>
      </c>
      <c r="I12" s="11">
        <v>0</v>
      </c>
      <c r="J12" s="11">
        <v>0</v>
      </c>
      <c r="K12" s="11">
        <v>0</v>
      </c>
      <c r="L12" s="11">
        <v>0</v>
      </c>
      <c r="M12" s="11">
        <v>0</v>
      </c>
      <c r="N12" s="11">
        <v>0</v>
      </c>
      <c r="O12" s="11">
        <v>0</v>
      </c>
      <c r="P12" s="11">
        <v>0</v>
      </c>
      <c r="Q12" s="11">
        <v>0</v>
      </c>
      <c r="R12" s="11">
        <v>0</v>
      </c>
      <c r="S12" s="11">
        <v>0</v>
      </c>
      <c r="T12" s="11">
        <v>0</v>
      </c>
      <c r="U12" s="11">
        <v>0</v>
      </c>
      <c r="V12" s="11">
        <v>0</v>
      </c>
      <c r="W12" s="11">
        <v>0</v>
      </c>
      <c r="X12" s="11">
        <v>0</v>
      </c>
      <c r="Y12" s="11">
        <v>0</v>
      </c>
      <c r="Z12" s="11">
        <v>0</v>
      </c>
      <c r="AA12" s="11">
        <v>0</v>
      </c>
      <c r="AB12" s="11">
        <v>0</v>
      </c>
      <c r="AC12" s="11">
        <v>0</v>
      </c>
      <c r="AD12" s="11">
        <v>0</v>
      </c>
    </row>
    <row r="13" spans="1:30" x14ac:dyDescent="0.25">
      <c r="A13" s="10" cm="1">
        <f t="array" ref="A13">MMULT(MMULT(F13:AD13,SIGMA),TRANSPOSE(F13:AD13))^(1/2)</f>
        <v>0.65014967766413168</v>
      </c>
      <c r="B13" s="10">
        <f t="shared" si="2"/>
        <v>0.6</v>
      </c>
      <c r="C13" s="10"/>
      <c r="D13" s="10">
        <f t="shared" si="3"/>
        <v>1.3120886768142108</v>
      </c>
      <c r="E13" s="10" cm="1">
        <f t="array" ref="E13">MMULT(F13:AD13,Z)</f>
        <v>0.59999999999989861</v>
      </c>
      <c r="F13" s="10">
        <v>1.3120886768142108</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row>
    <row r="14" spans="1:30" x14ac:dyDescent="0.25">
      <c r="A14" s="10" cm="1">
        <f t="array" ref="A14">MMULT(MMULT(F14:AD14,SIGMA),TRANSPOSE(F14:AD14))^(1/2)</f>
        <v>0.75851045453077415</v>
      </c>
      <c r="B14" s="10">
        <f t="shared" si="2"/>
        <v>0.7</v>
      </c>
      <c r="C14" s="10"/>
      <c r="D14" s="10">
        <f t="shared" si="3"/>
        <v>1.5307633954553757</v>
      </c>
      <c r="E14" s="10" cm="1">
        <f t="array" ref="E14">MMULT(F14:AD14,Z)</f>
        <v>0.70000002921090543</v>
      </c>
      <c r="F14" s="10">
        <v>1.5307783954553758</v>
      </c>
      <c r="G14" s="10">
        <v>0</v>
      </c>
      <c r="H14" s="10">
        <v>0</v>
      </c>
      <c r="I14" s="10">
        <v>0</v>
      </c>
      <c r="J14" s="10">
        <v>0</v>
      </c>
      <c r="K14" s="10">
        <v>0</v>
      </c>
      <c r="L14" s="10">
        <v>0</v>
      </c>
      <c r="M14" s="10">
        <v>0</v>
      </c>
      <c r="N14" s="10">
        <v>0</v>
      </c>
      <c r="O14" s="10">
        <v>0</v>
      </c>
      <c r="P14" s="10">
        <v>0</v>
      </c>
      <c r="Q14" s="10">
        <v>0</v>
      </c>
      <c r="R14" s="10">
        <v>0</v>
      </c>
      <c r="S14" s="10">
        <v>0</v>
      </c>
      <c r="T14" s="10">
        <v>-1.499999999998898E-5</v>
      </c>
      <c r="U14" s="10">
        <v>0</v>
      </c>
      <c r="V14" s="10">
        <v>0</v>
      </c>
      <c r="W14" s="10">
        <v>0</v>
      </c>
      <c r="X14" s="10">
        <v>0</v>
      </c>
      <c r="Y14" s="10">
        <v>0</v>
      </c>
      <c r="Z14" s="10">
        <v>0</v>
      </c>
      <c r="AA14" s="10">
        <v>0</v>
      </c>
      <c r="AB14" s="10">
        <v>0</v>
      </c>
      <c r="AC14" s="10">
        <v>0</v>
      </c>
      <c r="AD14" s="10">
        <v>0</v>
      </c>
    </row>
    <row r="15" spans="1:30" x14ac:dyDescent="0.25">
      <c r="A15" s="10" cm="1">
        <f t="array" ref="A15">MMULT(MMULT(F15:AD15,SIGMA),TRANSPOSE(F15:AD15))^(1/2)</f>
        <v>0.86686623688717845</v>
      </c>
      <c r="B15" s="10">
        <f t="shared" si="2"/>
        <v>0.79999999999999993</v>
      </c>
      <c r="C15" s="10"/>
      <c r="D15" s="10">
        <f t="shared" si="3"/>
        <v>1.749451569088984</v>
      </c>
      <c r="E15" s="10" cm="1">
        <f t="array" ref="E15">MMULT(F15:AD15,Z)</f>
        <v>0.80000000000140581</v>
      </c>
      <c r="F15" s="10">
        <v>1.749451569088984</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9B61A-F45F-4B2B-BEE9-C8A11037B616}">
  <dimension ref="A1:W68"/>
  <sheetViews>
    <sheetView workbookViewId="0">
      <selection activeCell="W34" sqref="W34"/>
    </sheetView>
  </sheetViews>
  <sheetFormatPr defaultRowHeight="15" x14ac:dyDescent="0.25"/>
  <sheetData>
    <row r="1" spans="1:4" x14ac:dyDescent="0.25">
      <c r="A1" t="s">
        <v>126</v>
      </c>
      <c r="C1" t="s">
        <v>127</v>
      </c>
    </row>
    <row r="2" spans="1:4" x14ac:dyDescent="0.25">
      <c r="A2" t="s">
        <v>22</v>
      </c>
      <c r="B2" t="s">
        <v>21</v>
      </c>
      <c r="C2" t="s">
        <v>22</v>
      </c>
      <c r="D2" t="s">
        <v>21</v>
      </c>
    </row>
    <row r="3" spans="1:4" x14ac:dyDescent="0.25">
      <c r="A3">
        <f t="shared" ref="A3:A66" si="0">((A*B3*B3-2*B*B3+Cee)/(DELTA))^0.5</f>
        <v>0.49807226951896943</v>
      </c>
      <c r="B3">
        <v>-0.5</v>
      </c>
      <c r="C3">
        <v>0.21326700820376152</v>
      </c>
      <c r="D3">
        <v>9.9999998516462824E-2</v>
      </c>
    </row>
    <row r="4" spans="1:4" x14ac:dyDescent="0.25">
      <c r="A4">
        <f t="shared" si="0"/>
        <v>0.48213264412154011</v>
      </c>
      <c r="B4">
        <f t="shared" ref="B4:B35" si="1">B3+0.02</f>
        <v>-0.48</v>
      </c>
      <c r="C4">
        <v>0.18871685909678507</v>
      </c>
      <c r="D4">
        <v>0.19999999917533093</v>
      </c>
    </row>
    <row r="5" spans="1:4" x14ac:dyDescent="0.25">
      <c r="A5">
        <f t="shared" si="0"/>
        <v>0.46624089891875731</v>
      </c>
      <c r="B5">
        <f t="shared" si="1"/>
        <v>-0.45999999999999996</v>
      </c>
      <c r="C5">
        <v>0.27770315577728433</v>
      </c>
      <c r="D5">
        <v>0.30000000326165244</v>
      </c>
    </row>
    <row r="6" spans="1:4" x14ac:dyDescent="0.25">
      <c r="A6">
        <f t="shared" si="0"/>
        <v>0.4504021020761409</v>
      </c>
      <c r="B6">
        <f t="shared" si="1"/>
        <v>-0.43999999999999995</v>
      </c>
      <c r="C6">
        <v>0.417734332002689</v>
      </c>
      <c r="D6">
        <v>0.40000000080765463</v>
      </c>
    </row>
    <row r="7" spans="1:4" x14ac:dyDescent="0.25">
      <c r="A7">
        <f t="shared" si="0"/>
        <v>0.43462204237444574</v>
      </c>
      <c r="B7">
        <f t="shared" si="1"/>
        <v>-0.41999999999999993</v>
      </c>
    </row>
    <row r="8" spans="1:4" x14ac:dyDescent="0.25">
      <c r="A8">
        <f t="shared" si="0"/>
        <v>0.41890735767464754</v>
      </c>
      <c r="B8">
        <f t="shared" si="1"/>
        <v>-0.39999999999999991</v>
      </c>
    </row>
    <row r="9" spans="1:4" x14ac:dyDescent="0.25">
      <c r="A9">
        <f t="shared" si="0"/>
        <v>0.40326569075891888</v>
      </c>
      <c r="B9">
        <f t="shared" si="1"/>
        <v>-0.37999999999999989</v>
      </c>
    </row>
    <row r="10" spans="1:4" x14ac:dyDescent="0.25">
      <c r="A10">
        <f t="shared" si="0"/>
        <v>0.38770587925084843</v>
      </c>
      <c r="B10">
        <f t="shared" si="1"/>
        <v>-0.35999999999999988</v>
      </c>
    </row>
    <row r="11" spans="1:4" x14ac:dyDescent="0.25">
      <c r="A11">
        <f t="shared" si="0"/>
        <v>0.37223818812847692</v>
      </c>
      <c r="B11">
        <f t="shared" si="1"/>
        <v>-0.33999999999999986</v>
      </c>
    </row>
    <row r="12" spans="1:4" x14ac:dyDescent="0.25">
      <c r="A12">
        <f t="shared" si="0"/>
        <v>0.35687459566318486</v>
      </c>
      <c r="B12">
        <f t="shared" si="1"/>
        <v>-0.31999999999999984</v>
      </c>
    </row>
    <row r="13" spans="1:4" x14ac:dyDescent="0.25">
      <c r="A13">
        <f t="shared" si="0"/>
        <v>0.34162914657775395</v>
      </c>
      <c r="B13">
        <f t="shared" si="1"/>
        <v>-0.29999999999999982</v>
      </c>
    </row>
    <row r="14" spans="1:4" x14ac:dyDescent="0.25">
      <c r="A14">
        <f t="shared" si="0"/>
        <v>0.32651838996635357</v>
      </c>
      <c r="B14">
        <f t="shared" si="1"/>
        <v>-0.2799999999999998</v>
      </c>
    </row>
    <row r="15" spans="1:4" x14ac:dyDescent="0.25">
      <c r="A15">
        <f t="shared" si="0"/>
        <v>0.31156192420462331</v>
      </c>
      <c r="B15">
        <f t="shared" si="1"/>
        <v>-0.25999999999999979</v>
      </c>
    </row>
    <row r="16" spans="1:4" x14ac:dyDescent="0.25">
      <c r="A16">
        <f t="shared" si="0"/>
        <v>0.29678307680029131</v>
      </c>
      <c r="B16">
        <f t="shared" si="1"/>
        <v>-0.2399999999999998</v>
      </c>
    </row>
    <row r="17" spans="1:23" x14ac:dyDescent="0.25">
      <c r="A17">
        <f t="shared" si="0"/>
        <v>0.2822097538518118</v>
      </c>
      <c r="B17">
        <f t="shared" si="1"/>
        <v>-0.21999999999999981</v>
      </c>
    </row>
    <row r="18" spans="1:23" x14ac:dyDescent="0.25">
      <c r="A18">
        <f t="shared" si="0"/>
        <v>0.26787550111244829</v>
      </c>
      <c r="B18">
        <f t="shared" si="1"/>
        <v>-0.19999999999999982</v>
      </c>
    </row>
    <row r="19" spans="1:23" x14ac:dyDescent="0.25">
      <c r="A19">
        <f t="shared" si="0"/>
        <v>0.25382082549799334</v>
      </c>
      <c r="B19">
        <f t="shared" si="1"/>
        <v>-0.17999999999999983</v>
      </c>
    </row>
    <row r="20" spans="1:23" x14ac:dyDescent="0.25">
      <c r="A20">
        <f t="shared" si="0"/>
        <v>0.24009482970237567</v>
      </c>
      <c r="B20">
        <f t="shared" si="1"/>
        <v>-0.15999999999999984</v>
      </c>
    </row>
    <row r="21" spans="1:23" x14ac:dyDescent="0.25">
      <c r="A21">
        <f t="shared" si="0"/>
        <v>0.22675720821229736</v>
      </c>
      <c r="B21">
        <f t="shared" si="1"/>
        <v>-0.13999999999999985</v>
      </c>
    </row>
    <row r="22" spans="1:23" x14ac:dyDescent="0.25">
      <c r="A22">
        <f t="shared" si="0"/>
        <v>0.21388063057638027</v>
      </c>
      <c r="B22">
        <f t="shared" si="1"/>
        <v>-0.11999999999999984</v>
      </c>
    </row>
    <row r="23" spans="1:23" x14ac:dyDescent="0.25">
      <c r="A23">
        <f t="shared" si="0"/>
        <v>0.201553479822</v>
      </c>
      <c r="B23">
        <f t="shared" si="1"/>
        <v>-9.9999999999999839E-2</v>
      </c>
    </row>
    <row r="24" spans="1:23" x14ac:dyDescent="0.25">
      <c r="A24">
        <f t="shared" si="0"/>
        <v>0.18988279214835962</v>
      </c>
      <c r="B24">
        <f t="shared" si="1"/>
        <v>-7.9999999999999835E-2</v>
      </c>
      <c r="W24" t="s">
        <v>495</v>
      </c>
    </row>
    <row r="25" spans="1:23" x14ac:dyDescent="0.25">
      <c r="A25">
        <f t="shared" si="0"/>
        <v>0.17899701872614907</v>
      </c>
      <c r="B25">
        <f t="shared" si="1"/>
        <v>-5.9999999999999831E-2</v>
      </c>
      <c r="W25" s="25">
        <f>(C4-A38)/A38</f>
        <v>8.6994400078008169E-2</v>
      </c>
    </row>
    <row r="26" spans="1:23" x14ac:dyDescent="0.25">
      <c r="A26">
        <f t="shared" si="0"/>
        <v>0.16904786039679423</v>
      </c>
      <c r="B26">
        <f t="shared" si="1"/>
        <v>-3.9999999999999827E-2</v>
      </c>
    </row>
    <row r="27" spans="1:23" x14ac:dyDescent="0.25">
      <c r="A27">
        <f t="shared" si="0"/>
        <v>0.16020990584140282</v>
      </c>
      <c r="B27">
        <f t="shared" si="1"/>
        <v>-1.9999999999999827E-2</v>
      </c>
      <c r="W27" t="s">
        <v>496</v>
      </c>
    </row>
    <row r="28" spans="1:23" x14ac:dyDescent="0.25">
      <c r="A28">
        <f t="shared" si="0"/>
        <v>0.15267624958643941</v>
      </c>
      <c r="B28">
        <f t="shared" si="1"/>
        <v>1.7347234759768071E-16</v>
      </c>
      <c r="W28" s="25">
        <f>(C6-A48)/(A48)</f>
        <v>0.37534642230072568</v>
      </c>
    </row>
    <row r="29" spans="1:23" x14ac:dyDescent="0.25">
      <c r="A29">
        <f t="shared" si="0"/>
        <v>0.1466480442383831</v>
      </c>
      <c r="B29">
        <f t="shared" si="1"/>
        <v>2.0000000000000174E-2</v>
      </c>
    </row>
    <row r="30" spans="1:23" x14ac:dyDescent="0.25">
      <c r="A30">
        <f t="shared" si="0"/>
        <v>0.14231672074354879</v>
      </c>
      <c r="B30">
        <f t="shared" si="1"/>
        <v>4.0000000000000174E-2</v>
      </c>
    </row>
    <row r="31" spans="1:23" x14ac:dyDescent="0.25">
      <c r="A31">
        <f t="shared" si="0"/>
        <v>0.13984004276509707</v>
      </c>
      <c r="B31">
        <f t="shared" si="1"/>
        <v>6.0000000000000178E-2</v>
      </c>
    </row>
    <row r="32" spans="1:23" x14ac:dyDescent="0.25">
      <c r="A32">
        <f t="shared" si="0"/>
        <v>0.13931695715519907</v>
      </c>
      <c r="B32">
        <f t="shared" si="1"/>
        <v>8.0000000000000182E-2</v>
      </c>
    </row>
    <row r="33" spans="1:2" x14ac:dyDescent="0.25">
      <c r="A33">
        <f t="shared" si="0"/>
        <v>0.14076924370939628</v>
      </c>
      <c r="B33">
        <f t="shared" si="1"/>
        <v>0.10000000000000019</v>
      </c>
    </row>
    <row r="34" spans="1:2" x14ac:dyDescent="0.25">
      <c r="A34">
        <f t="shared" si="0"/>
        <v>0.14413720488180592</v>
      </c>
      <c r="B34">
        <f t="shared" si="1"/>
        <v>0.12000000000000019</v>
      </c>
    </row>
    <row r="35" spans="1:2" x14ac:dyDescent="0.25">
      <c r="A35">
        <f t="shared" si="0"/>
        <v>0.14929124596189972</v>
      </c>
      <c r="B35">
        <f t="shared" si="1"/>
        <v>0.14000000000000018</v>
      </c>
    </row>
    <row r="36" spans="1:2" x14ac:dyDescent="0.25">
      <c r="A36">
        <f t="shared" si="0"/>
        <v>0.15605449959442252</v>
      </c>
      <c r="B36">
        <f t="shared" ref="B36:B67" si="2">B35+0.02</f>
        <v>0.16000000000000017</v>
      </c>
    </row>
    <row r="37" spans="1:2" x14ac:dyDescent="0.25">
      <c r="A37">
        <f t="shared" si="0"/>
        <v>0.16422827405647078</v>
      </c>
      <c r="B37">
        <f t="shared" si="2"/>
        <v>0.18000000000000016</v>
      </c>
    </row>
    <row r="38" spans="1:2" x14ac:dyDescent="0.25">
      <c r="A38">
        <f t="shared" si="0"/>
        <v>0.1736134602747188</v>
      </c>
      <c r="B38">
        <f t="shared" si="2"/>
        <v>0.20000000000000015</v>
      </c>
    </row>
    <row r="39" spans="1:2" x14ac:dyDescent="0.25">
      <c r="A39">
        <f t="shared" si="0"/>
        <v>0.18402480705233168</v>
      </c>
      <c r="B39">
        <f t="shared" si="2"/>
        <v>0.22000000000000014</v>
      </c>
    </row>
    <row r="40" spans="1:2" x14ac:dyDescent="0.25">
      <c r="A40">
        <f t="shared" si="0"/>
        <v>0.1952982694900979</v>
      </c>
      <c r="B40">
        <f t="shared" si="2"/>
        <v>0.24000000000000013</v>
      </c>
    </row>
    <row r="41" spans="1:2" x14ac:dyDescent="0.25">
      <c r="A41">
        <f t="shared" si="0"/>
        <v>0.20729323904579799</v>
      </c>
      <c r="B41">
        <f t="shared" si="2"/>
        <v>0.26000000000000012</v>
      </c>
    </row>
    <row r="42" spans="1:2" x14ac:dyDescent="0.25">
      <c r="A42">
        <f t="shared" si="0"/>
        <v>0.21989167395666043</v>
      </c>
      <c r="B42">
        <f t="shared" si="2"/>
        <v>0.28000000000000014</v>
      </c>
    </row>
    <row r="43" spans="1:2" x14ac:dyDescent="0.25">
      <c r="A43">
        <f t="shared" si="0"/>
        <v>0.23299570388725757</v>
      </c>
      <c r="B43">
        <f t="shared" si="2"/>
        <v>0.30000000000000016</v>
      </c>
    </row>
    <row r="44" spans="1:2" x14ac:dyDescent="0.25">
      <c r="A44">
        <f t="shared" si="0"/>
        <v>0.24652471725461411</v>
      </c>
      <c r="B44">
        <f t="shared" si="2"/>
        <v>0.32000000000000017</v>
      </c>
    </row>
    <row r="45" spans="1:2" x14ac:dyDescent="0.25">
      <c r="A45">
        <f t="shared" si="0"/>
        <v>0.26041248594894345</v>
      </c>
      <c r="B45">
        <f t="shared" si="2"/>
        <v>0.34000000000000019</v>
      </c>
    </row>
    <row r="46" spans="1:2" x14ac:dyDescent="0.25">
      <c r="A46">
        <f t="shared" si="0"/>
        <v>0.27460458461548382</v>
      </c>
      <c r="B46">
        <f t="shared" si="2"/>
        <v>0.36000000000000021</v>
      </c>
    </row>
    <row r="47" spans="1:2" x14ac:dyDescent="0.25">
      <c r="A47">
        <f t="shared" si="0"/>
        <v>0.28905619069424648</v>
      </c>
      <c r="B47">
        <f t="shared" si="2"/>
        <v>0.38000000000000023</v>
      </c>
    </row>
    <row r="48" spans="1:2" x14ac:dyDescent="0.25">
      <c r="A48">
        <f t="shared" si="0"/>
        <v>0.30373026404786729</v>
      </c>
      <c r="B48">
        <f t="shared" si="2"/>
        <v>0.40000000000000024</v>
      </c>
    </row>
    <row r="49" spans="1:2" x14ac:dyDescent="0.25">
      <c r="A49">
        <f t="shared" si="0"/>
        <v>0.31859606659781325</v>
      </c>
      <c r="B49">
        <f t="shared" si="2"/>
        <v>0.42000000000000026</v>
      </c>
    </row>
    <row r="50" spans="1:2" x14ac:dyDescent="0.25">
      <c r="A50">
        <f t="shared" si="0"/>
        <v>0.33362797010697681</v>
      </c>
      <c r="B50">
        <f t="shared" si="2"/>
        <v>0.44000000000000028</v>
      </c>
    </row>
    <row r="51" spans="1:2" x14ac:dyDescent="0.25">
      <c r="A51">
        <f t="shared" si="0"/>
        <v>0.34880450062592055</v>
      </c>
      <c r="B51">
        <f t="shared" si="2"/>
        <v>0.4600000000000003</v>
      </c>
    </row>
    <row r="52" spans="1:2" x14ac:dyDescent="0.25">
      <c r="A52">
        <f t="shared" si="0"/>
        <v>0.3641075738146437</v>
      </c>
      <c r="B52">
        <f t="shared" si="2"/>
        <v>0.48000000000000032</v>
      </c>
    </row>
    <row r="53" spans="1:2" x14ac:dyDescent="0.25">
      <c r="A53">
        <f t="shared" si="0"/>
        <v>0.37952188262940401</v>
      </c>
      <c r="B53">
        <f t="shared" si="2"/>
        <v>0.50000000000000033</v>
      </c>
    </row>
    <row r="54" spans="1:2" x14ac:dyDescent="0.25">
      <c r="A54">
        <f t="shared" si="0"/>
        <v>0.39503440598641587</v>
      </c>
      <c r="B54">
        <f t="shared" si="2"/>
        <v>0.52000000000000035</v>
      </c>
    </row>
    <row r="55" spans="1:2" x14ac:dyDescent="0.25">
      <c r="A55">
        <f t="shared" si="0"/>
        <v>0.41063401328263865</v>
      </c>
      <c r="B55">
        <f t="shared" si="2"/>
        <v>0.54000000000000037</v>
      </c>
    </row>
    <row r="56" spans="1:2" x14ac:dyDescent="0.25">
      <c r="A56">
        <f t="shared" si="0"/>
        <v>0.42631114488043176</v>
      </c>
      <c r="B56">
        <f t="shared" si="2"/>
        <v>0.56000000000000039</v>
      </c>
    </row>
    <row r="57" spans="1:2" x14ac:dyDescent="0.25">
      <c r="A57">
        <f t="shared" si="0"/>
        <v>0.44205755288990956</v>
      </c>
      <c r="B57">
        <f t="shared" si="2"/>
        <v>0.5800000000000004</v>
      </c>
    </row>
    <row r="58" spans="1:2" x14ac:dyDescent="0.25">
      <c r="A58">
        <f t="shared" si="0"/>
        <v>0.45786608994099826</v>
      </c>
      <c r="B58">
        <f t="shared" si="2"/>
        <v>0.60000000000000042</v>
      </c>
    </row>
    <row r="59" spans="1:2" x14ac:dyDescent="0.25">
      <c r="A59">
        <f t="shared" si="0"/>
        <v>0.47373053627752765</v>
      </c>
      <c r="B59">
        <f t="shared" si="2"/>
        <v>0.62000000000000044</v>
      </c>
    </row>
    <row r="60" spans="1:2" x14ac:dyDescent="0.25">
      <c r="A60">
        <f t="shared" si="0"/>
        <v>0.48964545756988498</v>
      </c>
      <c r="B60">
        <f t="shared" si="2"/>
        <v>0.64000000000000046</v>
      </c>
    </row>
    <row r="61" spans="1:2" x14ac:dyDescent="0.25">
      <c r="A61">
        <f t="shared" si="0"/>
        <v>0.50560608745241842</v>
      </c>
      <c r="B61">
        <f t="shared" si="2"/>
        <v>0.66000000000000048</v>
      </c>
    </row>
    <row r="62" spans="1:2" x14ac:dyDescent="0.25">
      <c r="A62">
        <f t="shared" si="0"/>
        <v>0.52160823004641654</v>
      </c>
      <c r="B62">
        <f t="shared" si="2"/>
        <v>0.68000000000000049</v>
      </c>
    </row>
    <row r="63" spans="1:2" x14ac:dyDescent="0.25">
      <c r="A63">
        <f t="shared" si="0"/>
        <v>0.5376481787084012</v>
      </c>
      <c r="B63">
        <f t="shared" si="2"/>
        <v>0.70000000000000051</v>
      </c>
    </row>
    <row r="64" spans="1:2" x14ac:dyDescent="0.25">
      <c r="A64">
        <f t="shared" si="0"/>
        <v>0.55372264800878312</v>
      </c>
      <c r="B64">
        <f t="shared" si="2"/>
        <v>0.72000000000000053</v>
      </c>
    </row>
    <row r="65" spans="1:2" x14ac:dyDescent="0.25">
      <c r="A65">
        <f t="shared" si="0"/>
        <v>0.56982871654590128</v>
      </c>
      <c r="B65">
        <f t="shared" si="2"/>
        <v>0.74000000000000055</v>
      </c>
    </row>
    <row r="66" spans="1:2" x14ac:dyDescent="0.25">
      <c r="A66">
        <f t="shared" si="0"/>
        <v>0.58596377867230998</v>
      </c>
      <c r="B66">
        <f t="shared" si="2"/>
        <v>0.76000000000000056</v>
      </c>
    </row>
    <row r="67" spans="1:2" x14ac:dyDescent="0.25">
      <c r="A67">
        <f>((A*B67*B67-2*B*B67+Cee)/(DELTA))^0.5</f>
        <v>0.60212550358260619</v>
      </c>
      <c r="B67">
        <f t="shared" si="2"/>
        <v>0.78000000000000058</v>
      </c>
    </row>
    <row r="68" spans="1:2" x14ac:dyDescent="0.25">
      <c r="A68">
        <f t="shared" ref="A68" si="3">((A*B68*B68-2*B*B68+Cee)/(DELTA))^0.5</f>
        <v>0.61831180050713475</v>
      </c>
      <c r="B68">
        <f t="shared" ref="B68" si="4">B67+0.02</f>
        <v>0.8000000000000006</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3B6CC-5306-4D0F-8C45-DF10C127DAC0}">
  <dimension ref="A1:E556"/>
  <sheetViews>
    <sheetView workbookViewId="0">
      <selection activeCell="K549" sqref="K549"/>
    </sheetView>
  </sheetViews>
  <sheetFormatPr defaultRowHeight="15" x14ac:dyDescent="0.25"/>
  <cols>
    <col min="1" max="1" width="10.7109375" bestFit="1" customWidth="1"/>
  </cols>
  <sheetData>
    <row r="1" spans="1:5" x14ac:dyDescent="0.25">
      <c r="A1" t="s">
        <v>32</v>
      </c>
      <c r="B1" t="s">
        <v>33</v>
      </c>
      <c r="C1" t="s">
        <v>34</v>
      </c>
      <c r="D1" t="s">
        <v>35</v>
      </c>
      <c r="E1" t="s">
        <v>36</v>
      </c>
    </row>
    <row r="2" spans="1:5" x14ac:dyDescent="0.25">
      <c r="A2" s="1">
        <v>44935</v>
      </c>
      <c r="B2" s="13">
        <v>1.4E-3</v>
      </c>
      <c r="C2" s="13">
        <v>1.6000000000000001E-3</v>
      </c>
      <c r="D2" s="13">
        <v>3.0000000000000001E-3</v>
      </c>
      <c r="E2" s="13">
        <v>1.6000000000000001E-3</v>
      </c>
    </row>
    <row r="3" spans="1:5" x14ac:dyDescent="0.25">
      <c r="A3" t="s">
        <v>464</v>
      </c>
      <c r="B3" s="13">
        <v>1.1999999999999999E-3</v>
      </c>
      <c r="C3" s="13">
        <v>0</v>
      </c>
      <c r="D3" s="13">
        <v>1.4E-3</v>
      </c>
      <c r="E3" s="13">
        <v>0</v>
      </c>
    </row>
    <row r="4" spans="1:5" x14ac:dyDescent="0.25">
      <c r="A4" t="s">
        <v>463</v>
      </c>
      <c r="B4" s="13">
        <v>1.1000000000000001E-3</v>
      </c>
      <c r="C4" s="13">
        <v>1.1000000000000001E-3</v>
      </c>
      <c r="D4" s="13">
        <v>1.1999999999999999E-3</v>
      </c>
      <c r="E4" s="13">
        <v>1.1999999999999999E-3</v>
      </c>
    </row>
    <row r="5" spans="1:5" x14ac:dyDescent="0.25">
      <c r="A5" s="1">
        <v>45207</v>
      </c>
      <c r="B5" s="13">
        <v>1E-3</v>
      </c>
      <c r="C5" s="13">
        <v>1E-3</v>
      </c>
      <c r="D5" s="13">
        <v>1.1000000000000001E-3</v>
      </c>
      <c r="E5" s="13">
        <v>1.1000000000000001E-3</v>
      </c>
    </row>
    <row r="6" spans="1:5" x14ac:dyDescent="0.25">
      <c r="A6" s="1">
        <v>45024</v>
      </c>
      <c r="B6" s="13">
        <v>1E-3</v>
      </c>
      <c r="C6" s="13">
        <v>1E-3</v>
      </c>
      <c r="D6" s="13">
        <v>1.1000000000000001E-3</v>
      </c>
      <c r="E6" s="13">
        <v>1E-3</v>
      </c>
    </row>
    <row r="7" spans="1:5" x14ac:dyDescent="0.25">
      <c r="A7" t="s">
        <v>462</v>
      </c>
      <c r="B7" s="13">
        <v>1.2999999999999999E-3</v>
      </c>
      <c r="C7" s="13">
        <v>1E-3</v>
      </c>
      <c r="D7" s="13">
        <v>1.2999999999999999E-3</v>
      </c>
      <c r="E7" s="13">
        <v>1E-3</v>
      </c>
    </row>
    <row r="8" spans="1:5" x14ac:dyDescent="0.25">
      <c r="A8" t="s">
        <v>461</v>
      </c>
      <c r="B8" s="13">
        <v>1.5E-3</v>
      </c>
      <c r="C8" s="13">
        <v>1.2999999999999999E-3</v>
      </c>
      <c r="D8" s="13">
        <v>1.5E-3</v>
      </c>
      <c r="E8" s="13">
        <v>1.2999999999999999E-3</v>
      </c>
    </row>
    <row r="9" spans="1:5" x14ac:dyDescent="0.25">
      <c r="A9" t="s">
        <v>460</v>
      </c>
      <c r="B9" s="13">
        <v>1.1999999999999999E-3</v>
      </c>
      <c r="C9" s="13">
        <v>1.2999999999999999E-3</v>
      </c>
      <c r="D9" s="13">
        <v>1.5E-3</v>
      </c>
      <c r="E9" s="13">
        <v>1.5E-3</v>
      </c>
    </row>
    <row r="10" spans="1:5" x14ac:dyDescent="0.25">
      <c r="A10" s="1">
        <v>45114</v>
      </c>
      <c r="B10" s="13">
        <v>1.1999999999999999E-3</v>
      </c>
      <c r="C10" s="13">
        <v>1.1999999999999999E-3</v>
      </c>
      <c r="D10" s="13">
        <v>1.2999999999999999E-3</v>
      </c>
      <c r="E10" s="13">
        <v>1.1999999999999999E-3</v>
      </c>
    </row>
    <row r="11" spans="1:5" x14ac:dyDescent="0.25">
      <c r="A11" t="s">
        <v>459</v>
      </c>
      <c r="B11" s="13">
        <v>1.1999999999999999E-3</v>
      </c>
      <c r="C11" s="13">
        <v>1.1000000000000001E-3</v>
      </c>
      <c r="D11" s="13">
        <v>1.1999999999999999E-3</v>
      </c>
      <c r="E11" s="13">
        <v>1.1999999999999999E-3</v>
      </c>
    </row>
    <row r="12" spans="1:5" x14ac:dyDescent="0.25">
      <c r="A12" t="s">
        <v>458</v>
      </c>
      <c r="B12" s="13">
        <v>1.4E-3</v>
      </c>
      <c r="C12" s="13">
        <v>1.1999999999999999E-3</v>
      </c>
      <c r="D12" s="13">
        <v>1.5E-3</v>
      </c>
      <c r="E12" s="13">
        <v>1.1999999999999999E-3</v>
      </c>
    </row>
    <row r="13" spans="1:5" x14ac:dyDescent="0.25">
      <c r="A13" t="s">
        <v>457</v>
      </c>
      <c r="B13" s="13">
        <v>1.8E-3</v>
      </c>
      <c r="C13" s="13">
        <v>1.4E-3</v>
      </c>
      <c r="D13" s="13">
        <v>1.8E-3</v>
      </c>
      <c r="E13" s="13">
        <v>1.4E-3</v>
      </c>
    </row>
    <row r="14" spans="1:5" x14ac:dyDescent="0.25">
      <c r="A14" s="1">
        <v>45175</v>
      </c>
      <c r="B14" s="13">
        <v>1.8E-3</v>
      </c>
      <c r="C14" s="13">
        <v>1.8E-3</v>
      </c>
      <c r="D14" s="13">
        <v>1.9E-3</v>
      </c>
      <c r="E14" s="13">
        <v>1.8E-3</v>
      </c>
    </row>
    <row r="15" spans="1:5" x14ac:dyDescent="0.25">
      <c r="A15" s="1">
        <v>44963</v>
      </c>
      <c r="B15" s="13">
        <v>1.9E-3</v>
      </c>
      <c r="C15" s="13">
        <v>1.6999999999999999E-3</v>
      </c>
      <c r="D15" s="13">
        <v>1.9E-3</v>
      </c>
      <c r="E15" s="13">
        <v>1.8E-3</v>
      </c>
    </row>
    <row r="16" spans="1:5" x14ac:dyDescent="0.25">
      <c r="A16" t="s">
        <v>456</v>
      </c>
      <c r="B16" s="13">
        <v>1.6999999999999999E-3</v>
      </c>
      <c r="C16" s="13">
        <v>1.6999999999999999E-3</v>
      </c>
      <c r="D16" s="13">
        <v>1.9E-3</v>
      </c>
      <c r="E16" s="13">
        <v>1.9E-3</v>
      </c>
    </row>
    <row r="17" spans="1:5" x14ac:dyDescent="0.25">
      <c r="A17" t="s">
        <v>455</v>
      </c>
      <c r="B17" s="13">
        <v>1.6999999999999999E-3</v>
      </c>
      <c r="C17" s="13">
        <v>1.6999999999999999E-3</v>
      </c>
      <c r="D17" s="13">
        <v>1.6999999999999999E-3</v>
      </c>
      <c r="E17" s="13">
        <v>1.6999999999999999E-3</v>
      </c>
    </row>
    <row r="18" spans="1:5" x14ac:dyDescent="0.25">
      <c r="A18" s="1">
        <v>45265</v>
      </c>
      <c r="B18" s="13">
        <v>1.6999999999999999E-3</v>
      </c>
      <c r="C18" s="13">
        <v>1.6999999999999999E-3</v>
      </c>
      <c r="D18" s="13">
        <v>1.6999999999999999E-3</v>
      </c>
      <c r="E18" s="13">
        <v>1.6999999999999999E-3</v>
      </c>
    </row>
    <row r="19" spans="1:5" x14ac:dyDescent="0.25">
      <c r="A19" s="1">
        <v>45021</v>
      </c>
      <c r="B19" s="13">
        <v>1.8E-3</v>
      </c>
      <c r="C19" s="13">
        <v>0</v>
      </c>
      <c r="D19" s="13">
        <v>1.8E-3</v>
      </c>
      <c r="E19" s="13">
        <v>0</v>
      </c>
    </row>
    <row r="20" spans="1:5" x14ac:dyDescent="0.25">
      <c r="A20" t="s">
        <v>454</v>
      </c>
      <c r="B20" s="13">
        <v>1.8E-3</v>
      </c>
      <c r="C20" s="13">
        <v>1.8E-3</v>
      </c>
      <c r="D20" s="13">
        <v>1.9E-3</v>
      </c>
      <c r="E20" s="13">
        <v>1.8E-3</v>
      </c>
    </row>
    <row r="21" spans="1:5" x14ac:dyDescent="0.25">
      <c r="A21" t="s">
        <v>453</v>
      </c>
      <c r="B21" s="13">
        <v>2.0999999999999999E-3</v>
      </c>
      <c r="C21" s="13">
        <v>1.6000000000000001E-3</v>
      </c>
      <c r="D21" s="13">
        <v>2.0999999999999999E-3</v>
      </c>
      <c r="E21" s="13">
        <v>1.8E-3</v>
      </c>
    </row>
    <row r="22" spans="1:5" x14ac:dyDescent="0.25">
      <c r="A22" t="s">
        <v>452</v>
      </c>
      <c r="B22" s="13">
        <v>2.0999999999999999E-3</v>
      </c>
      <c r="C22" s="13">
        <v>2.0999999999999999E-3</v>
      </c>
      <c r="D22" s="13">
        <v>3.0000000000000001E-3</v>
      </c>
      <c r="E22" s="13">
        <v>2.0999999999999999E-3</v>
      </c>
    </row>
    <row r="23" spans="1:5" x14ac:dyDescent="0.25">
      <c r="A23" s="1">
        <v>45111</v>
      </c>
      <c r="B23" s="13">
        <v>2.5000000000000001E-3</v>
      </c>
      <c r="C23" s="13">
        <v>1.9E-3</v>
      </c>
      <c r="D23" s="13">
        <v>2.5000000000000001E-3</v>
      </c>
      <c r="E23" s="13">
        <v>2.0999999999999999E-3</v>
      </c>
    </row>
    <row r="24" spans="1:5" x14ac:dyDescent="0.25">
      <c r="A24" t="s">
        <v>451</v>
      </c>
      <c r="B24" s="13">
        <v>2.7000000000000001E-3</v>
      </c>
      <c r="C24" s="13">
        <v>2.5000000000000001E-3</v>
      </c>
      <c r="D24" s="13">
        <v>2.8E-3</v>
      </c>
      <c r="E24" s="13">
        <v>2.5000000000000001E-3</v>
      </c>
    </row>
    <row r="25" spans="1:5" x14ac:dyDescent="0.25">
      <c r="A25" t="s">
        <v>450</v>
      </c>
      <c r="B25" s="13">
        <v>2.7000000000000001E-3</v>
      </c>
      <c r="C25" s="13">
        <v>2.7000000000000001E-3</v>
      </c>
      <c r="D25" s="13">
        <v>2.8999999999999998E-3</v>
      </c>
      <c r="E25" s="13">
        <v>2.7000000000000001E-3</v>
      </c>
    </row>
    <row r="26" spans="1:5" x14ac:dyDescent="0.25">
      <c r="A26" t="s">
        <v>449</v>
      </c>
      <c r="B26" s="13">
        <v>1.9E-3</v>
      </c>
      <c r="C26" s="13">
        <v>1.9E-3</v>
      </c>
      <c r="D26" s="13">
        <v>2.7000000000000001E-3</v>
      </c>
      <c r="E26" s="13">
        <v>2.7000000000000001E-3</v>
      </c>
    </row>
    <row r="27" spans="1:5" x14ac:dyDescent="0.25">
      <c r="A27" s="1">
        <v>45202</v>
      </c>
      <c r="B27" s="13">
        <v>1.8E-3</v>
      </c>
      <c r="C27" s="13">
        <v>1.8E-3</v>
      </c>
      <c r="D27" s="13">
        <v>1.9E-3</v>
      </c>
      <c r="E27" s="13">
        <v>1.9E-3</v>
      </c>
    </row>
    <row r="28" spans="1:5" x14ac:dyDescent="0.25">
      <c r="A28" s="1">
        <v>44988</v>
      </c>
      <c r="B28" s="13">
        <v>1.4E-3</v>
      </c>
      <c r="C28" s="13">
        <v>1.6999999999999999E-3</v>
      </c>
      <c r="D28" s="13">
        <v>1.8E-3</v>
      </c>
      <c r="E28" s="13">
        <v>1.8E-3</v>
      </c>
    </row>
    <row r="29" spans="1:5" x14ac:dyDescent="0.25">
      <c r="A29" t="s">
        <v>448</v>
      </c>
      <c r="B29" s="13">
        <v>1.6000000000000001E-3</v>
      </c>
      <c r="C29" s="13">
        <v>1.4E-3</v>
      </c>
      <c r="D29" s="13">
        <v>1.6000000000000001E-3</v>
      </c>
      <c r="E29" s="13">
        <v>1.4E-3</v>
      </c>
    </row>
    <row r="30" spans="1:5" x14ac:dyDescent="0.25">
      <c r="A30" t="s">
        <v>447</v>
      </c>
      <c r="B30" s="13">
        <v>1.8E-3</v>
      </c>
      <c r="C30" s="13">
        <v>1.6000000000000001E-3</v>
      </c>
      <c r="D30" s="13">
        <v>1.8E-3</v>
      </c>
      <c r="E30" s="13">
        <v>1.6000000000000001E-3</v>
      </c>
    </row>
    <row r="31" spans="1:5" x14ac:dyDescent="0.25">
      <c r="A31" s="1">
        <v>45201</v>
      </c>
      <c r="B31" s="13">
        <v>1.6999999999999999E-3</v>
      </c>
      <c r="C31" s="13">
        <v>1.6999999999999999E-3</v>
      </c>
      <c r="D31" s="13">
        <v>1.8E-3</v>
      </c>
      <c r="E31" s="13">
        <v>1.8E-3</v>
      </c>
    </row>
    <row r="32" spans="1:5" x14ac:dyDescent="0.25">
      <c r="A32" s="1">
        <v>44987</v>
      </c>
      <c r="B32" s="13">
        <v>1.6999999999999999E-3</v>
      </c>
      <c r="C32" s="13">
        <v>1.6999999999999999E-3</v>
      </c>
      <c r="D32" s="13">
        <v>1.6999999999999999E-3</v>
      </c>
      <c r="E32" s="13">
        <v>1.6999999999999999E-3</v>
      </c>
    </row>
    <row r="33" spans="1:5" x14ac:dyDescent="0.25">
      <c r="A33" t="s">
        <v>446</v>
      </c>
      <c r="B33" s="13">
        <v>1.6999999999999999E-3</v>
      </c>
      <c r="C33" s="13">
        <v>1.6999999999999999E-3</v>
      </c>
      <c r="D33" s="13">
        <v>1.8E-3</v>
      </c>
      <c r="E33" s="13">
        <v>1.6999999999999999E-3</v>
      </c>
    </row>
    <row r="34" spans="1:5" x14ac:dyDescent="0.25">
      <c r="A34" t="s">
        <v>445</v>
      </c>
      <c r="B34" s="13">
        <v>1.6999999999999999E-3</v>
      </c>
      <c r="C34" s="13">
        <v>1.6999999999999999E-3</v>
      </c>
      <c r="D34" s="13">
        <v>1.9E-3</v>
      </c>
      <c r="E34" s="13">
        <v>1.6999999999999999E-3</v>
      </c>
    </row>
    <row r="35" spans="1:5" x14ac:dyDescent="0.25">
      <c r="A35" t="s">
        <v>444</v>
      </c>
      <c r="B35" s="13">
        <v>1.1999999999999999E-3</v>
      </c>
      <c r="C35" s="13">
        <v>1.1999999999999999E-3</v>
      </c>
      <c r="D35" s="13">
        <v>1.6999999999999999E-3</v>
      </c>
      <c r="E35" s="13">
        <v>1.6999999999999999E-3</v>
      </c>
    </row>
    <row r="36" spans="1:5" x14ac:dyDescent="0.25">
      <c r="A36" s="1">
        <v>45078</v>
      </c>
      <c r="B36" s="13">
        <v>1.8E-3</v>
      </c>
      <c r="C36" s="13">
        <v>0</v>
      </c>
      <c r="D36" s="13">
        <v>1.8E-3</v>
      </c>
      <c r="E36" s="13">
        <v>1.1999999999999999E-3</v>
      </c>
    </row>
    <row r="37" spans="1:5" x14ac:dyDescent="0.25">
      <c r="A37" t="s">
        <v>443</v>
      </c>
      <c r="B37" s="13">
        <v>1.8E-3</v>
      </c>
      <c r="C37" s="13">
        <v>1.8E-3</v>
      </c>
      <c r="D37" s="13">
        <v>1.8E-3</v>
      </c>
      <c r="E37" s="13">
        <v>1.8E-3</v>
      </c>
    </row>
    <row r="38" spans="1:5" x14ac:dyDescent="0.25">
      <c r="A38" t="s">
        <v>442</v>
      </c>
      <c r="B38" s="13">
        <v>1.5E-3</v>
      </c>
      <c r="C38" s="13">
        <v>1.5E-3</v>
      </c>
      <c r="D38" s="13">
        <v>1.8E-3</v>
      </c>
      <c r="E38" s="13">
        <v>1.8E-3</v>
      </c>
    </row>
    <row r="39" spans="1:5" x14ac:dyDescent="0.25">
      <c r="A39" t="s">
        <v>441</v>
      </c>
      <c r="B39" s="13">
        <v>1.6999999999999999E-3</v>
      </c>
      <c r="C39" s="13">
        <v>1.5E-3</v>
      </c>
      <c r="D39" s="13">
        <v>1.9E-3</v>
      </c>
      <c r="E39" s="13">
        <v>1.5E-3</v>
      </c>
    </row>
    <row r="40" spans="1:5" x14ac:dyDescent="0.25">
      <c r="A40" s="1">
        <v>44816</v>
      </c>
      <c r="B40" s="13">
        <v>1.6999999999999999E-3</v>
      </c>
      <c r="C40" s="13">
        <v>1.6999999999999999E-3</v>
      </c>
      <c r="D40" s="13">
        <v>1.6999999999999999E-3</v>
      </c>
      <c r="E40" s="13">
        <v>1.6999999999999999E-3</v>
      </c>
    </row>
    <row r="41" spans="1:5" x14ac:dyDescent="0.25">
      <c r="A41" s="1">
        <v>44604</v>
      </c>
      <c r="B41" s="13">
        <v>2E-3</v>
      </c>
      <c r="C41" s="13">
        <v>1.6999999999999999E-3</v>
      </c>
      <c r="D41" s="13">
        <v>2E-3</v>
      </c>
      <c r="E41" s="13">
        <v>1.6999999999999999E-3</v>
      </c>
    </row>
    <row r="42" spans="1:5" x14ac:dyDescent="0.25">
      <c r="A42" t="s">
        <v>440</v>
      </c>
      <c r="B42" s="13">
        <v>1.1999999999999999E-3</v>
      </c>
      <c r="C42" s="13">
        <v>1.2999999999999999E-3</v>
      </c>
      <c r="D42" s="13">
        <v>2E-3</v>
      </c>
      <c r="E42" s="13">
        <v>2E-3</v>
      </c>
    </row>
    <row r="43" spans="1:5" x14ac:dyDescent="0.25">
      <c r="A43" t="s">
        <v>439</v>
      </c>
      <c r="B43" s="13">
        <v>1.2999999999999999E-3</v>
      </c>
      <c r="C43" s="13">
        <v>1.1999999999999999E-3</v>
      </c>
      <c r="D43" s="13">
        <v>1.9E-3</v>
      </c>
      <c r="E43" s="13">
        <v>1.1999999999999999E-3</v>
      </c>
    </row>
    <row r="44" spans="1:5" x14ac:dyDescent="0.25">
      <c r="A44" s="1">
        <v>44876</v>
      </c>
      <c r="B44" s="13">
        <v>1.1999999999999999E-3</v>
      </c>
      <c r="C44" s="13">
        <v>1.1000000000000001E-3</v>
      </c>
      <c r="D44" s="13">
        <v>1.2999999999999999E-3</v>
      </c>
      <c r="E44" s="13">
        <v>1.2999999999999999E-3</v>
      </c>
    </row>
    <row r="45" spans="1:5" x14ac:dyDescent="0.25">
      <c r="A45" s="1">
        <v>44662</v>
      </c>
      <c r="B45" s="13">
        <v>1.2999999999999999E-3</v>
      </c>
      <c r="C45" s="13">
        <v>1.1999999999999999E-3</v>
      </c>
      <c r="D45" s="13">
        <v>1.4E-3</v>
      </c>
      <c r="E45" s="13">
        <v>1.1999999999999999E-3</v>
      </c>
    </row>
    <row r="46" spans="1:5" x14ac:dyDescent="0.25">
      <c r="A46" t="s">
        <v>438</v>
      </c>
      <c r="B46" s="13">
        <v>1.9E-3</v>
      </c>
      <c r="C46" s="13">
        <v>1.2999999999999999E-3</v>
      </c>
      <c r="D46" s="13">
        <v>1.9E-3</v>
      </c>
      <c r="E46" s="13">
        <v>1.2999999999999999E-3</v>
      </c>
    </row>
    <row r="47" spans="1:5" x14ac:dyDescent="0.25">
      <c r="A47" t="s">
        <v>437</v>
      </c>
      <c r="B47" s="13">
        <v>1.6000000000000001E-3</v>
      </c>
      <c r="C47" s="13">
        <v>1.6000000000000001E-3</v>
      </c>
      <c r="D47" s="13">
        <v>1.9E-3</v>
      </c>
      <c r="E47" s="13">
        <v>1.9E-3</v>
      </c>
    </row>
    <row r="48" spans="1:5" x14ac:dyDescent="0.25">
      <c r="A48" t="s">
        <v>436</v>
      </c>
      <c r="B48" s="13">
        <v>2.7000000000000001E-3</v>
      </c>
      <c r="C48" s="13">
        <v>1.6000000000000001E-3</v>
      </c>
      <c r="D48" s="13">
        <v>2.7000000000000001E-3</v>
      </c>
      <c r="E48" s="13">
        <v>1.6000000000000001E-3</v>
      </c>
    </row>
    <row r="49" spans="1:5" x14ac:dyDescent="0.25">
      <c r="A49" s="1">
        <v>44752</v>
      </c>
      <c r="B49" s="13">
        <v>2.5000000000000001E-3</v>
      </c>
      <c r="C49" s="13">
        <v>2.7000000000000001E-3</v>
      </c>
      <c r="D49" s="13">
        <v>2.7000000000000001E-3</v>
      </c>
      <c r="E49" s="13">
        <v>2.7000000000000001E-3</v>
      </c>
    </row>
    <row r="50" spans="1:5" x14ac:dyDescent="0.25">
      <c r="A50" t="s">
        <v>435</v>
      </c>
      <c r="B50" s="13">
        <v>2.3E-3</v>
      </c>
      <c r="C50" s="13">
        <v>2.3E-3</v>
      </c>
      <c r="D50" s="13">
        <v>2.5000000000000001E-3</v>
      </c>
      <c r="E50" s="13">
        <v>2.5000000000000001E-3</v>
      </c>
    </row>
    <row r="51" spans="1:5" x14ac:dyDescent="0.25">
      <c r="A51" t="s">
        <v>434</v>
      </c>
      <c r="B51" s="13">
        <v>1.1999999999999999E-3</v>
      </c>
      <c r="C51" s="13">
        <v>1.1999999999999999E-3</v>
      </c>
      <c r="D51" s="13">
        <v>2.3E-3</v>
      </c>
      <c r="E51" s="13">
        <v>2.3E-3</v>
      </c>
    </row>
    <row r="52" spans="1:5" x14ac:dyDescent="0.25">
      <c r="A52" t="s">
        <v>433</v>
      </c>
      <c r="B52" s="13">
        <v>1.2999999999999999E-3</v>
      </c>
      <c r="C52" s="13">
        <v>1.1999999999999999E-3</v>
      </c>
      <c r="D52" s="13">
        <v>1.2999999999999999E-3</v>
      </c>
      <c r="E52" s="13">
        <v>1.1999999999999999E-3</v>
      </c>
    </row>
    <row r="53" spans="1:5" x14ac:dyDescent="0.25">
      <c r="A53" s="1">
        <v>44813</v>
      </c>
      <c r="B53" s="13">
        <v>1.1000000000000001E-3</v>
      </c>
      <c r="C53" s="13">
        <v>1.1000000000000001E-3</v>
      </c>
      <c r="D53" s="13">
        <v>1.2999999999999999E-3</v>
      </c>
      <c r="E53" s="13">
        <v>1.2999999999999999E-3</v>
      </c>
    </row>
    <row r="54" spans="1:5" x14ac:dyDescent="0.25">
      <c r="A54" s="1">
        <v>44601</v>
      </c>
      <c r="B54" s="13">
        <v>1.1000000000000001E-3</v>
      </c>
      <c r="C54" s="13">
        <v>1.1000000000000001E-3</v>
      </c>
      <c r="D54" s="13">
        <v>1.1000000000000001E-3</v>
      </c>
      <c r="E54" s="13">
        <v>1.1000000000000001E-3</v>
      </c>
    </row>
    <row r="55" spans="1:5" x14ac:dyDescent="0.25">
      <c r="A55" t="s">
        <v>432</v>
      </c>
      <c r="B55" s="13">
        <v>1.1999999999999999E-3</v>
      </c>
      <c r="C55" s="13">
        <v>1.1000000000000001E-3</v>
      </c>
      <c r="D55" s="13">
        <v>1.2999999999999999E-3</v>
      </c>
      <c r="E55" s="13">
        <v>1.1000000000000001E-3</v>
      </c>
    </row>
    <row r="56" spans="1:5" x14ac:dyDescent="0.25">
      <c r="A56" t="s">
        <v>431</v>
      </c>
      <c r="B56" s="13">
        <v>1.1000000000000001E-3</v>
      </c>
      <c r="C56" s="13">
        <v>1.1000000000000001E-3</v>
      </c>
      <c r="D56" s="13">
        <v>1.2999999999999999E-3</v>
      </c>
      <c r="E56" s="13">
        <v>1.1999999999999999E-3</v>
      </c>
    </row>
    <row r="57" spans="1:5" x14ac:dyDescent="0.25">
      <c r="A57" s="1">
        <v>44903</v>
      </c>
      <c r="B57" s="13">
        <v>1.2999999999999999E-3</v>
      </c>
      <c r="C57" s="13">
        <v>1.1000000000000001E-3</v>
      </c>
      <c r="D57" s="13">
        <v>1.2999999999999999E-3</v>
      </c>
      <c r="E57" s="13">
        <v>1.1000000000000001E-3</v>
      </c>
    </row>
    <row r="58" spans="1:5" x14ac:dyDescent="0.25">
      <c r="A58" s="1">
        <v>44689</v>
      </c>
      <c r="B58" s="13">
        <v>1.5E-3</v>
      </c>
      <c r="C58" s="13">
        <v>1.2999999999999999E-3</v>
      </c>
      <c r="D58" s="13">
        <v>1.5E-3</v>
      </c>
      <c r="E58" s="13">
        <v>1.2999999999999999E-3</v>
      </c>
    </row>
    <row r="59" spans="1:5" x14ac:dyDescent="0.25">
      <c r="A59" t="s">
        <v>430</v>
      </c>
      <c r="B59" s="13">
        <v>1.6000000000000001E-3</v>
      </c>
      <c r="C59" s="13">
        <v>1.5E-3</v>
      </c>
      <c r="D59" s="13">
        <v>1.6000000000000001E-3</v>
      </c>
      <c r="E59" s="13">
        <v>1.5E-3</v>
      </c>
    </row>
    <row r="60" spans="1:5" x14ac:dyDescent="0.25">
      <c r="A60" t="s">
        <v>429</v>
      </c>
      <c r="B60" s="13">
        <v>1.5E-3</v>
      </c>
      <c r="C60" s="13">
        <v>1.4E-3</v>
      </c>
      <c r="D60" s="13">
        <v>1.6000000000000001E-3</v>
      </c>
      <c r="E60" s="13">
        <v>1.6000000000000001E-3</v>
      </c>
    </row>
    <row r="61" spans="1:5" x14ac:dyDescent="0.25">
      <c r="A61" t="s">
        <v>428</v>
      </c>
      <c r="B61" s="13">
        <v>1.5E-3</v>
      </c>
      <c r="C61" s="13">
        <v>1.5E-3</v>
      </c>
      <c r="D61" s="13">
        <v>1.5E-3</v>
      </c>
      <c r="E61" s="13">
        <v>1.5E-3</v>
      </c>
    </row>
    <row r="62" spans="1:5" x14ac:dyDescent="0.25">
      <c r="A62" s="1">
        <v>44780</v>
      </c>
      <c r="B62" s="13">
        <v>1.4E-3</v>
      </c>
      <c r="C62" s="13">
        <v>1.4E-3</v>
      </c>
      <c r="D62" s="13">
        <v>1.5E-3</v>
      </c>
      <c r="E62" s="13">
        <v>1.5E-3</v>
      </c>
    </row>
    <row r="63" spans="1:5" x14ac:dyDescent="0.25">
      <c r="A63" s="1">
        <v>44568</v>
      </c>
      <c r="B63" s="13">
        <v>1.6999999999999999E-3</v>
      </c>
      <c r="C63" s="13">
        <v>1.4E-3</v>
      </c>
      <c r="D63" s="13">
        <v>1.6999999999999999E-3</v>
      </c>
      <c r="E63" s="13">
        <v>1.4E-3</v>
      </c>
    </row>
    <row r="64" spans="1:5" x14ac:dyDescent="0.25">
      <c r="A64" t="s">
        <v>427</v>
      </c>
      <c r="B64" s="13">
        <v>2E-3</v>
      </c>
      <c r="C64" s="13">
        <v>1.6999999999999999E-3</v>
      </c>
      <c r="D64" s="13">
        <v>2E-3</v>
      </c>
      <c r="E64" s="13">
        <v>1.6999999999999999E-3</v>
      </c>
    </row>
    <row r="65" spans="1:5" x14ac:dyDescent="0.25">
      <c r="A65" t="s">
        <v>426</v>
      </c>
      <c r="B65" s="13">
        <v>8.9999999999999998E-4</v>
      </c>
      <c r="C65" s="13">
        <v>8.9999999999999998E-4</v>
      </c>
      <c r="D65" s="13">
        <v>2E-3</v>
      </c>
      <c r="E65" s="13">
        <v>2E-3</v>
      </c>
    </row>
    <row r="66" spans="1:5" x14ac:dyDescent="0.25">
      <c r="A66" s="1">
        <v>44840</v>
      </c>
      <c r="B66" s="13">
        <v>1E-3</v>
      </c>
      <c r="C66" s="13">
        <v>8.9999999999999998E-4</v>
      </c>
      <c r="D66" s="13">
        <v>1E-3</v>
      </c>
      <c r="E66" s="13">
        <v>8.9999999999999998E-4</v>
      </c>
    </row>
    <row r="67" spans="1:5" x14ac:dyDescent="0.25">
      <c r="A67" s="1">
        <v>44626</v>
      </c>
      <c r="B67" s="13">
        <v>1.1000000000000001E-3</v>
      </c>
      <c r="C67" s="13">
        <v>8.9999999999999998E-4</v>
      </c>
      <c r="D67" s="13">
        <v>1.1000000000000001E-3</v>
      </c>
      <c r="E67" s="13">
        <v>1E-3</v>
      </c>
    </row>
    <row r="68" spans="1:5" x14ac:dyDescent="0.25">
      <c r="A68" t="s">
        <v>425</v>
      </c>
      <c r="B68" s="13">
        <v>1.1999999999999999E-3</v>
      </c>
      <c r="C68" s="13">
        <v>1.1000000000000001E-3</v>
      </c>
      <c r="D68" s="13">
        <v>1.1999999999999999E-3</v>
      </c>
      <c r="E68" s="13">
        <v>1.1000000000000001E-3</v>
      </c>
    </row>
    <row r="69" spans="1:5" x14ac:dyDescent="0.25">
      <c r="A69" t="s">
        <v>424</v>
      </c>
      <c r="B69" s="13">
        <v>1.1999999999999999E-3</v>
      </c>
      <c r="C69" s="13">
        <v>1.1999999999999999E-3</v>
      </c>
      <c r="D69" s="13">
        <v>1.2999999999999999E-3</v>
      </c>
      <c r="E69" s="13">
        <v>1.1999999999999999E-3</v>
      </c>
    </row>
    <row r="70" spans="1:5" x14ac:dyDescent="0.25">
      <c r="A70" t="s">
        <v>423</v>
      </c>
      <c r="B70" s="13">
        <v>1.4E-3</v>
      </c>
      <c r="C70" s="13">
        <v>1.1999999999999999E-3</v>
      </c>
      <c r="D70" s="13">
        <v>1.4E-3</v>
      </c>
      <c r="E70" s="13">
        <v>1.1999999999999999E-3</v>
      </c>
    </row>
    <row r="71" spans="1:5" x14ac:dyDescent="0.25">
      <c r="A71" s="1">
        <v>44717</v>
      </c>
      <c r="B71" s="13">
        <v>1.5E-3</v>
      </c>
      <c r="C71" s="13">
        <v>1.4E-3</v>
      </c>
      <c r="D71" s="13">
        <v>1.5E-3</v>
      </c>
      <c r="E71" s="13">
        <v>1.4E-3</v>
      </c>
    </row>
    <row r="72" spans="1:5" x14ac:dyDescent="0.25">
      <c r="A72" t="s">
        <v>422</v>
      </c>
      <c r="B72" s="13">
        <v>1.1999999999999999E-3</v>
      </c>
      <c r="C72" s="13">
        <v>1.5E-3</v>
      </c>
      <c r="D72" s="13">
        <v>1.5E-3</v>
      </c>
      <c r="E72" s="13">
        <v>1.5E-3</v>
      </c>
    </row>
    <row r="73" spans="1:5" x14ac:dyDescent="0.25">
      <c r="A73" t="s">
        <v>421</v>
      </c>
      <c r="B73" s="13">
        <v>1E-3</v>
      </c>
      <c r="C73" s="13">
        <v>1E-3</v>
      </c>
      <c r="D73" s="13">
        <v>1.1999999999999999E-3</v>
      </c>
      <c r="E73" s="13">
        <v>1.1999999999999999E-3</v>
      </c>
    </row>
    <row r="74" spans="1:5" x14ac:dyDescent="0.25">
      <c r="A74" t="s">
        <v>420</v>
      </c>
      <c r="B74" s="13">
        <v>1.1999999999999999E-3</v>
      </c>
      <c r="C74" s="13">
        <v>1E-3</v>
      </c>
      <c r="D74" s="13">
        <v>1.2999999999999999E-3</v>
      </c>
      <c r="E74" s="13">
        <v>1E-3</v>
      </c>
    </row>
    <row r="75" spans="1:5" x14ac:dyDescent="0.25">
      <c r="A75" s="1">
        <v>44777</v>
      </c>
      <c r="B75" s="13">
        <v>1E-3</v>
      </c>
      <c r="C75" s="13">
        <v>1E-3</v>
      </c>
      <c r="D75" s="13">
        <v>1.1999999999999999E-3</v>
      </c>
      <c r="E75" s="13">
        <v>1.1999999999999999E-3</v>
      </c>
    </row>
    <row r="76" spans="1:5" x14ac:dyDescent="0.25">
      <c r="A76" s="1">
        <v>44565</v>
      </c>
      <c r="B76" s="13">
        <v>8.0000000000000004E-4</v>
      </c>
      <c r="C76" s="13">
        <v>8.0000000000000004E-4</v>
      </c>
      <c r="D76" s="13">
        <v>1E-3</v>
      </c>
      <c r="E76" s="13">
        <v>1E-3</v>
      </c>
    </row>
    <row r="77" spans="1:5" x14ac:dyDescent="0.25">
      <c r="A77" t="s">
        <v>419</v>
      </c>
      <c r="B77" s="13">
        <v>8.0000000000000004E-4</v>
      </c>
      <c r="C77" s="13">
        <v>8.0000000000000004E-4</v>
      </c>
      <c r="D77" s="13">
        <v>8.0000000000000004E-4</v>
      </c>
      <c r="E77" s="13">
        <v>8.0000000000000004E-4</v>
      </c>
    </row>
    <row r="78" spans="1:5" x14ac:dyDescent="0.25">
      <c r="A78" t="s">
        <v>418</v>
      </c>
      <c r="B78" s="13">
        <v>8.9999999999999998E-4</v>
      </c>
      <c r="C78" s="13">
        <v>6.9999999999999999E-4</v>
      </c>
      <c r="D78" s="13">
        <v>8.9999999999999998E-4</v>
      </c>
      <c r="E78" s="13">
        <v>8.0000000000000004E-4</v>
      </c>
    </row>
    <row r="79" spans="1:5" x14ac:dyDescent="0.25">
      <c r="A79" s="1">
        <v>44868</v>
      </c>
      <c r="B79" s="13">
        <v>8.9999999999999998E-4</v>
      </c>
      <c r="C79" s="13">
        <v>8.0000000000000004E-4</v>
      </c>
      <c r="D79" s="13">
        <v>8.9999999999999998E-4</v>
      </c>
      <c r="E79" s="13">
        <v>8.9999999999999998E-4</v>
      </c>
    </row>
    <row r="80" spans="1:5" x14ac:dyDescent="0.25">
      <c r="A80" s="1">
        <v>44654</v>
      </c>
      <c r="B80" s="13">
        <v>8.0000000000000004E-4</v>
      </c>
      <c r="C80" s="13">
        <v>8.0000000000000004E-4</v>
      </c>
      <c r="D80" s="13">
        <v>8.9999999999999998E-4</v>
      </c>
      <c r="E80" s="13">
        <v>8.9999999999999998E-4</v>
      </c>
    </row>
    <row r="81" spans="1:5" x14ac:dyDescent="0.25">
      <c r="A81" t="s">
        <v>417</v>
      </c>
      <c r="B81" s="13">
        <v>8.0000000000000004E-4</v>
      </c>
      <c r="C81" s="13">
        <v>8.0000000000000004E-4</v>
      </c>
      <c r="D81" s="13">
        <v>8.0000000000000004E-4</v>
      </c>
      <c r="E81" s="13">
        <v>8.0000000000000004E-4</v>
      </c>
    </row>
    <row r="82" spans="1:5" x14ac:dyDescent="0.25">
      <c r="A82" t="s">
        <v>416</v>
      </c>
      <c r="B82" s="13">
        <v>8.9999999999999998E-4</v>
      </c>
      <c r="C82" s="13">
        <v>8.0000000000000004E-4</v>
      </c>
      <c r="D82" s="13">
        <v>8.9999999999999998E-4</v>
      </c>
      <c r="E82" s="13">
        <v>8.0000000000000004E-4</v>
      </c>
    </row>
    <row r="83" spans="1:5" x14ac:dyDescent="0.25">
      <c r="A83" s="1">
        <v>44836</v>
      </c>
      <c r="B83" s="13">
        <v>8.9999999999999998E-4</v>
      </c>
      <c r="C83" s="13">
        <v>8.9999999999999998E-4</v>
      </c>
      <c r="D83" s="13">
        <v>8.9999999999999998E-4</v>
      </c>
      <c r="E83" s="13">
        <v>8.9999999999999998E-4</v>
      </c>
    </row>
    <row r="84" spans="1:5" x14ac:dyDescent="0.25">
      <c r="A84" s="1">
        <v>44653</v>
      </c>
      <c r="B84" s="13">
        <v>8.9999999999999998E-4</v>
      </c>
      <c r="C84" s="13">
        <v>8.9999999999999998E-4</v>
      </c>
      <c r="D84" s="13">
        <v>1E-3</v>
      </c>
      <c r="E84" s="13">
        <v>8.9999999999999998E-4</v>
      </c>
    </row>
    <row r="85" spans="1:5" x14ac:dyDescent="0.25">
      <c r="A85" t="s">
        <v>415</v>
      </c>
      <c r="B85" s="13">
        <v>8.9999999999999998E-4</v>
      </c>
      <c r="C85" s="13">
        <v>8.9999999999999998E-4</v>
      </c>
      <c r="D85" s="13">
        <v>8.9999999999999998E-4</v>
      </c>
      <c r="E85" s="13">
        <v>8.9999999999999998E-4</v>
      </c>
    </row>
    <row r="86" spans="1:5" x14ac:dyDescent="0.25">
      <c r="A86" t="s">
        <v>414</v>
      </c>
      <c r="B86" s="13">
        <v>8.9999999999999998E-4</v>
      </c>
      <c r="C86" s="13">
        <v>8.9999999999999998E-4</v>
      </c>
      <c r="D86" s="13">
        <v>8.9999999999999998E-4</v>
      </c>
      <c r="E86" s="13">
        <v>8.9999999999999998E-4</v>
      </c>
    </row>
    <row r="87" spans="1:5" x14ac:dyDescent="0.25">
      <c r="A87" t="s">
        <v>413</v>
      </c>
      <c r="B87" s="13">
        <v>1E-3</v>
      </c>
      <c r="C87" s="13">
        <v>8.9999999999999998E-4</v>
      </c>
      <c r="D87" s="13">
        <v>1E-3</v>
      </c>
      <c r="E87" s="13">
        <v>8.9999999999999998E-4</v>
      </c>
    </row>
    <row r="88" spans="1:5" x14ac:dyDescent="0.25">
      <c r="A88" s="1">
        <v>44743</v>
      </c>
      <c r="B88" s="13">
        <v>1.1999999999999999E-3</v>
      </c>
      <c r="C88" s="13">
        <v>1E-3</v>
      </c>
      <c r="D88" s="13">
        <v>1.6000000000000001E-3</v>
      </c>
      <c r="E88" s="13">
        <v>1E-3</v>
      </c>
    </row>
    <row r="89" spans="1:5" x14ac:dyDescent="0.25">
      <c r="A89" t="s">
        <v>412</v>
      </c>
      <c r="B89" s="13">
        <v>1.1999999999999999E-3</v>
      </c>
      <c r="C89" s="13">
        <v>1.1000000000000001E-3</v>
      </c>
      <c r="D89" s="13">
        <v>1.2999999999999999E-3</v>
      </c>
      <c r="E89" s="13">
        <v>1.1999999999999999E-3</v>
      </c>
    </row>
    <row r="90" spans="1:5" x14ac:dyDescent="0.25">
      <c r="A90" t="s">
        <v>411</v>
      </c>
      <c r="B90" s="13">
        <v>1.1000000000000001E-3</v>
      </c>
      <c r="C90" s="13">
        <v>1.1000000000000001E-3</v>
      </c>
      <c r="D90" s="13">
        <v>1.1999999999999999E-3</v>
      </c>
      <c r="E90" s="13">
        <v>1.1999999999999999E-3</v>
      </c>
    </row>
    <row r="91" spans="1:5" x14ac:dyDescent="0.25">
      <c r="A91" t="s">
        <v>410</v>
      </c>
      <c r="B91" s="13">
        <v>1.1999999999999999E-3</v>
      </c>
      <c r="C91" s="13">
        <v>1.1000000000000001E-3</v>
      </c>
      <c r="D91" s="13">
        <v>1.1999999999999999E-3</v>
      </c>
      <c r="E91" s="13">
        <v>1.1000000000000001E-3</v>
      </c>
    </row>
    <row r="92" spans="1:5" x14ac:dyDescent="0.25">
      <c r="A92" s="1">
        <v>44481</v>
      </c>
      <c r="B92" s="13">
        <v>1.4E-3</v>
      </c>
      <c r="C92" s="13">
        <v>1.1999999999999999E-3</v>
      </c>
      <c r="D92" s="13">
        <v>1.4E-3</v>
      </c>
      <c r="E92" s="13">
        <v>1.1999999999999999E-3</v>
      </c>
    </row>
    <row r="93" spans="1:5" x14ac:dyDescent="0.25">
      <c r="A93" s="1">
        <v>44267</v>
      </c>
      <c r="B93" s="13">
        <v>1.5E-3</v>
      </c>
      <c r="C93" s="13">
        <v>1.4E-3</v>
      </c>
      <c r="D93" s="13">
        <v>1.6000000000000001E-3</v>
      </c>
      <c r="E93" s="13">
        <v>1.4E-3</v>
      </c>
    </row>
    <row r="94" spans="1:5" x14ac:dyDescent="0.25">
      <c r="A94" t="s">
        <v>409</v>
      </c>
      <c r="B94" s="13">
        <v>1.1999999999999999E-3</v>
      </c>
      <c r="C94" s="13">
        <v>1.5E-3</v>
      </c>
      <c r="D94" s="13">
        <v>1.6000000000000001E-3</v>
      </c>
      <c r="E94" s="13">
        <v>1.5E-3</v>
      </c>
    </row>
    <row r="95" spans="1:5" x14ac:dyDescent="0.25">
      <c r="A95" t="s">
        <v>408</v>
      </c>
      <c r="B95" s="13">
        <v>1.1999999999999999E-3</v>
      </c>
      <c r="C95" s="13">
        <v>1.1999999999999999E-3</v>
      </c>
      <c r="D95" s="13">
        <v>1.4E-3</v>
      </c>
      <c r="E95" s="13">
        <v>1.1999999999999999E-3</v>
      </c>
    </row>
    <row r="96" spans="1:5" x14ac:dyDescent="0.25">
      <c r="A96" s="1">
        <v>44541</v>
      </c>
      <c r="B96" s="13">
        <v>1.1999999999999999E-3</v>
      </c>
      <c r="C96" s="13">
        <v>1.1000000000000001E-3</v>
      </c>
      <c r="D96" s="13">
        <v>1.1999999999999999E-3</v>
      </c>
      <c r="E96" s="13">
        <v>1.1999999999999999E-3</v>
      </c>
    </row>
    <row r="97" spans="1:5" x14ac:dyDescent="0.25">
      <c r="A97" s="1">
        <v>44327</v>
      </c>
      <c r="B97" s="13">
        <v>1.1000000000000001E-3</v>
      </c>
      <c r="C97" s="13">
        <v>1E-3</v>
      </c>
      <c r="D97" s="13">
        <v>1.1999999999999999E-3</v>
      </c>
      <c r="E97" s="13">
        <v>1.1999999999999999E-3</v>
      </c>
    </row>
    <row r="98" spans="1:5" x14ac:dyDescent="0.25">
      <c r="A98" t="s">
        <v>407</v>
      </c>
      <c r="B98" s="13">
        <v>1.1000000000000001E-3</v>
      </c>
      <c r="C98" s="13">
        <v>1E-3</v>
      </c>
      <c r="D98" s="13">
        <v>1.1000000000000001E-3</v>
      </c>
      <c r="E98" s="13">
        <v>1.1000000000000001E-3</v>
      </c>
    </row>
    <row r="99" spans="1:5" x14ac:dyDescent="0.25">
      <c r="A99" t="s">
        <v>406</v>
      </c>
      <c r="B99" s="13">
        <v>1.1000000000000001E-3</v>
      </c>
      <c r="C99" s="13">
        <v>4.0000000000000002E-4</v>
      </c>
      <c r="D99" s="13">
        <v>1.1999999999999999E-3</v>
      </c>
      <c r="E99" s="13">
        <v>1.1000000000000001E-3</v>
      </c>
    </row>
    <row r="100" spans="1:5" x14ac:dyDescent="0.25">
      <c r="A100" t="s">
        <v>405</v>
      </c>
      <c r="B100" s="13">
        <v>1.1999999999999999E-3</v>
      </c>
      <c r="C100" s="13">
        <v>1E-3</v>
      </c>
      <c r="D100" s="13">
        <v>1.1999999999999999E-3</v>
      </c>
      <c r="E100" s="13">
        <v>1.1000000000000001E-3</v>
      </c>
    </row>
    <row r="101" spans="1:5" x14ac:dyDescent="0.25">
      <c r="A101" s="1">
        <v>44418</v>
      </c>
      <c r="B101" s="13">
        <v>1.2999999999999999E-3</v>
      </c>
      <c r="C101" s="13">
        <v>1.1999999999999999E-3</v>
      </c>
      <c r="D101" s="13">
        <v>1.2999999999999999E-3</v>
      </c>
      <c r="E101" s="13">
        <v>1.1999999999999999E-3</v>
      </c>
    </row>
    <row r="102" spans="1:5" x14ac:dyDescent="0.25">
      <c r="A102" s="1">
        <v>44206</v>
      </c>
      <c r="B102" s="13">
        <v>1.1000000000000001E-3</v>
      </c>
      <c r="C102" s="13">
        <v>1.1000000000000001E-3</v>
      </c>
      <c r="D102" s="13">
        <v>1.4E-3</v>
      </c>
      <c r="E102" s="13">
        <v>1.2999999999999999E-3</v>
      </c>
    </row>
    <row r="103" spans="1:5" x14ac:dyDescent="0.25">
      <c r="A103" t="s">
        <v>404</v>
      </c>
      <c r="B103" s="13">
        <v>1.1000000000000001E-3</v>
      </c>
      <c r="C103" s="13">
        <v>1E-3</v>
      </c>
      <c r="D103" s="13">
        <v>1.1000000000000001E-3</v>
      </c>
      <c r="E103" s="13">
        <v>1.1000000000000001E-3</v>
      </c>
    </row>
    <row r="104" spans="1:5" x14ac:dyDescent="0.25">
      <c r="A104" t="s">
        <v>403</v>
      </c>
      <c r="B104" s="13">
        <v>1.1000000000000001E-3</v>
      </c>
      <c r="C104" s="13">
        <v>1.1000000000000001E-3</v>
      </c>
      <c r="D104" s="13">
        <v>1.1999999999999999E-3</v>
      </c>
      <c r="E104" s="13">
        <v>1.1000000000000001E-3</v>
      </c>
    </row>
    <row r="105" spans="1:5" x14ac:dyDescent="0.25">
      <c r="A105" s="1">
        <v>44478</v>
      </c>
      <c r="B105" s="13">
        <v>1.1999999999999999E-3</v>
      </c>
      <c r="C105" s="13">
        <v>1.1000000000000001E-3</v>
      </c>
      <c r="D105" s="13">
        <v>1.1999999999999999E-3</v>
      </c>
      <c r="E105" s="13">
        <v>1.1000000000000001E-3</v>
      </c>
    </row>
    <row r="106" spans="1:5" x14ac:dyDescent="0.25">
      <c r="A106" s="1">
        <v>44264</v>
      </c>
      <c r="B106" s="13">
        <v>1.1999999999999999E-3</v>
      </c>
      <c r="C106" s="13">
        <v>1.1000000000000001E-3</v>
      </c>
      <c r="D106" s="13">
        <v>1.1999999999999999E-3</v>
      </c>
      <c r="E106" s="13">
        <v>1.1999999999999999E-3</v>
      </c>
    </row>
    <row r="107" spans="1:5" x14ac:dyDescent="0.25">
      <c r="A107" t="s">
        <v>402</v>
      </c>
      <c r="B107" s="13">
        <v>1.1999999999999999E-3</v>
      </c>
      <c r="C107" s="13">
        <v>1.1000000000000001E-3</v>
      </c>
      <c r="D107" s="13">
        <v>1.1999999999999999E-3</v>
      </c>
      <c r="E107" s="13">
        <v>1.1999999999999999E-3</v>
      </c>
    </row>
    <row r="108" spans="1:5" x14ac:dyDescent="0.25">
      <c r="A108" t="s">
        <v>401</v>
      </c>
      <c r="B108" s="13">
        <v>1.1999999999999999E-3</v>
      </c>
      <c r="C108" s="13">
        <v>1.1000000000000001E-3</v>
      </c>
      <c r="D108" s="13">
        <v>1.5E-3</v>
      </c>
      <c r="E108" s="13">
        <v>1.1999999999999999E-3</v>
      </c>
    </row>
    <row r="109" spans="1:5" x14ac:dyDescent="0.25">
      <c r="A109" t="s">
        <v>400</v>
      </c>
      <c r="B109" s="13">
        <v>1.1000000000000001E-3</v>
      </c>
      <c r="C109" s="13">
        <v>1E-3</v>
      </c>
      <c r="D109" s="13">
        <v>1.1999999999999999E-3</v>
      </c>
      <c r="E109" s="13">
        <v>1.1999999999999999E-3</v>
      </c>
    </row>
    <row r="110" spans="1:5" x14ac:dyDescent="0.25">
      <c r="A110" s="1">
        <v>44355</v>
      </c>
      <c r="B110" s="13">
        <v>1.1000000000000001E-3</v>
      </c>
      <c r="C110" s="13">
        <v>1E-3</v>
      </c>
      <c r="D110" s="13">
        <v>1.1000000000000001E-3</v>
      </c>
      <c r="E110" s="13">
        <v>1.1000000000000001E-3</v>
      </c>
    </row>
    <row r="111" spans="1:5" x14ac:dyDescent="0.25">
      <c r="A111" t="s">
        <v>399</v>
      </c>
      <c r="B111" s="13">
        <v>1.1000000000000001E-3</v>
      </c>
      <c r="C111" s="13">
        <v>1E-3</v>
      </c>
      <c r="D111" s="13">
        <v>1.1000000000000001E-3</v>
      </c>
      <c r="E111" s="13">
        <v>1.1000000000000001E-3</v>
      </c>
    </row>
    <row r="112" spans="1:5" x14ac:dyDescent="0.25">
      <c r="A112" t="s">
        <v>398</v>
      </c>
      <c r="B112" s="13">
        <v>1.1999999999999999E-3</v>
      </c>
      <c r="C112" s="13">
        <v>1.1000000000000001E-3</v>
      </c>
      <c r="D112" s="13">
        <v>1.1999999999999999E-3</v>
      </c>
      <c r="E112" s="13">
        <v>1.1000000000000001E-3</v>
      </c>
    </row>
    <row r="113" spans="1:5" x14ac:dyDescent="0.25">
      <c r="A113" t="s">
        <v>397</v>
      </c>
      <c r="B113" s="13">
        <v>1E-3</v>
      </c>
      <c r="C113" s="13">
        <v>8.9999999999999998E-4</v>
      </c>
      <c r="D113" s="13">
        <v>1.1999999999999999E-3</v>
      </c>
      <c r="E113" s="13">
        <v>1.1999999999999999E-3</v>
      </c>
    </row>
    <row r="114" spans="1:5" x14ac:dyDescent="0.25">
      <c r="A114" s="1">
        <v>44446</v>
      </c>
      <c r="B114" s="13">
        <v>1E-3</v>
      </c>
      <c r="C114" s="13">
        <v>8.9999999999999998E-4</v>
      </c>
      <c r="D114" s="13">
        <v>1E-3</v>
      </c>
      <c r="E114" s="13">
        <v>1E-3</v>
      </c>
    </row>
    <row r="115" spans="1:5" x14ac:dyDescent="0.25">
      <c r="A115" s="1">
        <v>44234</v>
      </c>
      <c r="B115" s="13">
        <v>1E-3</v>
      </c>
      <c r="C115" s="13">
        <v>8.9999999999999998E-4</v>
      </c>
      <c r="D115" s="13">
        <v>1E-3</v>
      </c>
      <c r="E115" s="13">
        <v>1E-3</v>
      </c>
    </row>
    <row r="116" spans="1:5" x14ac:dyDescent="0.25">
      <c r="A116" t="s">
        <v>396</v>
      </c>
      <c r="B116" s="13">
        <v>1E-3</v>
      </c>
      <c r="C116" s="13">
        <v>8.9999999999999998E-4</v>
      </c>
      <c r="D116" s="13">
        <v>1E-3</v>
      </c>
      <c r="E116" s="13">
        <v>1E-3</v>
      </c>
    </row>
    <row r="117" spans="1:5" x14ac:dyDescent="0.25">
      <c r="A117" t="s">
        <v>395</v>
      </c>
      <c r="B117" s="13">
        <v>1E-3</v>
      </c>
      <c r="C117" s="13">
        <v>8.9999999999999998E-4</v>
      </c>
      <c r="D117" s="13">
        <v>1E-3</v>
      </c>
      <c r="E117" s="13">
        <v>1E-3</v>
      </c>
    </row>
    <row r="118" spans="1:5" x14ac:dyDescent="0.25">
      <c r="A118" s="1">
        <v>44506</v>
      </c>
      <c r="B118" s="13">
        <v>1E-3</v>
      </c>
      <c r="C118" s="13">
        <v>1E-3</v>
      </c>
      <c r="D118" s="13">
        <v>1E-3</v>
      </c>
      <c r="E118" s="13">
        <v>1E-3</v>
      </c>
    </row>
    <row r="119" spans="1:5" x14ac:dyDescent="0.25">
      <c r="A119" s="1">
        <v>44292</v>
      </c>
      <c r="B119" s="13">
        <v>1E-3</v>
      </c>
      <c r="C119" s="13">
        <v>1E-3</v>
      </c>
      <c r="D119" s="13">
        <v>1.1000000000000001E-3</v>
      </c>
      <c r="E119" s="13">
        <v>1E-3</v>
      </c>
    </row>
    <row r="120" spans="1:5" x14ac:dyDescent="0.25">
      <c r="A120" t="s">
        <v>394</v>
      </c>
      <c r="B120" s="13">
        <v>1.1000000000000001E-3</v>
      </c>
      <c r="C120" s="13">
        <v>1E-3</v>
      </c>
      <c r="D120" s="13">
        <v>1.2999999999999999E-3</v>
      </c>
      <c r="E120" s="13">
        <v>1E-3</v>
      </c>
    </row>
    <row r="121" spans="1:5" x14ac:dyDescent="0.25">
      <c r="A121" t="s">
        <v>393</v>
      </c>
      <c r="B121" s="13">
        <v>1E-3</v>
      </c>
      <c r="C121" s="13">
        <v>1E-3</v>
      </c>
      <c r="D121" s="13">
        <v>1.1000000000000001E-3</v>
      </c>
      <c r="E121" s="13">
        <v>1.1000000000000001E-3</v>
      </c>
    </row>
    <row r="122" spans="1:5" x14ac:dyDescent="0.25">
      <c r="A122" t="s">
        <v>392</v>
      </c>
      <c r="B122" s="13">
        <v>1E-3</v>
      </c>
      <c r="C122" s="13">
        <v>8.9999999999999998E-4</v>
      </c>
      <c r="D122" s="13">
        <v>1E-3</v>
      </c>
      <c r="E122" s="13">
        <v>1E-3</v>
      </c>
    </row>
    <row r="123" spans="1:5" x14ac:dyDescent="0.25">
      <c r="A123" s="1">
        <v>44382</v>
      </c>
      <c r="B123" s="13">
        <v>1E-3</v>
      </c>
      <c r="C123" s="13">
        <v>1E-3</v>
      </c>
      <c r="D123" s="13">
        <v>1E-3</v>
      </c>
      <c r="E123" s="13">
        <v>1E-3</v>
      </c>
    </row>
    <row r="124" spans="1:5" x14ac:dyDescent="0.25">
      <c r="A124" t="s">
        <v>391</v>
      </c>
      <c r="B124" s="13">
        <v>1E-3</v>
      </c>
      <c r="C124" s="13">
        <v>1E-3</v>
      </c>
      <c r="D124" s="13">
        <v>1.1000000000000001E-3</v>
      </c>
      <c r="E124" s="13">
        <v>1E-3</v>
      </c>
    </row>
    <row r="125" spans="1:5" x14ac:dyDescent="0.25">
      <c r="A125" t="s">
        <v>390</v>
      </c>
      <c r="B125" s="13">
        <v>1E-3</v>
      </c>
      <c r="C125" s="13">
        <v>8.9999999999999998E-4</v>
      </c>
      <c r="D125" s="13">
        <v>1E-3</v>
      </c>
      <c r="E125" s="13">
        <v>1E-3</v>
      </c>
    </row>
    <row r="126" spans="1:5" x14ac:dyDescent="0.25">
      <c r="A126" t="s">
        <v>389</v>
      </c>
      <c r="B126" s="13">
        <v>1E-3</v>
      </c>
      <c r="C126" s="13">
        <v>8.9999999999999998E-4</v>
      </c>
      <c r="D126" s="13">
        <v>1E-3</v>
      </c>
      <c r="E126" s="13">
        <v>1E-3</v>
      </c>
    </row>
    <row r="127" spans="1:5" x14ac:dyDescent="0.25">
      <c r="A127" s="1">
        <v>44443</v>
      </c>
      <c r="B127" s="13">
        <v>1E-3</v>
      </c>
      <c r="C127" s="13">
        <v>8.0000000000000004E-4</v>
      </c>
      <c r="D127" s="13">
        <v>1E-3</v>
      </c>
      <c r="E127" s="13">
        <v>1E-3</v>
      </c>
    </row>
    <row r="128" spans="1:5" x14ac:dyDescent="0.25">
      <c r="A128" s="1">
        <v>44231</v>
      </c>
      <c r="B128" s="13">
        <v>1E-3</v>
      </c>
      <c r="C128" s="13">
        <v>8.0000000000000004E-4</v>
      </c>
      <c r="D128" s="13">
        <v>1E-3</v>
      </c>
      <c r="E128" s="13">
        <v>1E-3</v>
      </c>
    </row>
    <row r="129" spans="1:5" x14ac:dyDescent="0.25">
      <c r="A129" t="s">
        <v>388</v>
      </c>
      <c r="B129" s="13">
        <v>1E-3</v>
      </c>
      <c r="C129" s="13">
        <v>8.9999999999999998E-4</v>
      </c>
      <c r="D129" s="13">
        <v>1E-3</v>
      </c>
      <c r="E129" s="13">
        <v>1E-3</v>
      </c>
    </row>
    <row r="130" spans="1:5" x14ac:dyDescent="0.25">
      <c r="A130" t="s">
        <v>387</v>
      </c>
      <c r="B130" s="13">
        <v>1E-3</v>
      </c>
      <c r="C130" s="13">
        <v>1E-3</v>
      </c>
      <c r="D130" s="13">
        <v>1E-3</v>
      </c>
      <c r="E130" s="13">
        <v>1E-3</v>
      </c>
    </row>
    <row r="131" spans="1:5" x14ac:dyDescent="0.25">
      <c r="A131" s="1">
        <v>44533</v>
      </c>
      <c r="B131" s="13">
        <v>1E-3</v>
      </c>
      <c r="C131" s="13">
        <v>8.9999999999999998E-4</v>
      </c>
      <c r="D131" s="13">
        <v>1E-3</v>
      </c>
      <c r="E131" s="13">
        <v>1E-3</v>
      </c>
    </row>
    <row r="132" spans="1:5" x14ac:dyDescent="0.25">
      <c r="A132" s="1">
        <v>44319</v>
      </c>
      <c r="B132" s="13">
        <v>1E-3</v>
      </c>
      <c r="C132" s="13">
        <v>1E-3</v>
      </c>
      <c r="D132" s="13">
        <v>1.1000000000000001E-3</v>
      </c>
      <c r="E132" s="13">
        <v>1E-3</v>
      </c>
    </row>
    <row r="133" spans="1:5" x14ac:dyDescent="0.25">
      <c r="A133" t="s">
        <v>386</v>
      </c>
      <c r="B133" s="13">
        <v>1E-3</v>
      </c>
      <c r="C133" s="13">
        <v>8.9999999999999998E-4</v>
      </c>
      <c r="D133" s="13">
        <v>1E-3</v>
      </c>
      <c r="E133" s="13">
        <v>1E-3</v>
      </c>
    </row>
    <row r="134" spans="1:5" x14ac:dyDescent="0.25">
      <c r="A134" t="s">
        <v>385</v>
      </c>
      <c r="B134" s="13">
        <v>1E-3</v>
      </c>
      <c r="C134" s="13">
        <v>1E-3</v>
      </c>
      <c r="D134" s="13">
        <v>1.1000000000000001E-3</v>
      </c>
      <c r="E134" s="13">
        <v>1E-3</v>
      </c>
    </row>
    <row r="135" spans="1:5" x14ac:dyDescent="0.25">
      <c r="A135" s="1">
        <v>44532</v>
      </c>
      <c r="B135" s="13">
        <v>1E-3</v>
      </c>
      <c r="C135" s="13">
        <v>8.9999999999999998E-4</v>
      </c>
      <c r="D135" s="13">
        <v>1.1000000000000001E-3</v>
      </c>
      <c r="E135" s="13">
        <v>1E-3</v>
      </c>
    </row>
    <row r="136" spans="1:5" x14ac:dyDescent="0.25">
      <c r="A136" s="1">
        <v>44318</v>
      </c>
      <c r="B136" s="13">
        <v>8.9999999999999998E-4</v>
      </c>
      <c r="C136" s="13">
        <v>8.9999999999999998E-4</v>
      </c>
      <c r="D136" s="13">
        <v>1.1000000000000001E-3</v>
      </c>
      <c r="E136" s="13">
        <v>1E-3</v>
      </c>
    </row>
    <row r="137" spans="1:5" x14ac:dyDescent="0.25">
      <c r="A137" t="s">
        <v>384</v>
      </c>
      <c r="B137" s="13">
        <v>8.9999999999999998E-4</v>
      </c>
      <c r="C137" s="13">
        <v>8.0000000000000004E-4</v>
      </c>
      <c r="D137" s="13">
        <v>8.9999999999999998E-4</v>
      </c>
      <c r="E137" s="13">
        <v>8.9999999999999998E-4</v>
      </c>
    </row>
    <row r="138" spans="1:5" x14ac:dyDescent="0.25">
      <c r="A138" t="s">
        <v>383</v>
      </c>
      <c r="B138" s="13">
        <v>8.9999999999999998E-4</v>
      </c>
      <c r="C138" s="13">
        <v>8.0000000000000004E-4</v>
      </c>
      <c r="D138" s="13">
        <v>1E-3</v>
      </c>
      <c r="E138" s="13">
        <v>8.9999999999999998E-4</v>
      </c>
    </row>
    <row r="139" spans="1:5" x14ac:dyDescent="0.25">
      <c r="A139" t="s">
        <v>382</v>
      </c>
      <c r="B139" s="13">
        <v>8.0000000000000004E-4</v>
      </c>
      <c r="C139" s="13">
        <v>8.0000000000000004E-4</v>
      </c>
      <c r="D139" s="13">
        <v>8.9999999999999998E-4</v>
      </c>
      <c r="E139" s="13">
        <v>8.9999999999999998E-4</v>
      </c>
    </row>
    <row r="140" spans="1:5" x14ac:dyDescent="0.25">
      <c r="A140" s="1">
        <v>44409</v>
      </c>
      <c r="B140" s="13">
        <v>1E-3</v>
      </c>
      <c r="C140" s="13">
        <v>5.9999999999999995E-4</v>
      </c>
      <c r="D140" s="13">
        <v>1E-3</v>
      </c>
      <c r="E140" s="13">
        <v>8.0000000000000004E-4</v>
      </c>
    </row>
    <row r="141" spans="1:5" x14ac:dyDescent="0.25">
      <c r="A141" t="s">
        <v>381</v>
      </c>
      <c r="B141" s="13">
        <v>1E-3</v>
      </c>
      <c r="C141" s="13">
        <v>1E-3</v>
      </c>
      <c r="D141" s="13">
        <v>1E-3</v>
      </c>
      <c r="E141" s="13">
        <v>1E-3</v>
      </c>
    </row>
    <row r="142" spans="1:5" x14ac:dyDescent="0.25">
      <c r="A142" t="s">
        <v>380</v>
      </c>
      <c r="B142" s="13">
        <v>8.9999999999999998E-4</v>
      </c>
      <c r="C142" s="13">
        <v>8.9999999999999998E-4</v>
      </c>
      <c r="D142" s="13">
        <v>1E-3</v>
      </c>
      <c r="E142" s="13">
        <v>1E-3</v>
      </c>
    </row>
    <row r="143" spans="1:5" x14ac:dyDescent="0.25">
      <c r="A143" t="s">
        <v>379</v>
      </c>
      <c r="B143" s="13">
        <v>8.0000000000000004E-4</v>
      </c>
      <c r="C143" s="13">
        <v>8.0000000000000004E-4</v>
      </c>
      <c r="D143" s="13">
        <v>1E-3</v>
      </c>
      <c r="E143" s="13">
        <v>8.9999999999999998E-4</v>
      </c>
    </row>
    <row r="144" spans="1:5" x14ac:dyDescent="0.25">
      <c r="A144" s="1">
        <v>44147</v>
      </c>
      <c r="B144" s="13">
        <v>8.9999999999999998E-4</v>
      </c>
      <c r="C144" s="13">
        <v>6.9999999999999999E-4</v>
      </c>
      <c r="D144" s="13">
        <v>1.4E-3</v>
      </c>
      <c r="E144" s="13">
        <v>8.0000000000000004E-4</v>
      </c>
    </row>
    <row r="145" spans="1:5" x14ac:dyDescent="0.25">
      <c r="A145" s="1">
        <v>43933</v>
      </c>
      <c r="B145" s="13">
        <v>8.0000000000000004E-4</v>
      </c>
      <c r="C145" s="13">
        <v>8.0000000000000004E-4</v>
      </c>
      <c r="D145" s="13">
        <v>8.9999999999999998E-4</v>
      </c>
      <c r="E145" s="13">
        <v>8.9999999999999998E-4</v>
      </c>
    </row>
    <row r="146" spans="1:5" x14ac:dyDescent="0.25">
      <c r="A146" t="s">
        <v>378</v>
      </c>
      <c r="B146" s="13">
        <v>1.1000000000000001E-3</v>
      </c>
      <c r="C146" s="13">
        <v>8.0000000000000004E-4</v>
      </c>
      <c r="D146" s="13">
        <v>1.1000000000000001E-3</v>
      </c>
      <c r="E146" s="13">
        <v>8.0000000000000004E-4</v>
      </c>
    </row>
    <row r="147" spans="1:5" x14ac:dyDescent="0.25">
      <c r="A147" t="s">
        <v>377</v>
      </c>
      <c r="B147" s="13">
        <v>1E-3</v>
      </c>
      <c r="C147" s="13">
        <v>1E-3</v>
      </c>
      <c r="D147" s="13">
        <v>1.1000000000000001E-3</v>
      </c>
      <c r="E147" s="13">
        <v>1.1000000000000001E-3</v>
      </c>
    </row>
    <row r="148" spans="1:5" x14ac:dyDescent="0.25">
      <c r="A148" t="s">
        <v>376</v>
      </c>
      <c r="B148" s="13">
        <v>8.9999999999999998E-4</v>
      </c>
      <c r="C148" s="13">
        <v>8.9999999999999998E-4</v>
      </c>
      <c r="D148" s="13">
        <v>1E-3</v>
      </c>
      <c r="E148" s="13">
        <v>1E-3</v>
      </c>
    </row>
    <row r="149" spans="1:5" x14ac:dyDescent="0.25">
      <c r="A149" s="1">
        <v>43993</v>
      </c>
      <c r="B149" s="13">
        <v>8.9999999999999998E-4</v>
      </c>
      <c r="C149" s="13">
        <v>8.0000000000000004E-4</v>
      </c>
      <c r="D149" s="13">
        <v>1E-3</v>
      </c>
      <c r="E149" s="13">
        <v>8.9999999999999998E-4</v>
      </c>
    </row>
    <row r="150" spans="1:5" x14ac:dyDescent="0.25">
      <c r="A150" t="s">
        <v>375</v>
      </c>
      <c r="B150" s="13">
        <v>8.9999999999999998E-4</v>
      </c>
      <c r="C150" s="13">
        <v>6.9999999999999999E-4</v>
      </c>
      <c r="D150" s="13">
        <v>8.9999999999999998E-4</v>
      </c>
      <c r="E150" s="13">
        <v>8.9999999999999998E-4</v>
      </c>
    </row>
    <row r="151" spans="1:5" x14ac:dyDescent="0.25">
      <c r="A151" t="s">
        <v>374</v>
      </c>
      <c r="B151" s="13">
        <v>8.9999999999999998E-4</v>
      </c>
      <c r="C151" s="13">
        <v>8.0000000000000004E-4</v>
      </c>
      <c r="D151" s="13">
        <v>8.9999999999999998E-4</v>
      </c>
      <c r="E151" s="13">
        <v>8.9999999999999998E-4</v>
      </c>
    </row>
    <row r="152" spans="1:5" x14ac:dyDescent="0.25">
      <c r="A152" t="s">
        <v>373</v>
      </c>
      <c r="B152" s="13">
        <v>1.4E-3</v>
      </c>
      <c r="C152" s="13">
        <v>8.0000000000000004E-4</v>
      </c>
      <c r="D152" s="13">
        <v>1.4E-3</v>
      </c>
      <c r="E152" s="13">
        <v>8.9999999999999998E-4</v>
      </c>
    </row>
    <row r="153" spans="1:5" x14ac:dyDescent="0.25">
      <c r="A153" s="1">
        <v>44084</v>
      </c>
      <c r="B153" s="13">
        <v>1.6999999999999999E-3</v>
      </c>
      <c r="C153" s="13">
        <v>1.4E-3</v>
      </c>
      <c r="D153" s="13">
        <v>1.6999999999999999E-3</v>
      </c>
      <c r="E153" s="13">
        <v>1.4E-3</v>
      </c>
    </row>
    <row r="154" spans="1:5" x14ac:dyDescent="0.25">
      <c r="A154" s="1">
        <v>43871</v>
      </c>
      <c r="B154" s="13">
        <v>1.4E-3</v>
      </c>
      <c r="C154" s="13">
        <v>1.4E-3</v>
      </c>
      <c r="D154" s="13">
        <v>1.9E-3</v>
      </c>
      <c r="E154" s="13">
        <v>1.6999999999999999E-3</v>
      </c>
    </row>
    <row r="155" spans="1:5" x14ac:dyDescent="0.25">
      <c r="A155" t="s">
        <v>372</v>
      </c>
      <c r="B155" s="13">
        <v>1.1999999999999999E-3</v>
      </c>
      <c r="C155" s="13">
        <v>1E-3</v>
      </c>
      <c r="D155" s="13">
        <v>1.4E-3</v>
      </c>
      <c r="E155" s="13">
        <v>1.4E-3</v>
      </c>
    </row>
    <row r="156" spans="1:5" x14ac:dyDescent="0.25">
      <c r="A156" t="s">
        <v>371</v>
      </c>
      <c r="B156" s="13">
        <v>1.1999999999999999E-3</v>
      </c>
      <c r="C156" s="13">
        <v>1.1000000000000001E-3</v>
      </c>
      <c r="D156" s="13">
        <v>1.1999999999999999E-3</v>
      </c>
      <c r="E156" s="13">
        <v>1.1999999999999999E-3</v>
      </c>
    </row>
    <row r="157" spans="1:5" x14ac:dyDescent="0.25">
      <c r="A157" s="1">
        <v>44144</v>
      </c>
      <c r="B157" s="13">
        <v>1.2999999999999999E-3</v>
      </c>
      <c r="C157" s="13">
        <v>1.1000000000000001E-3</v>
      </c>
      <c r="D157" s="13">
        <v>1.4E-3</v>
      </c>
      <c r="E157" s="13">
        <v>1.1999999999999999E-3</v>
      </c>
    </row>
    <row r="158" spans="1:5" x14ac:dyDescent="0.25">
      <c r="A158" s="1">
        <v>43930</v>
      </c>
      <c r="B158" s="13">
        <v>1.1999999999999999E-3</v>
      </c>
      <c r="C158" s="13">
        <v>1.1999999999999999E-3</v>
      </c>
      <c r="D158" s="13">
        <v>1.2999999999999999E-3</v>
      </c>
      <c r="E158" s="13">
        <v>1.2999999999999999E-3</v>
      </c>
    </row>
    <row r="159" spans="1:5" x14ac:dyDescent="0.25">
      <c r="A159" t="s">
        <v>370</v>
      </c>
      <c r="B159" s="13">
        <v>1E-3</v>
      </c>
      <c r="C159" s="13">
        <v>8.0000000000000004E-4</v>
      </c>
      <c r="D159" s="13">
        <v>1E-3</v>
      </c>
      <c r="E159" s="13">
        <v>8.9999999999999998E-4</v>
      </c>
    </row>
    <row r="160" spans="1:5" x14ac:dyDescent="0.25">
      <c r="A160" t="s">
        <v>369</v>
      </c>
      <c r="B160" s="13">
        <v>8.0000000000000004E-4</v>
      </c>
      <c r="C160" s="13">
        <v>8.0000000000000004E-4</v>
      </c>
      <c r="D160" s="13">
        <v>1E-3</v>
      </c>
      <c r="E160" s="13">
        <v>1E-3</v>
      </c>
    </row>
    <row r="161" spans="1:5" x14ac:dyDescent="0.25">
      <c r="A161" t="s">
        <v>368</v>
      </c>
      <c r="B161" s="13">
        <v>5.9999999999999995E-4</v>
      </c>
      <c r="C161" s="13">
        <v>5.0000000000000001E-4</v>
      </c>
      <c r="D161" s="13">
        <v>8.0000000000000004E-4</v>
      </c>
      <c r="E161" s="13">
        <v>8.0000000000000004E-4</v>
      </c>
    </row>
    <row r="162" spans="1:5" x14ac:dyDescent="0.25">
      <c r="A162" s="1">
        <v>44020</v>
      </c>
      <c r="B162" s="13">
        <v>8.0000000000000004E-4</v>
      </c>
      <c r="C162" s="13">
        <v>5.9999999999999995E-4</v>
      </c>
      <c r="D162" s="13">
        <v>8.0000000000000004E-4</v>
      </c>
      <c r="E162" s="13">
        <v>5.9999999999999995E-4</v>
      </c>
    </row>
    <row r="163" spans="1:5" x14ac:dyDescent="0.25">
      <c r="A163" t="s">
        <v>367</v>
      </c>
      <c r="B163" s="13">
        <v>8.9999999999999998E-4</v>
      </c>
      <c r="C163" s="13">
        <v>8.0000000000000004E-4</v>
      </c>
      <c r="D163" s="13">
        <v>8.9999999999999998E-4</v>
      </c>
      <c r="E163" s="13">
        <v>8.0000000000000004E-4</v>
      </c>
    </row>
    <row r="164" spans="1:5" x14ac:dyDescent="0.25">
      <c r="A164" t="s">
        <v>366</v>
      </c>
      <c r="B164" s="13">
        <v>8.0000000000000004E-4</v>
      </c>
      <c r="C164" s="13">
        <v>8.0000000000000004E-4</v>
      </c>
      <c r="D164" s="13">
        <v>8.9999999999999998E-4</v>
      </c>
      <c r="E164" s="13">
        <v>8.9999999999999998E-4</v>
      </c>
    </row>
    <row r="165" spans="1:5" x14ac:dyDescent="0.25">
      <c r="A165" t="s">
        <v>365</v>
      </c>
      <c r="B165" s="13">
        <v>1.1000000000000001E-3</v>
      </c>
      <c r="C165" s="13">
        <v>8.0000000000000004E-4</v>
      </c>
      <c r="D165" s="13">
        <v>1.1000000000000001E-3</v>
      </c>
      <c r="E165" s="13">
        <v>8.0000000000000004E-4</v>
      </c>
    </row>
    <row r="166" spans="1:5" x14ac:dyDescent="0.25">
      <c r="A166" s="1">
        <v>44111</v>
      </c>
      <c r="B166" s="13">
        <v>8.9999999999999998E-4</v>
      </c>
      <c r="C166" s="13">
        <v>8.9999999999999998E-4</v>
      </c>
      <c r="D166" s="13">
        <v>1.1000000000000001E-3</v>
      </c>
      <c r="E166" s="13">
        <v>1.1000000000000001E-3</v>
      </c>
    </row>
    <row r="167" spans="1:5" x14ac:dyDescent="0.25">
      <c r="A167" s="1">
        <v>43897</v>
      </c>
      <c r="B167" s="13">
        <v>8.9999999999999998E-4</v>
      </c>
      <c r="C167" s="13">
        <v>6.9999999999999999E-4</v>
      </c>
      <c r="D167" s="13">
        <v>8.9999999999999998E-4</v>
      </c>
      <c r="E167" s="13">
        <v>8.9999999999999998E-4</v>
      </c>
    </row>
    <row r="168" spans="1:5" x14ac:dyDescent="0.25">
      <c r="A168" t="s">
        <v>364</v>
      </c>
      <c r="B168" s="13">
        <v>1.2999999999999999E-3</v>
      </c>
      <c r="C168" s="13">
        <v>8.9999999999999998E-4</v>
      </c>
      <c r="D168" s="13">
        <v>1.2999999999999999E-3</v>
      </c>
      <c r="E168" s="13">
        <v>8.9999999999999998E-4</v>
      </c>
    </row>
    <row r="169" spans="1:5" x14ac:dyDescent="0.25">
      <c r="A169" t="s">
        <v>363</v>
      </c>
      <c r="B169" s="13">
        <v>1.1999999999999999E-3</v>
      </c>
      <c r="C169" s="13">
        <v>1.1000000000000001E-3</v>
      </c>
      <c r="D169" s="13">
        <v>1.2999999999999999E-3</v>
      </c>
      <c r="E169" s="13">
        <v>1.2999999999999999E-3</v>
      </c>
    </row>
    <row r="170" spans="1:5" x14ac:dyDescent="0.25">
      <c r="A170" s="1">
        <v>44171</v>
      </c>
      <c r="B170" s="13">
        <v>1.1000000000000001E-3</v>
      </c>
      <c r="C170" s="13">
        <v>8.9999999999999998E-4</v>
      </c>
      <c r="D170" s="13">
        <v>1.1999999999999999E-3</v>
      </c>
      <c r="E170" s="13">
        <v>1.1999999999999999E-3</v>
      </c>
    </row>
    <row r="171" spans="1:5" x14ac:dyDescent="0.25">
      <c r="A171" s="1">
        <v>43957</v>
      </c>
      <c r="B171" s="13">
        <v>1.1000000000000001E-3</v>
      </c>
      <c r="C171" s="13">
        <v>8.9999999999999998E-4</v>
      </c>
      <c r="D171" s="13">
        <v>1.1000000000000001E-3</v>
      </c>
      <c r="E171" s="13">
        <v>1.1000000000000001E-3</v>
      </c>
    </row>
    <row r="172" spans="1:5" x14ac:dyDescent="0.25">
      <c r="A172" t="s">
        <v>362</v>
      </c>
      <c r="B172" s="13">
        <v>1.2999999999999999E-3</v>
      </c>
      <c r="C172" s="13">
        <v>1.1000000000000001E-3</v>
      </c>
      <c r="D172" s="13">
        <v>1.2999999999999999E-3</v>
      </c>
      <c r="E172" s="13">
        <v>1.1000000000000001E-3</v>
      </c>
    </row>
    <row r="173" spans="1:5" x14ac:dyDescent="0.25">
      <c r="A173" t="s">
        <v>361</v>
      </c>
      <c r="B173" s="13">
        <v>1.2999999999999999E-3</v>
      </c>
      <c r="C173" s="13">
        <v>1.1999999999999999E-3</v>
      </c>
      <c r="D173" s="13">
        <v>1.2999999999999999E-3</v>
      </c>
      <c r="E173" s="13">
        <v>1.2999999999999999E-3</v>
      </c>
    </row>
    <row r="174" spans="1:5" x14ac:dyDescent="0.25">
      <c r="A174" t="s">
        <v>360</v>
      </c>
      <c r="B174" s="13">
        <v>1.5E-3</v>
      </c>
      <c r="C174" s="13">
        <v>1.2999999999999999E-3</v>
      </c>
      <c r="D174" s="13">
        <v>1.5E-3</v>
      </c>
      <c r="E174" s="13">
        <v>1.2999999999999999E-3</v>
      </c>
    </row>
    <row r="175" spans="1:5" x14ac:dyDescent="0.25">
      <c r="A175" s="1">
        <v>44048</v>
      </c>
      <c r="B175" s="13">
        <v>1.5E-3</v>
      </c>
      <c r="C175" s="13">
        <v>1.1999999999999999E-3</v>
      </c>
      <c r="D175" s="13">
        <v>1.6000000000000001E-3</v>
      </c>
      <c r="E175" s="13">
        <v>1.5E-3</v>
      </c>
    </row>
    <row r="176" spans="1:5" x14ac:dyDescent="0.25">
      <c r="A176" s="1">
        <v>43835</v>
      </c>
      <c r="B176" s="13">
        <v>1.6999999999999999E-3</v>
      </c>
      <c r="C176" s="13">
        <v>1.4E-3</v>
      </c>
      <c r="D176" s="13">
        <v>1.6999999999999999E-3</v>
      </c>
      <c r="E176" s="13">
        <v>1.5E-3</v>
      </c>
    </row>
    <row r="177" spans="1:5" x14ac:dyDescent="0.25">
      <c r="A177" t="s">
        <v>359</v>
      </c>
      <c r="B177" s="13">
        <v>1.6000000000000001E-3</v>
      </c>
      <c r="C177" s="13">
        <v>1.5E-3</v>
      </c>
      <c r="D177" s="13">
        <v>1.6999999999999999E-3</v>
      </c>
      <c r="E177" s="13">
        <v>1.6999999999999999E-3</v>
      </c>
    </row>
    <row r="178" spans="1:5" x14ac:dyDescent="0.25">
      <c r="A178" t="s">
        <v>358</v>
      </c>
      <c r="B178" s="13">
        <v>1.6000000000000001E-3</v>
      </c>
      <c r="C178" s="13">
        <v>1.4E-3</v>
      </c>
      <c r="D178" s="13">
        <v>1.6000000000000001E-3</v>
      </c>
      <c r="E178" s="13">
        <v>1.6000000000000001E-3</v>
      </c>
    </row>
    <row r="179" spans="1:5" x14ac:dyDescent="0.25">
      <c r="A179" s="1">
        <v>44108</v>
      </c>
      <c r="B179" s="13">
        <v>1.2999999999999999E-3</v>
      </c>
      <c r="C179" s="13">
        <v>1.1999999999999999E-3</v>
      </c>
      <c r="D179" s="13">
        <v>1.6000000000000001E-3</v>
      </c>
      <c r="E179" s="13">
        <v>1.6000000000000001E-3</v>
      </c>
    </row>
    <row r="180" spans="1:5" x14ac:dyDescent="0.25">
      <c r="A180" s="1">
        <v>43894</v>
      </c>
      <c r="B180" s="13">
        <v>2E-3</v>
      </c>
      <c r="C180" s="13">
        <v>1.1999999999999999E-3</v>
      </c>
      <c r="D180" s="13">
        <v>2.3E-3</v>
      </c>
      <c r="E180" s="13">
        <v>1.2999999999999999E-3</v>
      </c>
    </row>
    <row r="181" spans="1:5" x14ac:dyDescent="0.25">
      <c r="A181" t="s">
        <v>357</v>
      </c>
      <c r="B181" s="13">
        <v>2.7000000000000001E-3</v>
      </c>
      <c r="C181" s="13">
        <v>1.9E-3</v>
      </c>
      <c r="D181" s="13">
        <v>4.4000000000000003E-3</v>
      </c>
      <c r="E181" s="13">
        <v>2E-3</v>
      </c>
    </row>
    <row r="182" spans="1:5" x14ac:dyDescent="0.25">
      <c r="A182" t="s">
        <v>356</v>
      </c>
      <c r="B182" s="13">
        <v>3.0000000000000001E-3</v>
      </c>
      <c r="C182" s="13">
        <v>2.5000000000000001E-3</v>
      </c>
      <c r="D182" s="13">
        <v>3.3E-3</v>
      </c>
      <c r="E182" s="13">
        <v>2.7000000000000001E-3</v>
      </c>
    </row>
    <row r="183" spans="1:5" x14ac:dyDescent="0.25">
      <c r="A183" t="s">
        <v>355</v>
      </c>
      <c r="B183" s="13">
        <v>3.0000000000000001E-3</v>
      </c>
      <c r="C183" s="13">
        <v>2.8999999999999998E-3</v>
      </c>
      <c r="D183" s="13">
        <v>4.7000000000000002E-3</v>
      </c>
      <c r="E183" s="13">
        <v>3.0000000000000001E-3</v>
      </c>
    </row>
    <row r="184" spans="1:5" x14ac:dyDescent="0.25">
      <c r="A184" s="1">
        <v>43985</v>
      </c>
      <c r="B184" s="13">
        <v>1.6999999999999999E-3</v>
      </c>
      <c r="C184" s="13">
        <v>1.9E-3</v>
      </c>
      <c r="D184" s="13">
        <v>3.5000000000000001E-3</v>
      </c>
      <c r="E184" s="13">
        <v>3.0000000000000001E-3</v>
      </c>
    </row>
    <row r="185" spans="1:5" x14ac:dyDescent="0.25">
      <c r="A185" t="s">
        <v>354</v>
      </c>
      <c r="B185" s="13">
        <v>1.2999999999999999E-3</v>
      </c>
      <c r="C185" s="13">
        <v>1.1999999999999999E-3</v>
      </c>
      <c r="D185" s="13">
        <v>1.6999999999999999E-3</v>
      </c>
      <c r="E185" s="13">
        <v>1.6999999999999999E-3</v>
      </c>
    </row>
    <row r="186" spans="1:5" x14ac:dyDescent="0.25">
      <c r="A186" t="s">
        <v>353</v>
      </c>
      <c r="B186" s="13">
        <v>1.2999999999999999E-3</v>
      </c>
      <c r="C186" s="13">
        <v>1.1000000000000001E-3</v>
      </c>
      <c r="D186" s="13">
        <v>1.2999999999999999E-3</v>
      </c>
      <c r="E186" s="13">
        <v>1.2999999999999999E-3</v>
      </c>
    </row>
    <row r="187" spans="1:5" x14ac:dyDescent="0.25">
      <c r="A187" t="s">
        <v>352</v>
      </c>
      <c r="B187" s="13">
        <v>1.4E-3</v>
      </c>
      <c r="C187" s="13">
        <v>1.2999999999999999E-3</v>
      </c>
      <c r="D187" s="13">
        <v>1.4E-3</v>
      </c>
      <c r="E187" s="13">
        <v>1.2999999999999999E-3</v>
      </c>
    </row>
    <row r="188" spans="1:5" x14ac:dyDescent="0.25">
      <c r="A188" s="1">
        <v>44014</v>
      </c>
      <c r="B188" s="13">
        <v>1.2999999999999999E-3</v>
      </c>
      <c r="C188" s="13">
        <v>1.2999999999999999E-3</v>
      </c>
      <c r="D188" s="13">
        <v>1.5E-3</v>
      </c>
      <c r="E188" s="13">
        <v>1.4E-3</v>
      </c>
    </row>
    <row r="189" spans="1:5" x14ac:dyDescent="0.25">
      <c r="A189" t="s">
        <v>351</v>
      </c>
      <c r="B189" s="13">
        <v>1.1999999999999999E-3</v>
      </c>
      <c r="C189" s="13">
        <v>1.1000000000000001E-3</v>
      </c>
      <c r="D189" s="13">
        <v>1.2999999999999999E-3</v>
      </c>
      <c r="E189" s="13">
        <v>1.2999999999999999E-3</v>
      </c>
    </row>
    <row r="190" spans="1:5" x14ac:dyDescent="0.25">
      <c r="A190" t="s">
        <v>350</v>
      </c>
      <c r="B190" s="13">
        <v>1.1999999999999999E-3</v>
      </c>
      <c r="C190" s="13">
        <v>1.1999999999999999E-3</v>
      </c>
      <c r="D190" s="13">
        <v>1.2999999999999999E-3</v>
      </c>
      <c r="E190" s="13">
        <v>1.1999999999999999E-3</v>
      </c>
    </row>
    <row r="191" spans="1:5" x14ac:dyDescent="0.25">
      <c r="A191" t="s">
        <v>349</v>
      </c>
      <c r="B191" s="13">
        <v>1.2999999999999999E-3</v>
      </c>
      <c r="C191" s="13">
        <v>1.1000000000000001E-3</v>
      </c>
      <c r="D191" s="13">
        <v>1.2999999999999999E-3</v>
      </c>
      <c r="E191" s="13">
        <v>1.1999999999999999E-3</v>
      </c>
    </row>
    <row r="192" spans="1:5" x14ac:dyDescent="0.25">
      <c r="A192" s="1">
        <v>44105</v>
      </c>
      <c r="B192" s="13">
        <v>1E-3</v>
      </c>
      <c r="C192" s="13">
        <v>8.9999999999999998E-4</v>
      </c>
      <c r="D192" s="13">
        <v>1.2999999999999999E-3</v>
      </c>
      <c r="E192" s="13">
        <v>1.2999999999999999E-3</v>
      </c>
    </row>
    <row r="193" spans="1:5" x14ac:dyDescent="0.25">
      <c r="A193" s="1">
        <v>43862</v>
      </c>
      <c r="B193" s="13">
        <v>1.1000000000000001E-3</v>
      </c>
      <c r="C193" s="13">
        <v>1E-3</v>
      </c>
      <c r="D193" s="13">
        <v>1.1000000000000001E-3</v>
      </c>
      <c r="E193" s="13">
        <v>1E-3</v>
      </c>
    </row>
    <row r="194" spans="1:5" x14ac:dyDescent="0.25">
      <c r="A194" t="s">
        <v>348</v>
      </c>
      <c r="B194" s="13">
        <v>1.5E-3</v>
      </c>
      <c r="C194" s="13">
        <v>1E-3</v>
      </c>
      <c r="D194" s="13">
        <v>1.5E-3</v>
      </c>
      <c r="E194" s="13">
        <v>1.1000000000000001E-3</v>
      </c>
    </row>
    <row r="195" spans="1:5" x14ac:dyDescent="0.25">
      <c r="A195" t="s">
        <v>347</v>
      </c>
      <c r="B195" s="13">
        <v>1.5E-3</v>
      </c>
      <c r="C195" s="13">
        <v>1.4E-3</v>
      </c>
      <c r="D195" s="13">
        <v>1.6000000000000001E-3</v>
      </c>
      <c r="E195" s="13">
        <v>1.5E-3</v>
      </c>
    </row>
    <row r="196" spans="1:5" x14ac:dyDescent="0.25">
      <c r="A196" t="s">
        <v>346</v>
      </c>
      <c r="B196" s="13">
        <v>1.2999999999999999E-3</v>
      </c>
      <c r="C196" s="13">
        <v>1E-3</v>
      </c>
      <c r="D196" s="13">
        <v>1.6000000000000001E-3</v>
      </c>
      <c r="E196" s="13">
        <v>1.5E-3</v>
      </c>
    </row>
    <row r="197" spans="1:5" x14ac:dyDescent="0.25">
      <c r="A197" s="1">
        <v>43628</v>
      </c>
      <c r="B197" s="13">
        <v>1.6000000000000001E-3</v>
      </c>
      <c r="C197" s="13">
        <v>1.2999999999999999E-3</v>
      </c>
      <c r="D197" s="13">
        <v>1.6000000000000001E-3</v>
      </c>
      <c r="E197" s="13">
        <v>1.2999999999999999E-3</v>
      </c>
    </row>
    <row r="198" spans="1:5" x14ac:dyDescent="0.25">
      <c r="A198" t="s">
        <v>345</v>
      </c>
      <c r="B198" s="13">
        <v>2.5000000000000001E-3</v>
      </c>
      <c r="C198" s="13">
        <v>1.6000000000000001E-3</v>
      </c>
      <c r="D198" s="13">
        <v>2.5000000000000001E-3</v>
      </c>
      <c r="E198" s="13">
        <v>1.6000000000000001E-3</v>
      </c>
    </row>
    <row r="199" spans="1:5" x14ac:dyDescent="0.25">
      <c r="A199" t="s">
        <v>344</v>
      </c>
      <c r="B199" s="13">
        <v>2.0999999999999999E-3</v>
      </c>
      <c r="C199" s="13">
        <v>2.0999999999999999E-3</v>
      </c>
      <c r="D199" s="13">
        <v>2.5000000000000001E-3</v>
      </c>
      <c r="E199" s="13">
        <v>2.5000000000000001E-3</v>
      </c>
    </row>
    <row r="200" spans="1:5" x14ac:dyDescent="0.25">
      <c r="A200" t="s">
        <v>343</v>
      </c>
      <c r="B200" s="13">
        <v>2.0999999999999999E-3</v>
      </c>
      <c r="C200" s="13">
        <v>2E-3</v>
      </c>
      <c r="D200" s="13">
        <v>2.0999999999999999E-3</v>
      </c>
      <c r="E200" s="13">
        <v>2.0999999999999999E-3</v>
      </c>
    </row>
    <row r="201" spans="1:5" x14ac:dyDescent="0.25">
      <c r="A201" s="1">
        <v>43688</v>
      </c>
      <c r="B201" s="13">
        <v>1.9E-3</v>
      </c>
      <c r="C201" s="13">
        <v>1.6000000000000001E-3</v>
      </c>
      <c r="D201" s="13">
        <v>2.0999999999999999E-3</v>
      </c>
      <c r="E201" s="13">
        <v>2.0999999999999999E-3</v>
      </c>
    </row>
    <row r="202" spans="1:5" x14ac:dyDescent="0.25">
      <c r="A202" s="1">
        <v>43476</v>
      </c>
      <c r="B202" s="13">
        <v>2.2000000000000001E-3</v>
      </c>
      <c r="C202" s="13">
        <v>1.9E-3</v>
      </c>
      <c r="D202" s="13">
        <v>2.2000000000000001E-3</v>
      </c>
      <c r="E202" s="13">
        <v>1.9E-3</v>
      </c>
    </row>
    <row r="203" spans="1:5" x14ac:dyDescent="0.25">
      <c r="A203" t="s">
        <v>342</v>
      </c>
      <c r="B203" s="13">
        <v>2.5000000000000001E-3</v>
      </c>
      <c r="C203" s="13">
        <v>2E-3</v>
      </c>
      <c r="D203" s="13">
        <v>2.5000000000000001E-3</v>
      </c>
      <c r="E203" s="13">
        <v>2.2000000000000001E-3</v>
      </c>
    </row>
    <row r="204" spans="1:5" x14ac:dyDescent="0.25">
      <c r="A204" t="s">
        <v>341</v>
      </c>
      <c r="B204" s="13">
        <v>3.3999999999999998E-3</v>
      </c>
      <c r="C204" s="13">
        <v>2.3999999999999998E-3</v>
      </c>
      <c r="D204" s="13">
        <v>3.3999999999999998E-3</v>
      </c>
      <c r="E204" s="13">
        <v>2.5000000000000001E-3</v>
      </c>
    </row>
    <row r="205" spans="1:5" x14ac:dyDescent="0.25">
      <c r="A205" s="1">
        <v>43779</v>
      </c>
      <c r="B205" s="13">
        <v>3.7000000000000002E-3</v>
      </c>
      <c r="C205" s="13">
        <v>3.3999999999999998E-3</v>
      </c>
      <c r="D205" s="13">
        <v>3.7000000000000002E-3</v>
      </c>
      <c r="E205" s="13">
        <v>3.3999999999999998E-3</v>
      </c>
    </row>
    <row r="206" spans="1:5" x14ac:dyDescent="0.25">
      <c r="A206" s="1">
        <v>43565</v>
      </c>
      <c r="B206" s="13">
        <v>1.4E-3</v>
      </c>
      <c r="C206" s="13">
        <v>1.4E-3</v>
      </c>
      <c r="D206" s="13">
        <v>3.8999999999999998E-3</v>
      </c>
      <c r="E206" s="13">
        <v>3.7000000000000002E-3</v>
      </c>
    </row>
    <row r="207" spans="1:5" x14ac:dyDescent="0.25">
      <c r="A207" t="s">
        <v>340</v>
      </c>
      <c r="B207" s="13">
        <v>1.5E-3</v>
      </c>
      <c r="C207" s="13">
        <v>1.4E-3</v>
      </c>
      <c r="D207" s="13">
        <v>1.5E-3</v>
      </c>
      <c r="E207" s="13">
        <v>1.4E-3</v>
      </c>
    </row>
    <row r="208" spans="1:5" x14ac:dyDescent="0.25">
      <c r="A208" t="s">
        <v>339</v>
      </c>
      <c r="B208" s="13">
        <v>1.4E-3</v>
      </c>
      <c r="C208" s="13">
        <v>1.2999999999999999E-3</v>
      </c>
      <c r="D208" s="13">
        <v>1.5E-3</v>
      </c>
      <c r="E208" s="13">
        <v>1.5E-3</v>
      </c>
    </row>
    <row r="209" spans="1:5" x14ac:dyDescent="0.25">
      <c r="A209" t="s">
        <v>338</v>
      </c>
      <c r="B209" s="13">
        <v>1.6000000000000001E-3</v>
      </c>
      <c r="C209" s="13">
        <v>1.4E-3</v>
      </c>
      <c r="D209" s="13">
        <v>1.8E-3</v>
      </c>
      <c r="E209" s="13">
        <v>1.4E-3</v>
      </c>
    </row>
    <row r="210" spans="1:5" x14ac:dyDescent="0.25">
      <c r="A210" s="1">
        <v>43625</v>
      </c>
      <c r="B210" s="13">
        <v>1.5E-3</v>
      </c>
      <c r="C210" s="13">
        <v>1.5E-3</v>
      </c>
      <c r="D210" s="13">
        <v>1.6999999999999999E-3</v>
      </c>
      <c r="E210" s="13">
        <v>1.6000000000000001E-3</v>
      </c>
    </row>
    <row r="211" spans="1:5" x14ac:dyDescent="0.25">
      <c r="A211" t="s">
        <v>337</v>
      </c>
      <c r="B211" s="13">
        <v>1.5E-3</v>
      </c>
      <c r="C211" s="13">
        <v>1.5E-3</v>
      </c>
      <c r="D211" s="13">
        <v>1.6999999999999999E-3</v>
      </c>
      <c r="E211" s="13">
        <v>1.6000000000000001E-3</v>
      </c>
    </row>
    <row r="212" spans="1:5" x14ac:dyDescent="0.25">
      <c r="A212" t="s">
        <v>336</v>
      </c>
      <c r="B212" s="13">
        <v>1.2999999999999999E-3</v>
      </c>
      <c r="C212" s="13">
        <v>1.2999999999999999E-3</v>
      </c>
      <c r="D212" s="13">
        <v>1.6000000000000001E-3</v>
      </c>
      <c r="E212" s="13">
        <v>1.5E-3</v>
      </c>
    </row>
    <row r="213" spans="1:5" x14ac:dyDescent="0.25">
      <c r="A213" t="s">
        <v>335</v>
      </c>
      <c r="B213" s="13">
        <v>1E-3</v>
      </c>
      <c r="C213" s="13">
        <v>1E-3</v>
      </c>
      <c r="D213" s="13">
        <v>1.2999999999999999E-3</v>
      </c>
      <c r="E213" s="13">
        <v>1.2999999999999999E-3</v>
      </c>
    </row>
    <row r="214" spans="1:5" x14ac:dyDescent="0.25">
      <c r="A214" s="1">
        <v>43716</v>
      </c>
      <c r="B214" s="13">
        <v>8.9999999999999998E-4</v>
      </c>
      <c r="C214" s="13">
        <v>8.9999999999999998E-4</v>
      </c>
      <c r="D214" s="13">
        <v>1.1000000000000001E-3</v>
      </c>
      <c r="E214" s="13">
        <v>1E-3</v>
      </c>
    </row>
    <row r="215" spans="1:5" x14ac:dyDescent="0.25">
      <c r="A215" s="1">
        <v>43504</v>
      </c>
      <c r="B215" s="13">
        <v>1.1999999999999999E-3</v>
      </c>
      <c r="C215" s="13">
        <v>8.9999999999999998E-4</v>
      </c>
      <c r="D215" s="13">
        <v>1.1999999999999999E-3</v>
      </c>
      <c r="E215" s="13">
        <v>8.9999999999999998E-4</v>
      </c>
    </row>
    <row r="216" spans="1:5" x14ac:dyDescent="0.25">
      <c r="A216" t="s">
        <v>334</v>
      </c>
      <c r="B216" s="13">
        <v>1.2999999999999999E-3</v>
      </c>
      <c r="C216" s="13">
        <v>1.1999999999999999E-3</v>
      </c>
      <c r="D216" s="13">
        <v>1.2999999999999999E-3</v>
      </c>
      <c r="E216" s="13">
        <v>1.1999999999999999E-3</v>
      </c>
    </row>
    <row r="217" spans="1:5" x14ac:dyDescent="0.25">
      <c r="A217" t="s">
        <v>333</v>
      </c>
      <c r="B217" s="13">
        <v>1.4E-3</v>
      </c>
      <c r="C217" s="13">
        <v>1.2999999999999999E-3</v>
      </c>
      <c r="D217" s="13">
        <v>1.5E-3</v>
      </c>
      <c r="E217" s="13">
        <v>1.2999999999999999E-3</v>
      </c>
    </row>
    <row r="218" spans="1:5" x14ac:dyDescent="0.25">
      <c r="A218" s="1">
        <v>43806</v>
      </c>
      <c r="B218" s="13">
        <v>1.1000000000000001E-3</v>
      </c>
      <c r="C218" s="13">
        <v>1.1000000000000001E-3</v>
      </c>
      <c r="D218" s="13">
        <v>1.4E-3</v>
      </c>
      <c r="E218" s="13">
        <v>1.4E-3</v>
      </c>
    </row>
    <row r="219" spans="1:5" x14ac:dyDescent="0.25">
      <c r="A219" s="1">
        <v>43592</v>
      </c>
      <c r="B219" s="13">
        <v>1.1999999999999999E-3</v>
      </c>
      <c r="C219" s="13">
        <v>1E-3</v>
      </c>
      <c r="D219" s="13">
        <v>1.1999999999999999E-3</v>
      </c>
      <c r="E219" s="13">
        <v>1.1000000000000001E-3</v>
      </c>
    </row>
    <row r="220" spans="1:5" x14ac:dyDescent="0.25">
      <c r="A220" t="s">
        <v>332</v>
      </c>
      <c r="B220" s="13">
        <v>1.1999999999999999E-3</v>
      </c>
      <c r="C220" s="13">
        <v>1.1999999999999999E-3</v>
      </c>
      <c r="D220" s="13">
        <v>1.2999999999999999E-3</v>
      </c>
      <c r="E220" s="13">
        <v>1.1999999999999999E-3</v>
      </c>
    </row>
    <row r="221" spans="1:5" x14ac:dyDescent="0.25">
      <c r="A221" t="s">
        <v>331</v>
      </c>
      <c r="B221" s="13">
        <v>1.4E-3</v>
      </c>
      <c r="C221" s="13">
        <v>1.1999999999999999E-3</v>
      </c>
      <c r="D221" s="13">
        <v>1.4E-3</v>
      </c>
      <c r="E221" s="13">
        <v>1.1999999999999999E-3</v>
      </c>
    </row>
    <row r="222" spans="1:5" x14ac:dyDescent="0.25">
      <c r="A222" t="s">
        <v>330</v>
      </c>
      <c r="B222" s="13">
        <v>1.2999999999999999E-3</v>
      </c>
      <c r="C222" s="13">
        <v>1.4E-3</v>
      </c>
      <c r="D222" s="13">
        <v>1.5E-3</v>
      </c>
      <c r="E222" s="13">
        <v>1.4E-3</v>
      </c>
    </row>
    <row r="223" spans="1:5" x14ac:dyDescent="0.25">
      <c r="A223" s="1">
        <v>43652</v>
      </c>
      <c r="B223" s="13">
        <v>1.6000000000000001E-3</v>
      </c>
      <c r="C223" s="13">
        <v>1.2999999999999999E-3</v>
      </c>
      <c r="D223" s="13">
        <v>1.6000000000000001E-3</v>
      </c>
      <c r="E223" s="13">
        <v>1.2999999999999999E-3</v>
      </c>
    </row>
    <row r="224" spans="1:5" x14ac:dyDescent="0.25">
      <c r="A224" t="s">
        <v>329</v>
      </c>
      <c r="B224" s="13">
        <v>1.5E-3</v>
      </c>
      <c r="C224" s="13">
        <v>1.4E-3</v>
      </c>
      <c r="D224" s="13">
        <v>1.6000000000000001E-3</v>
      </c>
      <c r="E224" s="13">
        <v>1.6000000000000001E-3</v>
      </c>
    </row>
    <row r="225" spans="1:5" x14ac:dyDescent="0.25">
      <c r="A225" t="s">
        <v>328</v>
      </c>
      <c r="B225" s="13">
        <v>1.5E-3</v>
      </c>
      <c r="C225" s="13">
        <v>1.4E-3</v>
      </c>
      <c r="D225" s="13">
        <v>1.5E-3</v>
      </c>
      <c r="E225" s="13">
        <v>1.5E-3</v>
      </c>
    </row>
    <row r="226" spans="1:5" x14ac:dyDescent="0.25">
      <c r="A226" t="s">
        <v>327</v>
      </c>
      <c r="B226" s="13">
        <v>1.6999999999999999E-3</v>
      </c>
      <c r="C226" s="13">
        <v>1.5E-3</v>
      </c>
      <c r="D226" s="13">
        <v>1.6999999999999999E-3</v>
      </c>
      <c r="E226" s="13">
        <v>1.5E-3</v>
      </c>
    </row>
    <row r="227" spans="1:5" x14ac:dyDescent="0.25">
      <c r="A227" s="1">
        <v>43743</v>
      </c>
      <c r="B227" s="13">
        <v>1.6999999999999999E-3</v>
      </c>
      <c r="C227" s="13">
        <v>1.5E-3</v>
      </c>
      <c r="D227" s="13">
        <v>1.6999999999999999E-3</v>
      </c>
      <c r="E227" s="13">
        <v>1.6999999999999999E-3</v>
      </c>
    </row>
    <row r="228" spans="1:5" x14ac:dyDescent="0.25">
      <c r="A228" s="1">
        <v>43501</v>
      </c>
      <c r="B228" s="13">
        <v>1.6999999999999999E-3</v>
      </c>
      <c r="C228" s="13">
        <v>1.6999999999999999E-3</v>
      </c>
      <c r="D228" s="13">
        <v>1.6999999999999999E-3</v>
      </c>
      <c r="E228" s="13">
        <v>1.6999999999999999E-3</v>
      </c>
    </row>
    <row r="229" spans="1:5" x14ac:dyDescent="0.25">
      <c r="A229" t="s">
        <v>326</v>
      </c>
      <c r="B229" s="13">
        <v>1.8E-3</v>
      </c>
      <c r="C229" s="13">
        <v>1.4E-3</v>
      </c>
      <c r="D229" s="13">
        <v>1.8E-3</v>
      </c>
      <c r="E229" s="13">
        <v>1.6999999999999999E-3</v>
      </c>
    </row>
    <row r="230" spans="1:5" x14ac:dyDescent="0.25">
      <c r="A230" t="s">
        <v>325</v>
      </c>
      <c r="B230" s="13">
        <v>1.9E-3</v>
      </c>
      <c r="C230" s="13">
        <v>1.8E-3</v>
      </c>
      <c r="D230" s="13">
        <v>1.9E-3</v>
      </c>
      <c r="E230" s="13">
        <v>1.8E-3</v>
      </c>
    </row>
    <row r="231" spans="1:5" x14ac:dyDescent="0.25">
      <c r="A231" s="1">
        <v>43803</v>
      </c>
      <c r="B231" s="13">
        <v>1.6999999999999999E-3</v>
      </c>
      <c r="C231" s="13">
        <v>1.6000000000000001E-3</v>
      </c>
      <c r="D231" s="13">
        <v>2E-3</v>
      </c>
      <c r="E231" s="13">
        <v>2E-3</v>
      </c>
    </row>
    <row r="232" spans="1:5" x14ac:dyDescent="0.25">
      <c r="A232" s="1">
        <v>43589</v>
      </c>
      <c r="B232" s="13">
        <v>1.6999999999999999E-3</v>
      </c>
      <c r="C232" s="13">
        <v>1.4E-3</v>
      </c>
      <c r="D232" s="13">
        <v>1.6999999999999999E-3</v>
      </c>
      <c r="E232" s="13">
        <v>1.4E-3</v>
      </c>
    </row>
    <row r="233" spans="1:5" x14ac:dyDescent="0.25">
      <c r="A233" t="s">
        <v>324</v>
      </c>
      <c r="B233" s="13">
        <v>1.6999999999999999E-3</v>
      </c>
      <c r="C233" s="13">
        <v>1.6000000000000001E-3</v>
      </c>
      <c r="D233" s="13">
        <v>1.8E-3</v>
      </c>
      <c r="E233" s="13">
        <v>1.6999999999999999E-3</v>
      </c>
    </row>
    <row r="234" spans="1:5" x14ac:dyDescent="0.25">
      <c r="A234" t="s">
        <v>323</v>
      </c>
      <c r="B234" s="13">
        <v>1.4E-3</v>
      </c>
      <c r="C234" s="13">
        <v>1.4E-3</v>
      </c>
      <c r="D234" s="13">
        <v>1.9E-3</v>
      </c>
      <c r="E234" s="13">
        <v>1.6000000000000001E-3</v>
      </c>
    </row>
    <row r="235" spans="1:5" x14ac:dyDescent="0.25">
      <c r="A235" t="s">
        <v>322</v>
      </c>
      <c r="B235" s="13">
        <v>1.1000000000000001E-3</v>
      </c>
      <c r="C235" s="13">
        <v>1.1000000000000001E-3</v>
      </c>
      <c r="D235" s="13">
        <v>1.5E-3</v>
      </c>
      <c r="E235" s="13">
        <v>1.4E-3</v>
      </c>
    </row>
    <row r="236" spans="1:5" x14ac:dyDescent="0.25">
      <c r="A236" s="1">
        <v>43680</v>
      </c>
      <c r="B236" s="13">
        <v>1.6000000000000001E-3</v>
      </c>
      <c r="C236" s="13">
        <v>1.1000000000000001E-3</v>
      </c>
      <c r="D236" s="13">
        <v>1.6000000000000001E-3</v>
      </c>
      <c r="E236" s="13">
        <v>1.1000000000000001E-3</v>
      </c>
    </row>
    <row r="237" spans="1:5" x14ac:dyDescent="0.25">
      <c r="A237" s="1">
        <v>43468</v>
      </c>
      <c r="B237" s="13">
        <v>2.0999999999999999E-3</v>
      </c>
      <c r="C237" s="13">
        <v>1.6999999999999999E-3</v>
      </c>
      <c r="D237" s="13">
        <v>2.0999999999999999E-3</v>
      </c>
      <c r="E237" s="13">
        <v>1.8E-3</v>
      </c>
    </row>
    <row r="238" spans="1:5" x14ac:dyDescent="0.25">
      <c r="A238" t="s">
        <v>321</v>
      </c>
      <c r="B238" s="13">
        <v>2E-3</v>
      </c>
      <c r="C238" s="13">
        <v>1.9E-3</v>
      </c>
      <c r="D238" s="13">
        <v>2.0999999999999999E-3</v>
      </c>
      <c r="E238" s="13">
        <v>2E-3</v>
      </c>
    </row>
    <row r="239" spans="1:5" x14ac:dyDescent="0.25">
      <c r="A239" t="s">
        <v>320</v>
      </c>
      <c r="B239" s="13">
        <v>2.2000000000000001E-3</v>
      </c>
      <c r="C239" s="13">
        <v>2.0999999999999999E-3</v>
      </c>
      <c r="D239" s="13">
        <v>2.3E-3</v>
      </c>
      <c r="E239" s="13">
        <v>2.2000000000000001E-3</v>
      </c>
    </row>
    <row r="240" spans="1:5" x14ac:dyDescent="0.25">
      <c r="A240" s="1">
        <v>43710</v>
      </c>
      <c r="B240" s="13">
        <v>2.5999999999999999E-3</v>
      </c>
      <c r="C240" s="13">
        <v>2.3999999999999998E-3</v>
      </c>
      <c r="D240" s="13">
        <v>2.7000000000000001E-3</v>
      </c>
      <c r="E240" s="13">
        <v>2.3999999999999998E-3</v>
      </c>
    </row>
    <row r="241" spans="1:5" x14ac:dyDescent="0.25">
      <c r="A241" s="1">
        <v>43467</v>
      </c>
      <c r="B241" s="13">
        <v>2.8999999999999998E-3</v>
      </c>
      <c r="C241" s="13">
        <v>2.3999999999999998E-3</v>
      </c>
      <c r="D241" s="13">
        <v>3.0000000000000001E-3</v>
      </c>
      <c r="E241" s="13">
        <v>2.5999999999999999E-3</v>
      </c>
    </row>
    <row r="242" spans="1:5" x14ac:dyDescent="0.25">
      <c r="A242" t="s">
        <v>319</v>
      </c>
      <c r="B242" s="13">
        <v>2E-3</v>
      </c>
      <c r="C242" s="13">
        <v>1.9E-3</v>
      </c>
      <c r="D242" s="13">
        <v>2E-3</v>
      </c>
      <c r="E242" s="13">
        <v>2E-3</v>
      </c>
    </row>
    <row r="243" spans="1:5" x14ac:dyDescent="0.25">
      <c r="A243" t="s">
        <v>318</v>
      </c>
      <c r="B243" s="13">
        <v>1.6000000000000001E-3</v>
      </c>
      <c r="C243" s="13">
        <v>1.6000000000000001E-3</v>
      </c>
      <c r="D243" s="13">
        <v>2.0999999999999999E-3</v>
      </c>
      <c r="E243" s="13">
        <v>2.0999999999999999E-3</v>
      </c>
    </row>
    <row r="244" spans="1:5" x14ac:dyDescent="0.25">
      <c r="A244" s="1">
        <v>43800</v>
      </c>
      <c r="B244" s="13">
        <v>1.8E-3</v>
      </c>
      <c r="C244" s="13">
        <v>1.4E-3</v>
      </c>
      <c r="D244" s="13">
        <v>1.9E-3</v>
      </c>
      <c r="E244" s="13">
        <v>1.6999999999999999E-3</v>
      </c>
    </row>
    <row r="245" spans="1:5" x14ac:dyDescent="0.25">
      <c r="A245" s="1">
        <v>43556</v>
      </c>
      <c r="B245" s="13">
        <v>1.5E-3</v>
      </c>
      <c r="C245" s="13">
        <v>1.4E-3</v>
      </c>
      <c r="D245" s="13">
        <v>1.8E-3</v>
      </c>
      <c r="E245" s="13">
        <v>1.8E-3</v>
      </c>
    </row>
    <row r="246" spans="1:5" x14ac:dyDescent="0.25">
      <c r="A246" t="s">
        <v>317</v>
      </c>
      <c r="B246" s="13">
        <v>1.6999999999999999E-3</v>
      </c>
      <c r="C246" s="13">
        <v>1.5E-3</v>
      </c>
      <c r="D246" s="13">
        <v>1.6999999999999999E-3</v>
      </c>
      <c r="E246" s="13">
        <v>1.5E-3</v>
      </c>
    </row>
    <row r="247" spans="1:5" x14ac:dyDescent="0.25">
      <c r="A247" t="s">
        <v>316</v>
      </c>
      <c r="B247" s="13">
        <v>2.3E-3</v>
      </c>
      <c r="C247" s="13">
        <v>2.3E-3</v>
      </c>
      <c r="D247" s="13">
        <v>3.0000000000000001E-3</v>
      </c>
      <c r="E247" s="13">
        <v>2.3E-3</v>
      </c>
    </row>
    <row r="248" spans="1:5" x14ac:dyDescent="0.25">
      <c r="A248" t="s">
        <v>315</v>
      </c>
      <c r="B248" s="13">
        <v>1.8E-3</v>
      </c>
      <c r="C248" s="13">
        <v>1.8E-3</v>
      </c>
      <c r="D248" s="13">
        <v>2.5000000000000001E-3</v>
      </c>
      <c r="E248" s="13">
        <v>2.5000000000000001E-3</v>
      </c>
    </row>
    <row r="249" spans="1:5" x14ac:dyDescent="0.25">
      <c r="A249" s="1">
        <v>43293</v>
      </c>
      <c r="B249" s="13">
        <v>1.6999999999999999E-3</v>
      </c>
      <c r="C249" s="13">
        <v>1.6000000000000001E-3</v>
      </c>
      <c r="D249" s="13">
        <v>2.3999999999999998E-3</v>
      </c>
      <c r="E249" s="13">
        <v>1.9E-3</v>
      </c>
    </row>
    <row r="250" spans="1:5" x14ac:dyDescent="0.25">
      <c r="A250" t="s">
        <v>314</v>
      </c>
      <c r="B250" s="13">
        <v>2.8999999999999998E-3</v>
      </c>
      <c r="C250" s="13">
        <v>1.6999999999999999E-3</v>
      </c>
      <c r="D250" s="13">
        <v>2.8999999999999998E-3</v>
      </c>
      <c r="E250" s="13">
        <v>1.8E-3</v>
      </c>
    </row>
    <row r="251" spans="1:5" x14ac:dyDescent="0.25">
      <c r="A251" t="s">
        <v>313</v>
      </c>
      <c r="B251" s="13">
        <v>3.5000000000000001E-3</v>
      </c>
      <c r="C251" s="13">
        <v>3.0000000000000001E-3</v>
      </c>
      <c r="D251" s="13">
        <v>3.5000000000000001E-3</v>
      </c>
      <c r="E251" s="13">
        <v>3.0000000000000001E-3</v>
      </c>
    </row>
    <row r="252" spans="1:5" x14ac:dyDescent="0.25">
      <c r="A252" t="s">
        <v>312</v>
      </c>
      <c r="B252" s="13">
        <v>2.3E-3</v>
      </c>
      <c r="C252" s="13">
        <v>2.3E-3</v>
      </c>
      <c r="D252" s="13">
        <v>2.5000000000000001E-3</v>
      </c>
      <c r="E252" s="13">
        <v>2.3999999999999998E-3</v>
      </c>
    </row>
    <row r="253" spans="1:5" x14ac:dyDescent="0.25">
      <c r="A253" s="1">
        <v>43354</v>
      </c>
      <c r="B253" s="13">
        <v>3.0999999999999999E-3</v>
      </c>
      <c r="C253" s="13">
        <v>2.8E-3</v>
      </c>
      <c r="D253" s="13">
        <v>3.2000000000000002E-3</v>
      </c>
      <c r="E253" s="13">
        <v>2.8E-3</v>
      </c>
    </row>
    <row r="254" spans="1:5" x14ac:dyDescent="0.25">
      <c r="A254" s="1">
        <v>43142</v>
      </c>
      <c r="B254" s="13">
        <v>3.0999999999999999E-3</v>
      </c>
      <c r="C254" s="13">
        <v>3.0999999999999999E-3</v>
      </c>
      <c r="D254" s="13">
        <v>3.2000000000000002E-3</v>
      </c>
      <c r="E254" s="13">
        <v>3.0999999999999999E-3</v>
      </c>
    </row>
    <row r="255" spans="1:5" x14ac:dyDescent="0.25">
      <c r="A255" t="s">
        <v>311</v>
      </c>
      <c r="B255" s="13">
        <v>2.7000000000000001E-3</v>
      </c>
      <c r="C255" s="13">
        <v>2.7000000000000001E-3</v>
      </c>
      <c r="D255" s="13">
        <v>3.0999999999999999E-3</v>
      </c>
      <c r="E255" s="13">
        <v>3.0999999999999999E-3</v>
      </c>
    </row>
    <row r="256" spans="1:5" x14ac:dyDescent="0.25">
      <c r="A256" t="s">
        <v>310</v>
      </c>
      <c r="B256" s="13">
        <v>2.8999999999999998E-3</v>
      </c>
      <c r="C256" s="13">
        <v>2.8E-3</v>
      </c>
      <c r="D256" s="13">
        <v>2.8999999999999998E-3</v>
      </c>
      <c r="E256" s="13">
        <v>2.8E-3</v>
      </c>
    </row>
    <row r="257" spans="1:5" x14ac:dyDescent="0.25">
      <c r="A257" s="1">
        <v>43444</v>
      </c>
      <c r="B257" s="13">
        <v>3.3E-3</v>
      </c>
      <c r="C257" s="13">
        <v>3.0000000000000001E-3</v>
      </c>
      <c r="D257" s="13">
        <v>3.3E-3</v>
      </c>
      <c r="E257" s="13">
        <v>3.0999999999999999E-3</v>
      </c>
    </row>
    <row r="258" spans="1:5" x14ac:dyDescent="0.25">
      <c r="A258" s="1">
        <v>43230</v>
      </c>
      <c r="B258" s="13">
        <v>2.3E-3</v>
      </c>
      <c r="C258" s="13">
        <v>2.3E-3</v>
      </c>
      <c r="D258" s="13">
        <v>2.8E-3</v>
      </c>
      <c r="E258" s="13">
        <v>2.8E-3</v>
      </c>
    </row>
    <row r="259" spans="1:5" x14ac:dyDescent="0.25">
      <c r="A259" t="s">
        <v>309</v>
      </c>
      <c r="B259" s="13">
        <v>1.2999999999999999E-3</v>
      </c>
      <c r="C259" s="13">
        <v>1.2999999999999999E-3</v>
      </c>
      <c r="D259" s="13">
        <v>1.2999999999999999E-3</v>
      </c>
      <c r="E259" s="13">
        <v>1.2999999999999999E-3</v>
      </c>
    </row>
    <row r="260" spans="1:5" x14ac:dyDescent="0.25">
      <c r="A260" t="s">
        <v>308</v>
      </c>
      <c r="B260" s="13">
        <v>1.1999999999999999E-3</v>
      </c>
      <c r="C260" s="13">
        <v>1.1999999999999999E-3</v>
      </c>
      <c r="D260" s="13">
        <v>1.2999999999999999E-3</v>
      </c>
      <c r="E260" s="13">
        <v>1.2999999999999999E-3</v>
      </c>
    </row>
    <row r="261" spans="1:5" x14ac:dyDescent="0.25">
      <c r="A261" t="s">
        <v>307</v>
      </c>
      <c r="B261" s="13">
        <v>1.1999999999999999E-3</v>
      </c>
      <c r="C261" s="13">
        <v>1.1999999999999999E-3</v>
      </c>
      <c r="D261" s="13">
        <v>1.2999999999999999E-3</v>
      </c>
      <c r="E261" s="13">
        <v>1.1999999999999999E-3</v>
      </c>
    </row>
    <row r="262" spans="1:5" x14ac:dyDescent="0.25">
      <c r="A262" s="1">
        <v>43290</v>
      </c>
      <c r="B262" s="13">
        <v>1.2999999999999999E-3</v>
      </c>
      <c r="C262" s="13">
        <v>1.2999999999999999E-3</v>
      </c>
      <c r="D262" s="13">
        <v>1.5E-3</v>
      </c>
      <c r="E262" s="13">
        <v>1.4E-3</v>
      </c>
    </row>
    <row r="263" spans="1:5" x14ac:dyDescent="0.25">
      <c r="A263" t="s">
        <v>306</v>
      </c>
      <c r="B263" s="13">
        <v>1.5E-3</v>
      </c>
      <c r="C263" s="13">
        <v>1.5E-3</v>
      </c>
      <c r="D263" s="13">
        <v>1.6000000000000001E-3</v>
      </c>
      <c r="E263" s="13">
        <v>1.6000000000000001E-3</v>
      </c>
    </row>
    <row r="264" spans="1:5" x14ac:dyDescent="0.25">
      <c r="A264" t="s">
        <v>305</v>
      </c>
      <c r="B264" s="13">
        <v>1.5E-3</v>
      </c>
      <c r="C264" s="13">
        <v>1.5E-3</v>
      </c>
      <c r="D264" s="13">
        <v>1.6000000000000001E-3</v>
      </c>
      <c r="E264" s="13">
        <v>1.6000000000000001E-3</v>
      </c>
    </row>
    <row r="265" spans="1:5" x14ac:dyDescent="0.25">
      <c r="A265" t="s">
        <v>304</v>
      </c>
      <c r="B265" s="13">
        <v>1.5E-3</v>
      </c>
      <c r="C265" s="13">
        <v>1.5E-3</v>
      </c>
      <c r="D265" s="13">
        <v>1.6000000000000001E-3</v>
      </c>
      <c r="E265" s="13">
        <v>1.5E-3</v>
      </c>
    </row>
    <row r="266" spans="1:5" x14ac:dyDescent="0.25">
      <c r="A266" s="1">
        <v>43381</v>
      </c>
      <c r="B266" s="13">
        <v>1.6000000000000001E-3</v>
      </c>
      <c r="C266" s="13">
        <v>1.4E-3</v>
      </c>
      <c r="D266" s="13">
        <v>1.6999999999999999E-3</v>
      </c>
      <c r="E266" s="13">
        <v>1.5E-3</v>
      </c>
    </row>
    <row r="267" spans="1:5" x14ac:dyDescent="0.25">
      <c r="A267" s="1">
        <v>43167</v>
      </c>
      <c r="B267" s="13">
        <v>1.6000000000000001E-3</v>
      </c>
      <c r="C267" s="13">
        <v>1.5E-3</v>
      </c>
      <c r="D267" s="13">
        <v>1.9E-3</v>
      </c>
      <c r="E267" s="13">
        <v>1.6999999999999999E-3</v>
      </c>
    </row>
    <row r="268" spans="1:5" x14ac:dyDescent="0.25">
      <c r="A268" t="s">
        <v>303</v>
      </c>
      <c r="B268" s="13">
        <v>1.5E-3</v>
      </c>
      <c r="C268" s="13">
        <v>1.4E-3</v>
      </c>
      <c r="D268" s="13">
        <v>1.6000000000000001E-3</v>
      </c>
      <c r="E268" s="13">
        <v>1.5E-3</v>
      </c>
    </row>
    <row r="269" spans="1:5" x14ac:dyDescent="0.25">
      <c r="A269" t="s">
        <v>302</v>
      </c>
      <c r="B269" s="13">
        <v>1.4E-3</v>
      </c>
      <c r="C269" s="13">
        <v>1.4E-3</v>
      </c>
      <c r="D269" s="13">
        <v>1.5E-3</v>
      </c>
      <c r="E269" s="13">
        <v>1.5E-3</v>
      </c>
    </row>
    <row r="270" spans="1:5" x14ac:dyDescent="0.25">
      <c r="A270" t="s">
        <v>301</v>
      </c>
      <c r="B270" s="13">
        <v>1.4E-3</v>
      </c>
      <c r="C270" s="13">
        <v>1.4E-3</v>
      </c>
      <c r="D270" s="13">
        <v>1.4E-3</v>
      </c>
      <c r="E270" s="13">
        <v>1.4E-3</v>
      </c>
    </row>
    <row r="271" spans="1:5" x14ac:dyDescent="0.25">
      <c r="A271" s="1">
        <v>43258</v>
      </c>
      <c r="B271" s="13">
        <v>1.2999999999999999E-3</v>
      </c>
      <c r="C271" s="13">
        <v>1.1999999999999999E-3</v>
      </c>
      <c r="D271" s="13">
        <v>1.4E-3</v>
      </c>
      <c r="E271" s="13">
        <v>1.4E-3</v>
      </c>
    </row>
    <row r="272" spans="1:5" x14ac:dyDescent="0.25">
      <c r="A272" t="s">
        <v>300</v>
      </c>
      <c r="B272" s="13">
        <v>1.2999999999999999E-3</v>
      </c>
      <c r="C272" s="13">
        <v>1.2999999999999999E-3</v>
      </c>
      <c r="D272" s="13">
        <v>1.4E-3</v>
      </c>
      <c r="E272" s="13">
        <v>1.2999999999999999E-3</v>
      </c>
    </row>
    <row r="273" spans="1:5" x14ac:dyDescent="0.25">
      <c r="A273" t="s">
        <v>299</v>
      </c>
      <c r="B273" s="13">
        <v>1.1999999999999999E-3</v>
      </c>
      <c r="C273" s="13">
        <v>1.1000000000000001E-3</v>
      </c>
      <c r="D273" s="13">
        <v>1.4E-3</v>
      </c>
      <c r="E273" s="13">
        <v>1.4E-3</v>
      </c>
    </row>
    <row r="274" spans="1:5" x14ac:dyDescent="0.25">
      <c r="A274" t="s">
        <v>298</v>
      </c>
      <c r="B274" s="13">
        <v>1.1999999999999999E-3</v>
      </c>
      <c r="C274" s="13">
        <v>1.1999999999999999E-3</v>
      </c>
      <c r="D274" s="13">
        <v>1.2999999999999999E-3</v>
      </c>
      <c r="E274" s="13">
        <v>1.1999999999999999E-3</v>
      </c>
    </row>
    <row r="275" spans="1:5" x14ac:dyDescent="0.25">
      <c r="A275" s="1">
        <v>43318</v>
      </c>
      <c r="B275" s="13">
        <v>1.5E-3</v>
      </c>
      <c r="C275" s="13">
        <v>1.1999999999999999E-3</v>
      </c>
      <c r="D275" s="13">
        <v>1.5E-3</v>
      </c>
      <c r="E275" s="13">
        <v>1.1999999999999999E-3</v>
      </c>
    </row>
    <row r="276" spans="1:5" x14ac:dyDescent="0.25">
      <c r="A276" s="1">
        <v>43106</v>
      </c>
      <c r="B276" s="13">
        <v>1.4E-3</v>
      </c>
      <c r="C276" s="13">
        <v>1.4E-3</v>
      </c>
      <c r="D276" s="13">
        <v>1.5E-3</v>
      </c>
      <c r="E276" s="13">
        <v>1.5E-3</v>
      </c>
    </row>
    <row r="277" spans="1:5" x14ac:dyDescent="0.25">
      <c r="A277" t="s">
        <v>297</v>
      </c>
      <c r="B277" s="13">
        <v>1.2999999999999999E-3</v>
      </c>
      <c r="C277" s="13">
        <v>1.2999999999999999E-3</v>
      </c>
      <c r="D277" s="13">
        <v>1.4E-3</v>
      </c>
      <c r="E277" s="13">
        <v>1.4E-3</v>
      </c>
    </row>
    <row r="278" spans="1:5" x14ac:dyDescent="0.25">
      <c r="A278" t="s">
        <v>296</v>
      </c>
      <c r="B278" s="13">
        <v>1.1999999999999999E-3</v>
      </c>
      <c r="C278" s="13">
        <v>1.1000000000000001E-3</v>
      </c>
      <c r="D278" s="13">
        <v>1.2999999999999999E-3</v>
      </c>
      <c r="E278" s="13">
        <v>1.2999999999999999E-3</v>
      </c>
    </row>
    <row r="279" spans="1:5" x14ac:dyDescent="0.25">
      <c r="A279" s="1">
        <v>43409</v>
      </c>
      <c r="B279" s="13">
        <v>1.2999999999999999E-3</v>
      </c>
      <c r="C279" s="13">
        <v>1.1000000000000001E-3</v>
      </c>
      <c r="D279" s="13">
        <v>1.4E-3</v>
      </c>
      <c r="E279" s="13">
        <v>1.1999999999999999E-3</v>
      </c>
    </row>
    <row r="280" spans="1:5" x14ac:dyDescent="0.25">
      <c r="A280" s="1">
        <v>43164</v>
      </c>
      <c r="B280" s="13">
        <v>1.4E-3</v>
      </c>
      <c r="C280" s="13">
        <v>1.2999999999999999E-3</v>
      </c>
      <c r="D280" s="13">
        <v>1.4E-3</v>
      </c>
      <c r="E280" s="13">
        <v>1.2999999999999999E-3</v>
      </c>
    </row>
    <row r="281" spans="1:5" x14ac:dyDescent="0.25">
      <c r="A281" t="s">
        <v>295</v>
      </c>
      <c r="B281" s="13">
        <v>1.6999999999999999E-3</v>
      </c>
      <c r="C281" s="13">
        <v>1.4E-3</v>
      </c>
      <c r="D281" s="13">
        <v>1.6999999999999999E-3</v>
      </c>
      <c r="E281" s="13">
        <v>1.4E-3</v>
      </c>
    </row>
    <row r="282" spans="1:5" x14ac:dyDescent="0.25">
      <c r="A282" t="s">
        <v>294</v>
      </c>
      <c r="B282" s="13">
        <v>1.8E-3</v>
      </c>
      <c r="C282" s="13">
        <v>1.6000000000000001E-3</v>
      </c>
      <c r="D282" s="13">
        <v>1.8E-3</v>
      </c>
      <c r="E282" s="13">
        <v>1.6999999999999999E-3</v>
      </c>
    </row>
    <row r="283" spans="1:5" x14ac:dyDescent="0.25">
      <c r="A283" t="s">
        <v>293</v>
      </c>
      <c r="B283" s="13">
        <v>1.2999999999999999E-3</v>
      </c>
      <c r="C283" s="13">
        <v>1.2999999999999999E-3</v>
      </c>
      <c r="D283" s="13">
        <v>1.8E-3</v>
      </c>
      <c r="E283" s="13">
        <v>1.8E-3</v>
      </c>
    </row>
    <row r="284" spans="1:5" x14ac:dyDescent="0.25">
      <c r="A284" s="1">
        <v>43255</v>
      </c>
      <c r="B284" s="13">
        <v>1.5E-3</v>
      </c>
      <c r="C284" s="13">
        <v>1.1999999999999999E-3</v>
      </c>
      <c r="D284" s="13">
        <v>1.5E-3</v>
      </c>
      <c r="E284" s="13">
        <v>1.2999999999999999E-3</v>
      </c>
    </row>
    <row r="285" spans="1:5" x14ac:dyDescent="0.25">
      <c r="A285" t="s">
        <v>292</v>
      </c>
      <c r="B285" s="13">
        <v>1.6999999999999999E-3</v>
      </c>
      <c r="C285" s="13">
        <v>1.5E-3</v>
      </c>
      <c r="D285" s="13">
        <v>1.8E-3</v>
      </c>
      <c r="E285" s="13">
        <v>1.5E-3</v>
      </c>
    </row>
    <row r="286" spans="1:5" x14ac:dyDescent="0.25">
      <c r="A286" t="s">
        <v>291</v>
      </c>
      <c r="B286" s="13">
        <v>1.6000000000000001E-3</v>
      </c>
      <c r="C286" s="13">
        <v>1.5E-3</v>
      </c>
      <c r="D286" s="13">
        <v>1.6999999999999999E-3</v>
      </c>
      <c r="E286" s="13">
        <v>1.6999999999999999E-3</v>
      </c>
    </row>
    <row r="287" spans="1:5" x14ac:dyDescent="0.25">
      <c r="A287" t="s">
        <v>290</v>
      </c>
      <c r="B287" s="13">
        <v>1.8E-3</v>
      </c>
      <c r="C287" s="13">
        <v>1.4E-3</v>
      </c>
      <c r="D287" s="13">
        <v>1.8E-3</v>
      </c>
      <c r="E287" s="13">
        <v>1.6000000000000001E-3</v>
      </c>
    </row>
    <row r="288" spans="1:5" x14ac:dyDescent="0.25">
      <c r="A288" s="1">
        <v>43346</v>
      </c>
      <c r="B288" s="13">
        <v>2E-3</v>
      </c>
      <c r="C288" s="13">
        <v>1.8E-3</v>
      </c>
      <c r="D288" s="13">
        <v>2E-3</v>
      </c>
      <c r="E288" s="13">
        <v>1.9E-3</v>
      </c>
    </row>
    <row r="289" spans="1:5" x14ac:dyDescent="0.25">
      <c r="A289" s="1">
        <v>43134</v>
      </c>
      <c r="B289" s="13">
        <v>1.8E-3</v>
      </c>
      <c r="C289" s="13">
        <v>1.8E-3</v>
      </c>
      <c r="D289" s="13">
        <v>2E-3</v>
      </c>
      <c r="E289" s="13">
        <v>2E-3</v>
      </c>
    </row>
    <row r="290" spans="1:5" x14ac:dyDescent="0.25">
      <c r="A290" t="s">
        <v>289</v>
      </c>
      <c r="B290" s="13">
        <v>1.6999999999999999E-3</v>
      </c>
      <c r="C290" s="13">
        <v>1.6999999999999999E-3</v>
      </c>
      <c r="D290" s="13">
        <v>1.9E-3</v>
      </c>
      <c r="E290" s="13">
        <v>1.8E-3</v>
      </c>
    </row>
    <row r="291" spans="1:5" x14ac:dyDescent="0.25">
      <c r="A291" t="s">
        <v>288</v>
      </c>
      <c r="B291" s="13">
        <v>1.5E-3</v>
      </c>
      <c r="C291" s="13">
        <v>1.5E-3</v>
      </c>
      <c r="D291" s="13">
        <v>1.6000000000000001E-3</v>
      </c>
      <c r="E291" s="13">
        <v>1.6000000000000001E-3</v>
      </c>
    </row>
    <row r="292" spans="1:5" x14ac:dyDescent="0.25">
      <c r="A292" s="1">
        <v>43375</v>
      </c>
      <c r="B292" s="13">
        <v>1.6000000000000001E-3</v>
      </c>
      <c r="C292" s="13">
        <v>1.5E-3</v>
      </c>
      <c r="D292" s="13">
        <v>1.6000000000000001E-3</v>
      </c>
      <c r="E292" s="13">
        <v>1.5E-3</v>
      </c>
    </row>
    <row r="293" spans="1:5" x14ac:dyDescent="0.25">
      <c r="A293" s="1">
        <v>43133</v>
      </c>
      <c r="B293" s="13">
        <v>1.5E-3</v>
      </c>
      <c r="C293" s="13">
        <v>1.5E-3</v>
      </c>
      <c r="D293" s="13">
        <v>1.6000000000000001E-3</v>
      </c>
      <c r="E293" s="13">
        <v>1.6000000000000001E-3</v>
      </c>
    </row>
    <row r="294" spans="1:5" x14ac:dyDescent="0.25">
      <c r="A294" t="s">
        <v>287</v>
      </c>
      <c r="B294" s="13">
        <v>1.5E-3</v>
      </c>
      <c r="C294" s="13">
        <v>1.4E-3</v>
      </c>
      <c r="D294" s="13">
        <v>1.6000000000000001E-3</v>
      </c>
      <c r="E294" s="13">
        <v>1.5E-3</v>
      </c>
    </row>
    <row r="295" spans="1:5" x14ac:dyDescent="0.25">
      <c r="A295" t="s">
        <v>286</v>
      </c>
      <c r="B295" s="13">
        <v>1.2999999999999999E-3</v>
      </c>
      <c r="C295" s="13">
        <v>1.2999999999999999E-3</v>
      </c>
      <c r="D295" s="13">
        <v>1.5E-3</v>
      </c>
      <c r="E295" s="13">
        <v>1.5E-3</v>
      </c>
    </row>
    <row r="296" spans="1:5" x14ac:dyDescent="0.25">
      <c r="A296" s="1">
        <v>43435</v>
      </c>
      <c r="B296" s="13">
        <v>1.2999999999999999E-3</v>
      </c>
      <c r="C296" s="13">
        <v>1.1999999999999999E-3</v>
      </c>
      <c r="D296" s="13">
        <v>1.4E-3</v>
      </c>
      <c r="E296" s="13">
        <v>1.2999999999999999E-3</v>
      </c>
    </row>
    <row r="297" spans="1:5" x14ac:dyDescent="0.25">
      <c r="A297" s="1">
        <v>43252</v>
      </c>
      <c r="B297" s="13">
        <v>1.6000000000000001E-3</v>
      </c>
      <c r="C297" s="13">
        <v>1.4E-3</v>
      </c>
      <c r="D297" s="13">
        <v>1.6000000000000001E-3</v>
      </c>
      <c r="E297" s="13">
        <v>1.4E-3</v>
      </c>
    </row>
    <row r="298" spans="1:5" x14ac:dyDescent="0.25">
      <c r="A298" t="s">
        <v>285</v>
      </c>
      <c r="B298" s="13">
        <v>1.9E-3</v>
      </c>
      <c r="C298" s="13">
        <v>1.6000000000000001E-3</v>
      </c>
      <c r="D298" s="13">
        <v>2E-3</v>
      </c>
      <c r="E298" s="13">
        <v>1.6000000000000001E-3</v>
      </c>
    </row>
    <row r="299" spans="1:5" x14ac:dyDescent="0.25">
      <c r="A299" t="s">
        <v>284</v>
      </c>
      <c r="B299" s="13">
        <v>1.6999999999999999E-3</v>
      </c>
      <c r="C299" s="13">
        <v>1.6999999999999999E-3</v>
      </c>
      <c r="D299" s="13">
        <v>1.9E-3</v>
      </c>
      <c r="E299" s="13">
        <v>1.9E-3</v>
      </c>
    </row>
    <row r="300" spans="1:5" x14ac:dyDescent="0.25">
      <c r="A300" t="s">
        <v>283</v>
      </c>
      <c r="B300" s="13">
        <v>1.6000000000000001E-3</v>
      </c>
      <c r="C300" s="13">
        <v>1.6000000000000001E-3</v>
      </c>
      <c r="D300" s="13">
        <v>1.6999999999999999E-3</v>
      </c>
      <c r="E300" s="13">
        <v>1.6999999999999999E-3</v>
      </c>
    </row>
    <row r="301" spans="1:5" x14ac:dyDescent="0.25">
      <c r="A301" s="1">
        <v>42959</v>
      </c>
      <c r="B301" s="13">
        <v>1.6999999999999999E-3</v>
      </c>
      <c r="C301" s="13">
        <v>1.4E-3</v>
      </c>
      <c r="D301" s="13">
        <v>1.6999999999999999E-3</v>
      </c>
      <c r="E301" s="13">
        <v>1.6000000000000001E-3</v>
      </c>
    </row>
    <row r="302" spans="1:5" x14ac:dyDescent="0.25">
      <c r="A302" s="1">
        <v>42747</v>
      </c>
      <c r="B302" s="13">
        <v>2.5000000000000001E-3</v>
      </c>
      <c r="C302" s="13">
        <v>1.6999999999999999E-3</v>
      </c>
      <c r="D302" s="13">
        <v>2.5000000000000001E-3</v>
      </c>
      <c r="E302" s="13">
        <v>1.6999999999999999E-3</v>
      </c>
    </row>
    <row r="303" spans="1:5" x14ac:dyDescent="0.25">
      <c r="A303" t="s">
        <v>282</v>
      </c>
      <c r="B303" s="13">
        <v>2.3999999999999998E-3</v>
      </c>
      <c r="C303" s="13">
        <v>2.3E-3</v>
      </c>
      <c r="D303" s="13">
        <v>2.5999999999999999E-3</v>
      </c>
      <c r="E303" s="13">
        <v>2.5000000000000001E-3</v>
      </c>
    </row>
    <row r="304" spans="1:5" x14ac:dyDescent="0.25">
      <c r="A304" t="s">
        <v>281</v>
      </c>
      <c r="B304" s="13">
        <v>2.3E-3</v>
      </c>
      <c r="C304" s="13">
        <v>2E-3</v>
      </c>
      <c r="D304" s="13">
        <v>2.3999999999999998E-3</v>
      </c>
      <c r="E304" s="13">
        <v>2.3999999999999998E-3</v>
      </c>
    </row>
    <row r="305" spans="1:5" x14ac:dyDescent="0.25">
      <c r="A305" s="1">
        <v>43019</v>
      </c>
      <c r="B305" s="13">
        <v>2E-3</v>
      </c>
      <c r="C305" s="13">
        <v>2E-3</v>
      </c>
      <c r="D305" s="13">
        <v>2.2000000000000001E-3</v>
      </c>
      <c r="E305" s="13">
        <v>2.2000000000000001E-3</v>
      </c>
    </row>
    <row r="306" spans="1:5" x14ac:dyDescent="0.25">
      <c r="A306" s="1">
        <v>42805</v>
      </c>
      <c r="B306" s="13">
        <v>2E-3</v>
      </c>
      <c r="C306" s="13">
        <v>1.9E-3</v>
      </c>
      <c r="D306" s="13">
        <v>2E-3</v>
      </c>
      <c r="E306" s="13">
        <v>2E-3</v>
      </c>
    </row>
    <row r="307" spans="1:5" x14ac:dyDescent="0.25">
      <c r="A307" t="s">
        <v>280</v>
      </c>
      <c r="B307" s="13">
        <v>2E-3</v>
      </c>
      <c r="C307" s="13">
        <v>1.8E-3</v>
      </c>
      <c r="D307" s="13">
        <v>2.0999999999999999E-3</v>
      </c>
      <c r="E307" s="13">
        <v>2E-3</v>
      </c>
    </row>
    <row r="308" spans="1:5" x14ac:dyDescent="0.25">
      <c r="A308" t="s">
        <v>279</v>
      </c>
      <c r="B308" s="13">
        <v>1.8E-3</v>
      </c>
      <c r="C308" s="13">
        <v>1.6999999999999999E-3</v>
      </c>
      <c r="D308" s="13">
        <v>2.0999999999999999E-3</v>
      </c>
      <c r="E308" s="13">
        <v>2E-3</v>
      </c>
    </row>
    <row r="309" spans="1:5" x14ac:dyDescent="0.25">
      <c r="A309" t="s">
        <v>278</v>
      </c>
      <c r="B309" s="13">
        <v>1.6000000000000001E-3</v>
      </c>
      <c r="C309" s="13">
        <v>1.6000000000000001E-3</v>
      </c>
      <c r="D309" s="13">
        <v>1.8E-3</v>
      </c>
      <c r="E309" s="13">
        <v>1.8E-3</v>
      </c>
    </row>
    <row r="310" spans="1:5" x14ac:dyDescent="0.25">
      <c r="A310" s="1">
        <v>42896</v>
      </c>
      <c r="B310" s="13">
        <v>1.6999999999999999E-3</v>
      </c>
      <c r="C310" s="13">
        <v>1.6000000000000001E-3</v>
      </c>
      <c r="D310" s="13">
        <v>1.6999999999999999E-3</v>
      </c>
      <c r="E310" s="13">
        <v>1.6000000000000001E-3</v>
      </c>
    </row>
    <row r="311" spans="1:5" x14ac:dyDescent="0.25">
      <c r="A311" t="s">
        <v>277</v>
      </c>
      <c r="B311" s="13">
        <v>1E-3</v>
      </c>
      <c r="C311" s="13">
        <v>1E-3</v>
      </c>
      <c r="D311" s="13">
        <v>1.6999999999999999E-3</v>
      </c>
      <c r="E311" s="13">
        <v>1.6999999999999999E-3</v>
      </c>
    </row>
    <row r="312" spans="1:5" x14ac:dyDescent="0.25">
      <c r="A312" t="s">
        <v>276</v>
      </c>
      <c r="B312" s="13">
        <v>1.1999999999999999E-3</v>
      </c>
      <c r="C312" s="13">
        <v>1E-3</v>
      </c>
      <c r="D312" s="13">
        <v>1.2999999999999999E-3</v>
      </c>
      <c r="E312" s="13">
        <v>1E-3</v>
      </c>
    </row>
    <row r="313" spans="1:5" x14ac:dyDescent="0.25">
      <c r="A313" t="s">
        <v>275</v>
      </c>
      <c r="B313" s="13">
        <v>1.8E-3</v>
      </c>
      <c r="C313" s="13">
        <v>1.1000000000000001E-3</v>
      </c>
      <c r="D313" s="13">
        <v>1.8E-3</v>
      </c>
      <c r="E313" s="13">
        <v>1.1999999999999999E-3</v>
      </c>
    </row>
    <row r="314" spans="1:5" x14ac:dyDescent="0.25">
      <c r="A314" s="1">
        <v>42956</v>
      </c>
      <c r="B314" s="13">
        <v>2E-3</v>
      </c>
      <c r="C314" s="13">
        <v>1.8E-3</v>
      </c>
      <c r="D314" s="13">
        <v>2E-3</v>
      </c>
      <c r="E314" s="13">
        <v>1.8E-3</v>
      </c>
    </row>
    <row r="315" spans="1:5" x14ac:dyDescent="0.25">
      <c r="A315" s="1">
        <v>42744</v>
      </c>
      <c r="B315" s="13">
        <v>1.6999999999999999E-3</v>
      </c>
      <c r="C315" s="13">
        <v>1.6999999999999999E-3</v>
      </c>
      <c r="D315" s="13">
        <v>2.5000000000000001E-3</v>
      </c>
      <c r="E315" s="13">
        <v>2.3E-3</v>
      </c>
    </row>
    <row r="316" spans="1:5" x14ac:dyDescent="0.25">
      <c r="A316" t="s">
        <v>274</v>
      </c>
      <c r="B316" s="13">
        <v>1.2999999999999999E-3</v>
      </c>
      <c r="C316" s="13">
        <v>1.2999999999999999E-3</v>
      </c>
      <c r="D316" s="13">
        <v>1.6999999999999999E-3</v>
      </c>
      <c r="E316" s="13">
        <v>1.6999999999999999E-3</v>
      </c>
    </row>
    <row r="317" spans="1:5" x14ac:dyDescent="0.25">
      <c r="A317" t="s">
        <v>273</v>
      </c>
      <c r="B317" s="13">
        <v>1.1000000000000001E-3</v>
      </c>
      <c r="C317" s="13">
        <v>1.1000000000000001E-3</v>
      </c>
      <c r="D317" s="13">
        <v>1.4E-3</v>
      </c>
      <c r="E317" s="13">
        <v>1.4E-3</v>
      </c>
    </row>
    <row r="318" spans="1:5" x14ac:dyDescent="0.25">
      <c r="A318" s="1">
        <v>43047</v>
      </c>
      <c r="B318" s="13">
        <v>1.1000000000000001E-3</v>
      </c>
      <c r="C318" s="13">
        <v>1E-3</v>
      </c>
      <c r="D318" s="13">
        <v>1.1000000000000001E-3</v>
      </c>
      <c r="E318" s="13">
        <v>1.1000000000000001E-3</v>
      </c>
    </row>
    <row r="319" spans="1:5" x14ac:dyDescent="0.25">
      <c r="A319" s="1">
        <v>42833</v>
      </c>
      <c r="B319" s="13">
        <v>1.2999999999999999E-3</v>
      </c>
      <c r="C319" s="13">
        <v>1.1000000000000001E-3</v>
      </c>
      <c r="D319" s="13">
        <v>1.2999999999999999E-3</v>
      </c>
      <c r="E319" s="13">
        <v>1.1000000000000001E-3</v>
      </c>
    </row>
    <row r="320" spans="1:5" x14ac:dyDescent="0.25">
      <c r="A320" t="s">
        <v>272</v>
      </c>
      <c r="B320" s="13">
        <v>1.1999999999999999E-3</v>
      </c>
      <c r="C320" s="13">
        <v>1.1999999999999999E-3</v>
      </c>
      <c r="D320" s="13">
        <v>1.2999999999999999E-3</v>
      </c>
      <c r="E320" s="13">
        <v>1.2999999999999999E-3</v>
      </c>
    </row>
    <row r="321" spans="1:5" x14ac:dyDescent="0.25">
      <c r="A321" t="s">
        <v>271</v>
      </c>
      <c r="B321" s="13">
        <v>1.1000000000000001E-3</v>
      </c>
      <c r="C321" s="13">
        <v>1E-3</v>
      </c>
      <c r="D321" s="13">
        <v>1.1999999999999999E-3</v>
      </c>
      <c r="E321" s="13">
        <v>1.1999999999999999E-3</v>
      </c>
    </row>
    <row r="322" spans="1:5" x14ac:dyDescent="0.25">
      <c r="A322" t="s">
        <v>270</v>
      </c>
      <c r="B322" s="13">
        <v>8.9999999999999998E-4</v>
      </c>
      <c r="C322" s="13">
        <v>8.0000000000000004E-4</v>
      </c>
      <c r="D322" s="13">
        <v>1.1000000000000001E-3</v>
      </c>
      <c r="E322" s="13">
        <v>1.1000000000000001E-3</v>
      </c>
    </row>
    <row r="323" spans="1:5" x14ac:dyDescent="0.25">
      <c r="A323" s="1">
        <v>42923</v>
      </c>
      <c r="B323" s="13">
        <v>8.9999999999999998E-4</v>
      </c>
      <c r="C323" s="13">
        <v>8.0000000000000004E-4</v>
      </c>
      <c r="D323" s="13">
        <v>8.9999999999999998E-4</v>
      </c>
      <c r="E323" s="13">
        <v>8.9999999999999998E-4</v>
      </c>
    </row>
    <row r="324" spans="1:5" x14ac:dyDescent="0.25">
      <c r="A324" t="s">
        <v>269</v>
      </c>
      <c r="B324" s="13">
        <v>8.9999999999999998E-4</v>
      </c>
      <c r="C324" s="13">
        <v>8.0000000000000004E-4</v>
      </c>
      <c r="D324" s="13">
        <v>1E-3</v>
      </c>
      <c r="E324" s="13">
        <v>8.9999999999999998E-4</v>
      </c>
    </row>
    <row r="325" spans="1:5" x14ac:dyDescent="0.25">
      <c r="A325" t="s">
        <v>268</v>
      </c>
      <c r="B325" s="13">
        <v>1E-3</v>
      </c>
      <c r="C325" s="13">
        <v>8.9999999999999998E-4</v>
      </c>
      <c r="D325" s="13">
        <v>1E-3</v>
      </c>
      <c r="E325" s="13">
        <v>8.9999999999999998E-4</v>
      </c>
    </row>
    <row r="326" spans="1:5" x14ac:dyDescent="0.25">
      <c r="A326" t="s">
        <v>267</v>
      </c>
      <c r="B326" s="13">
        <v>1E-3</v>
      </c>
      <c r="C326" s="13">
        <v>1E-3</v>
      </c>
      <c r="D326" s="13">
        <v>1.1000000000000001E-3</v>
      </c>
      <c r="E326" s="13">
        <v>1E-3</v>
      </c>
    </row>
    <row r="327" spans="1:5" x14ac:dyDescent="0.25">
      <c r="A327" s="1">
        <v>42984</v>
      </c>
      <c r="B327" s="13">
        <v>1.1000000000000001E-3</v>
      </c>
      <c r="C327" s="13">
        <v>8.9999999999999998E-4</v>
      </c>
      <c r="D327" s="13">
        <v>1.1999999999999999E-3</v>
      </c>
      <c r="E327" s="13">
        <v>1E-3</v>
      </c>
    </row>
    <row r="328" spans="1:5" x14ac:dyDescent="0.25">
      <c r="A328" s="1">
        <v>42772</v>
      </c>
      <c r="B328" s="13">
        <v>1.1999999999999999E-3</v>
      </c>
      <c r="C328" s="13">
        <v>1.1000000000000001E-3</v>
      </c>
      <c r="D328" s="13">
        <v>1.2999999999999999E-3</v>
      </c>
      <c r="E328" s="13">
        <v>1.1000000000000001E-3</v>
      </c>
    </row>
    <row r="329" spans="1:5" x14ac:dyDescent="0.25">
      <c r="A329" t="s">
        <v>266</v>
      </c>
      <c r="B329" s="13">
        <v>1.2999999999999999E-3</v>
      </c>
      <c r="C329" s="13">
        <v>1.1999999999999999E-3</v>
      </c>
      <c r="D329" s="13">
        <v>1.2999999999999999E-3</v>
      </c>
      <c r="E329" s="13">
        <v>1.1999999999999999E-3</v>
      </c>
    </row>
    <row r="330" spans="1:5" x14ac:dyDescent="0.25">
      <c r="A330" t="s">
        <v>265</v>
      </c>
      <c r="B330" s="13">
        <v>1.2999999999999999E-3</v>
      </c>
      <c r="C330" s="13">
        <v>1.1999999999999999E-3</v>
      </c>
      <c r="D330" s="13">
        <v>1.2999999999999999E-3</v>
      </c>
      <c r="E330" s="13">
        <v>1.2999999999999999E-3</v>
      </c>
    </row>
    <row r="331" spans="1:5" x14ac:dyDescent="0.25">
      <c r="A331" s="1">
        <v>43074</v>
      </c>
      <c r="B331" s="13">
        <v>1.2999999999999999E-3</v>
      </c>
      <c r="C331" s="13">
        <v>1.1999999999999999E-3</v>
      </c>
      <c r="D331" s="13">
        <v>1.4E-3</v>
      </c>
      <c r="E331" s="13">
        <v>1.2999999999999999E-3</v>
      </c>
    </row>
    <row r="332" spans="1:5" x14ac:dyDescent="0.25">
      <c r="A332" s="1">
        <v>42799</v>
      </c>
      <c r="B332" s="13">
        <v>1.4E-3</v>
      </c>
      <c r="C332" s="13">
        <v>1.2999999999999999E-3</v>
      </c>
      <c r="D332" s="13">
        <v>1.4E-3</v>
      </c>
      <c r="E332" s="13">
        <v>1.2999999999999999E-3</v>
      </c>
    </row>
    <row r="333" spans="1:5" x14ac:dyDescent="0.25">
      <c r="A333" t="s">
        <v>264</v>
      </c>
      <c r="B333" s="13">
        <v>1.6000000000000001E-3</v>
      </c>
      <c r="C333" s="13">
        <v>1.2999999999999999E-3</v>
      </c>
      <c r="D333" s="13">
        <v>1.6999999999999999E-3</v>
      </c>
      <c r="E333" s="13">
        <v>1.4E-3</v>
      </c>
    </row>
    <row r="334" spans="1:5" x14ac:dyDescent="0.25">
      <c r="A334" t="s">
        <v>263</v>
      </c>
      <c r="B334" s="13">
        <v>1E-3</v>
      </c>
      <c r="C334" s="13">
        <v>1E-3</v>
      </c>
      <c r="D334" s="13">
        <v>1.6000000000000001E-3</v>
      </c>
      <c r="E334" s="13">
        <v>1.6000000000000001E-3</v>
      </c>
    </row>
    <row r="335" spans="1:5" x14ac:dyDescent="0.25">
      <c r="A335" t="s">
        <v>262</v>
      </c>
      <c r="B335" s="13">
        <v>1.4E-3</v>
      </c>
      <c r="C335" s="13">
        <v>1E-3</v>
      </c>
      <c r="D335" s="13">
        <v>1.4E-3</v>
      </c>
      <c r="E335" s="13">
        <v>1.1000000000000001E-3</v>
      </c>
    </row>
    <row r="336" spans="1:5" x14ac:dyDescent="0.25">
      <c r="A336" s="1">
        <v>42920</v>
      </c>
      <c r="B336" s="13">
        <v>1.9E-3</v>
      </c>
      <c r="C336" s="13">
        <v>1.2999999999999999E-3</v>
      </c>
      <c r="D336" s="13">
        <v>2E-3</v>
      </c>
      <c r="E336" s="13">
        <v>1.4E-3</v>
      </c>
    </row>
    <row r="337" spans="1:5" x14ac:dyDescent="0.25">
      <c r="A337" t="s">
        <v>261</v>
      </c>
      <c r="B337" s="13">
        <v>3.0999999999999999E-3</v>
      </c>
      <c r="C337" s="13">
        <v>1.9E-3</v>
      </c>
      <c r="D337" s="13">
        <v>3.0999999999999999E-3</v>
      </c>
      <c r="E337" s="13">
        <v>1.9E-3</v>
      </c>
    </row>
    <row r="338" spans="1:5" x14ac:dyDescent="0.25">
      <c r="A338" t="s">
        <v>260</v>
      </c>
      <c r="B338" s="13">
        <v>3.3E-3</v>
      </c>
      <c r="C338" s="13">
        <v>3.0999999999999999E-3</v>
      </c>
      <c r="D338" s="13">
        <v>3.3999999999999998E-3</v>
      </c>
      <c r="E338" s="13">
        <v>3.0999999999999999E-3</v>
      </c>
    </row>
    <row r="339" spans="1:5" x14ac:dyDescent="0.25">
      <c r="A339" t="s">
        <v>259</v>
      </c>
      <c r="B339" s="13">
        <v>3.8E-3</v>
      </c>
      <c r="C339" s="13">
        <v>3.2000000000000002E-3</v>
      </c>
      <c r="D339" s="13">
        <v>3.8E-3</v>
      </c>
      <c r="E339" s="13">
        <v>3.3E-3</v>
      </c>
    </row>
    <row r="340" spans="1:5" x14ac:dyDescent="0.25">
      <c r="A340" s="1">
        <v>43011</v>
      </c>
      <c r="B340" s="13">
        <v>4.0000000000000001E-3</v>
      </c>
      <c r="C340" s="13">
        <v>3.8E-3</v>
      </c>
      <c r="D340" s="13">
        <v>4.1000000000000003E-3</v>
      </c>
      <c r="E340" s="13">
        <v>3.8E-3</v>
      </c>
    </row>
    <row r="341" spans="1:5" x14ac:dyDescent="0.25">
      <c r="A341" s="1">
        <v>42797</v>
      </c>
      <c r="B341" s="13">
        <v>3.3E-3</v>
      </c>
      <c r="C341" s="13">
        <v>3.0999999999999999E-3</v>
      </c>
      <c r="D341" s="13">
        <v>4.1000000000000003E-3</v>
      </c>
      <c r="E341" s="13">
        <v>4.0000000000000001E-3</v>
      </c>
    </row>
    <row r="342" spans="1:5" x14ac:dyDescent="0.25">
      <c r="A342" t="s">
        <v>258</v>
      </c>
      <c r="B342" s="13">
        <v>2.5999999999999999E-3</v>
      </c>
      <c r="C342" s="13">
        <v>2.5999999999999999E-3</v>
      </c>
      <c r="D342" s="13">
        <v>3.3E-3</v>
      </c>
      <c r="E342" s="13">
        <v>3.2000000000000002E-3</v>
      </c>
    </row>
    <row r="343" spans="1:5" x14ac:dyDescent="0.25">
      <c r="A343" t="s">
        <v>257</v>
      </c>
      <c r="B343" s="13">
        <v>2.0999999999999999E-3</v>
      </c>
      <c r="C343" s="13">
        <v>2.0999999999999999E-3</v>
      </c>
      <c r="D343" s="13">
        <v>2.5999999999999999E-3</v>
      </c>
      <c r="E343" s="13">
        <v>2.5999999999999999E-3</v>
      </c>
    </row>
    <row r="344" spans="1:5" x14ac:dyDescent="0.25">
      <c r="A344" s="1">
        <v>43010</v>
      </c>
      <c r="B344" s="13">
        <v>2.8E-3</v>
      </c>
      <c r="C344" s="13">
        <v>2E-3</v>
      </c>
      <c r="D344" s="13">
        <v>2.8E-3</v>
      </c>
      <c r="E344" s="13">
        <v>2.0999999999999999E-3</v>
      </c>
    </row>
    <row r="345" spans="1:5" x14ac:dyDescent="0.25">
      <c r="A345" s="1">
        <v>42796</v>
      </c>
      <c r="B345" s="13">
        <v>2.8E-3</v>
      </c>
      <c r="C345" s="13">
        <v>2.8E-3</v>
      </c>
      <c r="D345" s="13">
        <v>2.8999999999999998E-3</v>
      </c>
      <c r="E345" s="13">
        <v>2.8999999999999998E-3</v>
      </c>
    </row>
    <row r="346" spans="1:5" x14ac:dyDescent="0.25">
      <c r="A346" t="s">
        <v>256</v>
      </c>
      <c r="B346" s="13">
        <v>3.0000000000000001E-3</v>
      </c>
      <c r="C346" s="13">
        <v>2.5999999999999999E-3</v>
      </c>
      <c r="D346" s="13">
        <v>3.0999999999999999E-3</v>
      </c>
      <c r="E346" s="13">
        <v>2.8E-3</v>
      </c>
    </row>
    <row r="347" spans="1:5" x14ac:dyDescent="0.25">
      <c r="A347" t="s">
        <v>255</v>
      </c>
      <c r="B347" s="13">
        <v>2.5999999999999999E-3</v>
      </c>
      <c r="C347" s="13">
        <v>2.5999999999999999E-3</v>
      </c>
      <c r="D347" s="13">
        <v>3.0000000000000001E-3</v>
      </c>
      <c r="E347" s="13">
        <v>3.0000000000000001E-3</v>
      </c>
    </row>
    <row r="348" spans="1:5" x14ac:dyDescent="0.25">
      <c r="A348" t="s">
        <v>254</v>
      </c>
      <c r="B348" s="13">
        <v>3.5000000000000001E-3</v>
      </c>
      <c r="C348" s="13">
        <v>2.5999999999999999E-3</v>
      </c>
      <c r="D348" s="13">
        <v>3.5000000000000001E-3</v>
      </c>
      <c r="E348" s="13">
        <v>2.5999999999999999E-3</v>
      </c>
    </row>
    <row r="349" spans="1:5" x14ac:dyDescent="0.25">
      <c r="A349" s="1">
        <v>42917</v>
      </c>
      <c r="B349" s="13">
        <v>3.8999999999999998E-3</v>
      </c>
      <c r="C349" s="13">
        <v>3.5000000000000001E-3</v>
      </c>
      <c r="D349" s="13">
        <v>3.8999999999999998E-3</v>
      </c>
      <c r="E349" s="13">
        <v>3.5000000000000001E-3</v>
      </c>
    </row>
    <row r="350" spans="1:5" x14ac:dyDescent="0.25">
      <c r="A350" t="s">
        <v>253</v>
      </c>
      <c r="B350" s="13">
        <v>4.4000000000000003E-3</v>
      </c>
      <c r="C350" s="13">
        <v>3.8999999999999998E-3</v>
      </c>
      <c r="D350" s="13">
        <v>4.4999999999999997E-3</v>
      </c>
      <c r="E350" s="13">
        <v>3.8999999999999998E-3</v>
      </c>
    </row>
    <row r="351" spans="1:5" x14ac:dyDescent="0.25">
      <c r="A351" t="s">
        <v>252</v>
      </c>
      <c r="B351" s="13">
        <v>4.0000000000000001E-3</v>
      </c>
      <c r="C351" s="13">
        <v>3.8999999999999998E-3</v>
      </c>
      <c r="D351" s="13">
        <v>4.4999999999999997E-3</v>
      </c>
      <c r="E351" s="13">
        <v>4.4000000000000003E-3</v>
      </c>
    </row>
    <row r="352" spans="1:5" x14ac:dyDescent="0.25">
      <c r="A352" t="s">
        <v>251</v>
      </c>
      <c r="B352" s="13">
        <v>4.4000000000000003E-3</v>
      </c>
      <c r="C352" s="13">
        <v>3.8999999999999998E-3</v>
      </c>
      <c r="D352" s="13">
        <v>4.4000000000000003E-3</v>
      </c>
      <c r="E352" s="13">
        <v>4.0000000000000001E-3</v>
      </c>
    </row>
    <row r="353" spans="1:5" x14ac:dyDescent="0.25">
      <c r="A353" s="1">
        <v>42625</v>
      </c>
      <c r="B353" s="13">
        <v>3.8999999999999998E-3</v>
      </c>
      <c r="C353" s="13">
        <v>3.8E-3</v>
      </c>
      <c r="D353" s="13">
        <v>4.4000000000000003E-3</v>
      </c>
      <c r="E353" s="13">
        <v>4.4000000000000003E-3</v>
      </c>
    </row>
    <row r="354" spans="1:5" x14ac:dyDescent="0.25">
      <c r="A354" s="1">
        <v>42412</v>
      </c>
      <c r="B354" s="13">
        <v>2.8999999999999998E-3</v>
      </c>
      <c r="C354" s="13">
        <v>2.8999999999999998E-3</v>
      </c>
      <c r="D354" s="13">
        <v>3.8999999999999998E-3</v>
      </c>
      <c r="E354" s="13">
        <v>3.8999999999999998E-3</v>
      </c>
    </row>
    <row r="355" spans="1:5" x14ac:dyDescent="0.25">
      <c r="A355" t="s">
        <v>250</v>
      </c>
      <c r="B355" s="13">
        <v>2.8E-3</v>
      </c>
      <c r="C355" s="13">
        <v>2.8E-3</v>
      </c>
      <c r="D355" s="13">
        <v>3.0000000000000001E-3</v>
      </c>
      <c r="E355" s="13">
        <v>3.0000000000000001E-3</v>
      </c>
    </row>
    <row r="356" spans="1:5" x14ac:dyDescent="0.25">
      <c r="A356" t="s">
        <v>249</v>
      </c>
      <c r="B356" s="13">
        <v>2.7000000000000001E-3</v>
      </c>
      <c r="C356" s="13">
        <v>2.7000000000000001E-3</v>
      </c>
      <c r="D356" s="13">
        <v>2.8E-3</v>
      </c>
      <c r="E356" s="13">
        <v>2.8E-3</v>
      </c>
    </row>
    <row r="357" spans="1:5" x14ac:dyDescent="0.25">
      <c r="A357" s="1">
        <v>42685</v>
      </c>
      <c r="B357" s="13">
        <v>2.8E-3</v>
      </c>
      <c r="C357" s="13">
        <v>2.7000000000000001E-3</v>
      </c>
      <c r="D357" s="13">
        <v>2.8999999999999998E-3</v>
      </c>
      <c r="E357" s="13">
        <v>2.7000000000000001E-3</v>
      </c>
    </row>
    <row r="358" spans="1:5" x14ac:dyDescent="0.25">
      <c r="A358" s="1">
        <v>42471</v>
      </c>
      <c r="B358" s="13">
        <v>2.5999999999999999E-3</v>
      </c>
      <c r="C358" s="13">
        <v>2.5999999999999999E-3</v>
      </c>
      <c r="D358" s="13">
        <v>2.8E-3</v>
      </c>
      <c r="E358" s="13">
        <v>2.8E-3</v>
      </c>
    </row>
    <row r="359" spans="1:5" x14ac:dyDescent="0.25">
      <c r="A359" t="s">
        <v>248</v>
      </c>
      <c r="B359" s="13">
        <v>3.0000000000000001E-3</v>
      </c>
      <c r="C359" s="13">
        <v>2.5000000000000001E-3</v>
      </c>
      <c r="D359" s="13">
        <v>3.0999999999999999E-3</v>
      </c>
      <c r="E359" s="13">
        <v>2.5999999999999999E-3</v>
      </c>
    </row>
    <row r="360" spans="1:5" x14ac:dyDescent="0.25">
      <c r="A360" t="s">
        <v>247</v>
      </c>
      <c r="B360" s="13">
        <v>2.8999999999999998E-3</v>
      </c>
      <c r="C360" s="13">
        <v>2.8E-3</v>
      </c>
      <c r="D360" s="13">
        <v>3.2000000000000002E-3</v>
      </c>
      <c r="E360" s="13">
        <v>3.0000000000000001E-3</v>
      </c>
    </row>
    <row r="361" spans="1:5" x14ac:dyDescent="0.25">
      <c r="A361" t="s">
        <v>246</v>
      </c>
      <c r="B361" s="13">
        <v>3.0999999999999999E-3</v>
      </c>
      <c r="C361" s="13">
        <v>2.8E-3</v>
      </c>
      <c r="D361" s="13">
        <v>3.0999999999999999E-3</v>
      </c>
      <c r="E361" s="13">
        <v>2.8999999999999998E-3</v>
      </c>
    </row>
    <row r="362" spans="1:5" x14ac:dyDescent="0.25">
      <c r="A362" s="1">
        <v>42561</v>
      </c>
      <c r="B362" s="13">
        <v>3.8999999999999998E-3</v>
      </c>
      <c r="C362" s="13">
        <v>3.0999999999999999E-3</v>
      </c>
      <c r="D362" s="13">
        <v>4.0000000000000001E-3</v>
      </c>
      <c r="E362" s="13">
        <v>3.0999999999999999E-3</v>
      </c>
    </row>
    <row r="363" spans="1:5" x14ac:dyDescent="0.25">
      <c r="A363" t="s">
        <v>245</v>
      </c>
      <c r="B363" s="13">
        <v>3.3999999999999998E-3</v>
      </c>
      <c r="C363" s="13">
        <v>3.3E-3</v>
      </c>
      <c r="D363" s="13">
        <v>3.8999999999999998E-3</v>
      </c>
      <c r="E363" s="13">
        <v>3.8999999999999998E-3</v>
      </c>
    </row>
    <row r="364" spans="1:5" x14ac:dyDescent="0.25">
      <c r="A364" t="s">
        <v>244</v>
      </c>
      <c r="B364" s="13">
        <v>3.5999999999999999E-3</v>
      </c>
      <c r="C364" s="13">
        <v>3.3999999999999998E-3</v>
      </c>
      <c r="D364" s="13">
        <v>3.7000000000000002E-3</v>
      </c>
      <c r="E364" s="13">
        <v>3.3999999999999998E-3</v>
      </c>
    </row>
    <row r="365" spans="1:5" x14ac:dyDescent="0.25">
      <c r="A365" t="s">
        <v>243</v>
      </c>
      <c r="B365" s="13">
        <v>2.8999999999999998E-3</v>
      </c>
      <c r="C365" s="13">
        <v>2.8999999999999998E-3</v>
      </c>
      <c r="D365" s="13">
        <v>3.5999999999999999E-3</v>
      </c>
      <c r="E365" s="13">
        <v>3.5999999999999999E-3</v>
      </c>
    </row>
    <row r="366" spans="1:5" x14ac:dyDescent="0.25">
      <c r="A366" s="1">
        <v>42622</v>
      </c>
      <c r="B366" s="13">
        <v>2.7000000000000001E-3</v>
      </c>
      <c r="C366" s="13">
        <v>2.7000000000000001E-3</v>
      </c>
      <c r="D366" s="13">
        <v>2.8999999999999998E-3</v>
      </c>
      <c r="E366" s="13">
        <v>2.8999999999999998E-3</v>
      </c>
    </row>
    <row r="367" spans="1:5" x14ac:dyDescent="0.25">
      <c r="A367" s="1">
        <v>42409</v>
      </c>
      <c r="B367" s="13">
        <v>2.3999999999999998E-3</v>
      </c>
      <c r="C367" s="13">
        <v>2.3999999999999998E-3</v>
      </c>
      <c r="D367" s="13">
        <v>2.7000000000000001E-3</v>
      </c>
      <c r="E367" s="13">
        <v>2.7000000000000001E-3</v>
      </c>
    </row>
    <row r="368" spans="1:5" x14ac:dyDescent="0.25">
      <c r="A368" t="s">
        <v>242</v>
      </c>
      <c r="B368" s="13">
        <v>2.3E-3</v>
      </c>
      <c r="C368" s="13">
        <v>2.3E-3</v>
      </c>
      <c r="D368" s="13">
        <v>2.3999999999999998E-3</v>
      </c>
      <c r="E368" s="13">
        <v>2.3999999999999998E-3</v>
      </c>
    </row>
    <row r="369" spans="1:5" x14ac:dyDescent="0.25">
      <c r="A369" t="s">
        <v>241</v>
      </c>
      <c r="B369" s="13">
        <v>2.2000000000000001E-3</v>
      </c>
      <c r="C369" s="13">
        <v>2.2000000000000001E-3</v>
      </c>
      <c r="D369" s="13">
        <v>2.3E-3</v>
      </c>
      <c r="E369" s="13">
        <v>2.3E-3</v>
      </c>
    </row>
    <row r="370" spans="1:5" x14ac:dyDescent="0.25">
      <c r="A370" s="1">
        <v>42712</v>
      </c>
      <c r="B370" s="13">
        <v>2.3E-3</v>
      </c>
      <c r="C370" s="13">
        <v>2.2000000000000001E-3</v>
      </c>
      <c r="D370" s="13">
        <v>2.3E-3</v>
      </c>
      <c r="E370" s="13">
        <v>2.2000000000000001E-3</v>
      </c>
    </row>
    <row r="371" spans="1:5" x14ac:dyDescent="0.25">
      <c r="A371" s="1">
        <v>42498</v>
      </c>
      <c r="B371" s="13">
        <v>2.7000000000000001E-3</v>
      </c>
      <c r="C371" s="13">
        <v>2.2000000000000001E-3</v>
      </c>
      <c r="D371" s="13">
        <v>2.7000000000000001E-3</v>
      </c>
      <c r="E371" s="13">
        <v>2.2000000000000001E-3</v>
      </c>
    </row>
    <row r="372" spans="1:5" x14ac:dyDescent="0.25">
      <c r="A372" t="s">
        <v>240</v>
      </c>
      <c r="B372" s="13">
        <v>2.7000000000000001E-3</v>
      </c>
      <c r="C372" s="13">
        <v>2.5999999999999999E-3</v>
      </c>
      <c r="D372" s="13">
        <v>3.0000000000000001E-3</v>
      </c>
      <c r="E372" s="13">
        <v>2.7000000000000001E-3</v>
      </c>
    </row>
    <row r="373" spans="1:5" x14ac:dyDescent="0.25">
      <c r="A373" t="s">
        <v>239</v>
      </c>
      <c r="B373" s="13">
        <v>2.8E-3</v>
      </c>
      <c r="C373" s="13">
        <v>2.5999999999999999E-3</v>
      </c>
      <c r="D373" s="13">
        <v>2.8E-3</v>
      </c>
      <c r="E373" s="13">
        <v>2.7000000000000001E-3</v>
      </c>
    </row>
    <row r="374" spans="1:5" x14ac:dyDescent="0.25">
      <c r="A374" t="s">
        <v>238</v>
      </c>
      <c r="B374" s="13">
        <v>3.0999999999999999E-3</v>
      </c>
      <c r="C374" s="13">
        <v>2.7000000000000001E-3</v>
      </c>
      <c r="D374" s="13">
        <v>3.0999999999999999E-3</v>
      </c>
      <c r="E374" s="13">
        <v>2.8E-3</v>
      </c>
    </row>
    <row r="375" spans="1:5" x14ac:dyDescent="0.25">
      <c r="A375" s="1">
        <v>42589</v>
      </c>
      <c r="B375" s="13">
        <v>3.2000000000000002E-3</v>
      </c>
      <c r="C375" s="13">
        <v>3.0000000000000001E-3</v>
      </c>
      <c r="D375" s="13">
        <v>3.3E-3</v>
      </c>
      <c r="E375" s="13">
        <v>3.0999999999999999E-3</v>
      </c>
    </row>
    <row r="376" spans="1:5" x14ac:dyDescent="0.25">
      <c r="A376" s="1">
        <v>42376</v>
      </c>
      <c r="B376" s="13">
        <v>2.5999999999999999E-3</v>
      </c>
      <c r="C376" s="13">
        <v>2.5999999999999999E-3</v>
      </c>
      <c r="D376" s="13">
        <v>3.3E-3</v>
      </c>
      <c r="E376" s="13">
        <v>3.2000000000000002E-3</v>
      </c>
    </row>
    <row r="377" spans="1:5" x14ac:dyDescent="0.25">
      <c r="A377" t="s">
        <v>237</v>
      </c>
      <c r="B377" s="13">
        <v>2.5000000000000001E-3</v>
      </c>
      <c r="C377" s="13">
        <v>2.3999999999999998E-3</v>
      </c>
      <c r="D377" s="13">
        <v>2.5999999999999999E-3</v>
      </c>
      <c r="E377" s="13">
        <v>2.5999999999999999E-3</v>
      </c>
    </row>
    <row r="378" spans="1:5" x14ac:dyDescent="0.25">
      <c r="A378" t="s">
        <v>236</v>
      </c>
      <c r="B378" s="13">
        <v>2.5999999999999999E-3</v>
      </c>
      <c r="C378" s="13">
        <v>2.5000000000000001E-3</v>
      </c>
      <c r="D378" s="13">
        <v>2.7000000000000001E-3</v>
      </c>
      <c r="E378" s="13">
        <v>2.5000000000000001E-3</v>
      </c>
    </row>
    <row r="379" spans="1:5" x14ac:dyDescent="0.25">
      <c r="A379" s="1">
        <v>42649</v>
      </c>
      <c r="B379" s="13">
        <v>2.5000000000000001E-3</v>
      </c>
      <c r="C379" s="13">
        <v>2.5000000000000001E-3</v>
      </c>
      <c r="D379" s="13">
        <v>2.5999999999999999E-3</v>
      </c>
      <c r="E379" s="13">
        <v>2.5999999999999999E-3</v>
      </c>
    </row>
    <row r="380" spans="1:5" x14ac:dyDescent="0.25">
      <c r="A380" s="1">
        <v>42435</v>
      </c>
      <c r="B380" s="13">
        <v>2.8E-3</v>
      </c>
      <c r="C380" s="13">
        <v>2.5000000000000001E-3</v>
      </c>
      <c r="D380" s="13">
        <v>2.8E-3</v>
      </c>
      <c r="E380" s="13">
        <v>2.5000000000000001E-3</v>
      </c>
    </row>
    <row r="381" spans="1:5" x14ac:dyDescent="0.25">
      <c r="A381" t="s">
        <v>235</v>
      </c>
      <c r="B381" s="13">
        <v>2.5999999999999999E-3</v>
      </c>
      <c r="C381" s="13">
        <v>2.5000000000000001E-3</v>
      </c>
      <c r="D381" s="13">
        <v>2.8E-3</v>
      </c>
      <c r="E381" s="13">
        <v>2.8E-3</v>
      </c>
    </row>
    <row r="382" spans="1:5" x14ac:dyDescent="0.25">
      <c r="A382" t="s">
        <v>234</v>
      </c>
      <c r="B382" s="13">
        <v>2.5999999999999999E-3</v>
      </c>
      <c r="C382" s="13">
        <v>2.5000000000000001E-3</v>
      </c>
      <c r="D382" s="13">
        <v>2.5999999999999999E-3</v>
      </c>
      <c r="E382" s="13">
        <v>2.5999999999999999E-3</v>
      </c>
    </row>
    <row r="383" spans="1:5" x14ac:dyDescent="0.25">
      <c r="A383" t="s">
        <v>233</v>
      </c>
      <c r="B383" s="13">
        <v>2.8E-3</v>
      </c>
      <c r="C383" s="13">
        <v>2.3E-3</v>
      </c>
      <c r="D383" s="13">
        <v>2.8E-3</v>
      </c>
      <c r="E383" s="13">
        <v>2.5999999999999999E-3</v>
      </c>
    </row>
    <row r="384" spans="1:5" x14ac:dyDescent="0.25">
      <c r="A384" s="1">
        <v>42526</v>
      </c>
      <c r="B384" s="13">
        <v>2.8E-3</v>
      </c>
      <c r="C384" s="13">
        <v>2.8E-3</v>
      </c>
      <c r="D384" s="13">
        <v>2.8E-3</v>
      </c>
      <c r="E384" s="13">
        <v>2.8E-3</v>
      </c>
    </row>
    <row r="385" spans="1:5" x14ac:dyDescent="0.25">
      <c r="A385" t="s">
        <v>232</v>
      </c>
      <c r="B385" s="13">
        <v>3.0000000000000001E-3</v>
      </c>
      <c r="C385" s="13">
        <v>2.5999999999999999E-3</v>
      </c>
      <c r="D385" s="13">
        <v>3.0999999999999999E-3</v>
      </c>
      <c r="E385" s="13">
        <v>2.8E-3</v>
      </c>
    </row>
    <row r="386" spans="1:5" x14ac:dyDescent="0.25">
      <c r="A386" t="s">
        <v>231</v>
      </c>
      <c r="B386" s="13">
        <v>1.8E-3</v>
      </c>
      <c r="C386" s="13">
        <v>1.8E-3</v>
      </c>
      <c r="D386" s="13">
        <v>8.9999999999999993E-3</v>
      </c>
      <c r="E386" s="13">
        <v>3.0000000000000001E-3</v>
      </c>
    </row>
    <row r="387" spans="1:5" x14ac:dyDescent="0.25">
      <c r="A387" t="s">
        <v>230</v>
      </c>
      <c r="B387" s="13">
        <v>4.7000000000000002E-3</v>
      </c>
      <c r="C387" s="13">
        <v>1.8E-3</v>
      </c>
      <c r="D387" s="13">
        <v>4.7999999999999996E-3</v>
      </c>
      <c r="E387" s="13">
        <v>1.8E-3</v>
      </c>
    </row>
    <row r="388" spans="1:5" x14ac:dyDescent="0.25">
      <c r="A388" s="1">
        <v>42586</v>
      </c>
      <c r="B388" s="13">
        <v>1.1000000000000001E-3</v>
      </c>
      <c r="C388" s="13">
        <v>8.9999999999999998E-4</v>
      </c>
      <c r="D388" s="13">
        <v>5.0000000000000001E-3</v>
      </c>
      <c r="E388" s="13">
        <v>4.7000000000000002E-3</v>
      </c>
    </row>
    <row r="389" spans="1:5" x14ac:dyDescent="0.25">
      <c r="A389" s="1">
        <v>42373</v>
      </c>
      <c r="B389" s="13">
        <v>1.1000000000000001E-3</v>
      </c>
      <c r="C389" s="13">
        <v>1.1000000000000001E-3</v>
      </c>
      <c r="D389" s="13">
        <v>1.1999999999999999E-3</v>
      </c>
      <c r="E389" s="13">
        <v>1.1000000000000001E-3</v>
      </c>
    </row>
    <row r="390" spans="1:5" x14ac:dyDescent="0.25">
      <c r="A390" t="s">
        <v>229</v>
      </c>
      <c r="B390" s="13">
        <v>1.1000000000000001E-3</v>
      </c>
      <c r="C390" s="13">
        <v>1E-3</v>
      </c>
      <c r="D390" s="13">
        <v>1.1999999999999999E-3</v>
      </c>
      <c r="E390" s="13">
        <v>1.1999999999999999E-3</v>
      </c>
    </row>
    <row r="391" spans="1:5" x14ac:dyDescent="0.25">
      <c r="A391" t="s">
        <v>228</v>
      </c>
      <c r="B391" s="13">
        <v>8.0000000000000004E-4</v>
      </c>
      <c r="C391" s="13">
        <v>8.0000000000000004E-4</v>
      </c>
      <c r="D391" s="13">
        <v>1.1000000000000001E-3</v>
      </c>
      <c r="E391" s="13">
        <v>1.1000000000000001E-3</v>
      </c>
    </row>
    <row r="392" spans="1:5" x14ac:dyDescent="0.25">
      <c r="A392" s="1">
        <v>42677</v>
      </c>
      <c r="B392" s="13">
        <v>8.9999999999999998E-4</v>
      </c>
      <c r="C392" s="13">
        <v>6.9999999999999999E-4</v>
      </c>
      <c r="D392" s="13">
        <v>1E-3</v>
      </c>
      <c r="E392" s="13">
        <v>8.0000000000000004E-4</v>
      </c>
    </row>
    <row r="393" spans="1:5" x14ac:dyDescent="0.25">
      <c r="A393" s="1">
        <v>42463</v>
      </c>
      <c r="B393" s="13">
        <v>8.9999999999999998E-4</v>
      </c>
      <c r="C393" s="13">
        <v>8.9999999999999998E-4</v>
      </c>
      <c r="D393" s="13">
        <v>1E-3</v>
      </c>
      <c r="E393" s="13">
        <v>8.9999999999999998E-4</v>
      </c>
    </row>
    <row r="394" spans="1:5" x14ac:dyDescent="0.25">
      <c r="A394" t="s">
        <v>227</v>
      </c>
      <c r="B394" s="13">
        <v>1E-3</v>
      </c>
      <c r="C394" s="13">
        <v>8.9999999999999998E-4</v>
      </c>
      <c r="D394" s="13">
        <v>1.1999999999999999E-3</v>
      </c>
      <c r="E394" s="13">
        <v>8.9999999999999998E-4</v>
      </c>
    </row>
    <row r="395" spans="1:5" x14ac:dyDescent="0.25">
      <c r="A395" t="s">
        <v>226</v>
      </c>
      <c r="B395" s="13">
        <v>1.1000000000000001E-3</v>
      </c>
      <c r="C395" s="13">
        <v>1E-3</v>
      </c>
      <c r="D395" s="13">
        <v>1.1999999999999999E-3</v>
      </c>
      <c r="E395" s="13">
        <v>1E-3</v>
      </c>
    </row>
    <row r="396" spans="1:5" x14ac:dyDescent="0.25">
      <c r="A396" s="1">
        <v>42706</v>
      </c>
      <c r="B396" s="13">
        <v>1.6000000000000001E-3</v>
      </c>
      <c r="C396" s="13">
        <v>1.1000000000000001E-3</v>
      </c>
      <c r="D396" s="13">
        <v>1.6000000000000001E-3</v>
      </c>
      <c r="E396" s="13">
        <v>1.1000000000000001E-3</v>
      </c>
    </row>
    <row r="397" spans="1:5" x14ac:dyDescent="0.25">
      <c r="A397" s="1">
        <v>42492</v>
      </c>
      <c r="B397" s="13">
        <v>1E-3</v>
      </c>
      <c r="C397" s="13">
        <v>1E-3</v>
      </c>
      <c r="D397" s="13">
        <v>2E-3</v>
      </c>
      <c r="E397" s="13">
        <v>1.6999999999999999E-3</v>
      </c>
    </row>
    <row r="398" spans="1:5" x14ac:dyDescent="0.25">
      <c r="A398" t="s">
        <v>225</v>
      </c>
      <c r="B398" s="13">
        <v>2.9999999999999997E-4</v>
      </c>
      <c r="C398" s="13">
        <v>2.0000000000000001E-4</v>
      </c>
      <c r="D398" s="13">
        <v>1E-3</v>
      </c>
      <c r="E398" s="13">
        <v>1E-3</v>
      </c>
    </row>
    <row r="399" spans="1:5" x14ac:dyDescent="0.25">
      <c r="A399" t="s">
        <v>224</v>
      </c>
      <c r="B399" s="13">
        <v>2.0000000000000001E-4</v>
      </c>
      <c r="C399" s="13">
        <v>1E-4</v>
      </c>
      <c r="D399" s="13">
        <v>2.9999999999999997E-4</v>
      </c>
      <c r="E399" s="13">
        <v>2.9999999999999997E-4</v>
      </c>
    </row>
    <row r="400" spans="1:5" x14ac:dyDescent="0.25">
      <c r="A400" t="s">
        <v>223</v>
      </c>
      <c r="B400" s="13">
        <v>2.0000000000000001E-4</v>
      </c>
      <c r="C400" s="13">
        <v>2.0000000000000001E-4</v>
      </c>
      <c r="D400" s="13">
        <v>2.0000000000000001E-4</v>
      </c>
      <c r="E400" s="13">
        <v>2.0000000000000001E-4</v>
      </c>
    </row>
    <row r="401" spans="1:5" x14ac:dyDescent="0.25">
      <c r="A401" s="1">
        <v>42583</v>
      </c>
      <c r="B401" s="13">
        <v>4.0000000000000002E-4</v>
      </c>
      <c r="C401" s="13">
        <v>2.0000000000000001E-4</v>
      </c>
      <c r="D401" s="13">
        <v>4.0000000000000002E-4</v>
      </c>
      <c r="E401" s="13">
        <v>2.0000000000000001E-4</v>
      </c>
    </row>
    <row r="402" spans="1:5" x14ac:dyDescent="0.25">
      <c r="A402" t="s">
        <v>222</v>
      </c>
      <c r="B402" s="13">
        <v>2.9999999999999997E-4</v>
      </c>
      <c r="C402" s="13">
        <v>2.9999999999999997E-4</v>
      </c>
      <c r="D402" s="13">
        <v>4.0000000000000002E-4</v>
      </c>
      <c r="E402" s="13">
        <v>4.0000000000000002E-4</v>
      </c>
    </row>
    <row r="403" spans="1:5" x14ac:dyDescent="0.25">
      <c r="A403" t="s">
        <v>221</v>
      </c>
      <c r="B403" s="13">
        <v>1E-4</v>
      </c>
      <c r="C403" s="13">
        <v>1E-4</v>
      </c>
      <c r="D403" s="13">
        <v>2.9999999999999997E-4</v>
      </c>
      <c r="E403" s="13">
        <v>2.9999999999999997E-4</v>
      </c>
    </row>
    <row r="404" spans="1:5" x14ac:dyDescent="0.25">
      <c r="A404" t="s">
        <v>220</v>
      </c>
      <c r="B404" s="13">
        <v>1E-4</v>
      </c>
      <c r="C404" s="13">
        <v>1E-4</v>
      </c>
      <c r="D404" s="13">
        <v>2.0000000000000001E-4</v>
      </c>
      <c r="E404" s="13">
        <v>1E-4</v>
      </c>
    </row>
    <row r="405" spans="1:5" x14ac:dyDescent="0.25">
      <c r="A405" s="1">
        <v>42320</v>
      </c>
      <c r="B405" s="13">
        <v>6.9999999999999999E-4</v>
      </c>
      <c r="C405" s="13">
        <v>1E-4</v>
      </c>
      <c r="D405" s="13">
        <v>6.9999999999999999E-4</v>
      </c>
      <c r="E405" s="13">
        <v>1E-4</v>
      </c>
    </row>
    <row r="406" spans="1:5" x14ac:dyDescent="0.25">
      <c r="A406" s="1">
        <v>42106</v>
      </c>
      <c r="B406" s="13">
        <v>5.0000000000000001E-4</v>
      </c>
      <c r="C406" s="13">
        <v>4.0000000000000002E-4</v>
      </c>
      <c r="D406" s="13">
        <v>6.9999999999999999E-4</v>
      </c>
      <c r="E406" s="13">
        <v>6.9999999999999999E-4</v>
      </c>
    </row>
    <row r="407" spans="1:5" x14ac:dyDescent="0.25">
      <c r="A407" t="s">
        <v>219</v>
      </c>
      <c r="B407" s="13">
        <v>1E-3</v>
      </c>
      <c r="C407" s="13">
        <v>4.0000000000000002E-4</v>
      </c>
      <c r="D407" s="13">
        <v>1E-3</v>
      </c>
      <c r="E407" s="13">
        <v>4.0000000000000002E-4</v>
      </c>
    </row>
    <row r="408" spans="1:5" x14ac:dyDescent="0.25">
      <c r="A408" t="s">
        <v>218</v>
      </c>
      <c r="B408" s="13">
        <v>2.9999999999999997E-4</v>
      </c>
      <c r="C408" s="13">
        <v>2.9999999999999997E-4</v>
      </c>
      <c r="D408" s="13">
        <v>1.1000000000000001E-3</v>
      </c>
      <c r="E408" s="13">
        <v>1E-3</v>
      </c>
    </row>
    <row r="409" spans="1:5" x14ac:dyDescent="0.25">
      <c r="A409" t="s">
        <v>217</v>
      </c>
      <c r="B409" s="13">
        <v>0</v>
      </c>
      <c r="C409" s="13">
        <v>0</v>
      </c>
      <c r="D409" s="13">
        <v>2.9999999999999997E-4</v>
      </c>
      <c r="E409" s="13">
        <v>2.9999999999999997E-4</v>
      </c>
    </row>
    <row r="410" spans="1:5" x14ac:dyDescent="0.25">
      <c r="A410" s="1">
        <v>42166</v>
      </c>
      <c r="B410" s="13">
        <v>1E-4</v>
      </c>
      <c r="C410" s="13">
        <v>1E-4</v>
      </c>
      <c r="D410" s="13">
        <v>0</v>
      </c>
      <c r="E410" s="13">
        <v>0</v>
      </c>
    </row>
    <row r="411" spans="1:5" x14ac:dyDescent="0.25">
      <c r="A411" t="s">
        <v>216</v>
      </c>
      <c r="B411" s="13">
        <v>0</v>
      </c>
      <c r="C411" s="13">
        <v>1E-4</v>
      </c>
      <c r="D411" s="13">
        <v>0</v>
      </c>
      <c r="E411" s="13">
        <v>0</v>
      </c>
    </row>
    <row r="412" spans="1:5" x14ac:dyDescent="0.25">
      <c r="A412" t="s">
        <v>215</v>
      </c>
      <c r="B412" s="13">
        <v>1E-4</v>
      </c>
      <c r="C412" s="13">
        <v>0</v>
      </c>
      <c r="D412" s="13">
        <v>1E-4</v>
      </c>
      <c r="E412" s="13">
        <v>0</v>
      </c>
    </row>
    <row r="413" spans="1:5" x14ac:dyDescent="0.25">
      <c r="A413" t="s">
        <v>214</v>
      </c>
      <c r="B413" s="13">
        <v>0</v>
      </c>
      <c r="C413" s="13">
        <v>0</v>
      </c>
      <c r="D413" s="13">
        <v>1E-4</v>
      </c>
      <c r="E413" s="13">
        <v>1E-4</v>
      </c>
    </row>
    <row r="414" spans="1:5" x14ac:dyDescent="0.25">
      <c r="A414" s="1">
        <v>42257</v>
      </c>
      <c r="B414" s="13">
        <v>2.0000000000000001E-4</v>
      </c>
      <c r="C414" s="13">
        <v>0</v>
      </c>
      <c r="D414" s="13">
        <v>2.0000000000000001E-4</v>
      </c>
      <c r="E414" s="13">
        <v>0</v>
      </c>
    </row>
    <row r="415" spans="1:5" x14ac:dyDescent="0.25">
      <c r="A415" s="1">
        <v>42045</v>
      </c>
      <c r="B415" s="13">
        <v>2.9999999999999997E-4</v>
      </c>
      <c r="C415" s="13">
        <v>1E-4</v>
      </c>
      <c r="D415" s="13">
        <v>2.9999999999999997E-4</v>
      </c>
      <c r="E415" s="13">
        <v>2.0000000000000001E-4</v>
      </c>
    </row>
    <row r="416" spans="1:5" x14ac:dyDescent="0.25">
      <c r="A416" t="s">
        <v>213</v>
      </c>
      <c r="B416" s="13">
        <v>1E-4</v>
      </c>
      <c r="C416" s="13">
        <v>1E-4</v>
      </c>
      <c r="D416" s="13">
        <v>2.9999999999999997E-4</v>
      </c>
      <c r="E416" s="13">
        <v>2.9999999999999997E-4</v>
      </c>
    </row>
    <row r="417" spans="1:5" x14ac:dyDescent="0.25">
      <c r="A417" t="s">
        <v>212</v>
      </c>
      <c r="B417" s="13">
        <v>0</v>
      </c>
      <c r="C417" s="13">
        <v>0</v>
      </c>
      <c r="D417" s="13">
        <v>1E-4</v>
      </c>
      <c r="E417" s="13">
        <v>1E-4</v>
      </c>
    </row>
    <row r="418" spans="1:5" x14ac:dyDescent="0.25">
      <c r="A418" s="1">
        <v>42317</v>
      </c>
      <c r="B418" s="13">
        <v>1E-4</v>
      </c>
      <c r="C418" s="13">
        <v>1E-4</v>
      </c>
      <c r="D418" s="13">
        <v>0</v>
      </c>
      <c r="E418" s="13">
        <v>0</v>
      </c>
    </row>
    <row r="419" spans="1:5" x14ac:dyDescent="0.25">
      <c r="A419" s="1">
        <v>42103</v>
      </c>
      <c r="B419" s="13">
        <v>0</v>
      </c>
      <c r="C419" s="13">
        <v>1E-4</v>
      </c>
      <c r="D419" s="13">
        <v>0</v>
      </c>
      <c r="E419" s="13">
        <v>0</v>
      </c>
    </row>
    <row r="420" spans="1:5" x14ac:dyDescent="0.25">
      <c r="A420" t="s">
        <v>211</v>
      </c>
      <c r="B420" s="13">
        <v>1E-4</v>
      </c>
      <c r="C420" s="13">
        <v>0</v>
      </c>
      <c r="D420" s="13">
        <v>1E-4</v>
      </c>
      <c r="E420" s="13">
        <v>0</v>
      </c>
    </row>
    <row r="421" spans="1:5" x14ac:dyDescent="0.25">
      <c r="A421" t="s">
        <v>210</v>
      </c>
      <c r="B421" s="13">
        <v>0</v>
      </c>
      <c r="C421" s="13">
        <v>0</v>
      </c>
      <c r="D421" s="13">
        <v>1E-4</v>
      </c>
      <c r="E421" s="13">
        <v>1E-4</v>
      </c>
    </row>
    <row r="422" spans="1:5" x14ac:dyDescent="0.25">
      <c r="A422" t="s">
        <v>209</v>
      </c>
      <c r="B422" s="13">
        <v>0</v>
      </c>
      <c r="C422" s="13">
        <v>0</v>
      </c>
      <c r="D422" s="13">
        <v>1E-4</v>
      </c>
      <c r="E422" s="13">
        <v>0</v>
      </c>
    </row>
    <row r="423" spans="1:5" x14ac:dyDescent="0.25">
      <c r="A423" s="1">
        <v>42193</v>
      </c>
      <c r="B423" s="13">
        <v>1E-4</v>
      </c>
      <c r="C423" s="13">
        <v>0</v>
      </c>
      <c r="D423" s="13">
        <v>1E-4</v>
      </c>
      <c r="E423" s="13">
        <v>0</v>
      </c>
    </row>
    <row r="424" spans="1:5" x14ac:dyDescent="0.25">
      <c r="A424" t="s">
        <v>208</v>
      </c>
      <c r="B424" s="13">
        <v>0</v>
      </c>
      <c r="C424" s="13">
        <v>1E-4</v>
      </c>
      <c r="D424" s="13">
        <v>1E-4</v>
      </c>
      <c r="E424" s="13">
        <v>1E-4</v>
      </c>
    </row>
    <row r="425" spans="1:5" x14ac:dyDescent="0.25">
      <c r="A425" t="s">
        <v>207</v>
      </c>
      <c r="B425" s="13">
        <v>6.9999999999999999E-4</v>
      </c>
      <c r="C425" s="13">
        <v>1E-4</v>
      </c>
      <c r="D425" s="13">
        <v>6.9999999999999999E-4</v>
      </c>
      <c r="E425" s="13">
        <v>0</v>
      </c>
    </row>
    <row r="426" spans="1:5" x14ac:dyDescent="0.25">
      <c r="A426" t="s">
        <v>206</v>
      </c>
      <c r="B426" s="13">
        <v>6.9999999999999999E-4</v>
      </c>
      <c r="C426" s="13">
        <v>6.9999999999999999E-4</v>
      </c>
      <c r="D426" s="13">
        <v>6.9999999999999999E-4</v>
      </c>
      <c r="E426" s="13">
        <v>6.9999999999999999E-4</v>
      </c>
    </row>
    <row r="427" spans="1:5" x14ac:dyDescent="0.25">
      <c r="A427" s="1">
        <v>42284</v>
      </c>
      <c r="B427" s="13">
        <v>0</v>
      </c>
      <c r="C427" s="13">
        <v>0</v>
      </c>
      <c r="D427" s="13">
        <v>0</v>
      </c>
      <c r="E427" s="13">
        <v>0</v>
      </c>
    </row>
    <row r="428" spans="1:5" x14ac:dyDescent="0.25">
      <c r="A428" s="1">
        <v>42070</v>
      </c>
      <c r="B428" s="13">
        <v>0</v>
      </c>
      <c r="C428" s="13">
        <v>1E-4</v>
      </c>
      <c r="D428" s="13">
        <v>0</v>
      </c>
      <c r="E428" s="13">
        <v>0</v>
      </c>
    </row>
    <row r="429" spans="1:5" x14ac:dyDescent="0.25">
      <c r="A429" t="s">
        <v>205</v>
      </c>
      <c r="B429" s="13">
        <v>1E-4</v>
      </c>
      <c r="C429" s="13">
        <v>1E-4</v>
      </c>
      <c r="D429" s="13">
        <v>0</v>
      </c>
      <c r="E429" s="13">
        <v>1E-4</v>
      </c>
    </row>
    <row r="430" spans="1:5" x14ac:dyDescent="0.25">
      <c r="A430" t="s">
        <v>204</v>
      </c>
      <c r="B430" s="13">
        <v>0</v>
      </c>
      <c r="C430" s="13">
        <v>1E-4</v>
      </c>
      <c r="D430" s="13">
        <v>0</v>
      </c>
      <c r="E430" s="13">
        <v>1E-4</v>
      </c>
    </row>
    <row r="431" spans="1:5" x14ac:dyDescent="0.25">
      <c r="A431" s="1">
        <v>42344</v>
      </c>
      <c r="B431" s="13">
        <v>1E-4</v>
      </c>
      <c r="C431" s="13">
        <v>1E-4</v>
      </c>
      <c r="D431" s="13">
        <v>0</v>
      </c>
      <c r="E431" s="13">
        <v>0</v>
      </c>
    </row>
    <row r="432" spans="1:5" x14ac:dyDescent="0.25">
      <c r="A432" s="1">
        <v>42130</v>
      </c>
      <c r="B432" s="13">
        <v>1E-4</v>
      </c>
      <c r="C432" s="13">
        <v>1E-4</v>
      </c>
      <c r="D432" s="13">
        <v>0</v>
      </c>
      <c r="E432" s="13">
        <v>1E-4</v>
      </c>
    </row>
    <row r="433" spans="1:5" x14ac:dyDescent="0.25">
      <c r="A433" t="s">
        <v>203</v>
      </c>
      <c r="B433" s="13">
        <v>1E-4</v>
      </c>
      <c r="C433" s="13">
        <v>1E-4</v>
      </c>
      <c r="D433" s="13">
        <v>0</v>
      </c>
      <c r="E433" s="13">
        <v>1E-4</v>
      </c>
    </row>
    <row r="434" spans="1:5" x14ac:dyDescent="0.25">
      <c r="A434" t="s">
        <v>202</v>
      </c>
      <c r="B434" s="13">
        <v>1E-4</v>
      </c>
      <c r="C434" s="13">
        <v>1E-4</v>
      </c>
      <c r="D434" s="13">
        <v>0</v>
      </c>
      <c r="E434" s="13">
        <v>1E-4</v>
      </c>
    </row>
    <row r="435" spans="1:5" x14ac:dyDescent="0.25">
      <c r="A435" t="s">
        <v>201</v>
      </c>
      <c r="B435" s="13">
        <v>0</v>
      </c>
      <c r="C435" s="13">
        <v>1E-4</v>
      </c>
      <c r="D435" s="13">
        <v>0</v>
      </c>
      <c r="E435" s="13">
        <v>0</v>
      </c>
    </row>
    <row r="436" spans="1:5" x14ac:dyDescent="0.25">
      <c r="A436" s="1">
        <v>42221</v>
      </c>
      <c r="B436" s="13">
        <v>1E-4</v>
      </c>
      <c r="C436" s="13">
        <v>1E-4</v>
      </c>
      <c r="D436" s="13">
        <v>2.0000000000000001E-4</v>
      </c>
      <c r="E436" s="13">
        <v>1E-4</v>
      </c>
    </row>
    <row r="437" spans="1:5" x14ac:dyDescent="0.25">
      <c r="A437" s="1">
        <v>42009</v>
      </c>
      <c r="B437" s="13">
        <v>1E-4</v>
      </c>
      <c r="C437" s="13">
        <v>1E-4</v>
      </c>
      <c r="D437" s="13">
        <v>1E-4</v>
      </c>
      <c r="E437" s="13">
        <v>1E-4</v>
      </c>
    </row>
    <row r="438" spans="1:5" x14ac:dyDescent="0.25">
      <c r="A438" t="s">
        <v>200</v>
      </c>
      <c r="B438" s="13">
        <v>1E-4</v>
      </c>
      <c r="C438" s="13">
        <v>1E-4</v>
      </c>
      <c r="D438" s="13">
        <v>2.0000000000000001E-4</v>
      </c>
      <c r="E438" s="13">
        <v>1E-4</v>
      </c>
    </row>
    <row r="439" spans="1:5" x14ac:dyDescent="0.25">
      <c r="A439" t="s">
        <v>199</v>
      </c>
      <c r="B439" s="13">
        <v>1E-4</v>
      </c>
      <c r="C439" s="13">
        <v>0</v>
      </c>
      <c r="D439" s="13">
        <v>1E-4</v>
      </c>
      <c r="E439" s="13">
        <v>1E-4</v>
      </c>
    </row>
    <row r="440" spans="1:5" x14ac:dyDescent="0.25">
      <c r="A440" s="1">
        <v>42281</v>
      </c>
      <c r="B440" s="13">
        <v>1E-4</v>
      </c>
      <c r="C440" s="13">
        <v>1E-4</v>
      </c>
      <c r="D440" s="13">
        <v>1E-4</v>
      </c>
      <c r="E440" s="13">
        <v>1E-4</v>
      </c>
    </row>
    <row r="441" spans="1:5" x14ac:dyDescent="0.25">
      <c r="A441" s="1">
        <v>42067</v>
      </c>
      <c r="B441" s="13">
        <v>1E-4</v>
      </c>
      <c r="C441" s="13">
        <v>2.0000000000000001E-4</v>
      </c>
      <c r="D441" s="13">
        <v>1E-4</v>
      </c>
      <c r="E441" s="13">
        <v>1E-4</v>
      </c>
    </row>
    <row r="442" spans="1:5" x14ac:dyDescent="0.25">
      <c r="A442" t="s">
        <v>198</v>
      </c>
      <c r="B442" s="13">
        <v>0</v>
      </c>
      <c r="C442" s="13">
        <v>2.0000000000000001E-4</v>
      </c>
      <c r="D442" s="13">
        <v>0</v>
      </c>
      <c r="E442" s="13">
        <v>2.0000000000000001E-4</v>
      </c>
    </row>
    <row r="443" spans="1:5" x14ac:dyDescent="0.25">
      <c r="A443" t="s">
        <v>197</v>
      </c>
      <c r="B443" s="13">
        <v>1E-4</v>
      </c>
      <c r="C443" s="13">
        <v>0</v>
      </c>
      <c r="D443" s="13">
        <v>1E-4</v>
      </c>
      <c r="E443" s="13">
        <v>0</v>
      </c>
    </row>
    <row r="444" spans="1:5" x14ac:dyDescent="0.25">
      <c r="A444" t="s">
        <v>196</v>
      </c>
      <c r="B444" s="13">
        <v>1E-4</v>
      </c>
      <c r="C444" s="13">
        <v>0</v>
      </c>
      <c r="D444" s="13">
        <v>1E-4</v>
      </c>
      <c r="E444" s="13">
        <v>1E-4</v>
      </c>
    </row>
    <row r="445" spans="1:5" x14ac:dyDescent="0.25">
      <c r="A445" s="1">
        <v>42158</v>
      </c>
      <c r="B445" s="13">
        <v>1E-4</v>
      </c>
      <c r="C445" s="13">
        <v>1E-4</v>
      </c>
      <c r="D445" s="13">
        <v>1E-4</v>
      </c>
      <c r="E445" s="13">
        <v>0</v>
      </c>
    </row>
    <row r="446" spans="1:5" x14ac:dyDescent="0.25">
      <c r="A446" t="s">
        <v>195</v>
      </c>
      <c r="B446" s="13">
        <v>1E-4</v>
      </c>
      <c r="C446" s="13">
        <v>1E-4</v>
      </c>
      <c r="D446" s="13">
        <v>1E-4</v>
      </c>
      <c r="E446" s="13">
        <v>1E-4</v>
      </c>
    </row>
    <row r="447" spans="1:5" x14ac:dyDescent="0.25">
      <c r="A447" t="s">
        <v>194</v>
      </c>
      <c r="B447" s="13">
        <v>1E-4</v>
      </c>
      <c r="C447" s="13">
        <v>1E-4</v>
      </c>
      <c r="D447" s="13">
        <v>1E-4</v>
      </c>
      <c r="E447" s="13">
        <v>1E-4</v>
      </c>
    </row>
    <row r="448" spans="1:5" x14ac:dyDescent="0.25">
      <c r="A448" t="s">
        <v>193</v>
      </c>
      <c r="B448" s="13">
        <v>5.0000000000000001E-4</v>
      </c>
      <c r="C448" s="13">
        <v>5.0000000000000001E-4</v>
      </c>
      <c r="D448" s="13">
        <v>5.0000000000000001E-4</v>
      </c>
      <c r="E448" s="13">
        <v>5.0000000000000001E-4</v>
      </c>
    </row>
    <row r="449" spans="1:5" x14ac:dyDescent="0.25">
      <c r="A449" s="1">
        <v>42157</v>
      </c>
      <c r="B449" s="13">
        <v>1E-4</v>
      </c>
      <c r="C449" s="13">
        <v>2.0000000000000001E-4</v>
      </c>
      <c r="D449" s="13">
        <v>1E-4</v>
      </c>
      <c r="E449" s="13">
        <v>0</v>
      </c>
    </row>
    <row r="450" spans="1:5" x14ac:dyDescent="0.25">
      <c r="A450" t="s">
        <v>192</v>
      </c>
      <c r="B450" s="13">
        <v>1E-4</v>
      </c>
      <c r="C450" s="13">
        <v>1E-4</v>
      </c>
      <c r="D450" s="13">
        <v>1E-4</v>
      </c>
      <c r="E450" s="13">
        <v>1E-4</v>
      </c>
    </row>
    <row r="451" spans="1:5" x14ac:dyDescent="0.25">
      <c r="A451" t="s">
        <v>191</v>
      </c>
      <c r="B451" s="13">
        <v>4.0000000000000002E-4</v>
      </c>
      <c r="C451" s="13">
        <v>1E-4</v>
      </c>
      <c r="D451" s="13">
        <v>4.0000000000000002E-4</v>
      </c>
      <c r="E451" s="13">
        <v>1E-4</v>
      </c>
    </row>
    <row r="452" spans="1:5" x14ac:dyDescent="0.25">
      <c r="A452" t="s">
        <v>190</v>
      </c>
      <c r="B452" s="13">
        <v>2.9999999999999997E-4</v>
      </c>
      <c r="C452" s="13">
        <v>1E-4</v>
      </c>
      <c r="D452" s="13">
        <v>5.0000000000000001E-4</v>
      </c>
      <c r="E452" s="13">
        <v>2.0000000000000001E-4</v>
      </c>
    </row>
    <row r="453" spans="1:5" x14ac:dyDescent="0.25">
      <c r="A453" s="1">
        <v>42248</v>
      </c>
      <c r="B453" s="13">
        <v>2.0000000000000001E-4</v>
      </c>
      <c r="C453" s="13">
        <v>2.0000000000000001E-4</v>
      </c>
      <c r="D453" s="13">
        <v>1E-4</v>
      </c>
      <c r="E453" s="13">
        <v>1E-4</v>
      </c>
    </row>
    <row r="454" spans="1:5" x14ac:dyDescent="0.25">
      <c r="A454" t="s">
        <v>189</v>
      </c>
      <c r="B454" s="13">
        <v>2.0000000000000001E-4</v>
      </c>
      <c r="C454" s="13">
        <v>2.0000000000000001E-4</v>
      </c>
      <c r="D454" s="13">
        <v>2.0000000000000001E-4</v>
      </c>
      <c r="E454" s="13">
        <v>2.0000000000000001E-4</v>
      </c>
    </row>
    <row r="455" spans="1:5" x14ac:dyDescent="0.25">
      <c r="A455" t="s">
        <v>188</v>
      </c>
      <c r="B455" s="13">
        <v>1E-4</v>
      </c>
      <c r="C455" s="13">
        <v>2.0000000000000001E-4</v>
      </c>
      <c r="D455" s="13">
        <v>1E-4</v>
      </c>
      <c r="E455" s="13">
        <v>2.0000000000000001E-4</v>
      </c>
    </row>
    <row r="456" spans="1:5" x14ac:dyDescent="0.25">
      <c r="A456" t="s">
        <v>187</v>
      </c>
      <c r="B456" s="13">
        <v>1E-4</v>
      </c>
      <c r="C456" s="13">
        <v>2.0000000000000001E-4</v>
      </c>
      <c r="D456" s="13">
        <v>1E-4</v>
      </c>
      <c r="E456" s="13">
        <v>2.0000000000000001E-4</v>
      </c>
    </row>
    <row r="457" spans="1:5" x14ac:dyDescent="0.25">
      <c r="A457" s="1">
        <v>41985</v>
      </c>
      <c r="B457" s="13">
        <v>2.0000000000000001E-4</v>
      </c>
      <c r="C457" s="13">
        <v>2.0000000000000001E-4</v>
      </c>
      <c r="D457" s="13">
        <v>1E-4</v>
      </c>
      <c r="E457" s="13">
        <v>1E-4</v>
      </c>
    </row>
    <row r="458" spans="1:5" x14ac:dyDescent="0.25">
      <c r="A458" s="1">
        <v>41771</v>
      </c>
      <c r="B458" s="13">
        <v>2.9999999999999997E-4</v>
      </c>
      <c r="C458" s="13">
        <v>2.0000000000000001E-4</v>
      </c>
      <c r="D458" s="13">
        <v>4.0000000000000002E-4</v>
      </c>
      <c r="E458" s="13">
        <v>2.0000000000000001E-4</v>
      </c>
    </row>
    <row r="459" spans="1:5" x14ac:dyDescent="0.25">
      <c r="A459" t="s">
        <v>186</v>
      </c>
      <c r="B459" s="13">
        <v>1E-4</v>
      </c>
      <c r="C459" s="13">
        <v>1E-4</v>
      </c>
      <c r="D459" s="13">
        <v>2.9999999999999997E-4</v>
      </c>
      <c r="E459" s="13">
        <v>2.9999999999999997E-4</v>
      </c>
    </row>
    <row r="460" spans="1:5" x14ac:dyDescent="0.25">
      <c r="A460" t="s">
        <v>185</v>
      </c>
      <c r="B460" s="13">
        <v>4.0000000000000002E-4</v>
      </c>
      <c r="C460" s="13">
        <v>1E-4</v>
      </c>
      <c r="D460" s="13">
        <v>5.9999999999999995E-4</v>
      </c>
      <c r="E460" s="13">
        <v>1E-4</v>
      </c>
    </row>
    <row r="461" spans="1:5" x14ac:dyDescent="0.25">
      <c r="A461" t="s">
        <v>184</v>
      </c>
      <c r="B461" s="13">
        <v>2.0000000000000001E-4</v>
      </c>
      <c r="C461" s="13">
        <v>2.9999999999999997E-4</v>
      </c>
      <c r="D461" s="13">
        <v>4.0000000000000002E-4</v>
      </c>
      <c r="E461" s="13">
        <v>4.0000000000000002E-4</v>
      </c>
    </row>
    <row r="462" spans="1:5" x14ac:dyDescent="0.25">
      <c r="A462" s="1">
        <v>41831</v>
      </c>
      <c r="B462" s="13">
        <v>1E-4</v>
      </c>
      <c r="C462" s="13">
        <v>4.0000000000000002E-4</v>
      </c>
      <c r="D462" s="13">
        <v>1E-4</v>
      </c>
      <c r="E462" s="13">
        <v>2.9999999999999997E-4</v>
      </c>
    </row>
    <row r="463" spans="1:5" x14ac:dyDescent="0.25">
      <c r="A463" t="s">
        <v>183</v>
      </c>
      <c r="B463" s="13">
        <v>2.9999999999999997E-4</v>
      </c>
      <c r="C463" s="13">
        <v>2.9999999999999997E-4</v>
      </c>
      <c r="D463" s="13">
        <v>2.0000000000000001E-4</v>
      </c>
      <c r="E463" s="13">
        <v>2.0000000000000001E-4</v>
      </c>
    </row>
    <row r="464" spans="1:5" x14ac:dyDescent="0.25">
      <c r="A464" t="s">
        <v>182</v>
      </c>
      <c r="B464" s="13">
        <v>1E-4</v>
      </c>
      <c r="C464" s="13">
        <v>1E-4</v>
      </c>
      <c r="D464" s="13">
        <v>5.0000000000000001E-4</v>
      </c>
      <c r="E464" s="13">
        <v>1E-4</v>
      </c>
    </row>
    <row r="465" spans="1:5" x14ac:dyDescent="0.25">
      <c r="A465" t="s">
        <v>181</v>
      </c>
      <c r="B465" s="13">
        <v>2.9999999999999997E-4</v>
      </c>
      <c r="C465" s="13">
        <v>2.9999999999999997E-4</v>
      </c>
      <c r="D465" s="13">
        <v>1E-4</v>
      </c>
      <c r="E465" s="13">
        <v>1E-4</v>
      </c>
    </row>
    <row r="466" spans="1:5" x14ac:dyDescent="0.25">
      <c r="A466" s="1">
        <v>41922</v>
      </c>
      <c r="B466" s="13">
        <v>1E-4</v>
      </c>
      <c r="C466" s="13">
        <v>2.0000000000000001E-4</v>
      </c>
      <c r="D466" s="13">
        <v>1E-4</v>
      </c>
      <c r="E466" s="13">
        <v>2.0000000000000001E-4</v>
      </c>
    </row>
    <row r="467" spans="1:5" x14ac:dyDescent="0.25">
      <c r="A467" s="1">
        <v>41708</v>
      </c>
      <c r="B467" s="13">
        <v>2.0000000000000001E-4</v>
      </c>
      <c r="C467" s="13">
        <v>4.0000000000000002E-4</v>
      </c>
      <c r="D467" s="13">
        <v>1E-4</v>
      </c>
      <c r="E467" s="13">
        <v>1E-4</v>
      </c>
    </row>
    <row r="468" spans="1:5" x14ac:dyDescent="0.25">
      <c r="A468" t="s">
        <v>180</v>
      </c>
      <c r="B468" s="13">
        <v>1E-4</v>
      </c>
      <c r="C468" s="13">
        <v>2.0000000000000001E-4</v>
      </c>
      <c r="D468" s="13">
        <v>0</v>
      </c>
      <c r="E468" s="13">
        <v>2.0000000000000001E-4</v>
      </c>
    </row>
    <row r="469" spans="1:5" x14ac:dyDescent="0.25">
      <c r="A469" t="s">
        <v>179</v>
      </c>
      <c r="B469" s="13">
        <v>1E-4</v>
      </c>
      <c r="C469" s="13">
        <v>1E-4</v>
      </c>
      <c r="D469" s="13">
        <v>1E-4</v>
      </c>
      <c r="E469" s="13">
        <v>1E-4</v>
      </c>
    </row>
    <row r="470" spans="1:5" x14ac:dyDescent="0.25">
      <c r="A470" s="1">
        <v>41982</v>
      </c>
      <c r="B470" s="13">
        <v>1E-4</v>
      </c>
      <c r="C470" s="13">
        <v>1E-4</v>
      </c>
      <c r="D470" s="13">
        <v>1E-4</v>
      </c>
      <c r="E470" s="13">
        <v>1E-4</v>
      </c>
    </row>
    <row r="471" spans="1:5" x14ac:dyDescent="0.25">
      <c r="A471" s="1">
        <v>41768</v>
      </c>
      <c r="B471" s="13">
        <v>2.9999999999999997E-4</v>
      </c>
      <c r="C471" s="13">
        <v>4.0000000000000002E-4</v>
      </c>
      <c r="D471" s="13">
        <v>1E-4</v>
      </c>
      <c r="E471" s="13">
        <v>4.0000000000000002E-4</v>
      </c>
    </row>
    <row r="472" spans="1:5" x14ac:dyDescent="0.25">
      <c r="A472" t="s">
        <v>178</v>
      </c>
      <c r="B472" s="13">
        <v>4.0000000000000002E-4</v>
      </c>
      <c r="C472" s="13">
        <v>5.0000000000000001E-4</v>
      </c>
      <c r="D472" s="13">
        <v>4.0000000000000002E-4</v>
      </c>
      <c r="E472" s="13">
        <v>4.0000000000000002E-4</v>
      </c>
    </row>
    <row r="473" spans="1:5" x14ac:dyDescent="0.25">
      <c r="A473" t="s">
        <v>177</v>
      </c>
      <c r="B473" s="13">
        <v>2.9999999999999997E-4</v>
      </c>
      <c r="C473" s="13">
        <v>5.0000000000000001E-4</v>
      </c>
      <c r="D473" s="13">
        <v>2.9999999999999997E-4</v>
      </c>
      <c r="E473" s="13">
        <v>4.0000000000000002E-4</v>
      </c>
    </row>
    <row r="474" spans="1:5" x14ac:dyDescent="0.25">
      <c r="A474" t="s">
        <v>176</v>
      </c>
      <c r="B474" s="13">
        <v>2.9999999999999997E-4</v>
      </c>
      <c r="C474" s="13">
        <v>2.9999999999999997E-4</v>
      </c>
      <c r="D474" s="13">
        <v>2.0000000000000001E-4</v>
      </c>
      <c r="E474" s="13">
        <v>2.9999999999999997E-4</v>
      </c>
    </row>
    <row r="475" spans="1:5" x14ac:dyDescent="0.25">
      <c r="A475" s="1">
        <v>41859</v>
      </c>
      <c r="B475" s="13">
        <v>5.9999999999999995E-4</v>
      </c>
      <c r="C475" s="13">
        <v>5.9999999999999995E-4</v>
      </c>
      <c r="D475" s="13">
        <v>2.0000000000000001E-4</v>
      </c>
      <c r="E475" s="13">
        <v>2.9999999999999997E-4</v>
      </c>
    </row>
    <row r="476" spans="1:5" x14ac:dyDescent="0.25">
      <c r="A476" s="1">
        <v>41647</v>
      </c>
      <c r="B476" s="13">
        <v>4.0000000000000002E-4</v>
      </c>
      <c r="C476" s="13">
        <v>5.0000000000000001E-4</v>
      </c>
      <c r="D476" s="13">
        <v>4.0000000000000002E-4</v>
      </c>
      <c r="E476" s="13">
        <v>4.0000000000000002E-4</v>
      </c>
    </row>
    <row r="477" spans="1:5" x14ac:dyDescent="0.25">
      <c r="A477" t="s">
        <v>175</v>
      </c>
      <c r="B477" s="13">
        <v>4.0000000000000002E-4</v>
      </c>
      <c r="C477" s="13">
        <v>4.0000000000000002E-4</v>
      </c>
      <c r="D477" s="13">
        <v>2.9999999999999997E-4</v>
      </c>
      <c r="E477" s="13">
        <v>2.9999999999999997E-4</v>
      </c>
    </row>
    <row r="478" spans="1:5" x14ac:dyDescent="0.25">
      <c r="A478" t="s">
        <v>174</v>
      </c>
      <c r="B478" s="13">
        <v>2.0000000000000001E-4</v>
      </c>
      <c r="C478" s="13">
        <v>5.0000000000000001E-4</v>
      </c>
      <c r="D478" s="13">
        <v>2.0000000000000001E-4</v>
      </c>
      <c r="E478" s="13">
        <v>4.0000000000000002E-4</v>
      </c>
    </row>
    <row r="479" spans="1:5" x14ac:dyDescent="0.25">
      <c r="A479" s="1">
        <v>41950</v>
      </c>
      <c r="B479" s="13">
        <v>2.9999999999999997E-4</v>
      </c>
      <c r="C479" s="13">
        <v>2.9999999999999997E-4</v>
      </c>
      <c r="D479" s="13">
        <v>2.9999999999999997E-4</v>
      </c>
      <c r="E479" s="13">
        <v>2.9999999999999997E-4</v>
      </c>
    </row>
    <row r="480" spans="1:5" x14ac:dyDescent="0.25">
      <c r="A480" s="1">
        <v>41736</v>
      </c>
      <c r="B480" s="13">
        <v>5.9999999999999995E-4</v>
      </c>
      <c r="C480" s="13">
        <v>6.9999999999999999E-4</v>
      </c>
      <c r="D480" s="13">
        <v>2.9999999999999997E-4</v>
      </c>
      <c r="E480" s="13">
        <v>2.9999999999999997E-4</v>
      </c>
    </row>
    <row r="481" spans="1:5" x14ac:dyDescent="0.25">
      <c r="A481" t="s">
        <v>173</v>
      </c>
      <c r="B481" s="13">
        <v>5.9999999999999995E-4</v>
      </c>
      <c r="C481" s="13">
        <v>5.9999999999999995E-4</v>
      </c>
      <c r="D481" s="13">
        <v>2.9999999999999997E-4</v>
      </c>
      <c r="E481" s="13">
        <v>5.0000000000000001E-4</v>
      </c>
    </row>
    <row r="482" spans="1:5" x14ac:dyDescent="0.25">
      <c r="A482" t="s">
        <v>172</v>
      </c>
      <c r="B482" s="13">
        <v>6.9999999999999999E-4</v>
      </c>
      <c r="C482" s="13">
        <v>6.9999999999999999E-4</v>
      </c>
      <c r="D482" s="13">
        <v>4.0000000000000002E-4</v>
      </c>
      <c r="E482" s="13">
        <v>5.0000000000000001E-4</v>
      </c>
    </row>
    <row r="483" spans="1:5" x14ac:dyDescent="0.25">
      <c r="A483" t="s">
        <v>171</v>
      </c>
      <c r="B483" s="13">
        <v>5.9999999999999995E-4</v>
      </c>
      <c r="C483" s="13">
        <v>6.9999999999999999E-4</v>
      </c>
      <c r="D483" s="13">
        <v>5.0000000000000001E-4</v>
      </c>
      <c r="E483" s="13">
        <v>5.9999999999999995E-4</v>
      </c>
    </row>
    <row r="484" spans="1:5" x14ac:dyDescent="0.25">
      <c r="A484" s="1">
        <v>41796</v>
      </c>
      <c r="B484" s="13">
        <v>5.9999999999999995E-4</v>
      </c>
      <c r="C484" s="13">
        <v>5.9999999999999995E-4</v>
      </c>
      <c r="D484" s="13">
        <v>5.0000000000000001E-4</v>
      </c>
      <c r="E484" s="13">
        <v>5.9999999999999995E-4</v>
      </c>
    </row>
    <row r="485" spans="1:5" x14ac:dyDescent="0.25">
      <c r="A485" t="s">
        <v>170</v>
      </c>
      <c r="B485" s="13">
        <v>5.9999999999999995E-4</v>
      </c>
      <c r="C485" s="13">
        <v>5.9999999999999995E-4</v>
      </c>
      <c r="D485" s="13">
        <v>5.9999999999999995E-4</v>
      </c>
      <c r="E485" s="13">
        <v>5.9999999999999995E-4</v>
      </c>
    </row>
    <row r="486" spans="1:5" x14ac:dyDescent="0.25">
      <c r="A486" t="s">
        <v>169</v>
      </c>
      <c r="B486" s="13">
        <v>5.9999999999999995E-4</v>
      </c>
      <c r="C486" s="13">
        <v>6.9999999999999999E-4</v>
      </c>
      <c r="D486" s="13">
        <v>4.0000000000000002E-4</v>
      </c>
      <c r="E486" s="13">
        <v>6.9999999999999999E-4</v>
      </c>
    </row>
    <row r="487" spans="1:5" x14ac:dyDescent="0.25">
      <c r="A487" t="s">
        <v>168</v>
      </c>
      <c r="B487" s="13">
        <v>5.9999999999999995E-4</v>
      </c>
      <c r="C487" s="13">
        <v>5.9999999999999995E-4</v>
      </c>
      <c r="D487" s="13">
        <v>5.0000000000000001E-4</v>
      </c>
      <c r="E487" s="13">
        <v>5.0000000000000001E-4</v>
      </c>
    </row>
    <row r="488" spans="1:5" x14ac:dyDescent="0.25">
      <c r="A488" s="1">
        <v>41887</v>
      </c>
      <c r="B488" s="13">
        <v>6.9999999999999999E-4</v>
      </c>
      <c r="C488" s="13">
        <v>8.0000000000000004E-4</v>
      </c>
      <c r="D488" s="13">
        <v>5.9999999999999995E-4</v>
      </c>
      <c r="E488" s="13">
        <v>8.0000000000000004E-4</v>
      </c>
    </row>
    <row r="489" spans="1:5" x14ac:dyDescent="0.25">
      <c r="A489" s="1">
        <v>41675</v>
      </c>
      <c r="B489" s="13">
        <v>8.9999999999999998E-4</v>
      </c>
      <c r="C489" s="13">
        <v>8.9999999999999998E-4</v>
      </c>
      <c r="D489" s="13">
        <v>6.9999999999999999E-4</v>
      </c>
      <c r="E489" s="13">
        <v>6.9999999999999999E-4</v>
      </c>
    </row>
    <row r="490" spans="1:5" x14ac:dyDescent="0.25">
      <c r="A490" t="s">
        <v>167</v>
      </c>
      <c r="B490" s="13">
        <v>8.0000000000000004E-4</v>
      </c>
      <c r="C490" s="13">
        <v>8.0000000000000004E-4</v>
      </c>
      <c r="D490" s="13">
        <v>6.9999999999999999E-4</v>
      </c>
      <c r="E490" s="13">
        <v>8.0000000000000004E-4</v>
      </c>
    </row>
    <row r="491" spans="1:5" x14ac:dyDescent="0.25">
      <c r="A491" t="s">
        <v>166</v>
      </c>
      <c r="B491" s="13">
        <v>5.9999999999999995E-4</v>
      </c>
      <c r="C491" s="13">
        <v>8.0000000000000004E-4</v>
      </c>
      <c r="D491" s="13">
        <v>5.9999999999999995E-4</v>
      </c>
      <c r="E491" s="13">
        <v>6.9999999999999999E-4</v>
      </c>
    </row>
    <row r="492" spans="1:5" x14ac:dyDescent="0.25">
      <c r="A492" s="1">
        <v>41947</v>
      </c>
      <c r="B492" s="13">
        <v>6.9999999999999999E-4</v>
      </c>
      <c r="C492" s="13">
        <v>6.9999999999999999E-4</v>
      </c>
      <c r="D492" s="13">
        <v>5.0000000000000001E-4</v>
      </c>
      <c r="E492" s="13">
        <v>6.9999999999999999E-4</v>
      </c>
    </row>
    <row r="493" spans="1:5" x14ac:dyDescent="0.25">
      <c r="A493" s="1">
        <v>41733</v>
      </c>
      <c r="B493" s="13">
        <v>4.0000000000000002E-4</v>
      </c>
      <c r="C493" s="13">
        <v>6.9999999999999999E-4</v>
      </c>
      <c r="D493" s="13">
        <v>2.9999999999999997E-4</v>
      </c>
      <c r="E493" s="13">
        <v>5.9999999999999995E-4</v>
      </c>
    </row>
    <row r="494" spans="1:5" x14ac:dyDescent="0.25">
      <c r="A494" t="s">
        <v>165</v>
      </c>
      <c r="B494" s="13">
        <v>5.0000000000000001E-4</v>
      </c>
      <c r="C494" s="13">
        <v>5.0000000000000001E-4</v>
      </c>
      <c r="D494" s="13">
        <v>2.9999999999999997E-4</v>
      </c>
      <c r="E494" s="13">
        <v>2.9999999999999997E-4</v>
      </c>
    </row>
    <row r="495" spans="1:5" x14ac:dyDescent="0.25">
      <c r="A495" t="s">
        <v>164</v>
      </c>
      <c r="B495" s="13">
        <v>5.0000000000000001E-4</v>
      </c>
      <c r="C495" s="13">
        <v>5.0000000000000001E-4</v>
      </c>
      <c r="D495" s="13">
        <v>2.9999999999999997E-4</v>
      </c>
      <c r="E495" s="13">
        <v>5.0000000000000001E-4</v>
      </c>
    </row>
    <row r="496" spans="1:5" x14ac:dyDescent="0.25">
      <c r="A496" t="s">
        <v>163</v>
      </c>
      <c r="B496" s="13">
        <v>4.0000000000000002E-4</v>
      </c>
      <c r="C496" s="13">
        <v>5.9999999999999995E-4</v>
      </c>
      <c r="D496" s="13">
        <v>2.0000000000000001E-4</v>
      </c>
      <c r="E496" s="13">
        <v>4.0000000000000002E-4</v>
      </c>
    </row>
    <row r="497" spans="1:5" x14ac:dyDescent="0.25">
      <c r="A497" s="1">
        <v>41823</v>
      </c>
      <c r="B497" s="13">
        <v>5.0000000000000001E-4</v>
      </c>
      <c r="C497" s="13">
        <v>5.9999999999999995E-4</v>
      </c>
      <c r="D497" s="13">
        <v>5.0000000000000001E-4</v>
      </c>
      <c r="E497" s="13">
        <v>5.9999999999999995E-4</v>
      </c>
    </row>
    <row r="498" spans="1:5" x14ac:dyDescent="0.25">
      <c r="A498" t="s">
        <v>162</v>
      </c>
      <c r="B498" s="13">
        <v>5.9999999999999995E-4</v>
      </c>
      <c r="C498" s="13">
        <v>6.9999999999999999E-4</v>
      </c>
      <c r="D498" s="13">
        <v>5.9999999999999995E-4</v>
      </c>
      <c r="E498" s="13">
        <v>5.9999999999999995E-4</v>
      </c>
    </row>
    <row r="499" spans="1:5" x14ac:dyDescent="0.25">
      <c r="A499" t="s">
        <v>161</v>
      </c>
      <c r="B499" s="13">
        <v>5.0000000000000001E-4</v>
      </c>
      <c r="C499" s="13">
        <v>6.9999999999999999E-4</v>
      </c>
      <c r="D499" s="13">
        <v>5.0000000000000001E-4</v>
      </c>
      <c r="E499" s="13">
        <v>6.9999999999999999E-4</v>
      </c>
    </row>
    <row r="500" spans="1:5" x14ac:dyDescent="0.25">
      <c r="A500" t="s">
        <v>160</v>
      </c>
      <c r="B500" s="13">
        <v>5.9999999999999995E-4</v>
      </c>
      <c r="C500" s="13">
        <v>5.9999999999999995E-4</v>
      </c>
      <c r="D500" s="13">
        <v>5.0000000000000001E-4</v>
      </c>
      <c r="E500" s="13">
        <v>5.9999999999999995E-4</v>
      </c>
    </row>
    <row r="501" spans="1:5" x14ac:dyDescent="0.25">
      <c r="A501" s="1">
        <v>41822</v>
      </c>
      <c r="B501" s="13">
        <v>5.9999999999999995E-4</v>
      </c>
      <c r="C501" s="13">
        <v>6.9999999999999999E-4</v>
      </c>
      <c r="D501" s="13">
        <v>5.0000000000000001E-4</v>
      </c>
      <c r="E501" s="13">
        <v>6.9999999999999999E-4</v>
      </c>
    </row>
    <row r="502" spans="1:5" x14ac:dyDescent="0.25">
      <c r="A502" t="s">
        <v>159</v>
      </c>
      <c r="B502" s="13">
        <v>6.9999999999999999E-4</v>
      </c>
      <c r="C502" s="13">
        <v>6.9999999999999999E-4</v>
      </c>
      <c r="D502" s="13">
        <v>5.0000000000000001E-4</v>
      </c>
      <c r="E502" s="13">
        <v>6.9999999999999999E-4</v>
      </c>
    </row>
    <row r="503" spans="1:5" x14ac:dyDescent="0.25">
      <c r="A503" t="s">
        <v>158</v>
      </c>
      <c r="B503" s="13">
        <v>5.9999999999999995E-4</v>
      </c>
      <c r="C503" s="13">
        <v>8.0000000000000004E-4</v>
      </c>
      <c r="D503" s="13">
        <v>5.9999999999999995E-4</v>
      </c>
      <c r="E503" s="13">
        <v>6.9999999999999999E-4</v>
      </c>
    </row>
    <row r="504" spans="1:5" x14ac:dyDescent="0.25">
      <c r="A504" t="s">
        <v>157</v>
      </c>
      <c r="B504" s="13">
        <v>6.9999999999999999E-4</v>
      </c>
      <c r="C504" s="13">
        <v>8.0000000000000004E-4</v>
      </c>
      <c r="D504" s="13">
        <v>6.9999999999999999E-4</v>
      </c>
      <c r="E504" s="13">
        <v>8.0000000000000004E-4</v>
      </c>
    </row>
    <row r="505" spans="1:5" x14ac:dyDescent="0.25">
      <c r="A505" s="1">
        <v>41913</v>
      </c>
      <c r="B505" s="13">
        <v>8.0000000000000004E-4</v>
      </c>
      <c r="C505" s="13">
        <v>8.0000000000000004E-4</v>
      </c>
      <c r="D505" s="13">
        <v>5.9999999999999995E-4</v>
      </c>
      <c r="E505" s="13">
        <v>8.0000000000000004E-4</v>
      </c>
    </row>
    <row r="506" spans="1:5" x14ac:dyDescent="0.25">
      <c r="A506" s="1">
        <v>41699</v>
      </c>
      <c r="B506" s="13">
        <v>6.9999999999999999E-4</v>
      </c>
      <c r="C506" s="13">
        <v>6.9999999999999999E-4</v>
      </c>
      <c r="D506" s="13">
        <v>6.9999999999999999E-4</v>
      </c>
      <c r="E506" s="13">
        <v>6.9999999999999999E-4</v>
      </c>
    </row>
    <row r="507" spans="1:5" x14ac:dyDescent="0.25">
      <c r="A507" t="s">
        <v>156</v>
      </c>
      <c r="B507" s="13">
        <v>8.0000000000000004E-4</v>
      </c>
      <c r="C507" s="13">
        <v>8.0000000000000004E-4</v>
      </c>
      <c r="D507" s="13">
        <v>6.9999999999999999E-4</v>
      </c>
      <c r="E507" s="13">
        <v>6.9999999999999999E-4</v>
      </c>
    </row>
    <row r="508" spans="1:5" x14ac:dyDescent="0.25">
      <c r="A508" t="s">
        <v>155</v>
      </c>
      <c r="B508" s="13">
        <v>5.9999999999999995E-4</v>
      </c>
      <c r="C508" s="13">
        <v>8.0000000000000004E-4</v>
      </c>
      <c r="D508" s="13">
        <v>5.9999999999999995E-4</v>
      </c>
      <c r="E508" s="13">
        <v>8.0000000000000004E-4</v>
      </c>
    </row>
    <row r="509" spans="1:5" x14ac:dyDescent="0.25">
      <c r="A509" t="s">
        <v>154</v>
      </c>
      <c r="B509" s="13">
        <v>5.9999999999999995E-4</v>
      </c>
      <c r="C509" s="13">
        <v>8.0000000000000004E-4</v>
      </c>
      <c r="D509" s="13">
        <v>5.9999999999999995E-4</v>
      </c>
      <c r="E509" s="13">
        <v>8.0000000000000004E-4</v>
      </c>
    </row>
    <row r="510" spans="1:5" x14ac:dyDescent="0.25">
      <c r="A510" s="1">
        <v>41437</v>
      </c>
      <c r="B510" s="13">
        <v>6.9999999999999999E-4</v>
      </c>
      <c r="C510" s="13">
        <v>6.9999999999999999E-4</v>
      </c>
      <c r="D510" s="13">
        <v>5.9999999999999995E-4</v>
      </c>
      <c r="E510" s="13">
        <v>6.9999999999999999E-4</v>
      </c>
    </row>
    <row r="511" spans="1:5" x14ac:dyDescent="0.25">
      <c r="A511" t="s">
        <v>153</v>
      </c>
      <c r="B511" s="13">
        <v>5.9999999999999995E-4</v>
      </c>
      <c r="C511" s="13">
        <v>6.9999999999999999E-4</v>
      </c>
      <c r="D511" s="13">
        <v>5.0000000000000001E-4</v>
      </c>
      <c r="E511" s="13">
        <v>5.0000000000000001E-4</v>
      </c>
    </row>
    <row r="512" spans="1:5" x14ac:dyDescent="0.25">
      <c r="A512" t="s">
        <v>152</v>
      </c>
      <c r="B512" s="13">
        <v>6.9999999999999999E-4</v>
      </c>
      <c r="C512" s="13">
        <v>8.0000000000000004E-4</v>
      </c>
      <c r="D512" s="13">
        <v>6.9999999999999999E-4</v>
      </c>
      <c r="E512" s="13">
        <v>6.9999999999999999E-4</v>
      </c>
    </row>
    <row r="513" spans="1:5" x14ac:dyDescent="0.25">
      <c r="A513" t="s">
        <v>151</v>
      </c>
      <c r="B513" s="13">
        <v>6.9999999999999999E-4</v>
      </c>
      <c r="C513" s="13">
        <v>8.0000000000000004E-4</v>
      </c>
      <c r="D513" s="13">
        <v>5.9999999999999995E-4</v>
      </c>
      <c r="E513" s="13">
        <v>5.9999999999999995E-4</v>
      </c>
    </row>
    <row r="514" spans="1:5" x14ac:dyDescent="0.25">
      <c r="A514" s="1">
        <v>41497</v>
      </c>
      <c r="B514" s="13">
        <v>8.0000000000000004E-4</v>
      </c>
      <c r="C514" s="13">
        <v>8.9999999999999998E-4</v>
      </c>
      <c r="D514" s="13">
        <v>5.9999999999999995E-4</v>
      </c>
      <c r="E514" s="13">
        <v>5.9999999999999995E-4</v>
      </c>
    </row>
    <row r="515" spans="1:5" x14ac:dyDescent="0.25">
      <c r="A515" s="1">
        <v>41285</v>
      </c>
      <c r="B515" s="13">
        <v>8.9999999999999998E-4</v>
      </c>
      <c r="C515" s="13">
        <v>8.9999999999999998E-4</v>
      </c>
      <c r="D515" s="13">
        <v>8.0000000000000004E-4</v>
      </c>
      <c r="E515" s="13">
        <v>8.9999999999999998E-4</v>
      </c>
    </row>
    <row r="516" spans="1:5" x14ac:dyDescent="0.25">
      <c r="A516" t="s">
        <v>150</v>
      </c>
      <c r="B516" s="13">
        <v>8.0000000000000004E-4</v>
      </c>
      <c r="C516" s="13">
        <v>1E-3</v>
      </c>
      <c r="D516" s="13">
        <v>8.0000000000000004E-4</v>
      </c>
      <c r="E516" s="13">
        <v>1E-3</v>
      </c>
    </row>
    <row r="517" spans="1:5" x14ac:dyDescent="0.25">
      <c r="A517" t="s">
        <v>149</v>
      </c>
      <c r="B517" s="13">
        <v>8.0000000000000004E-4</v>
      </c>
      <c r="C517" s="13">
        <v>8.0000000000000004E-4</v>
      </c>
      <c r="D517" s="13">
        <v>5.9999999999999995E-4</v>
      </c>
      <c r="E517" s="13">
        <v>8.0000000000000004E-4</v>
      </c>
    </row>
    <row r="518" spans="1:5" x14ac:dyDescent="0.25">
      <c r="A518" s="1">
        <v>41588</v>
      </c>
      <c r="B518" s="13">
        <v>5.9999999999999995E-4</v>
      </c>
      <c r="C518" s="13">
        <v>8.0000000000000004E-4</v>
      </c>
      <c r="D518" s="13">
        <v>5.9999999999999995E-4</v>
      </c>
      <c r="E518" s="13">
        <v>8.0000000000000004E-4</v>
      </c>
    </row>
    <row r="519" spans="1:5" x14ac:dyDescent="0.25">
      <c r="A519" s="1">
        <v>41374</v>
      </c>
      <c r="B519" s="13">
        <v>5.0000000000000001E-4</v>
      </c>
      <c r="C519" s="13">
        <v>8.0000000000000004E-4</v>
      </c>
      <c r="D519" s="13">
        <v>5.0000000000000001E-4</v>
      </c>
      <c r="E519" s="13">
        <v>6.9999999999999999E-4</v>
      </c>
    </row>
    <row r="520" spans="1:5" x14ac:dyDescent="0.25">
      <c r="A520" t="s">
        <v>148</v>
      </c>
      <c r="B520" s="13">
        <v>5.9999999999999995E-4</v>
      </c>
      <c r="C520" s="13">
        <v>5.9999999999999995E-4</v>
      </c>
      <c r="D520" s="13">
        <v>4.0000000000000002E-4</v>
      </c>
      <c r="E520" s="13">
        <v>4.0000000000000002E-4</v>
      </c>
    </row>
    <row r="521" spans="1:5" x14ac:dyDescent="0.25">
      <c r="A521" t="s">
        <v>147</v>
      </c>
      <c r="B521" s="13">
        <v>8.0000000000000004E-4</v>
      </c>
      <c r="C521" s="13">
        <v>8.0000000000000004E-4</v>
      </c>
      <c r="D521" s="13">
        <v>6.9999999999999999E-4</v>
      </c>
      <c r="E521" s="13">
        <v>6.9999999999999999E-4</v>
      </c>
    </row>
    <row r="522" spans="1:5" x14ac:dyDescent="0.25">
      <c r="A522" t="s">
        <v>146</v>
      </c>
      <c r="B522" s="13">
        <v>8.9999999999999998E-4</v>
      </c>
      <c r="C522" s="13">
        <v>8.9999999999999998E-4</v>
      </c>
      <c r="D522" s="13">
        <v>8.0000000000000004E-4</v>
      </c>
      <c r="E522" s="13">
        <v>8.0000000000000004E-4</v>
      </c>
    </row>
    <row r="523" spans="1:5" x14ac:dyDescent="0.25">
      <c r="A523" s="1">
        <v>41403</v>
      </c>
      <c r="B523" s="13">
        <v>8.9999999999999998E-4</v>
      </c>
      <c r="C523" s="13">
        <v>8.9999999999999998E-4</v>
      </c>
      <c r="D523" s="13">
        <v>8.9999999999999998E-4</v>
      </c>
      <c r="E523" s="13">
        <v>8.9999999999999998E-4</v>
      </c>
    </row>
    <row r="524" spans="1:5" x14ac:dyDescent="0.25">
      <c r="A524" t="s">
        <v>145</v>
      </c>
      <c r="B524" s="13">
        <v>1.1000000000000001E-3</v>
      </c>
      <c r="C524" s="13">
        <v>1.1999999999999999E-3</v>
      </c>
      <c r="D524" s="13">
        <v>8.9999999999999998E-4</v>
      </c>
      <c r="E524" s="13">
        <v>1E-3</v>
      </c>
    </row>
    <row r="525" spans="1:5" x14ac:dyDescent="0.25">
      <c r="A525" t="s">
        <v>144</v>
      </c>
      <c r="B525" s="13">
        <v>8.0000000000000004E-4</v>
      </c>
      <c r="C525" s="13">
        <v>8.0000000000000004E-4</v>
      </c>
      <c r="D525" s="13">
        <v>8.0000000000000004E-4</v>
      </c>
      <c r="E525" s="13">
        <v>8.0000000000000004E-4</v>
      </c>
    </row>
    <row r="526" spans="1:5" x14ac:dyDescent="0.25">
      <c r="A526" t="s">
        <v>143</v>
      </c>
      <c r="B526" s="13">
        <v>8.9999999999999998E-4</v>
      </c>
      <c r="C526" s="13">
        <v>1E-3</v>
      </c>
      <c r="D526" s="13">
        <v>8.0000000000000004E-4</v>
      </c>
      <c r="E526" s="13">
        <v>1E-3</v>
      </c>
    </row>
    <row r="527" spans="1:5" x14ac:dyDescent="0.25">
      <c r="A527" s="1">
        <v>41525</v>
      </c>
      <c r="B527" s="13">
        <v>1E-3</v>
      </c>
      <c r="C527" s="13">
        <v>1E-3</v>
      </c>
      <c r="D527" s="13">
        <v>8.9999999999999998E-4</v>
      </c>
      <c r="E527" s="13">
        <v>8.9999999999999998E-4</v>
      </c>
    </row>
    <row r="528" spans="1:5" x14ac:dyDescent="0.25">
      <c r="A528" s="1">
        <v>41313</v>
      </c>
      <c r="B528" s="13">
        <v>8.9999999999999998E-4</v>
      </c>
      <c r="C528" s="13">
        <v>8.9999999999999998E-4</v>
      </c>
      <c r="D528" s="13">
        <v>8.9999999999999998E-4</v>
      </c>
      <c r="E528" s="13">
        <v>8.9999999999999998E-4</v>
      </c>
    </row>
    <row r="529" spans="1:5" x14ac:dyDescent="0.25">
      <c r="A529" t="s">
        <v>142</v>
      </c>
      <c r="B529" s="13">
        <v>8.9999999999999998E-4</v>
      </c>
      <c r="C529" s="13">
        <v>1E-3</v>
      </c>
      <c r="D529" s="13">
        <v>8.9999999999999998E-4</v>
      </c>
      <c r="E529" s="13">
        <v>1E-3</v>
      </c>
    </row>
    <row r="530" spans="1:5" x14ac:dyDescent="0.25">
      <c r="A530" t="s">
        <v>141</v>
      </c>
      <c r="B530" s="13">
        <v>1E-3</v>
      </c>
      <c r="C530" s="13">
        <v>1E-3</v>
      </c>
      <c r="D530" s="13">
        <v>1E-3</v>
      </c>
      <c r="E530" s="13">
        <v>1E-3</v>
      </c>
    </row>
    <row r="531" spans="1:5" x14ac:dyDescent="0.25">
      <c r="A531" s="1">
        <v>41615</v>
      </c>
      <c r="B531" s="13">
        <v>1E-3</v>
      </c>
      <c r="C531" s="13">
        <v>1E-3</v>
      </c>
      <c r="D531" s="13">
        <v>8.9999999999999998E-4</v>
      </c>
      <c r="E531" s="13">
        <v>1E-3</v>
      </c>
    </row>
    <row r="532" spans="1:5" x14ac:dyDescent="0.25">
      <c r="A532" s="1">
        <v>41401</v>
      </c>
      <c r="B532" s="13">
        <v>1E-3</v>
      </c>
      <c r="C532" s="13">
        <v>1E-3</v>
      </c>
      <c r="D532" s="13">
        <v>8.9999999999999998E-4</v>
      </c>
      <c r="E532" s="13">
        <v>8.9999999999999998E-4</v>
      </c>
    </row>
    <row r="533" spans="1:5" x14ac:dyDescent="0.25">
      <c r="A533" t="s">
        <v>140</v>
      </c>
      <c r="B533" s="13">
        <v>8.9999999999999998E-4</v>
      </c>
      <c r="C533" s="13">
        <v>1E-3</v>
      </c>
      <c r="D533" s="13">
        <v>8.9999999999999998E-4</v>
      </c>
      <c r="E533" s="13">
        <v>1E-3</v>
      </c>
    </row>
    <row r="534" spans="1:5" x14ac:dyDescent="0.25">
      <c r="A534" t="s">
        <v>139</v>
      </c>
      <c r="B534" s="13">
        <v>8.9999999999999998E-4</v>
      </c>
      <c r="C534" s="13">
        <v>8.9999999999999998E-4</v>
      </c>
      <c r="D534" s="13">
        <v>8.9999999999999998E-4</v>
      </c>
      <c r="E534" s="13">
        <v>8.9999999999999998E-4</v>
      </c>
    </row>
    <row r="535" spans="1:5" x14ac:dyDescent="0.25">
      <c r="A535" s="1">
        <v>41461</v>
      </c>
      <c r="B535" s="13">
        <v>6.9999999999999999E-4</v>
      </c>
      <c r="C535" s="13">
        <v>8.0000000000000004E-4</v>
      </c>
      <c r="D535" s="13">
        <v>6.9999999999999999E-4</v>
      </c>
      <c r="E535" s="13">
        <v>8.0000000000000004E-4</v>
      </c>
    </row>
    <row r="536" spans="1:5" x14ac:dyDescent="0.25">
      <c r="A536" t="s">
        <v>138</v>
      </c>
      <c r="B536" s="13">
        <v>1E-3</v>
      </c>
      <c r="C536" s="13">
        <v>1E-3</v>
      </c>
      <c r="D536" s="13">
        <v>8.9999999999999998E-4</v>
      </c>
      <c r="E536" s="13">
        <v>1E-3</v>
      </c>
    </row>
    <row r="537" spans="1:5" x14ac:dyDescent="0.25">
      <c r="A537" t="s">
        <v>137</v>
      </c>
      <c r="B537" s="13">
        <v>8.9999999999999998E-4</v>
      </c>
      <c r="C537" s="13">
        <v>8.9999999999999998E-4</v>
      </c>
      <c r="D537" s="13">
        <v>8.9999999999999998E-4</v>
      </c>
      <c r="E537" s="13">
        <v>8.9999999999999998E-4</v>
      </c>
    </row>
    <row r="538" spans="1:5" x14ac:dyDescent="0.25">
      <c r="A538" s="1">
        <v>41552</v>
      </c>
      <c r="B538" s="13">
        <v>8.9999999999999998E-4</v>
      </c>
      <c r="C538" s="13">
        <v>8.9999999999999998E-4</v>
      </c>
      <c r="D538" s="13">
        <v>8.9999999999999998E-4</v>
      </c>
      <c r="E538" s="13">
        <v>8.9999999999999998E-4</v>
      </c>
    </row>
    <row r="539" spans="1:5" x14ac:dyDescent="0.25">
      <c r="A539" s="1">
        <v>41338</v>
      </c>
      <c r="B539" s="13">
        <v>8.0000000000000004E-4</v>
      </c>
      <c r="C539" s="13">
        <v>8.9999999999999998E-4</v>
      </c>
      <c r="D539" s="13">
        <v>8.0000000000000004E-4</v>
      </c>
      <c r="E539" s="13">
        <v>8.9999999999999998E-4</v>
      </c>
    </row>
    <row r="540" spans="1:5" x14ac:dyDescent="0.25">
      <c r="A540" t="s">
        <v>136</v>
      </c>
      <c r="B540" s="13">
        <v>8.0000000000000004E-4</v>
      </c>
      <c r="C540" s="13">
        <v>8.9999999999999998E-4</v>
      </c>
      <c r="D540" s="13">
        <v>6.9999999999999999E-4</v>
      </c>
      <c r="E540" s="13">
        <v>6.9999999999999999E-4</v>
      </c>
    </row>
    <row r="541" spans="1:5" x14ac:dyDescent="0.25">
      <c r="A541" t="s">
        <v>135</v>
      </c>
      <c r="B541" s="13">
        <v>8.9999999999999998E-4</v>
      </c>
      <c r="C541" s="13">
        <v>8.9999999999999998E-4</v>
      </c>
      <c r="D541" s="13">
        <v>8.9999999999999998E-4</v>
      </c>
      <c r="E541" s="13">
        <v>8.9999999999999998E-4</v>
      </c>
    </row>
    <row r="542" spans="1:5" x14ac:dyDescent="0.25">
      <c r="A542" s="1">
        <v>41612</v>
      </c>
      <c r="B542" s="13">
        <v>5.0000000000000001E-4</v>
      </c>
      <c r="C542" s="13">
        <v>8.9999999999999998E-4</v>
      </c>
      <c r="D542" s="13">
        <v>5.0000000000000001E-4</v>
      </c>
      <c r="E542" s="13">
        <v>8.9999999999999998E-4</v>
      </c>
    </row>
    <row r="543" spans="1:5" x14ac:dyDescent="0.25">
      <c r="A543" s="1">
        <v>41398</v>
      </c>
      <c r="B543" s="13">
        <v>4.0000000000000002E-4</v>
      </c>
      <c r="C543" s="13">
        <v>5.0000000000000001E-4</v>
      </c>
      <c r="D543" s="13">
        <v>4.0000000000000002E-4</v>
      </c>
      <c r="E543" s="13">
        <v>5.0000000000000001E-4</v>
      </c>
    </row>
    <row r="544" spans="1:5" x14ac:dyDescent="0.25">
      <c r="A544" t="s">
        <v>134</v>
      </c>
      <c r="B544" s="13">
        <v>5.0000000000000001E-4</v>
      </c>
      <c r="C544" s="13">
        <v>5.0000000000000001E-4</v>
      </c>
      <c r="D544" s="13">
        <v>5.0000000000000001E-4</v>
      </c>
      <c r="E544" s="13">
        <v>5.0000000000000001E-4</v>
      </c>
    </row>
    <row r="545" spans="1:5" x14ac:dyDescent="0.25">
      <c r="A545" t="s">
        <v>133</v>
      </c>
      <c r="B545" s="13">
        <v>5.0000000000000001E-4</v>
      </c>
      <c r="C545" s="13">
        <v>5.0000000000000001E-4</v>
      </c>
      <c r="D545" s="13">
        <v>5.0000000000000001E-4</v>
      </c>
      <c r="E545" s="13">
        <v>5.0000000000000001E-4</v>
      </c>
    </row>
    <row r="546" spans="1:5" x14ac:dyDescent="0.25">
      <c r="A546" t="s">
        <v>132</v>
      </c>
      <c r="B546" s="13">
        <v>5.0000000000000001E-4</v>
      </c>
      <c r="C546" s="13">
        <v>5.0000000000000001E-4</v>
      </c>
      <c r="D546" s="13">
        <v>5.0000000000000001E-4</v>
      </c>
      <c r="E546" s="13">
        <v>5.0000000000000001E-4</v>
      </c>
    </row>
    <row r="547" spans="1:5" x14ac:dyDescent="0.25">
      <c r="A547" s="1">
        <v>41489</v>
      </c>
      <c r="B547" s="13">
        <v>6.9999999999999999E-4</v>
      </c>
      <c r="C547" s="13">
        <v>6.9999999999999999E-4</v>
      </c>
      <c r="D547" s="13">
        <v>5.0000000000000001E-4</v>
      </c>
      <c r="E547" s="13">
        <v>5.0000000000000001E-4</v>
      </c>
    </row>
    <row r="548" spans="1:5" x14ac:dyDescent="0.25">
      <c r="A548" s="1">
        <v>41277</v>
      </c>
      <c r="B548" s="13">
        <v>8.0000000000000004E-4</v>
      </c>
      <c r="C548" s="13">
        <v>8.0000000000000004E-4</v>
      </c>
      <c r="D548" s="13">
        <v>6.9999999999999999E-4</v>
      </c>
      <c r="E548" s="13">
        <v>6.9999999999999999E-4</v>
      </c>
    </row>
    <row r="549" spans="1:5" x14ac:dyDescent="0.25">
      <c r="A549" t="s">
        <v>131</v>
      </c>
      <c r="B549" s="13">
        <v>8.0000000000000004E-4</v>
      </c>
      <c r="C549" s="13">
        <v>8.9999999999999998E-4</v>
      </c>
      <c r="D549" s="13">
        <v>8.0000000000000004E-4</v>
      </c>
      <c r="E549" s="13">
        <v>8.0000000000000004E-4</v>
      </c>
    </row>
    <row r="550" spans="1:5" x14ac:dyDescent="0.25">
      <c r="A550" t="s">
        <v>130</v>
      </c>
      <c r="B550" s="13">
        <v>8.0000000000000004E-4</v>
      </c>
      <c r="C550" s="13">
        <v>8.0000000000000004E-4</v>
      </c>
      <c r="D550" s="13">
        <v>8.0000000000000004E-4</v>
      </c>
      <c r="E550" s="13">
        <v>8.0000000000000004E-4</v>
      </c>
    </row>
    <row r="551" spans="1:5" x14ac:dyDescent="0.25">
      <c r="A551" s="1">
        <v>41488</v>
      </c>
      <c r="B551" s="13">
        <v>1E-3</v>
      </c>
      <c r="C551" s="13">
        <v>1E-3</v>
      </c>
      <c r="D551" s="13">
        <v>8.0000000000000004E-4</v>
      </c>
      <c r="E551" s="13">
        <v>8.0000000000000004E-4</v>
      </c>
    </row>
    <row r="552" spans="1:5" x14ac:dyDescent="0.25">
      <c r="A552" s="1">
        <v>41276</v>
      </c>
      <c r="B552" s="13">
        <v>1.1000000000000001E-3</v>
      </c>
      <c r="C552" s="13">
        <v>1.1000000000000001E-3</v>
      </c>
      <c r="D552" s="13">
        <v>1E-3</v>
      </c>
      <c r="E552" s="13">
        <v>1E-3</v>
      </c>
    </row>
    <row r="553" spans="1:5" x14ac:dyDescent="0.25">
      <c r="A553" t="s">
        <v>129</v>
      </c>
      <c r="B553" s="13">
        <v>1E-3</v>
      </c>
      <c r="C553" s="13">
        <v>1.1000000000000001E-3</v>
      </c>
      <c r="D553" s="13">
        <v>1E-3</v>
      </c>
      <c r="E553" s="13">
        <v>1.1000000000000001E-3</v>
      </c>
    </row>
    <row r="554" spans="1:5" x14ac:dyDescent="0.25">
      <c r="A554" t="s">
        <v>128</v>
      </c>
      <c r="B554" s="13">
        <v>1.1000000000000001E-3</v>
      </c>
      <c r="C554" s="13">
        <v>1.1000000000000001E-3</v>
      </c>
      <c r="D554" s="13">
        <v>1E-3</v>
      </c>
      <c r="E554" s="13">
        <v>1E-3</v>
      </c>
    </row>
    <row r="555" spans="1:5" x14ac:dyDescent="0.25">
      <c r="A555" s="1">
        <v>41579</v>
      </c>
      <c r="B555" s="13">
        <v>1E-3</v>
      </c>
      <c r="C555" s="13">
        <v>1.1000000000000001E-3</v>
      </c>
      <c r="D555" s="13">
        <v>1E-3</v>
      </c>
      <c r="E555" s="13">
        <v>1.1000000000000001E-3</v>
      </c>
    </row>
    <row r="556" spans="1:5" x14ac:dyDescent="0.25">
      <c r="A556" s="1">
        <v>41365</v>
      </c>
      <c r="B556" s="13">
        <v>1E-3</v>
      </c>
      <c r="C556" s="13">
        <v>1E-3</v>
      </c>
      <c r="D556" s="13">
        <v>1E-3</v>
      </c>
      <c r="E556" s="13">
        <v>1E-3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4225B-4F5A-4C36-AB3F-F64D00CB1720}">
  <dimension ref="A1:B559"/>
  <sheetViews>
    <sheetView workbookViewId="0">
      <selection activeCell="V22" sqref="V22"/>
    </sheetView>
  </sheetViews>
  <sheetFormatPr defaultRowHeight="15" x14ac:dyDescent="0.25"/>
  <cols>
    <col min="1" max="1" width="25.5703125" bestFit="1" customWidth="1"/>
    <col min="2" max="2" width="12" bestFit="1" customWidth="1"/>
  </cols>
  <sheetData>
    <row r="1" spans="1:2" x14ac:dyDescent="0.25">
      <c r="A1" t="s">
        <v>32</v>
      </c>
      <c r="B1" t="s">
        <v>465</v>
      </c>
    </row>
    <row r="2" spans="1:2" x14ac:dyDescent="0.25">
      <c r="A2" s="1">
        <v>41278</v>
      </c>
      <c r="B2">
        <f>LN(1+'Japan 3-month Government Bond'!E556)*(1/52)</f>
        <v>1.9221160251604295E-5</v>
      </c>
    </row>
    <row r="3" spans="1:2" x14ac:dyDescent="0.25">
      <c r="A3" s="1">
        <v>41285</v>
      </c>
      <c r="B3">
        <f>LN(1+'Japan 3-month Government Bond'!E555)*(1/52)</f>
        <v>2.1142220063482006E-5</v>
      </c>
    </row>
    <row r="4" spans="1:2" x14ac:dyDescent="0.25">
      <c r="A4" s="1">
        <v>41292</v>
      </c>
      <c r="B4">
        <f>LN(1+'Japan 3-month Government Bond'!E554)*(1/52)</f>
        <v>1.9221160251604295E-5</v>
      </c>
    </row>
    <row r="5" spans="1:2" x14ac:dyDescent="0.25">
      <c r="A5" s="1">
        <v>41299</v>
      </c>
      <c r="B5">
        <f>LN(1+'Japan 3-month Government Bond'!E553)*(1/52)</f>
        <v>2.1142220063482006E-5</v>
      </c>
    </row>
    <row r="6" spans="1:2" x14ac:dyDescent="0.25">
      <c r="A6" s="1">
        <v>41306</v>
      </c>
      <c r="B6">
        <f>LN(1+'Japan 3-month Government Bond'!E552)*(1/52)</f>
        <v>1.9221160251604295E-5</v>
      </c>
    </row>
    <row r="7" spans="1:2" x14ac:dyDescent="0.25">
      <c r="A7" s="1">
        <v>41313</v>
      </c>
      <c r="B7">
        <f>LN(1+'Japan 3-month Government Bond'!E551)*(1/52)</f>
        <v>1.5378464818543157E-5</v>
      </c>
    </row>
    <row r="8" spans="1:2" x14ac:dyDescent="0.25">
      <c r="A8" s="1">
        <v>41320</v>
      </c>
      <c r="B8">
        <f>LN(1+'Japan 3-month Government Bond'!E550)*(1/52)</f>
        <v>1.5378464818543157E-5</v>
      </c>
    </row>
    <row r="9" spans="1:2" x14ac:dyDescent="0.25">
      <c r="A9" s="1">
        <v>41327</v>
      </c>
      <c r="B9">
        <f>LN(1+'Japan 3-month Government Bond'!E549)*(1/52)</f>
        <v>1.5378464818543157E-5</v>
      </c>
    </row>
    <row r="10" spans="1:2" x14ac:dyDescent="0.25">
      <c r="A10" s="1">
        <v>41334</v>
      </c>
      <c r="B10">
        <f>LN(1+'Japan 3-month Government Bond'!E548)*(1/52)</f>
        <v>1.3456829120639712E-5</v>
      </c>
    </row>
    <row r="11" spans="1:2" x14ac:dyDescent="0.25">
      <c r="A11" s="1">
        <v>41341</v>
      </c>
      <c r="B11">
        <f>LN(1+'Japan 3-month Government Bond'!E547)*(1/52)</f>
        <v>9.6129815702114016E-6</v>
      </c>
    </row>
    <row r="12" spans="1:2" x14ac:dyDescent="0.25">
      <c r="A12" s="1">
        <v>41348</v>
      </c>
      <c r="B12">
        <f>LN(1+'Japan 3-month Government Bond'!E546)*(1/52)</f>
        <v>9.6129815702114016E-6</v>
      </c>
    </row>
    <row r="13" spans="1:2" x14ac:dyDescent="0.25">
      <c r="A13" s="1">
        <v>41355</v>
      </c>
      <c r="B13">
        <f>LN(1+'Japan 3-month Government Bond'!E545)*(1/52)</f>
        <v>9.6129815702114016E-6</v>
      </c>
    </row>
    <row r="14" spans="1:2" x14ac:dyDescent="0.25">
      <c r="A14" s="1">
        <v>41362</v>
      </c>
      <c r="B14">
        <f>LN(1+'Japan 3-month Government Bond'!E544)*(1/52)</f>
        <v>9.6129815702114016E-6</v>
      </c>
    </row>
    <row r="15" spans="1:2" x14ac:dyDescent="0.25">
      <c r="A15" s="1">
        <v>41369</v>
      </c>
      <c r="B15">
        <f>LN(1+'Japan 3-month Government Bond'!E543)*(1/52)</f>
        <v>9.6129815702114016E-6</v>
      </c>
    </row>
    <row r="16" spans="1:2" x14ac:dyDescent="0.25">
      <c r="A16" s="1">
        <v>41376</v>
      </c>
      <c r="B16">
        <f>LN(1+'Japan 3-month Government Bond'!E542)*(1/52)</f>
        <v>1.7299908516076807E-5</v>
      </c>
    </row>
    <row r="17" spans="1:2" x14ac:dyDescent="0.25">
      <c r="A17" s="1">
        <v>41381</v>
      </c>
      <c r="B17">
        <f>LN(1+'Japan 3-month Government Bond'!E541)*(1/52)</f>
        <v>1.7299908516076807E-5</v>
      </c>
    </row>
    <row r="18" spans="1:2" x14ac:dyDescent="0.25">
      <c r="A18" s="1">
        <v>41390</v>
      </c>
      <c r="B18">
        <f>LN(1+'Japan 3-month Government Bond'!E540)*(1/52)</f>
        <v>1.3456829120639712E-5</v>
      </c>
    </row>
    <row r="19" spans="1:2" x14ac:dyDescent="0.25">
      <c r="A19" s="1">
        <v>41397</v>
      </c>
      <c r="B19">
        <f>LN(1+'Japan 3-month Government Bond'!E539)*(1/52)</f>
        <v>1.7299908516076807E-5</v>
      </c>
    </row>
    <row r="20" spans="1:2" x14ac:dyDescent="0.25">
      <c r="A20" s="1">
        <v>41404</v>
      </c>
      <c r="B20">
        <f>LN(1+'Japan 3-month Government Bond'!E538)*(1/52)</f>
        <v>1.7299908516076807E-5</v>
      </c>
    </row>
    <row r="21" spans="1:2" x14ac:dyDescent="0.25">
      <c r="A21" s="1">
        <v>41410</v>
      </c>
      <c r="B21">
        <f>LN(1+'Japan 3-month Government Bond'!E537)*(1/52)</f>
        <v>1.7299908516076807E-5</v>
      </c>
    </row>
    <row r="22" spans="1:2" x14ac:dyDescent="0.25">
      <c r="A22" s="1">
        <v>41418</v>
      </c>
      <c r="B22">
        <f>LN(1+'Japan 3-month Government Bond'!E536)*(1/52)</f>
        <v>1.9221160251604295E-5</v>
      </c>
    </row>
    <row r="23" spans="1:2" x14ac:dyDescent="0.25">
      <c r="A23" s="1">
        <v>41432</v>
      </c>
      <c r="B23">
        <f>LN(1+'Japan 3-month Government Bond'!E535)*(1/52)</f>
        <v>1.5378464818543157E-5</v>
      </c>
    </row>
    <row r="24" spans="1:2" x14ac:dyDescent="0.25">
      <c r="A24" s="1">
        <v>41444</v>
      </c>
      <c r="B24">
        <f>LN(1+'Japan 3-month Government Bond'!E534)*(1/52)</f>
        <v>1.7299908516076807E-5</v>
      </c>
    </row>
    <row r="25" spans="1:2" x14ac:dyDescent="0.25">
      <c r="A25" s="1">
        <v>41453</v>
      </c>
      <c r="B25">
        <f>LN(1+'Japan 3-month Government Bond'!E533)*(1/52)</f>
        <v>1.9221160251604295E-5</v>
      </c>
    </row>
    <row r="26" spans="1:2" x14ac:dyDescent="0.25">
      <c r="A26" s="1">
        <v>41460</v>
      </c>
      <c r="B26">
        <f>LN(1+'Japan 3-month Government Bond'!E532)*(1/52)</f>
        <v>1.7299908516076807E-5</v>
      </c>
    </row>
    <row r="27" spans="1:2" x14ac:dyDescent="0.25">
      <c r="A27" s="1">
        <v>41467</v>
      </c>
      <c r="B27">
        <f>LN(1+'Japan 3-month Government Bond'!E531)*(1/52)</f>
        <v>1.9221160251604295E-5</v>
      </c>
    </row>
    <row r="28" spans="1:2" x14ac:dyDescent="0.25">
      <c r="A28" s="1">
        <v>41474</v>
      </c>
      <c r="B28">
        <f>LN(1+'Japan 3-month Government Bond'!E530)*(1/52)</f>
        <v>1.9221160251604295E-5</v>
      </c>
    </row>
    <row r="29" spans="1:2" x14ac:dyDescent="0.25">
      <c r="A29" s="1">
        <v>41481</v>
      </c>
      <c r="B29">
        <f>LN(1+'Japan 3-month Government Bond'!E529)*(1/52)</f>
        <v>1.9221160251604295E-5</v>
      </c>
    </row>
    <row r="30" spans="1:2" x14ac:dyDescent="0.25">
      <c r="A30" s="1">
        <v>41488</v>
      </c>
      <c r="B30">
        <f>LN(1+'Japan 3-month Government Bond'!E528)*(1/52)</f>
        <v>1.7299908516076807E-5</v>
      </c>
    </row>
    <row r="31" spans="1:2" x14ac:dyDescent="0.25">
      <c r="A31" s="1">
        <v>41495</v>
      </c>
      <c r="B31">
        <f>LN(1+'Japan 3-month Government Bond'!E527)*(1/52)</f>
        <v>1.7299908516076807E-5</v>
      </c>
    </row>
    <row r="32" spans="1:2" x14ac:dyDescent="0.25">
      <c r="A32" s="1">
        <v>41502</v>
      </c>
      <c r="B32">
        <f>LN(1+'Japan 3-month Government Bond'!E526)*(1/52)</f>
        <v>1.9221160251604295E-5</v>
      </c>
    </row>
    <row r="33" spans="1:2" x14ac:dyDescent="0.25">
      <c r="A33" s="1">
        <v>41506</v>
      </c>
      <c r="B33">
        <f>LN(1+'Japan 3-month Government Bond'!E525)*(1/52)</f>
        <v>1.5378464818543157E-5</v>
      </c>
    </row>
    <row r="34" spans="1:2" x14ac:dyDescent="0.25">
      <c r="A34" s="1">
        <v>41516</v>
      </c>
      <c r="B34">
        <f>LN(1+'Japan 3-month Government Bond'!E524)*(1/52)</f>
        <v>1.9221160251604295E-5</v>
      </c>
    </row>
    <row r="35" spans="1:2" x14ac:dyDescent="0.25">
      <c r="A35" s="1">
        <v>41522</v>
      </c>
      <c r="B35">
        <f>LN(1+'Japan 3-month Government Bond'!E523)*(1/52)</f>
        <v>1.7299908516076807E-5</v>
      </c>
    </row>
    <row r="36" spans="1:2" x14ac:dyDescent="0.25">
      <c r="A36" s="1">
        <v>41530</v>
      </c>
      <c r="B36">
        <f>LN(1+'Japan 3-month Government Bond'!E522)*(1/52)</f>
        <v>1.5378464818543157E-5</v>
      </c>
    </row>
    <row r="37" spans="1:2" x14ac:dyDescent="0.25">
      <c r="A37" s="1">
        <v>41537</v>
      </c>
      <c r="B37">
        <f>LN(1+'Japan 3-month Government Bond'!E521)*(1/52)</f>
        <v>1.3456829120639712E-5</v>
      </c>
    </row>
    <row r="38" spans="1:2" x14ac:dyDescent="0.25">
      <c r="A38" s="1">
        <v>41544</v>
      </c>
      <c r="B38">
        <f>LN(1+'Japan 3-month Government Bond'!E520)*(1/52)</f>
        <v>7.6907696409017565E-6</v>
      </c>
    </row>
    <row r="39" spans="1:2" x14ac:dyDescent="0.25">
      <c r="A39" s="1">
        <v>41551</v>
      </c>
      <c r="B39">
        <f>LN(1+'Japan 3-month Government Bond'!E519)*(1/52)</f>
        <v>1.3456829120639712E-5</v>
      </c>
    </row>
    <row r="40" spans="1:2" x14ac:dyDescent="0.25">
      <c r="A40" s="1">
        <v>41558</v>
      </c>
      <c r="B40">
        <f>LN(1+'Japan 3-month Government Bond'!E518)*(1/52)</f>
        <v>1.5378464818543157E-5</v>
      </c>
    </row>
    <row r="41" spans="1:2" x14ac:dyDescent="0.25">
      <c r="A41" s="1">
        <v>41565</v>
      </c>
      <c r="B41">
        <f>LN(1+'Japan 3-month Government Bond'!E517)*(1/52)</f>
        <v>1.5378464818543157E-5</v>
      </c>
    </row>
    <row r="42" spans="1:2" x14ac:dyDescent="0.25">
      <c r="A42" s="1">
        <v>41572</v>
      </c>
      <c r="B42">
        <f>LN(1+'Japan 3-month Government Bond'!E516)*(1/52)</f>
        <v>1.9221160251604295E-5</v>
      </c>
    </row>
    <row r="43" spans="1:2" x14ac:dyDescent="0.25">
      <c r="A43" s="1">
        <v>41579</v>
      </c>
      <c r="B43">
        <f>LN(1+'Japan 3-month Government Bond'!E515)*(1/52)</f>
        <v>1.7299908516076807E-5</v>
      </c>
    </row>
    <row r="44" spans="1:2" x14ac:dyDescent="0.25">
      <c r="A44" s="1">
        <v>41586</v>
      </c>
      <c r="B44">
        <f>LN(1+'Japan 3-month Government Bond'!E514)*(1/52)</f>
        <v>1.1535001383991336E-5</v>
      </c>
    </row>
    <row r="45" spans="1:2" x14ac:dyDescent="0.25">
      <c r="A45" s="1">
        <v>41593</v>
      </c>
      <c r="B45">
        <f>LN(1+'Japan 3-month Government Bond'!E513)*(1/52)</f>
        <v>1.1535001383991336E-5</v>
      </c>
    </row>
    <row r="46" spans="1:2" x14ac:dyDescent="0.25">
      <c r="A46" s="1">
        <v>41600</v>
      </c>
      <c r="B46">
        <f>LN(1+'Japan 3-month Government Bond'!E512)*(1/52)</f>
        <v>1.3456829120639712E-5</v>
      </c>
    </row>
    <row r="47" spans="1:2" x14ac:dyDescent="0.25">
      <c r="A47" s="1">
        <v>41607</v>
      </c>
      <c r="B47">
        <f>LN(1+'Japan 3-month Government Bond'!E511)*(1/52)</f>
        <v>9.6129815702114016E-6</v>
      </c>
    </row>
    <row r="48" spans="1:2" x14ac:dyDescent="0.25">
      <c r="A48" s="1">
        <v>41614</v>
      </c>
      <c r="B48">
        <f>LN(1+'Japan 3-month Government Bond'!E510)*(1/52)</f>
        <v>1.3456829120639712E-5</v>
      </c>
    </row>
    <row r="49" spans="1:2" x14ac:dyDescent="0.25">
      <c r="A49" s="1">
        <v>41621</v>
      </c>
      <c r="B49">
        <f>LN(1+'Japan 3-month Government Bond'!E509)*(1/52)</f>
        <v>1.5378464818543157E-5</v>
      </c>
    </row>
    <row r="50" spans="1:2" x14ac:dyDescent="0.25">
      <c r="A50" s="1">
        <v>41628</v>
      </c>
      <c r="B50">
        <f>LN(1+'Japan 3-month Government Bond'!E508)*(1/52)</f>
        <v>1.5378464818543157E-5</v>
      </c>
    </row>
    <row r="51" spans="1:2" x14ac:dyDescent="0.25">
      <c r="A51" s="1">
        <v>41635</v>
      </c>
      <c r="B51">
        <f>LN(1+'Japan 3-month Government Bond'!E507)*(1/52)</f>
        <v>1.3456829120639712E-5</v>
      </c>
    </row>
    <row r="52" spans="1:2" x14ac:dyDescent="0.25">
      <c r="A52" s="1">
        <v>41642</v>
      </c>
      <c r="B52">
        <f>LN(1+'Japan 3-month Government Bond'!E506)*(1/52)</f>
        <v>1.3456829120639712E-5</v>
      </c>
    </row>
    <row r="53" spans="1:2" x14ac:dyDescent="0.25">
      <c r="A53" s="1">
        <v>41649</v>
      </c>
      <c r="B53">
        <f>LN(1+'Japan 3-month Government Bond'!E505)*(1/52)</f>
        <v>1.5378464818543157E-5</v>
      </c>
    </row>
    <row r="54" spans="1:2" x14ac:dyDescent="0.25">
      <c r="A54" s="1">
        <v>41656</v>
      </c>
      <c r="B54">
        <f>LN(1+'Japan 3-month Government Bond'!E504)*(1/52)</f>
        <v>1.5378464818543157E-5</v>
      </c>
    </row>
    <row r="55" spans="1:2" x14ac:dyDescent="0.25">
      <c r="A55" s="1">
        <v>41663</v>
      </c>
      <c r="B55">
        <f>LN(1+'Japan 3-month Government Bond'!E503)*(1/52)</f>
        <v>1.3456829120639712E-5</v>
      </c>
    </row>
    <row r="56" spans="1:2" x14ac:dyDescent="0.25">
      <c r="A56" s="1">
        <v>41670</v>
      </c>
      <c r="B56">
        <f>LN(1+'Japan 3-month Government Bond'!E502)*(1/52)</f>
        <v>1.3456829120639712E-5</v>
      </c>
    </row>
    <row r="57" spans="1:2" x14ac:dyDescent="0.25">
      <c r="A57" s="1">
        <v>41677</v>
      </c>
      <c r="B57">
        <f>LN(1+'Japan 3-month Government Bond'!E501)*(1/52)</f>
        <v>1.3456829120639712E-5</v>
      </c>
    </row>
    <row r="58" spans="1:2" x14ac:dyDescent="0.25">
      <c r="A58" s="1">
        <v>41684</v>
      </c>
      <c r="B58">
        <f>LN(1+'Japan 3-month Government Bond'!E500)*(1/52)</f>
        <v>1.1535001383991336E-5</v>
      </c>
    </row>
    <row r="59" spans="1:2" x14ac:dyDescent="0.25">
      <c r="A59" s="1">
        <v>41691</v>
      </c>
      <c r="B59">
        <f>LN(1+'Japan 3-month Government Bond'!E499)*(1/52)</f>
        <v>1.3456829120639712E-5</v>
      </c>
    </row>
    <row r="60" spans="1:2" x14ac:dyDescent="0.25">
      <c r="A60" s="1">
        <v>41698</v>
      </c>
      <c r="B60">
        <f>LN(1+'Japan 3-month Government Bond'!E498)*(1/52)</f>
        <v>1.1535001383991336E-5</v>
      </c>
    </row>
    <row r="61" spans="1:2" x14ac:dyDescent="0.25">
      <c r="A61" s="1">
        <v>41705</v>
      </c>
      <c r="B61">
        <f>LN(1+'Japan 3-month Government Bond'!E497)*(1/52)</f>
        <v>1.1535001383991336E-5</v>
      </c>
    </row>
    <row r="62" spans="1:2" x14ac:dyDescent="0.25">
      <c r="A62" s="1">
        <v>41712</v>
      </c>
      <c r="B62">
        <f>LN(1+'Japan 3-month Government Bond'!E496)*(1/52)</f>
        <v>7.6907696409017565E-6</v>
      </c>
    </row>
    <row r="63" spans="1:2" x14ac:dyDescent="0.25">
      <c r="A63" s="1">
        <v>41719</v>
      </c>
      <c r="B63">
        <f>LN(1+'Japan 3-month Government Bond'!E495)*(1/52)</f>
        <v>9.6129815702114016E-6</v>
      </c>
    </row>
    <row r="64" spans="1:2" x14ac:dyDescent="0.25">
      <c r="A64" s="1">
        <v>41726</v>
      </c>
      <c r="B64">
        <f>LN(1+'Japan 3-month Government Bond'!E494)*(1/52)</f>
        <v>5.7683655576527397E-6</v>
      </c>
    </row>
    <row r="65" spans="1:2" x14ac:dyDescent="0.25">
      <c r="A65" s="1">
        <v>41733</v>
      </c>
      <c r="B65">
        <f>LN(1+'Japan 3-month Government Bond'!E493)*(1/52)</f>
        <v>1.1535001383991336E-5</v>
      </c>
    </row>
    <row r="66" spans="1:2" x14ac:dyDescent="0.25">
      <c r="A66" s="1">
        <v>41740</v>
      </c>
      <c r="B66">
        <f>LN(1+'Japan 3-month Government Bond'!E492)*(1/52)</f>
        <v>1.3456829120639712E-5</v>
      </c>
    </row>
    <row r="67" spans="1:2" x14ac:dyDescent="0.25">
      <c r="A67" s="1">
        <v>41747</v>
      </c>
      <c r="B67">
        <f>LN(1+'Japan 3-month Government Bond'!E491)*(1/52)</f>
        <v>1.3456829120639712E-5</v>
      </c>
    </row>
    <row r="68" spans="1:2" x14ac:dyDescent="0.25">
      <c r="A68" s="1">
        <v>41754</v>
      </c>
      <c r="B68">
        <f>LN(1+'Japan 3-month Government Bond'!E490)*(1/52)</f>
        <v>1.5378464818543157E-5</v>
      </c>
    </row>
    <row r="69" spans="1:2" x14ac:dyDescent="0.25">
      <c r="A69" s="1">
        <v>41761</v>
      </c>
      <c r="B69">
        <f>LN(1+'Japan 3-month Government Bond'!E489)*(1/52)</f>
        <v>1.3456829120639712E-5</v>
      </c>
    </row>
    <row r="70" spans="1:2" x14ac:dyDescent="0.25">
      <c r="A70" s="1">
        <v>41768</v>
      </c>
      <c r="B70">
        <f>LN(1+'Japan 3-month Government Bond'!E488)*(1/52)</f>
        <v>1.5378464818543157E-5</v>
      </c>
    </row>
    <row r="71" spans="1:2" x14ac:dyDescent="0.25">
      <c r="A71" s="1">
        <v>41775</v>
      </c>
      <c r="B71">
        <f>LN(1+'Japan 3-month Government Bond'!E487)*(1/52)</f>
        <v>9.6129815702114016E-6</v>
      </c>
    </row>
    <row r="72" spans="1:2" x14ac:dyDescent="0.25">
      <c r="A72" s="1">
        <v>41782</v>
      </c>
      <c r="B72">
        <f>LN(1+'Japan 3-month Government Bond'!E486)*(1/52)</f>
        <v>1.3456829120639712E-5</v>
      </c>
    </row>
    <row r="73" spans="1:2" x14ac:dyDescent="0.25">
      <c r="A73" s="1">
        <v>41789</v>
      </c>
      <c r="B73">
        <f>LN(1+'Japan 3-month Government Bond'!E485)*(1/52)</f>
        <v>1.1535001383991336E-5</v>
      </c>
    </row>
    <row r="74" spans="1:2" x14ac:dyDescent="0.25">
      <c r="A74" s="1">
        <v>41796</v>
      </c>
      <c r="B74">
        <f>LN(1+'Japan 3-month Government Bond'!E484)*(1/52)</f>
        <v>1.1535001383991336E-5</v>
      </c>
    </row>
    <row r="75" spans="1:2" x14ac:dyDescent="0.25">
      <c r="A75" s="1">
        <v>41803</v>
      </c>
      <c r="B75">
        <f>LN(1+'Japan 3-month Government Bond'!E483)*(1/52)</f>
        <v>1.1535001383991336E-5</v>
      </c>
    </row>
    <row r="76" spans="1:2" x14ac:dyDescent="0.25">
      <c r="A76" s="1">
        <v>41810</v>
      </c>
      <c r="B76">
        <f>LN(1+'Japan 3-month Government Bond'!E482)*(1/52)</f>
        <v>9.6129815702114016E-6</v>
      </c>
    </row>
    <row r="77" spans="1:2" x14ac:dyDescent="0.25">
      <c r="A77" s="1">
        <v>41817</v>
      </c>
      <c r="B77">
        <f>LN(1+'Japan 3-month Government Bond'!E481)*(1/52)</f>
        <v>9.6129815702114016E-6</v>
      </c>
    </row>
    <row r="78" spans="1:2" x14ac:dyDescent="0.25">
      <c r="A78" s="1">
        <v>41824</v>
      </c>
      <c r="B78">
        <f>LN(1+'Japan 3-month Government Bond'!E480)*(1/52)</f>
        <v>5.7683655576527397E-6</v>
      </c>
    </row>
    <row r="79" spans="1:2" x14ac:dyDescent="0.25">
      <c r="A79" s="1">
        <v>41831</v>
      </c>
      <c r="B79">
        <f>LN(1+'Japan 3-month Government Bond'!E479)*(1/52)</f>
        <v>5.7683655576527397E-6</v>
      </c>
    </row>
    <row r="80" spans="1:2" x14ac:dyDescent="0.25">
      <c r="A80" s="1">
        <v>41838</v>
      </c>
      <c r="B80">
        <f>LN(1+'Japan 3-month Government Bond'!E478)*(1/52)</f>
        <v>7.6907696409017565E-6</v>
      </c>
    </row>
    <row r="81" spans="1:2" x14ac:dyDescent="0.25">
      <c r="A81" s="1">
        <v>41845</v>
      </c>
      <c r="B81">
        <f>LN(1+'Japan 3-month Government Bond'!E477)*(1/52)</f>
        <v>5.7683655576527397E-6</v>
      </c>
    </row>
    <row r="82" spans="1:2" x14ac:dyDescent="0.25">
      <c r="A82" s="1">
        <v>41852</v>
      </c>
      <c r="B82">
        <f>LN(1+'Japan 3-month Government Bond'!E476)*(1/52)</f>
        <v>7.6907696409017565E-6</v>
      </c>
    </row>
    <row r="83" spans="1:2" x14ac:dyDescent="0.25">
      <c r="A83" s="1">
        <v>41859</v>
      </c>
      <c r="B83">
        <f>LN(1+'Japan 3-month Government Bond'!E475)*(1/52)</f>
        <v>5.7683655576527397E-6</v>
      </c>
    </row>
    <row r="84" spans="1:2" x14ac:dyDescent="0.25">
      <c r="A84" s="1">
        <v>41866</v>
      </c>
      <c r="B84">
        <f>LN(1+'Japan 3-month Government Bond'!E474)*(1/52)</f>
        <v>5.7683655576527397E-6</v>
      </c>
    </row>
    <row r="85" spans="1:2" x14ac:dyDescent="0.25">
      <c r="A85" s="1">
        <v>41873</v>
      </c>
      <c r="B85">
        <f>LN(1+'Japan 3-month Government Bond'!E473)*(1/52)</f>
        <v>7.6907696409017565E-6</v>
      </c>
    </row>
    <row r="86" spans="1:2" x14ac:dyDescent="0.25">
      <c r="A86" s="1">
        <v>41880</v>
      </c>
      <c r="B86">
        <f>LN(1+'Japan 3-month Government Bond'!E472)*(1/52)</f>
        <v>7.6907696409017565E-6</v>
      </c>
    </row>
    <row r="87" spans="1:2" x14ac:dyDescent="0.25">
      <c r="A87" s="1">
        <v>41887</v>
      </c>
      <c r="B87">
        <f>LN(1+'Japan 3-month Government Bond'!E471)*(1/52)</f>
        <v>7.6907696409017565E-6</v>
      </c>
    </row>
    <row r="88" spans="1:2" x14ac:dyDescent="0.25">
      <c r="A88" s="1">
        <v>41894</v>
      </c>
      <c r="B88">
        <f>LN(1+'Japan 3-month Government Bond'!E470)*(1/52)</f>
        <v>1.9229807756403331E-6</v>
      </c>
    </row>
    <row r="89" spans="1:2" x14ac:dyDescent="0.25">
      <c r="A89" s="1">
        <v>41901</v>
      </c>
      <c r="B89">
        <f>LN(1+'Japan 3-month Government Bond'!E469)*(1/52)</f>
        <v>1.9229807756403331E-6</v>
      </c>
    </row>
    <row r="90" spans="1:2" x14ac:dyDescent="0.25">
      <c r="A90" s="1">
        <v>41908</v>
      </c>
      <c r="B90">
        <f>LN(1+'Japan 3-month Government Bond'!E468)*(1/52)</f>
        <v>3.845769282043168E-6</v>
      </c>
    </row>
    <row r="91" spans="1:2" x14ac:dyDescent="0.25">
      <c r="A91" s="1">
        <v>41915</v>
      </c>
      <c r="B91">
        <f>LN(1+'Japan 3-month Government Bond'!E467)*(1/52)</f>
        <v>1.9229807756403331E-6</v>
      </c>
    </row>
    <row r="92" spans="1:2" x14ac:dyDescent="0.25">
      <c r="A92" s="1">
        <v>41922</v>
      </c>
      <c r="B92">
        <f>LN(1+'Japan 3-month Government Bond'!E466)*(1/52)</f>
        <v>3.845769282043168E-6</v>
      </c>
    </row>
    <row r="93" spans="1:2" x14ac:dyDescent="0.25">
      <c r="A93" s="1">
        <v>41929</v>
      </c>
      <c r="B93">
        <f>LN(1+'Japan 3-month Government Bond'!E465)*(1/52)</f>
        <v>1.9229807756403331E-6</v>
      </c>
    </row>
    <row r="94" spans="1:2" x14ac:dyDescent="0.25">
      <c r="A94" s="1">
        <v>41936</v>
      </c>
      <c r="B94">
        <f>LN(1+'Japan 3-month Government Bond'!E464)*(1/52)</f>
        <v>1.9229807756403331E-6</v>
      </c>
    </row>
    <row r="95" spans="1:2" x14ac:dyDescent="0.25">
      <c r="A95" s="1">
        <v>41943</v>
      </c>
      <c r="B95">
        <f>LN(1+'Japan 3-month Government Bond'!E463)*(1/52)</f>
        <v>3.845769282043168E-6</v>
      </c>
    </row>
    <row r="96" spans="1:2" x14ac:dyDescent="0.25">
      <c r="A96" s="1">
        <v>41950</v>
      </c>
      <c r="B96">
        <f>LN(1+'Japan 3-month Government Bond'!E462)*(1/52)</f>
        <v>5.7683655576527397E-6</v>
      </c>
    </row>
    <row r="97" spans="1:2" x14ac:dyDescent="0.25">
      <c r="A97" s="1">
        <v>41957</v>
      </c>
      <c r="B97">
        <f>LN(1+'Japan 3-month Government Bond'!E461)*(1/52)</f>
        <v>7.6907696409017565E-6</v>
      </c>
    </row>
    <row r="98" spans="1:2" x14ac:dyDescent="0.25">
      <c r="A98" s="1">
        <v>41964</v>
      </c>
      <c r="B98">
        <f>LN(1+'Japan 3-month Government Bond'!E460)*(1/52)</f>
        <v>1.9229807756403331E-6</v>
      </c>
    </row>
    <row r="99" spans="1:2" x14ac:dyDescent="0.25">
      <c r="A99" s="1">
        <v>41971</v>
      </c>
      <c r="B99">
        <f>LN(1+'Japan 3-month Government Bond'!E459)*(1/52)</f>
        <v>5.7683655576527397E-6</v>
      </c>
    </row>
    <row r="100" spans="1:2" x14ac:dyDescent="0.25">
      <c r="A100" s="1">
        <v>41978</v>
      </c>
      <c r="B100">
        <f>LN(1+'Japan 3-month Government Bond'!E458)*(1/52)</f>
        <v>3.845769282043168E-6</v>
      </c>
    </row>
    <row r="101" spans="1:2" x14ac:dyDescent="0.25">
      <c r="A101" s="1">
        <v>41985</v>
      </c>
      <c r="B101">
        <f>LN(1+'Japan 3-month Government Bond'!E457)*(1/52)</f>
        <v>1.9229807756403331E-6</v>
      </c>
    </row>
    <row r="102" spans="1:2" x14ac:dyDescent="0.25">
      <c r="A102" s="1">
        <v>41992</v>
      </c>
      <c r="B102">
        <f>LN(1+'Japan 3-month Government Bond'!E456)*(1/52)</f>
        <v>3.845769282043168E-6</v>
      </c>
    </row>
    <row r="103" spans="1:2" x14ac:dyDescent="0.25">
      <c r="A103" s="1">
        <v>41999</v>
      </c>
      <c r="B103">
        <f>LN(1+'Japan 3-month Government Bond'!E455)*(1/52)</f>
        <v>3.845769282043168E-6</v>
      </c>
    </row>
    <row r="104" spans="1:2" x14ac:dyDescent="0.25">
      <c r="A104" s="1">
        <v>42003</v>
      </c>
      <c r="B104">
        <f>LN(1+'Japan 3-month Government Bond'!E454)*(1/52)</f>
        <v>3.845769282043168E-6</v>
      </c>
    </row>
    <row r="105" spans="1:2" x14ac:dyDescent="0.25">
      <c r="A105" s="1">
        <v>42013</v>
      </c>
      <c r="B105">
        <f>LN(1+'Japan 3-month Government Bond'!E453)*(1/52)</f>
        <v>1.9229807756403331E-6</v>
      </c>
    </row>
    <row r="106" spans="1:2" x14ac:dyDescent="0.25">
      <c r="A106" s="1">
        <v>42020</v>
      </c>
      <c r="B106">
        <f>LN(1+'Japan 3-month Government Bond'!E452)*(1/52)</f>
        <v>3.845769282043168E-6</v>
      </c>
    </row>
    <row r="107" spans="1:2" x14ac:dyDescent="0.25">
      <c r="A107" s="1">
        <v>42027</v>
      </c>
      <c r="B107">
        <f>LN(1+'Japan 3-month Government Bond'!E451)*(1/52)</f>
        <v>1.9229807756403331E-6</v>
      </c>
    </row>
    <row r="108" spans="1:2" x14ac:dyDescent="0.25">
      <c r="A108" s="1">
        <v>42034</v>
      </c>
      <c r="B108">
        <f>LN(1+'Japan 3-month Government Bond'!E450)*(1/52)</f>
        <v>1.9229807756403331E-6</v>
      </c>
    </row>
    <row r="109" spans="1:2" x14ac:dyDescent="0.25">
      <c r="A109" s="1">
        <v>42041</v>
      </c>
      <c r="B109">
        <f>LN(1+'Japan 3-month Government Bond'!E449)*(1/52)</f>
        <v>0</v>
      </c>
    </row>
    <row r="110" spans="1:2" x14ac:dyDescent="0.25">
      <c r="A110" s="1">
        <v>42048</v>
      </c>
      <c r="B110">
        <f>LN(1+'Japan 3-month Government Bond'!E448)*(1/52)</f>
        <v>9.6129815702114016E-6</v>
      </c>
    </row>
    <row r="111" spans="1:2" x14ac:dyDescent="0.25">
      <c r="A111" s="1">
        <v>42055</v>
      </c>
      <c r="B111">
        <f>LN(1+'Japan 3-month Government Bond'!E447)*(1/52)</f>
        <v>1.9229807756403331E-6</v>
      </c>
    </row>
    <row r="112" spans="1:2" x14ac:dyDescent="0.25">
      <c r="A112" s="1">
        <v>42062</v>
      </c>
      <c r="B112">
        <f>LN(1+'Japan 3-month Government Bond'!E446)*(1/52)</f>
        <v>1.9229807756403331E-6</v>
      </c>
    </row>
    <row r="113" spans="1:2" x14ac:dyDescent="0.25">
      <c r="A113" s="1">
        <v>42069</v>
      </c>
      <c r="B113">
        <f>LN(1+'Japan 3-month Government Bond'!E445)*(1/52)</f>
        <v>0</v>
      </c>
    </row>
    <row r="114" spans="1:2" x14ac:dyDescent="0.25">
      <c r="A114" s="1">
        <v>42076</v>
      </c>
      <c r="B114">
        <f>LN(1+'Japan 3-month Government Bond'!E444)*(1/52)</f>
        <v>1.9229807756403331E-6</v>
      </c>
    </row>
    <row r="115" spans="1:2" x14ac:dyDescent="0.25">
      <c r="A115" s="1">
        <v>42083</v>
      </c>
      <c r="B115">
        <f>LN(1+'Japan 3-month Government Bond'!E443)*(1/52)</f>
        <v>0</v>
      </c>
    </row>
    <row r="116" spans="1:2" x14ac:dyDescent="0.25">
      <c r="A116" s="1">
        <v>42090</v>
      </c>
      <c r="B116">
        <f>LN(1+'Japan 3-month Government Bond'!E442)*(1/52)</f>
        <v>3.845769282043168E-6</v>
      </c>
    </row>
    <row r="117" spans="1:2" x14ac:dyDescent="0.25">
      <c r="A117" s="1">
        <v>42097</v>
      </c>
      <c r="B117">
        <f>LN(1+'Japan 3-month Government Bond'!E441)*(1/52)</f>
        <v>1.9229807756403331E-6</v>
      </c>
    </row>
    <row r="118" spans="1:2" x14ac:dyDescent="0.25">
      <c r="A118" s="1">
        <v>42104</v>
      </c>
      <c r="B118">
        <f>LN(1+'Japan 3-month Government Bond'!E440)*(1/52)</f>
        <v>1.9229807756403331E-6</v>
      </c>
    </row>
    <row r="119" spans="1:2" x14ac:dyDescent="0.25">
      <c r="A119" s="1">
        <v>42111</v>
      </c>
      <c r="B119">
        <f>LN(1+'Japan 3-month Government Bond'!E439)*(1/52)</f>
        <v>1.9229807756403331E-6</v>
      </c>
    </row>
    <row r="120" spans="1:2" x14ac:dyDescent="0.25">
      <c r="A120" s="1">
        <v>42118</v>
      </c>
      <c r="B120">
        <f>LN(1+'Japan 3-month Government Bond'!E438)*(1/52)</f>
        <v>1.9229807756403331E-6</v>
      </c>
    </row>
    <row r="121" spans="1:2" x14ac:dyDescent="0.25">
      <c r="A121" s="1">
        <v>42125</v>
      </c>
      <c r="B121">
        <f>LN(1+'Japan 3-month Government Bond'!E437)*(1/52)</f>
        <v>1.9229807756403331E-6</v>
      </c>
    </row>
    <row r="122" spans="1:2" x14ac:dyDescent="0.25">
      <c r="A122" s="1">
        <v>42132</v>
      </c>
      <c r="B122">
        <f>LN(1+'Japan 3-month Government Bond'!E436)*(1/52)</f>
        <v>1.9229807756403331E-6</v>
      </c>
    </row>
    <row r="123" spans="1:2" x14ac:dyDescent="0.25">
      <c r="A123" s="1">
        <v>42139</v>
      </c>
      <c r="B123">
        <f>LN(1+'Japan 3-month Government Bond'!E435)*(1/52)</f>
        <v>0</v>
      </c>
    </row>
    <row r="124" spans="1:2" x14ac:dyDescent="0.25">
      <c r="A124" s="1">
        <v>42146</v>
      </c>
      <c r="B124">
        <f>LN(1+'Japan 3-month Government Bond'!E434)*(1/52)</f>
        <v>1.9229807756403331E-6</v>
      </c>
    </row>
    <row r="125" spans="1:2" x14ac:dyDescent="0.25">
      <c r="A125" s="1">
        <v>42153</v>
      </c>
      <c r="B125">
        <f>LN(1+'Japan 3-month Government Bond'!E433)*(1/52)</f>
        <v>1.9229807756403331E-6</v>
      </c>
    </row>
    <row r="126" spans="1:2" x14ac:dyDescent="0.25">
      <c r="A126" s="1">
        <v>42160</v>
      </c>
      <c r="B126">
        <f>LN(1+'Japan 3-month Government Bond'!E432)*(1/52)</f>
        <v>1.9229807756403331E-6</v>
      </c>
    </row>
    <row r="127" spans="1:2" x14ac:dyDescent="0.25">
      <c r="A127" s="1">
        <v>42167</v>
      </c>
      <c r="B127">
        <f>LN(1+'Japan 3-month Government Bond'!E431)*(1/52)</f>
        <v>0</v>
      </c>
    </row>
    <row r="128" spans="1:2" x14ac:dyDescent="0.25">
      <c r="A128" s="1">
        <v>42174</v>
      </c>
      <c r="B128">
        <f>LN(1+'Japan 3-month Government Bond'!E430)*(1/52)</f>
        <v>1.9229807756403331E-6</v>
      </c>
    </row>
    <row r="129" spans="1:2" x14ac:dyDescent="0.25">
      <c r="A129" s="1">
        <v>42181</v>
      </c>
      <c r="B129">
        <f>LN(1+'Japan 3-month Government Bond'!E429)*(1/52)</f>
        <v>1.9229807756403331E-6</v>
      </c>
    </row>
    <row r="130" spans="1:2" x14ac:dyDescent="0.25">
      <c r="A130" s="1">
        <v>42188</v>
      </c>
      <c r="B130">
        <f>LN(1+'Japan 3-month Government Bond'!E428)*(1/52)</f>
        <v>0</v>
      </c>
    </row>
    <row r="131" spans="1:2" x14ac:dyDescent="0.25">
      <c r="A131" s="1">
        <v>42195</v>
      </c>
      <c r="B131">
        <f>LN(1+'Japan 3-month Government Bond'!E427)*(1/52)</f>
        <v>0</v>
      </c>
    </row>
    <row r="132" spans="1:2" x14ac:dyDescent="0.25">
      <c r="A132" s="1">
        <v>42202</v>
      </c>
      <c r="B132">
        <f>LN(1+'Japan 3-month Government Bond'!E426)*(1/52)</f>
        <v>1.3456829120639712E-5</v>
      </c>
    </row>
    <row r="133" spans="1:2" x14ac:dyDescent="0.25">
      <c r="A133" s="1">
        <v>42209</v>
      </c>
      <c r="B133">
        <f>LN(1+'Japan 3-month Government Bond'!E425)*(1/52)</f>
        <v>0</v>
      </c>
    </row>
    <row r="134" spans="1:2" x14ac:dyDescent="0.25">
      <c r="A134" s="1">
        <v>42216</v>
      </c>
      <c r="B134">
        <f>LN(1+'Japan 3-month Government Bond'!E424)*(1/52)</f>
        <v>1.9229807756403331E-6</v>
      </c>
    </row>
    <row r="135" spans="1:2" x14ac:dyDescent="0.25">
      <c r="A135" s="1">
        <v>42223</v>
      </c>
      <c r="B135">
        <f>LN(1+'Japan 3-month Government Bond'!E423)*(1/52)</f>
        <v>0</v>
      </c>
    </row>
    <row r="136" spans="1:2" x14ac:dyDescent="0.25">
      <c r="A136" s="1">
        <v>42230</v>
      </c>
      <c r="B136">
        <f>LN(1+'Japan 3-month Government Bond'!E422)*(1/52)</f>
        <v>0</v>
      </c>
    </row>
    <row r="137" spans="1:2" x14ac:dyDescent="0.25">
      <c r="A137" s="1">
        <v>42237</v>
      </c>
      <c r="B137">
        <f>LN(1+'Japan 3-month Government Bond'!E421)*(1/52)</f>
        <v>1.9229807756403331E-6</v>
      </c>
    </row>
    <row r="138" spans="1:2" x14ac:dyDescent="0.25">
      <c r="A138" s="1">
        <v>42244</v>
      </c>
      <c r="B138">
        <f>LN(1+'Japan 3-month Government Bond'!E420)*(1/52)</f>
        <v>0</v>
      </c>
    </row>
    <row r="139" spans="1:2" x14ac:dyDescent="0.25">
      <c r="A139" s="1">
        <v>42251</v>
      </c>
      <c r="B139">
        <f>LN(1+'Japan 3-month Government Bond'!E419)*(1/52)</f>
        <v>0</v>
      </c>
    </row>
    <row r="140" spans="1:2" x14ac:dyDescent="0.25">
      <c r="A140" s="1">
        <v>42258</v>
      </c>
      <c r="B140">
        <f>LN(1+'Japan 3-month Government Bond'!E418)*(1/52)</f>
        <v>0</v>
      </c>
    </row>
    <row r="141" spans="1:2" x14ac:dyDescent="0.25">
      <c r="A141" s="1">
        <v>42265</v>
      </c>
      <c r="B141">
        <f>LN(1+'Japan 3-month Government Bond'!E417)*(1/52)</f>
        <v>1.9229807756403331E-6</v>
      </c>
    </row>
    <row r="142" spans="1:2" x14ac:dyDescent="0.25">
      <c r="A142" s="1">
        <v>42272</v>
      </c>
      <c r="B142">
        <f>LN(1+'Japan 3-month Government Bond'!E416)*(1/52)</f>
        <v>5.7683655576527397E-6</v>
      </c>
    </row>
    <row r="143" spans="1:2" x14ac:dyDescent="0.25">
      <c r="A143" s="1">
        <v>42279</v>
      </c>
      <c r="B143">
        <f>LN(1+'Japan 3-month Government Bond'!E415)*(1/52)</f>
        <v>3.845769282043168E-6</v>
      </c>
    </row>
    <row r="144" spans="1:2" x14ac:dyDescent="0.25">
      <c r="A144" s="1">
        <v>42286</v>
      </c>
      <c r="B144">
        <f>LN(1+'Japan 3-month Government Bond'!E414)*(1/52)</f>
        <v>0</v>
      </c>
    </row>
    <row r="145" spans="1:2" x14ac:dyDescent="0.25">
      <c r="A145" s="1">
        <v>42293</v>
      </c>
      <c r="B145">
        <f>LN(1+'Japan 3-month Government Bond'!E413)*(1/52)</f>
        <v>1.9229807756403331E-6</v>
      </c>
    </row>
    <row r="146" spans="1:2" x14ac:dyDescent="0.25">
      <c r="A146" s="1">
        <v>42300</v>
      </c>
      <c r="B146">
        <f>LN(1+'Japan 3-month Government Bond'!E412)*(1/52)</f>
        <v>0</v>
      </c>
    </row>
    <row r="147" spans="1:2" x14ac:dyDescent="0.25">
      <c r="A147" s="1">
        <v>42307</v>
      </c>
      <c r="B147">
        <f>LN(1+'Japan 3-month Government Bond'!E411)*(1/52)</f>
        <v>0</v>
      </c>
    </row>
    <row r="148" spans="1:2" x14ac:dyDescent="0.25">
      <c r="A148" s="1">
        <v>42314</v>
      </c>
      <c r="B148">
        <f>LN(1+'Japan 3-month Government Bond'!E410)*(1/52)</f>
        <v>0</v>
      </c>
    </row>
    <row r="149" spans="1:2" x14ac:dyDescent="0.25">
      <c r="A149" s="1">
        <v>42321</v>
      </c>
      <c r="B149">
        <f>LN(1+'Japan 3-month Government Bond'!E409)*(1/52)</f>
        <v>5.7683655576527397E-6</v>
      </c>
    </row>
    <row r="150" spans="1:2" x14ac:dyDescent="0.25">
      <c r="A150" s="1">
        <v>42328</v>
      </c>
      <c r="B150">
        <f>LN(1+'Japan 3-month Government Bond'!E408)*(1/52)</f>
        <v>1.9221160251604295E-5</v>
      </c>
    </row>
    <row r="151" spans="1:2" x14ac:dyDescent="0.25">
      <c r="A151" s="1">
        <v>42335</v>
      </c>
      <c r="B151">
        <f>LN(1+'Japan 3-month Government Bond'!E407)*(1/52)</f>
        <v>7.6907696409017565E-6</v>
      </c>
    </row>
    <row r="152" spans="1:2" x14ac:dyDescent="0.25">
      <c r="A152" s="1">
        <v>42342</v>
      </c>
      <c r="B152">
        <f>LN(1+'Japan 3-month Government Bond'!E406)*(1/52)</f>
        <v>1.3456829120639712E-5</v>
      </c>
    </row>
    <row r="153" spans="1:2" x14ac:dyDescent="0.25">
      <c r="A153" s="1">
        <v>42349</v>
      </c>
      <c r="B153">
        <f>LN(1+'Japan 3-month Government Bond'!E405)*(1/52)</f>
        <v>1.9229807756403331E-6</v>
      </c>
    </row>
    <row r="154" spans="1:2" x14ac:dyDescent="0.25">
      <c r="A154" s="1">
        <v>42356</v>
      </c>
      <c r="B154">
        <f>LN(1+'Japan 3-month Government Bond'!E404)*(1/52)</f>
        <v>1.9229807756403331E-6</v>
      </c>
    </row>
    <row r="155" spans="1:2" x14ac:dyDescent="0.25">
      <c r="A155" s="1">
        <v>42363</v>
      </c>
      <c r="B155">
        <f>LN(1+'Japan 3-month Government Bond'!E403)*(1/52)</f>
        <v>5.7683655576527397E-6</v>
      </c>
    </row>
    <row r="156" spans="1:2" x14ac:dyDescent="0.25">
      <c r="A156" s="1">
        <v>42369</v>
      </c>
      <c r="B156">
        <f>LN(1+'Japan 3-month Government Bond'!E402)*(1/52)</f>
        <v>7.6907696409017565E-6</v>
      </c>
    </row>
    <row r="157" spans="1:2" x14ac:dyDescent="0.25">
      <c r="A157" s="1">
        <v>42377</v>
      </c>
      <c r="B157">
        <f>LN(1+'Japan 3-month Government Bond'!E401)*(1/52)</f>
        <v>3.845769282043168E-6</v>
      </c>
    </row>
    <row r="158" spans="1:2" x14ac:dyDescent="0.25">
      <c r="A158" s="1">
        <v>42384</v>
      </c>
      <c r="B158">
        <f>LN(1+'Japan 3-month Government Bond'!E400)*(1/52)</f>
        <v>3.845769282043168E-6</v>
      </c>
    </row>
    <row r="159" spans="1:2" x14ac:dyDescent="0.25">
      <c r="A159" s="1">
        <v>42391</v>
      </c>
      <c r="B159">
        <f>LN(1+'Japan 3-month Government Bond'!E399)*(1/52)</f>
        <v>5.7683655576527397E-6</v>
      </c>
    </row>
    <row r="160" spans="1:2" x14ac:dyDescent="0.25">
      <c r="A160" s="1">
        <v>42398</v>
      </c>
      <c r="B160">
        <f>LN(1+'Japan 3-month Government Bond'!E398)*(1/52)</f>
        <v>1.9221160251604295E-5</v>
      </c>
    </row>
    <row r="161" spans="1:2" x14ac:dyDescent="0.25">
      <c r="A161" s="1">
        <v>42405</v>
      </c>
      <c r="B161">
        <f>LN(1+'Japan 3-month Government Bond'!E397)*(1/52)</f>
        <v>3.2664550684259848E-5</v>
      </c>
    </row>
    <row r="162" spans="1:2" x14ac:dyDescent="0.25">
      <c r="A162" s="1">
        <v>42412</v>
      </c>
      <c r="B162">
        <f>LN(1+'Japan 3-month Government Bond'!E396)*(1/52)</f>
        <v>2.1142220063482006E-5</v>
      </c>
    </row>
    <row r="163" spans="1:2" x14ac:dyDescent="0.25">
      <c r="A163" s="1">
        <v>42419</v>
      </c>
      <c r="B163">
        <f>LN(1+'Japan 3-month Government Bond'!E395)*(1/52)</f>
        <v>1.9221160251604295E-5</v>
      </c>
    </row>
    <row r="164" spans="1:2" x14ac:dyDescent="0.25">
      <c r="A164" s="1">
        <v>42426</v>
      </c>
      <c r="B164">
        <f>LN(1+'Japan 3-month Government Bond'!E394)*(1/52)</f>
        <v>1.7299908516076807E-5</v>
      </c>
    </row>
    <row r="165" spans="1:2" x14ac:dyDescent="0.25">
      <c r="A165" s="1">
        <v>42433</v>
      </c>
      <c r="B165">
        <f>LN(1+'Japan 3-month Government Bond'!E393)*(1/52)</f>
        <v>1.7299908516076807E-5</v>
      </c>
    </row>
    <row r="166" spans="1:2" x14ac:dyDescent="0.25">
      <c r="A166" s="1">
        <v>42440</v>
      </c>
      <c r="B166">
        <f>LN(1+'Japan 3-month Government Bond'!E392)*(1/52)</f>
        <v>1.5378464818543157E-5</v>
      </c>
    </row>
    <row r="167" spans="1:2" x14ac:dyDescent="0.25">
      <c r="A167" s="1">
        <v>42447</v>
      </c>
      <c r="B167">
        <f>LN(1+'Japan 3-month Government Bond'!E391)*(1/52)</f>
        <v>2.1142220063482006E-5</v>
      </c>
    </row>
    <row r="168" spans="1:2" x14ac:dyDescent="0.25">
      <c r="A168" s="1">
        <v>42454</v>
      </c>
      <c r="B168">
        <f>LN(1+'Japan 3-month Government Bond'!E390)*(1/52)</f>
        <v>2.3063087990042057E-5</v>
      </c>
    </row>
    <row r="169" spans="1:2" x14ac:dyDescent="0.25">
      <c r="A169" s="1">
        <v>42461</v>
      </c>
      <c r="B169">
        <f>LN(1+'Japan 3-month Government Bond'!E389)*(1/52)</f>
        <v>2.1142220063482006E-5</v>
      </c>
    </row>
    <row r="170" spans="1:2" x14ac:dyDescent="0.25">
      <c r="A170" s="1">
        <v>42468</v>
      </c>
      <c r="B170">
        <f>LN(1+'Japan 3-month Government Bond'!E388)*(1/52)</f>
        <v>9.0172874733297491E-5</v>
      </c>
    </row>
    <row r="171" spans="1:2" x14ac:dyDescent="0.25">
      <c r="A171" s="1">
        <v>42475</v>
      </c>
      <c r="B171">
        <f>LN(1+'Japan 3-month Government Bond'!E387)*(1/52)</f>
        <v>3.4584268103449949E-5</v>
      </c>
    </row>
    <row r="172" spans="1:2" x14ac:dyDescent="0.25">
      <c r="A172" s="1">
        <v>42482</v>
      </c>
      <c r="B172">
        <f>LN(1+'Japan 3-month Government Bond'!E386)*(1/52)</f>
        <v>5.7605941919199445E-5</v>
      </c>
    </row>
    <row r="173" spans="1:2" x14ac:dyDescent="0.25">
      <c r="A173" s="1">
        <v>42488</v>
      </c>
      <c r="B173">
        <f>LN(1+'Japan 3-month Government Bond'!E385)*(1/52)</f>
        <v>5.3770909653869003E-5</v>
      </c>
    </row>
    <row r="174" spans="1:2" x14ac:dyDescent="0.25">
      <c r="A174" s="1">
        <v>42496</v>
      </c>
      <c r="B174">
        <f>LN(1+'Japan 3-month Government Bond'!E384)*(1/52)</f>
        <v>5.3770909653869003E-5</v>
      </c>
    </row>
    <row r="175" spans="1:2" x14ac:dyDescent="0.25">
      <c r="A175" s="1">
        <v>42503</v>
      </c>
      <c r="B175">
        <f>LN(1+'Japan 3-month Government Bond'!E383)*(1/52)</f>
        <v>4.9935112447421426E-5</v>
      </c>
    </row>
    <row r="176" spans="1:2" x14ac:dyDescent="0.25">
      <c r="A176" s="1">
        <v>42510</v>
      </c>
      <c r="B176">
        <f>LN(1+'Japan 3-month Government Bond'!E382)*(1/52)</f>
        <v>4.9935112447421426E-5</v>
      </c>
    </row>
    <row r="177" spans="1:2" x14ac:dyDescent="0.25">
      <c r="A177" s="1">
        <v>42517</v>
      </c>
      <c r="B177">
        <f>LN(1+'Japan 3-month Government Bond'!E381)*(1/52)</f>
        <v>5.3770909653869003E-5</v>
      </c>
    </row>
    <row r="178" spans="1:2" x14ac:dyDescent="0.25">
      <c r="A178" s="1">
        <v>42524</v>
      </c>
      <c r="B178">
        <f>LN(1+'Japan 3-month Government Bond'!E380)*(1/52)</f>
        <v>4.8016926895906656E-5</v>
      </c>
    </row>
    <row r="179" spans="1:2" x14ac:dyDescent="0.25">
      <c r="A179" s="1">
        <v>42531</v>
      </c>
      <c r="B179">
        <f>LN(1+'Japan 3-month Government Bond'!E379)*(1/52)</f>
        <v>4.9935112447421426E-5</v>
      </c>
    </row>
    <row r="180" spans="1:2" x14ac:dyDescent="0.25">
      <c r="A180" s="1">
        <v>42538</v>
      </c>
      <c r="B180">
        <f>LN(1+'Japan 3-month Government Bond'!E378)*(1/52)</f>
        <v>4.8016926895906656E-5</v>
      </c>
    </row>
    <row r="181" spans="1:2" x14ac:dyDescent="0.25">
      <c r="A181" s="1">
        <v>42545</v>
      </c>
      <c r="B181">
        <f>LN(1+'Japan 3-month Government Bond'!E377)*(1/52)</f>
        <v>4.9935112447421426E-5</v>
      </c>
    </row>
    <row r="182" spans="1:2" x14ac:dyDescent="0.25">
      <c r="A182" s="1">
        <v>42552</v>
      </c>
      <c r="B182">
        <f>LN(1+'Japan 3-month Government Bond'!E376)*(1/52)</f>
        <v>6.1440209548447856E-5</v>
      </c>
    </row>
    <row r="183" spans="1:2" x14ac:dyDescent="0.25">
      <c r="A183" s="1">
        <v>42559</v>
      </c>
      <c r="B183">
        <f>LN(1+'Japan 3-month Government Bond'!E375)*(1/52)</f>
        <v>5.9523171294279263E-5</v>
      </c>
    </row>
    <row r="184" spans="1:2" x14ac:dyDescent="0.25">
      <c r="A184" s="1">
        <v>42567</v>
      </c>
      <c r="B184">
        <f>LN(1+'Japan 3-month Government Bond'!E374)*(1/52)</f>
        <v>5.3770909653869003E-5</v>
      </c>
    </row>
    <row r="185" spans="1:2" x14ac:dyDescent="0.25">
      <c r="A185" s="1">
        <v>42573</v>
      </c>
      <c r="B185">
        <f>LN(1+'Japan 3-month Government Bond'!E373)*(1/52)</f>
        <v>5.1853106687356411E-5</v>
      </c>
    </row>
    <row r="186" spans="1:2" x14ac:dyDescent="0.25">
      <c r="A186" s="1">
        <v>42580</v>
      </c>
      <c r="B186">
        <f>LN(1+'Japan 3-month Government Bond'!E372)*(1/52)</f>
        <v>5.1853106687356411E-5</v>
      </c>
    </row>
    <row r="187" spans="1:2" x14ac:dyDescent="0.25">
      <c r="A187" s="1">
        <v>42587</v>
      </c>
      <c r="B187">
        <f>LN(1+'Japan 3-month Government Bond'!E371)*(1/52)</f>
        <v>4.2261221990138491E-5</v>
      </c>
    </row>
    <row r="188" spans="1:2" x14ac:dyDescent="0.25">
      <c r="A188" s="1">
        <v>42594</v>
      </c>
      <c r="B188">
        <f>LN(1+'Japan 3-month Government Bond'!E370)*(1/52)</f>
        <v>4.2261221990138491E-5</v>
      </c>
    </row>
    <row r="189" spans="1:2" x14ac:dyDescent="0.25">
      <c r="A189" s="1">
        <v>42601</v>
      </c>
      <c r="B189">
        <f>LN(1+'Japan 3-month Government Bond'!E369)*(1/52)</f>
        <v>4.4179981705451128E-5</v>
      </c>
    </row>
    <row r="190" spans="1:2" x14ac:dyDescent="0.25">
      <c r="A190" s="1">
        <v>42608</v>
      </c>
      <c r="B190">
        <f>LN(1+'Japan 3-month Government Bond'!E368)*(1/52)</f>
        <v>4.6098549994643299E-5</v>
      </c>
    </row>
    <row r="191" spans="1:2" x14ac:dyDescent="0.25">
      <c r="A191" s="1">
        <v>42615</v>
      </c>
      <c r="B191">
        <f>LN(1+'Japan 3-month Government Bond'!E367)*(1/52)</f>
        <v>5.1853106687356411E-5</v>
      </c>
    </row>
    <row r="192" spans="1:2" x14ac:dyDescent="0.25">
      <c r="A192" s="1">
        <v>42622</v>
      </c>
      <c r="B192">
        <f>LN(1+'Japan 3-month Government Bond'!E366)*(1/52)</f>
        <v>5.568852138510516E-5</v>
      </c>
    </row>
    <row r="193" spans="1:2" x14ac:dyDescent="0.25">
      <c r="A193" s="1">
        <v>42630</v>
      </c>
      <c r="B193">
        <f>LN(1+'Japan 3-month Government Bond'!E365)*(1/52)</f>
        <v>6.9106452117888821E-5</v>
      </c>
    </row>
    <row r="194" spans="1:2" x14ac:dyDescent="0.25">
      <c r="A194" s="1">
        <v>42636</v>
      </c>
      <c r="B194">
        <f>LN(1+'Japan 3-month Government Bond'!E364)*(1/52)</f>
        <v>6.5273712846454171E-5</v>
      </c>
    </row>
    <row r="195" spans="1:2" x14ac:dyDescent="0.25">
      <c r="A195" s="1">
        <v>42643</v>
      </c>
      <c r="B195">
        <f>LN(1+'Japan 3-month Government Bond'!E363)*(1/52)</f>
        <v>7.4854129141227956E-5</v>
      </c>
    </row>
    <row r="196" spans="1:2" x14ac:dyDescent="0.25">
      <c r="A196" s="1">
        <v>42650</v>
      </c>
      <c r="B196">
        <f>LN(1+'Japan 3-month Government Bond'!E362)*(1/52)</f>
        <v>5.9523171294279263E-5</v>
      </c>
    </row>
    <row r="197" spans="1:2" x14ac:dyDescent="0.25">
      <c r="A197" s="1">
        <v>42657</v>
      </c>
      <c r="B197">
        <f>LN(1+'Japan 3-month Government Bond'!E361)*(1/52)</f>
        <v>5.568852138510516E-5</v>
      </c>
    </row>
    <row r="198" spans="1:2" x14ac:dyDescent="0.25">
      <c r="A198" s="1">
        <v>42664</v>
      </c>
      <c r="B198">
        <f>LN(1+'Japan 3-month Government Bond'!E360)*(1/52)</f>
        <v>5.7605941919199445E-5</v>
      </c>
    </row>
    <row r="199" spans="1:2" x14ac:dyDescent="0.25">
      <c r="A199" s="1">
        <v>42671</v>
      </c>
      <c r="B199">
        <f>LN(1+'Japan 3-month Government Bond'!E359)*(1/52)</f>
        <v>4.9935112447421426E-5</v>
      </c>
    </row>
    <row r="200" spans="1:2" x14ac:dyDescent="0.25">
      <c r="A200" s="1">
        <v>42678</v>
      </c>
      <c r="B200">
        <f>LN(1+'Japan 3-month Government Bond'!E358)*(1/52)</f>
        <v>5.3770909653869003E-5</v>
      </c>
    </row>
    <row r="201" spans="1:2" x14ac:dyDescent="0.25">
      <c r="A201" s="1">
        <v>42685</v>
      </c>
      <c r="B201">
        <f>LN(1+'Japan 3-month Government Bond'!E357)*(1/52)</f>
        <v>5.1853106687356411E-5</v>
      </c>
    </row>
    <row r="202" spans="1:2" x14ac:dyDescent="0.25">
      <c r="A202" s="1">
        <v>42692</v>
      </c>
      <c r="B202">
        <f>LN(1+'Japan 3-month Government Bond'!E356)*(1/52)</f>
        <v>5.3770909653869003E-5</v>
      </c>
    </row>
    <row r="203" spans="1:2" x14ac:dyDescent="0.25">
      <c r="A203" s="1">
        <v>42699</v>
      </c>
      <c r="B203">
        <f>LN(1+'Japan 3-month Government Bond'!E355)*(1/52)</f>
        <v>5.7605941919199445E-5</v>
      </c>
    </row>
    <row r="204" spans="1:2" x14ac:dyDescent="0.25">
      <c r="A204" s="1">
        <v>42706</v>
      </c>
      <c r="B204">
        <f>LN(1+'Japan 3-month Government Bond'!E354)*(1/52)</f>
        <v>7.4854129141227956E-5</v>
      </c>
    </row>
    <row r="205" spans="1:2" x14ac:dyDescent="0.25">
      <c r="A205" s="1">
        <v>42713</v>
      </c>
      <c r="B205">
        <f>LN(1+'Japan 3-month Government Bond'!E353)*(1/52)</f>
        <v>8.442977502486258E-5</v>
      </c>
    </row>
    <row r="206" spans="1:2" x14ac:dyDescent="0.25">
      <c r="A206" s="1">
        <v>42720</v>
      </c>
      <c r="B206">
        <f>LN(1+'Japan 3-month Government Bond'!E352)*(1/52)</f>
        <v>7.6769639798797244E-5</v>
      </c>
    </row>
    <row r="207" spans="1:2" x14ac:dyDescent="0.25">
      <c r="A207" s="1">
        <v>42727</v>
      </c>
      <c r="B207">
        <f>LN(1+'Japan 3-month Government Bond'!E351)*(1/52)</f>
        <v>8.442977502486258E-5</v>
      </c>
    </row>
    <row r="208" spans="1:2" x14ac:dyDescent="0.25">
      <c r="A208" s="1">
        <v>42734</v>
      </c>
      <c r="B208">
        <f>LN(1+'Japan 3-month Government Bond'!E350)*(1/52)</f>
        <v>7.4854129141227956E-5</v>
      </c>
    </row>
    <row r="209" spans="1:2" x14ac:dyDescent="0.25">
      <c r="A209" s="1">
        <v>42742</v>
      </c>
      <c r="B209">
        <f>LN(1+'Japan 3-month Government Bond'!E349)*(1/52)</f>
        <v>6.7190177966458436E-5</v>
      </c>
    </row>
    <row r="210" spans="1:2" x14ac:dyDescent="0.25">
      <c r="A210" s="1">
        <v>42748</v>
      </c>
      <c r="B210">
        <f>LN(1+'Japan 3-month Government Bond'!E348)*(1/52)</f>
        <v>4.9935112447421426E-5</v>
      </c>
    </row>
    <row r="211" spans="1:2" x14ac:dyDescent="0.25">
      <c r="A211" s="1">
        <v>42755</v>
      </c>
      <c r="B211">
        <f>LN(1+'Japan 3-month Government Bond'!E347)*(1/52)</f>
        <v>5.7605941919199445E-5</v>
      </c>
    </row>
    <row r="212" spans="1:2" x14ac:dyDescent="0.25">
      <c r="A212" s="1">
        <v>42762</v>
      </c>
      <c r="B212">
        <f>LN(1+'Japan 3-month Government Bond'!E346)*(1/52)</f>
        <v>5.3770909653869003E-5</v>
      </c>
    </row>
    <row r="213" spans="1:2" x14ac:dyDescent="0.25">
      <c r="A213" s="1">
        <v>42769</v>
      </c>
      <c r="B213">
        <f>LN(1+'Japan 3-month Government Bond'!E345)*(1/52)</f>
        <v>5.568852138510516E-5</v>
      </c>
    </row>
    <row r="214" spans="1:2" x14ac:dyDescent="0.25">
      <c r="A214" s="1">
        <v>42776</v>
      </c>
      <c r="B214">
        <f>LN(1+'Japan 3-month Government Bond'!E344)*(1/52)</f>
        <v>4.0342270810502306E-5</v>
      </c>
    </row>
    <row r="215" spans="1:2" x14ac:dyDescent="0.25">
      <c r="A215" s="1">
        <v>42783</v>
      </c>
      <c r="B215">
        <f>LN(1+'Japan 3-month Government Bond'!E343)*(1/52)</f>
        <v>4.9935112447421426E-5</v>
      </c>
    </row>
    <row r="216" spans="1:2" x14ac:dyDescent="0.25">
      <c r="A216" s="1">
        <v>42790</v>
      </c>
      <c r="B216">
        <f>LN(1+'Japan 3-month Government Bond'!E342)*(1/52)</f>
        <v>6.1440209548447856E-5</v>
      </c>
    </row>
    <row r="217" spans="1:2" x14ac:dyDescent="0.25">
      <c r="A217" s="1">
        <v>42797</v>
      </c>
      <c r="B217">
        <f>LN(1+'Japan 3-month Government Bond'!E341)*(1/52)</f>
        <v>7.6769639798797244E-5</v>
      </c>
    </row>
    <row r="218" spans="1:2" x14ac:dyDescent="0.25">
      <c r="A218" s="1">
        <v>42804</v>
      </c>
      <c r="B218">
        <f>LN(1+'Japan 3-month Government Bond'!E340)*(1/52)</f>
        <v>7.2938427667235825E-5</v>
      </c>
    </row>
    <row r="219" spans="1:2" x14ac:dyDescent="0.25">
      <c r="A219" s="1">
        <v>42812</v>
      </c>
      <c r="B219">
        <f>LN(1+'Japan 3-month Government Bond'!E339)*(1/52)</f>
        <v>6.3357056719809835E-5</v>
      </c>
    </row>
    <row r="220" spans="1:2" x14ac:dyDescent="0.25">
      <c r="A220" s="1">
        <v>42818</v>
      </c>
      <c r="B220">
        <f>LN(1+'Japan 3-month Government Bond'!E338)*(1/52)</f>
        <v>5.9523171294279263E-5</v>
      </c>
    </row>
    <row r="221" spans="1:2" x14ac:dyDescent="0.25">
      <c r="A221" s="1">
        <v>42825</v>
      </c>
      <c r="B221">
        <f>LN(1+'Japan 3-month Government Bond'!E337)*(1/52)</f>
        <v>3.6503793905389725E-5</v>
      </c>
    </row>
    <row r="222" spans="1:2" x14ac:dyDescent="0.25">
      <c r="A222" s="1">
        <v>42832</v>
      </c>
      <c r="B222">
        <f>LN(1+'Japan 3-month Government Bond'!E336)*(1/52)</f>
        <v>2.6904248340527093E-5</v>
      </c>
    </row>
    <row r="223" spans="1:2" x14ac:dyDescent="0.25">
      <c r="A223" s="1">
        <v>42839</v>
      </c>
      <c r="B223">
        <f>LN(1+'Japan 3-month Government Bond'!E335)*(1/52)</f>
        <v>2.1142220063482006E-5</v>
      </c>
    </row>
    <row r="224" spans="1:2" x14ac:dyDescent="0.25">
      <c r="A224" s="1">
        <v>42846</v>
      </c>
      <c r="B224">
        <f>LN(1+'Japan 3-month Government Bond'!E334)*(1/52)</f>
        <v>3.0744641609559111E-5</v>
      </c>
    </row>
    <row r="225" spans="1:2" x14ac:dyDescent="0.25">
      <c r="A225" s="1">
        <v>42853</v>
      </c>
      <c r="B225">
        <f>LN(1+'Japan 3-month Government Bond'!E333)*(1/52)</f>
        <v>2.6904248340527093E-5</v>
      </c>
    </row>
    <row r="226" spans="1:2" x14ac:dyDescent="0.25">
      <c r="A226" s="1">
        <v>42858</v>
      </c>
      <c r="B226">
        <f>LN(1+'Japan 3-month Government Bond'!E332)*(1/52)</f>
        <v>2.4983764069617863E-5</v>
      </c>
    </row>
    <row r="227" spans="1:2" x14ac:dyDescent="0.25">
      <c r="A227" s="1">
        <v>42867</v>
      </c>
      <c r="B227">
        <f>LN(1+'Japan 3-month Government Bond'!E331)*(1/52)</f>
        <v>2.4983764069617863E-5</v>
      </c>
    </row>
    <row r="228" spans="1:2" x14ac:dyDescent="0.25">
      <c r="A228" s="1">
        <v>42874</v>
      </c>
      <c r="B228">
        <f>LN(1+'Japan 3-month Government Bond'!E330)*(1/52)</f>
        <v>2.4983764069617863E-5</v>
      </c>
    </row>
    <row r="229" spans="1:2" x14ac:dyDescent="0.25">
      <c r="A229" s="1">
        <v>42881</v>
      </c>
      <c r="B229">
        <f>LN(1+'Japan 3-month Government Bond'!E329)*(1/52)</f>
        <v>2.3063087990042057E-5</v>
      </c>
    </row>
    <row r="230" spans="1:2" x14ac:dyDescent="0.25">
      <c r="A230" s="1">
        <v>42888</v>
      </c>
      <c r="B230">
        <f>LN(1+'Japan 3-month Government Bond'!E328)*(1/52)</f>
        <v>2.1142220063482006E-5</v>
      </c>
    </row>
    <row r="231" spans="1:2" x14ac:dyDescent="0.25">
      <c r="A231" s="1">
        <v>42895</v>
      </c>
      <c r="B231">
        <f>LN(1+'Japan 3-month Government Bond'!E327)*(1/52)</f>
        <v>1.9221160251604295E-5</v>
      </c>
    </row>
    <row r="232" spans="1:2" x14ac:dyDescent="0.25">
      <c r="A232" s="1">
        <v>42902</v>
      </c>
      <c r="B232">
        <f>LN(1+'Japan 3-month Government Bond'!E326)*(1/52)</f>
        <v>1.9221160251604295E-5</v>
      </c>
    </row>
    <row r="233" spans="1:2" x14ac:dyDescent="0.25">
      <c r="A233" s="1">
        <v>42909</v>
      </c>
      <c r="B233">
        <f>LN(1+'Japan 3-month Government Bond'!E325)*(1/52)</f>
        <v>1.7299908516076807E-5</v>
      </c>
    </row>
    <row r="234" spans="1:2" x14ac:dyDescent="0.25">
      <c r="A234" s="1">
        <v>42916</v>
      </c>
      <c r="B234">
        <f>LN(1+'Japan 3-month Government Bond'!E324)*(1/52)</f>
        <v>1.7299908516076807E-5</v>
      </c>
    </row>
    <row r="235" spans="1:2" x14ac:dyDescent="0.25">
      <c r="A235" s="1">
        <v>42923</v>
      </c>
      <c r="B235">
        <f>LN(1+'Japan 3-month Government Bond'!E323)*(1/52)</f>
        <v>1.7299908516076807E-5</v>
      </c>
    </row>
    <row r="236" spans="1:2" x14ac:dyDescent="0.25">
      <c r="A236" s="1">
        <v>42930</v>
      </c>
      <c r="B236">
        <f>LN(1+'Japan 3-month Government Bond'!E322)*(1/52)</f>
        <v>2.1142220063482006E-5</v>
      </c>
    </row>
    <row r="237" spans="1:2" x14ac:dyDescent="0.25">
      <c r="A237" s="1">
        <v>42937</v>
      </c>
      <c r="B237">
        <f>LN(1+'Japan 3-month Government Bond'!E321)*(1/52)</f>
        <v>2.3063087990042057E-5</v>
      </c>
    </row>
    <row r="238" spans="1:2" x14ac:dyDescent="0.25">
      <c r="A238" s="1">
        <v>42944</v>
      </c>
      <c r="B238">
        <f>LN(1+'Japan 3-month Government Bond'!E320)*(1/52)</f>
        <v>2.4983764069617863E-5</v>
      </c>
    </row>
    <row r="239" spans="1:2" x14ac:dyDescent="0.25">
      <c r="A239" s="1">
        <v>42951</v>
      </c>
      <c r="B239">
        <f>LN(1+'Japan 3-month Government Bond'!E319)*(1/52)</f>
        <v>2.1142220063482006E-5</v>
      </c>
    </row>
    <row r="240" spans="1:2" x14ac:dyDescent="0.25">
      <c r="A240" s="1">
        <v>42958</v>
      </c>
      <c r="B240">
        <f>LN(1+'Japan 3-month Government Bond'!E318)*(1/52)</f>
        <v>2.1142220063482006E-5</v>
      </c>
    </row>
    <row r="241" spans="1:2" x14ac:dyDescent="0.25">
      <c r="A241" s="1">
        <v>42965</v>
      </c>
      <c r="B241">
        <f>LN(1+'Japan 3-month Government Bond'!E317)*(1/52)</f>
        <v>2.6904248340527093E-5</v>
      </c>
    </row>
    <row r="242" spans="1:2" x14ac:dyDescent="0.25">
      <c r="A242" s="1">
        <v>42972</v>
      </c>
      <c r="B242">
        <f>LN(1+'Japan 3-month Government Bond'!E316)*(1/52)</f>
        <v>3.2664550684259848E-5</v>
      </c>
    </row>
    <row r="243" spans="1:2" x14ac:dyDescent="0.25">
      <c r="A243" s="1">
        <v>42979</v>
      </c>
      <c r="B243">
        <f>LN(1+'Japan 3-month Government Bond'!E315)*(1/52)</f>
        <v>4.4179981705451128E-5</v>
      </c>
    </row>
    <row r="244" spans="1:2" x14ac:dyDescent="0.25">
      <c r="A244" s="1">
        <v>42986</v>
      </c>
      <c r="B244">
        <f>LN(1+'Japan 3-month Government Bond'!E314)*(1/52)</f>
        <v>3.4584268103449949E-5</v>
      </c>
    </row>
    <row r="245" spans="1:2" x14ac:dyDescent="0.25">
      <c r="A245" s="1">
        <v>42993</v>
      </c>
      <c r="B245">
        <f>LN(1+'Japan 3-month Government Bond'!E313)*(1/52)</f>
        <v>2.3063087990042057E-5</v>
      </c>
    </row>
    <row r="246" spans="1:2" x14ac:dyDescent="0.25">
      <c r="A246" s="1">
        <v>43000</v>
      </c>
      <c r="B246">
        <f>LN(1+'Japan 3-month Government Bond'!E312)*(1/52)</f>
        <v>1.9221160251604295E-5</v>
      </c>
    </row>
    <row r="247" spans="1:2" x14ac:dyDescent="0.25">
      <c r="A247" s="1">
        <v>43007</v>
      </c>
      <c r="B247">
        <f>LN(1+'Japan 3-month Government Bond'!E311)*(1/52)</f>
        <v>3.2664550684259848E-5</v>
      </c>
    </row>
    <row r="248" spans="1:2" x14ac:dyDescent="0.25">
      <c r="A248" s="1">
        <v>43014</v>
      </c>
      <c r="B248">
        <f>LN(1+'Japan 3-month Government Bond'!E310)*(1/52)</f>
        <v>3.0744641609559111E-5</v>
      </c>
    </row>
    <row r="249" spans="1:2" x14ac:dyDescent="0.25">
      <c r="A249" s="1">
        <v>43021</v>
      </c>
      <c r="B249">
        <f>LN(1+'Japan 3-month Government Bond'!E309)*(1/52)</f>
        <v>3.4584268103449949E-5</v>
      </c>
    </row>
    <row r="250" spans="1:2" x14ac:dyDescent="0.25">
      <c r="A250" s="1">
        <v>43028</v>
      </c>
      <c r="B250">
        <f>LN(1+'Japan 3-month Government Bond'!E308)*(1/52)</f>
        <v>3.8423128128328037E-5</v>
      </c>
    </row>
    <row r="251" spans="1:2" x14ac:dyDescent="0.25">
      <c r="A251" s="1">
        <v>43035</v>
      </c>
      <c r="B251">
        <f>LN(1+'Japan 3-month Government Bond'!E307)*(1/52)</f>
        <v>3.8423128128328037E-5</v>
      </c>
    </row>
    <row r="252" spans="1:2" x14ac:dyDescent="0.25">
      <c r="A252" s="1">
        <v>43042</v>
      </c>
      <c r="B252">
        <f>LN(1+'Japan 3-month Government Bond'!E306)*(1/52)</f>
        <v>3.8423128128328037E-5</v>
      </c>
    </row>
    <row r="253" spans="1:2" x14ac:dyDescent="0.25">
      <c r="A253" s="1">
        <v>43049</v>
      </c>
      <c r="B253">
        <f>LN(1+'Japan 3-month Government Bond'!E305)*(1/52)</f>
        <v>4.2261221990138491E-5</v>
      </c>
    </row>
    <row r="254" spans="1:2" x14ac:dyDescent="0.25">
      <c r="A254" s="1">
        <v>43056</v>
      </c>
      <c r="B254">
        <f>LN(1+'Japan 3-month Government Bond'!E304)*(1/52)</f>
        <v>4.6098549994643299E-5</v>
      </c>
    </row>
    <row r="255" spans="1:2" x14ac:dyDescent="0.25">
      <c r="A255" s="1">
        <v>43063</v>
      </c>
      <c r="B255">
        <f>LN(1+'Japan 3-month Government Bond'!E303)*(1/52)</f>
        <v>4.8016926895906656E-5</v>
      </c>
    </row>
    <row r="256" spans="1:2" x14ac:dyDescent="0.25">
      <c r="A256" s="1">
        <v>43070</v>
      </c>
      <c r="B256">
        <f>LN(1+'Japan 3-month Government Bond'!E302)*(1/52)</f>
        <v>3.2664550684259848E-5</v>
      </c>
    </row>
    <row r="257" spans="1:2" x14ac:dyDescent="0.25">
      <c r="A257" s="1">
        <v>43077</v>
      </c>
      <c r="B257">
        <f>LN(1+'Japan 3-month Government Bond'!E301)*(1/52)</f>
        <v>3.0744641609559111E-5</v>
      </c>
    </row>
    <row r="258" spans="1:2" x14ac:dyDescent="0.25">
      <c r="A258" s="1">
        <v>43084</v>
      </c>
      <c r="B258">
        <f>LN(1+'Japan 3-month Government Bond'!E300)*(1/52)</f>
        <v>3.2664550684259848E-5</v>
      </c>
    </row>
    <row r="259" spans="1:2" x14ac:dyDescent="0.25">
      <c r="A259" s="1">
        <v>43091</v>
      </c>
      <c r="B259">
        <f>LN(1+'Japan 3-month Government Bond'!E299)*(1/52)</f>
        <v>3.6503793905389725E-5</v>
      </c>
    </row>
    <row r="260" spans="1:2" x14ac:dyDescent="0.25">
      <c r="A260" s="1">
        <v>43099</v>
      </c>
      <c r="B260">
        <f>LN(1+'Japan 3-month Government Bond'!E298)*(1/52)</f>
        <v>3.0744641609559111E-5</v>
      </c>
    </row>
    <row r="261" spans="1:2" x14ac:dyDescent="0.25">
      <c r="A261" s="1">
        <v>43106</v>
      </c>
      <c r="B261">
        <f>LN(1+'Japan 3-month Government Bond'!E297)*(1/52)</f>
        <v>2.6904248340527093E-5</v>
      </c>
    </row>
    <row r="262" spans="1:2" x14ac:dyDescent="0.25">
      <c r="A262" s="1">
        <v>43112</v>
      </c>
      <c r="B262">
        <f>LN(1+'Japan 3-month Government Bond'!E296)*(1/52)</f>
        <v>2.4983764069617863E-5</v>
      </c>
    </row>
    <row r="263" spans="1:2" x14ac:dyDescent="0.25">
      <c r="A263" s="1">
        <v>43119</v>
      </c>
      <c r="B263">
        <f>LN(1+'Japan 3-month Government Bond'!E295)*(1/52)</f>
        <v>2.8824540841075938E-5</v>
      </c>
    </row>
    <row r="264" spans="1:2" x14ac:dyDescent="0.25">
      <c r="A264" s="1">
        <v>43126</v>
      </c>
      <c r="B264">
        <f>LN(1+'Japan 3-month Government Bond'!E294)*(1/52)</f>
        <v>2.8824540841075938E-5</v>
      </c>
    </row>
    <row r="265" spans="1:2" x14ac:dyDescent="0.25">
      <c r="A265" s="1">
        <v>43133</v>
      </c>
      <c r="B265">
        <f>LN(1+'Japan 3-month Government Bond'!E293)*(1/52)</f>
        <v>3.0744641609559111E-5</v>
      </c>
    </row>
    <row r="266" spans="1:2" x14ac:dyDescent="0.25">
      <c r="A266" s="1">
        <v>43141</v>
      </c>
      <c r="B266">
        <f>LN(1+'Japan 3-month Government Bond'!E292)*(1/52)</f>
        <v>2.8824540841075938E-5</v>
      </c>
    </row>
    <row r="267" spans="1:2" x14ac:dyDescent="0.25">
      <c r="A267" s="1">
        <v>43147</v>
      </c>
      <c r="B267">
        <f>LN(1+'Japan 3-month Government Bond'!E291)*(1/52)</f>
        <v>3.0744641609559111E-5</v>
      </c>
    </row>
    <row r="268" spans="1:2" x14ac:dyDescent="0.25">
      <c r="A268" s="1">
        <v>43154</v>
      </c>
      <c r="B268">
        <f>LN(1+'Japan 3-month Government Bond'!E290)*(1/52)</f>
        <v>3.4584268103449949E-5</v>
      </c>
    </row>
    <row r="269" spans="1:2" x14ac:dyDescent="0.25">
      <c r="A269" s="1">
        <v>43161</v>
      </c>
      <c r="B269">
        <f>LN(1+'Japan 3-month Government Bond'!E289)*(1/52)</f>
        <v>3.8423128128328037E-5</v>
      </c>
    </row>
    <row r="270" spans="1:2" x14ac:dyDescent="0.25">
      <c r="A270" s="1">
        <v>43168</v>
      </c>
      <c r="B270">
        <f>LN(1+'Japan 3-month Government Bond'!E288)*(1/52)</f>
        <v>3.6503793905389725E-5</v>
      </c>
    </row>
    <row r="271" spans="1:2" x14ac:dyDescent="0.25">
      <c r="A271" s="1">
        <v>43175</v>
      </c>
      <c r="B271">
        <f>LN(1+'Japan 3-month Government Bond'!E287)*(1/52)</f>
        <v>3.0744641609559111E-5</v>
      </c>
    </row>
    <row r="272" spans="1:2" x14ac:dyDescent="0.25">
      <c r="A272" s="1">
        <v>43182</v>
      </c>
      <c r="B272">
        <f>LN(1+'Japan 3-month Government Bond'!E286)*(1/52)</f>
        <v>3.2664550684259848E-5</v>
      </c>
    </row>
    <row r="273" spans="1:2" x14ac:dyDescent="0.25">
      <c r="A273" s="1">
        <v>43189</v>
      </c>
      <c r="B273">
        <f>LN(1+'Japan 3-month Government Bond'!E285)*(1/52)</f>
        <v>2.8824540841075938E-5</v>
      </c>
    </row>
    <row r="274" spans="1:2" x14ac:dyDescent="0.25">
      <c r="A274" s="1">
        <v>43196</v>
      </c>
      <c r="B274">
        <f>LN(1+'Japan 3-month Government Bond'!E284)*(1/52)</f>
        <v>2.4983764069617863E-5</v>
      </c>
    </row>
    <row r="275" spans="1:2" x14ac:dyDescent="0.25">
      <c r="A275" s="1">
        <v>43203</v>
      </c>
      <c r="B275">
        <f>LN(1+'Japan 3-month Government Bond'!E283)*(1/52)</f>
        <v>3.4584268103449949E-5</v>
      </c>
    </row>
    <row r="276" spans="1:2" x14ac:dyDescent="0.25">
      <c r="A276" s="1">
        <v>43210</v>
      </c>
      <c r="B276">
        <f>LN(1+'Japan 3-month Government Bond'!E282)*(1/52)</f>
        <v>3.2664550684259848E-5</v>
      </c>
    </row>
    <row r="277" spans="1:2" x14ac:dyDescent="0.25">
      <c r="A277" s="1">
        <v>43217</v>
      </c>
      <c r="B277">
        <f>LN(1+'Japan 3-month Government Bond'!E281)*(1/52)</f>
        <v>2.6904248340527093E-5</v>
      </c>
    </row>
    <row r="278" spans="1:2" x14ac:dyDescent="0.25">
      <c r="A278" s="1">
        <v>43223</v>
      </c>
      <c r="B278">
        <f>LN(1+'Japan 3-month Government Bond'!E280)*(1/52)</f>
        <v>2.4983764069617863E-5</v>
      </c>
    </row>
    <row r="279" spans="1:2" x14ac:dyDescent="0.25">
      <c r="A279" s="1">
        <v>43231</v>
      </c>
      <c r="B279">
        <f>LN(1+'Japan 3-month Government Bond'!E279)*(1/52)</f>
        <v>2.3063087990042057E-5</v>
      </c>
    </row>
    <row r="280" spans="1:2" x14ac:dyDescent="0.25">
      <c r="A280" s="1">
        <v>43238</v>
      </c>
      <c r="B280">
        <f>LN(1+'Japan 3-month Government Bond'!E278)*(1/52)</f>
        <v>2.4983764069617863E-5</v>
      </c>
    </row>
    <row r="281" spans="1:2" x14ac:dyDescent="0.25">
      <c r="A281" s="1">
        <v>43245</v>
      </c>
      <c r="B281">
        <f>LN(1+'Japan 3-month Government Bond'!E277)*(1/52)</f>
        <v>2.6904248340527093E-5</v>
      </c>
    </row>
    <row r="282" spans="1:2" x14ac:dyDescent="0.25">
      <c r="A282" s="1">
        <v>43252</v>
      </c>
      <c r="B282">
        <f>LN(1+'Japan 3-month Government Bond'!E276)*(1/52)</f>
        <v>2.8824540841075938E-5</v>
      </c>
    </row>
    <row r="283" spans="1:2" x14ac:dyDescent="0.25">
      <c r="A283" s="1">
        <v>43259</v>
      </c>
      <c r="B283">
        <f>LN(1+'Japan 3-month Government Bond'!E275)*(1/52)</f>
        <v>2.3063087990042057E-5</v>
      </c>
    </row>
    <row r="284" spans="1:2" x14ac:dyDescent="0.25">
      <c r="A284" s="1">
        <v>43266</v>
      </c>
      <c r="B284">
        <f>LN(1+'Japan 3-month Government Bond'!E274)*(1/52)</f>
        <v>2.3063087990042057E-5</v>
      </c>
    </row>
    <row r="285" spans="1:2" x14ac:dyDescent="0.25">
      <c r="A285" s="1">
        <v>43273</v>
      </c>
      <c r="B285">
        <f>LN(1+'Japan 3-month Government Bond'!E273)*(1/52)</f>
        <v>2.6904248340527093E-5</v>
      </c>
    </row>
    <row r="286" spans="1:2" x14ac:dyDescent="0.25">
      <c r="A286" s="1">
        <v>43280</v>
      </c>
      <c r="B286">
        <f>LN(1+'Japan 3-month Government Bond'!E272)*(1/52)</f>
        <v>2.4983764069617863E-5</v>
      </c>
    </row>
    <row r="287" spans="1:2" x14ac:dyDescent="0.25">
      <c r="A287" s="1">
        <v>43287</v>
      </c>
      <c r="B287">
        <f>LN(1+'Japan 3-month Government Bond'!E271)*(1/52)</f>
        <v>2.6904248340527093E-5</v>
      </c>
    </row>
    <row r="288" spans="1:2" x14ac:dyDescent="0.25">
      <c r="A288" s="1">
        <v>43294</v>
      </c>
      <c r="B288">
        <f>LN(1+'Japan 3-month Government Bond'!E270)*(1/52)</f>
        <v>2.6904248340527093E-5</v>
      </c>
    </row>
    <row r="289" spans="1:2" x14ac:dyDescent="0.25">
      <c r="A289" s="1">
        <v>43301</v>
      </c>
      <c r="B289">
        <f>LN(1+'Japan 3-month Government Bond'!E269)*(1/52)</f>
        <v>2.8824540841075938E-5</v>
      </c>
    </row>
    <row r="290" spans="1:2" x14ac:dyDescent="0.25">
      <c r="A290" s="1">
        <v>43308</v>
      </c>
      <c r="B290">
        <f>LN(1+'Japan 3-month Government Bond'!E268)*(1/52)</f>
        <v>2.8824540841075938E-5</v>
      </c>
    </row>
    <row r="291" spans="1:2" x14ac:dyDescent="0.25">
      <c r="A291" s="1">
        <v>43315</v>
      </c>
      <c r="B291">
        <f>LN(1+'Japan 3-month Government Bond'!E267)*(1/52)</f>
        <v>3.2664550684259848E-5</v>
      </c>
    </row>
    <row r="292" spans="1:2" x14ac:dyDescent="0.25">
      <c r="A292" s="1">
        <v>43322</v>
      </c>
      <c r="B292">
        <f>LN(1+'Japan 3-month Government Bond'!E266)*(1/52)</f>
        <v>2.8824540841075938E-5</v>
      </c>
    </row>
    <row r="293" spans="1:2" x14ac:dyDescent="0.25">
      <c r="A293" s="1">
        <v>43329</v>
      </c>
      <c r="B293">
        <f>LN(1+'Japan 3-month Government Bond'!E265)*(1/52)</f>
        <v>2.8824540841075938E-5</v>
      </c>
    </row>
    <row r="294" spans="1:2" x14ac:dyDescent="0.25">
      <c r="A294" s="1">
        <v>43336</v>
      </c>
      <c r="B294">
        <f>LN(1+'Japan 3-month Government Bond'!E264)*(1/52)</f>
        <v>3.0744641609559111E-5</v>
      </c>
    </row>
    <row r="295" spans="1:2" x14ac:dyDescent="0.25">
      <c r="A295" s="1">
        <v>43343</v>
      </c>
      <c r="B295">
        <f>LN(1+'Japan 3-month Government Bond'!E263)*(1/52)</f>
        <v>3.0744641609559111E-5</v>
      </c>
    </row>
    <row r="296" spans="1:2" x14ac:dyDescent="0.25">
      <c r="A296" s="1">
        <v>43350</v>
      </c>
      <c r="B296">
        <f>LN(1+'Japan 3-month Government Bond'!E262)*(1/52)</f>
        <v>2.6904248340527093E-5</v>
      </c>
    </row>
    <row r="297" spans="1:2" x14ac:dyDescent="0.25">
      <c r="A297" s="1">
        <v>43357</v>
      </c>
      <c r="B297">
        <f>LN(1+'Japan 3-month Government Bond'!E261)*(1/52)</f>
        <v>2.3063087990042057E-5</v>
      </c>
    </row>
    <row r="298" spans="1:2" x14ac:dyDescent="0.25">
      <c r="A298" s="1">
        <v>43364</v>
      </c>
      <c r="B298">
        <f>LN(1+'Japan 3-month Government Bond'!E260)*(1/52)</f>
        <v>2.4983764069617863E-5</v>
      </c>
    </row>
    <row r="299" spans="1:2" x14ac:dyDescent="0.25">
      <c r="A299" s="1">
        <v>43371</v>
      </c>
      <c r="B299">
        <f>LN(1+'Japan 3-month Government Bond'!E259)*(1/52)</f>
        <v>2.4983764069617863E-5</v>
      </c>
    </row>
    <row r="300" spans="1:2" x14ac:dyDescent="0.25">
      <c r="A300" s="1">
        <v>43378</v>
      </c>
      <c r="B300">
        <f>LN(1+'Japan 3-month Government Bond'!E258)*(1/52)</f>
        <v>5.3770909653869003E-5</v>
      </c>
    </row>
    <row r="301" spans="1:2" x14ac:dyDescent="0.25">
      <c r="A301" s="1">
        <v>43385</v>
      </c>
      <c r="B301">
        <f>LN(1+'Japan 3-month Government Bond'!E257)*(1/52)</f>
        <v>5.9523171294279263E-5</v>
      </c>
    </row>
    <row r="302" spans="1:2" x14ac:dyDescent="0.25">
      <c r="A302" s="1">
        <v>43392</v>
      </c>
      <c r="B302">
        <f>LN(1+'Japan 3-month Government Bond'!E256)*(1/52)</f>
        <v>5.3770909653869003E-5</v>
      </c>
    </row>
    <row r="303" spans="1:2" x14ac:dyDescent="0.25">
      <c r="A303" s="1">
        <v>43399</v>
      </c>
      <c r="B303">
        <f>LN(1+'Japan 3-month Government Bond'!E255)*(1/52)</f>
        <v>5.9523171294279263E-5</v>
      </c>
    </row>
    <row r="304" spans="1:2" x14ac:dyDescent="0.25">
      <c r="A304" s="1">
        <v>43406</v>
      </c>
      <c r="B304">
        <f>LN(1+'Japan 3-month Government Bond'!E254)*(1/52)</f>
        <v>5.9523171294279263E-5</v>
      </c>
    </row>
    <row r="305" spans="1:2" x14ac:dyDescent="0.25">
      <c r="A305" s="1">
        <v>43413</v>
      </c>
      <c r="B305">
        <f>LN(1+'Japan 3-month Government Bond'!E253)*(1/52)</f>
        <v>5.3770909653869003E-5</v>
      </c>
    </row>
    <row r="306" spans="1:2" x14ac:dyDescent="0.25">
      <c r="A306" s="1">
        <v>43420</v>
      </c>
      <c r="B306">
        <f>LN(1+'Japan 3-month Government Bond'!E252)*(1/52)</f>
        <v>4.6098549994643299E-5</v>
      </c>
    </row>
    <row r="307" spans="1:2" x14ac:dyDescent="0.25">
      <c r="A307" s="1">
        <v>43427</v>
      </c>
      <c r="B307">
        <f>LN(1+'Japan 3-month Government Bond'!E251)*(1/52)</f>
        <v>5.7605941919199445E-5</v>
      </c>
    </row>
    <row r="308" spans="1:2" x14ac:dyDescent="0.25">
      <c r="A308" s="1">
        <v>43434</v>
      </c>
      <c r="B308">
        <f>LN(1+'Japan 3-month Government Bond'!E250)*(1/52)</f>
        <v>3.4584268103449949E-5</v>
      </c>
    </row>
    <row r="309" spans="1:2" x14ac:dyDescent="0.25">
      <c r="A309" s="1">
        <v>43441</v>
      </c>
      <c r="B309">
        <f>LN(1+'Japan 3-month Government Bond'!E249)*(1/52)</f>
        <v>3.6503793905389725E-5</v>
      </c>
    </row>
    <row r="310" spans="1:2" x14ac:dyDescent="0.25">
      <c r="A310" s="1">
        <v>43448</v>
      </c>
      <c r="B310">
        <f>LN(1+'Japan 3-month Government Bond'!E248)*(1/52)</f>
        <v>4.8016926895906656E-5</v>
      </c>
    </row>
    <row r="311" spans="1:2" x14ac:dyDescent="0.25">
      <c r="A311" s="1">
        <v>43456</v>
      </c>
      <c r="B311">
        <f>LN(1+'Japan 3-month Government Bond'!E247)*(1/52)</f>
        <v>4.4179981705451128E-5</v>
      </c>
    </row>
    <row r="312" spans="1:2" x14ac:dyDescent="0.25">
      <c r="A312" s="1">
        <v>43463</v>
      </c>
      <c r="B312">
        <f>LN(1+'Japan 3-month Government Bond'!E246)*(1/52)</f>
        <v>2.8824540841075938E-5</v>
      </c>
    </row>
    <row r="313" spans="1:2" x14ac:dyDescent="0.25">
      <c r="A313" s="1">
        <v>43469</v>
      </c>
      <c r="B313">
        <f>LN(1+'Japan 3-month Government Bond'!E245)*(1/52)</f>
        <v>3.4584268103449949E-5</v>
      </c>
    </row>
    <row r="314" spans="1:2" x14ac:dyDescent="0.25">
      <c r="A314" s="1">
        <v>43477</v>
      </c>
      <c r="B314">
        <f>LN(1+'Japan 3-month Government Bond'!E244)*(1/52)</f>
        <v>3.2664550684259848E-5</v>
      </c>
    </row>
    <row r="315" spans="1:2" x14ac:dyDescent="0.25">
      <c r="A315" s="1">
        <v>43483</v>
      </c>
      <c r="B315">
        <f>LN(1+'Japan 3-month Government Bond'!E243)*(1/52)</f>
        <v>4.0342270810502306E-5</v>
      </c>
    </row>
    <row r="316" spans="1:2" x14ac:dyDescent="0.25">
      <c r="A316" s="1">
        <v>43490</v>
      </c>
      <c r="B316">
        <f>LN(1+'Japan 3-month Government Bond'!E242)*(1/52)</f>
        <v>3.8423128128328037E-5</v>
      </c>
    </row>
    <row r="317" spans="1:2" x14ac:dyDescent="0.25">
      <c r="A317" s="1">
        <v>43497</v>
      </c>
      <c r="B317">
        <f>LN(1+'Japan 3-month Government Bond'!E241)*(1/52)</f>
        <v>4.9935112447421426E-5</v>
      </c>
    </row>
    <row r="318" spans="1:2" x14ac:dyDescent="0.25">
      <c r="A318" s="1">
        <v>43505</v>
      </c>
      <c r="B318">
        <f>LN(1+'Japan 3-month Government Bond'!E240)*(1/52)</f>
        <v>4.6098549994643299E-5</v>
      </c>
    </row>
    <row r="319" spans="1:2" x14ac:dyDescent="0.25">
      <c r="A319" s="1">
        <v>43511</v>
      </c>
      <c r="B319">
        <f>LN(1+'Japan 3-month Government Bond'!E239)*(1/52)</f>
        <v>4.2261221990138491E-5</v>
      </c>
    </row>
    <row r="320" spans="1:2" x14ac:dyDescent="0.25">
      <c r="A320" s="1">
        <v>43518</v>
      </c>
      <c r="B320">
        <f>LN(1+'Japan 3-month Government Bond'!E238)*(1/52)</f>
        <v>3.8423128128328037E-5</v>
      </c>
    </row>
    <row r="321" spans="1:2" x14ac:dyDescent="0.25">
      <c r="A321" s="1">
        <v>43525</v>
      </c>
      <c r="B321">
        <f>LN(1+'Japan 3-month Government Bond'!E237)*(1/52)</f>
        <v>3.4584268103449949E-5</v>
      </c>
    </row>
    <row r="322" spans="1:2" x14ac:dyDescent="0.25">
      <c r="A322" s="1">
        <v>43532</v>
      </c>
      <c r="B322">
        <f>LN(1+'Japan 3-month Government Bond'!E236)*(1/52)</f>
        <v>2.1142220063482006E-5</v>
      </c>
    </row>
    <row r="323" spans="1:2" x14ac:dyDescent="0.25">
      <c r="A323" s="1">
        <v>43539</v>
      </c>
      <c r="B323">
        <f>LN(1+'Japan 3-month Government Bond'!E235)*(1/52)</f>
        <v>2.6904248340527093E-5</v>
      </c>
    </row>
    <row r="324" spans="1:2" x14ac:dyDescent="0.25">
      <c r="A324" s="1">
        <v>43546</v>
      </c>
      <c r="B324">
        <f>LN(1+'Japan 3-month Government Bond'!E234)*(1/52)</f>
        <v>3.0744641609559111E-5</v>
      </c>
    </row>
    <row r="325" spans="1:2" x14ac:dyDescent="0.25">
      <c r="A325" s="1">
        <v>43553</v>
      </c>
      <c r="B325">
        <f>LN(1+'Japan 3-month Government Bond'!E233)*(1/52)</f>
        <v>3.2664550684259848E-5</v>
      </c>
    </row>
    <row r="326" spans="1:2" x14ac:dyDescent="0.25">
      <c r="A326" s="1">
        <v>43560</v>
      </c>
      <c r="B326">
        <f>LN(1+'Japan 3-month Government Bond'!E232)*(1/52)</f>
        <v>2.6904248340527093E-5</v>
      </c>
    </row>
    <row r="327" spans="1:2" x14ac:dyDescent="0.25">
      <c r="A327" s="1">
        <v>43567</v>
      </c>
      <c r="B327">
        <f>LN(1+'Japan 3-month Government Bond'!E231)*(1/52)</f>
        <v>3.8423128128328037E-5</v>
      </c>
    </row>
    <row r="328" spans="1:2" x14ac:dyDescent="0.25">
      <c r="A328" s="1">
        <v>43574</v>
      </c>
      <c r="B328">
        <f>LN(1+'Japan 3-month Government Bond'!E230)*(1/52)</f>
        <v>3.4584268103449949E-5</v>
      </c>
    </row>
    <row r="329" spans="1:2" x14ac:dyDescent="0.25">
      <c r="A329" s="1">
        <v>43581</v>
      </c>
      <c r="B329">
        <f>LN(1+'Japan 3-month Government Bond'!E229)*(1/52)</f>
        <v>3.2664550684259848E-5</v>
      </c>
    </row>
    <row r="330" spans="1:2" x14ac:dyDescent="0.25">
      <c r="A330" s="1">
        <v>43587</v>
      </c>
      <c r="B330">
        <f>LN(1+'Japan 3-month Government Bond'!E228)*(1/52)</f>
        <v>3.2664550684259848E-5</v>
      </c>
    </row>
    <row r="331" spans="1:2" x14ac:dyDescent="0.25">
      <c r="A331" s="1">
        <v>43595</v>
      </c>
      <c r="B331">
        <f>LN(1+'Japan 3-month Government Bond'!E227)*(1/52)</f>
        <v>3.2664550684259848E-5</v>
      </c>
    </row>
    <row r="332" spans="1:2" x14ac:dyDescent="0.25">
      <c r="A332" s="1">
        <v>43602</v>
      </c>
      <c r="B332">
        <f>LN(1+'Japan 3-month Government Bond'!E226)*(1/52)</f>
        <v>2.8824540841075938E-5</v>
      </c>
    </row>
    <row r="333" spans="1:2" x14ac:dyDescent="0.25">
      <c r="A333" s="1">
        <v>43609</v>
      </c>
      <c r="B333">
        <f>LN(1+'Japan 3-month Government Bond'!E225)*(1/52)</f>
        <v>2.8824540841075938E-5</v>
      </c>
    </row>
    <row r="334" spans="1:2" x14ac:dyDescent="0.25">
      <c r="A334" s="1">
        <v>43616</v>
      </c>
      <c r="B334">
        <f>LN(1+'Japan 3-month Government Bond'!E224)*(1/52)</f>
        <v>3.0744641609559111E-5</v>
      </c>
    </row>
    <row r="335" spans="1:2" x14ac:dyDescent="0.25">
      <c r="A335" s="1">
        <v>43623</v>
      </c>
      <c r="B335">
        <f>LN(1+'Japan 3-month Government Bond'!E223)*(1/52)</f>
        <v>2.4983764069617863E-5</v>
      </c>
    </row>
    <row r="336" spans="1:2" x14ac:dyDescent="0.25">
      <c r="A336" s="1">
        <v>43630</v>
      </c>
      <c r="B336">
        <f>LN(1+'Japan 3-month Government Bond'!E222)*(1/52)</f>
        <v>2.6904248340527093E-5</v>
      </c>
    </row>
    <row r="337" spans="1:2" x14ac:dyDescent="0.25">
      <c r="A337" s="1">
        <v>43637</v>
      </c>
      <c r="B337">
        <f>LN(1+'Japan 3-month Government Bond'!E221)*(1/52)</f>
        <v>2.3063087990042057E-5</v>
      </c>
    </row>
    <row r="338" spans="1:2" x14ac:dyDescent="0.25">
      <c r="A338" s="1">
        <v>43644</v>
      </c>
      <c r="B338">
        <f>LN(1+'Japan 3-month Government Bond'!E220)*(1/52)</f>
        <v>2.3063087990042057E-5</v>
      </c>
    </row>
    <row r="339" spans="1:2" x14ac:dyDescent="0.25">
      <c r="A339" s="1">
        <v>43651</v>
      </c>
      <c r="B339">
        <f>LN(1+'Japan 3-month Government Bond'!E219)*(1/52)</f>
        <v>2.1142220063482006E-5</v>
      </c>
    </row>
    <row r="340" spans="1:2" x14ac:dyDescent="0.25">
      <c r="A340" s="1">
        <v>43658</v>
      </c>
      <c r="B340">
        <f>LN(1+'Japan 3-month Government Bond'!E218)*(1/52)</f>
        <v>2.6904248340527093E-5</v>
      </c>
    </row>
    <row r="341" spans="1:2" x14ac:dyDescent="0.25">
      <c r="A341" s="1">
        <v>43665</v>
      </c>
      <c r="B341">
        <f>LN(1+'Japan 3-month Government Bond'!E217)*(1/52)</f>
        <v>2.4983764069617863E-5</v>
      </c>
    </row>
    <row r="342" spans="1:2" x14ac:dyDescent="0.25">
      <c r="A342" s="1">
        <v>43672</v>
      </c>
      <c r="B342">
        <f>LN(1+'Japan 3-month Government Bond'!E216)*(1/52)</f>
        <v>2.3063087990042057E-5</v>
      </c>
    </row>
    <row r="343" spans="1:2" x14ac:dyDescent="0.25">
      <c r="A343" s="1">
        <v>43679</v>
      </c>
      <c r="B343">
        <f>LN(1+'Japan 3-month Government Bond'!E215)*(1/52)</f>
        <v>1.7299908516076807E-5</v>
      </c>
    </row>
    <row r="344" spans="1:2" x14ac:dyDescent="0.25">
      <c r="A344" s="1">
        <v>43686</v>
      </c>
      <c r="B344">
        <f>LN(1+'Japan 3-month Government Bond'!E214)*(1/52)</f>
        <v>1.9221160251604295E-5</v>
      </c>
    </row>
    <row r="345" spans="1:2" x14ac:dyDescent="0.25">
      <c r="A345" s="1">
        <v>43693</v>
      </c>
      <c r="B345">
        <f>LN(1+'Japan 3-month Government Bond'!E213)*(1/52)</f>
        <v>2.4983764069617863E-5</v>
      </c>
    </row>
    <row r="346" spans="1:2" x14ac:dyDescent="0.25">
      <c r="A346" s="1">
        <v>43700</v>
      </c>
      <c r="B346">
        <f>LN(1+'Japan 3-month Government Bond'!E212)*(1/52)</f>
        <v>2.8824540841075938E-5</v>
      </c>
    </row>
    <row r="347" spans="1:2" x14ac:dyDescent="0.25">
      <c r="A347" s="1">
        <v>43707</v>
      </c>
      <c r="B347">
        <f>LN(1+'Japan 3-month Government Bond'!E211)*(1/52)</f>
        <v>3.0744641609559111E-5</v>
      </c>
    </row>
    <row r="348" spans="1:2" x14ac:dyDescent="0.25">
      <c r="A348" s="1">
        <v>43714</v>
      </c>
      <c r="B348">
        <f>LN(1+'Japan 3-month Government Bond'!E210)*(1/52)</f>
        <v>3.0744641609559111E-5</v>
      </c>
    </row>
    <row r="349" spans="1:2" x14ac:dyDescent="0.25">
      <c r="A349" s="1">
        <v>43721</v>
      </c>
      <c r="B349">
        <f>LN(1+'Japan 3-month Government Bond'!E209)*(1/52)</f>
        <v>2.6904248340527093E-5</v>
      </c>
    </row>
    <row r="350" spans="1:2" x14ac:dyDescent="0.25">
      <c r="A350" s="1">
        <v>43728</v>
      </c>
      <c r="B350">
        <f>LN(1+'Japan 3-month Government Bond'!E208)*(1/52)</f>
        <v>2.8824540841075938E-5</v>
      </c>
    </row>
    <row r="351" spans="1:2" x14ac:dyDescent="0.25">
      <c r="A351" s="1">
        <v>43735</v>
      </c>
      <c r="B351">
        <f>LN(1+'Japan 3-month Government Bond'!E207)*(1/52)</f>
        <v>2.6904248340527093E-5</v>
      </c>
    </row>
    <row r="352" spans="1:2" x14ac:dyDescent="0.25">
      <c r="A352" s="1">
        <v>43742</v>
      </c>
      <c r="B352">
        <f>LN(1+'Japan 3-month Government Bond'!E206)*(1/52)</f>
        <v>7.102253533880013E-5</v>
      </c>
    </row>
    <row r="353" spans="1:2" x14ac:dyDescent="0.25">
      <c r="A353" s="1">
        <v>43749</v>
      </c>
      <c r="B353">
        <f>LN(1+'Japan 3-month Government Bond'!E205)*(1/52)</f>
        <v>6.5273712846454171E-5</v>
      </c>
    </row>
    <row r="354" spans="1:2" x14ac:dyDescent="0.25">
      <c r="A354" s="1">
        <v>43756</v>
      </c>
      <c r="B354">
        <f>LN(1+'Japan 3-month Government Bond'!E204)*(1/52)</f>
        <v>4.8016926895906656E-5</v>
      </c>
    </row>
    <row r="355" spans="1:2" x14ac:dyDescent="0.25">
      <c r="A355" s="1">
        <v>43763</v>
      </c>
      <c r="B355">
        <f>LN(1+'Japan 3-month Government Bond'!E203)*(1/52)</f>
        <v>4.2261221990138491E-5</v>
      </c>
    </row>
    <row r="356" spans="1:2" x14ac:dyDescent="0.25">
      <c r="A356" s="1">
        <v>43770</v>
      </c>
      <c r="B356">
        <f>LN(1+'Japan 3-month Government Bond'!E202)*(1/52)</f>
        <v>3.6503793905389725E-5</v>
      </c>
    </row>
    <row r="357" spans="1:2" x14ac:dyDescent="0.25">
      <c r="A357" s="1">
        <v>43777</v>
      </c>
      <c r="B357">
        <f>LN(1+'Japan 3-month Government Bond'!E201)*(1/52)</f>
        <v>4.0342270810502306E-5</v>
      </c>
    </row>
    <row r="358" spans="1:2" x14ac:dyDescent="0.25">
      <c r="A358" s="1">
        <v>43784</v>
      </c>
      <c r="B358">
        <f>LN(1+'Japan 3-month Government Bond'!E200)*(1/52)</f>
        <v>4.0342270810502306E-5</v>
      </c>
    </row>
    <row r="359" spans="1:2" x14ac:dyDescent="0.25">
      <c r="A359" s="1">
        <v>43791</v>
      </c>
      <c r="B359">
        <f>LN(1+'Japan 3-month Government Bond'!E199)*(1/52)</f>
        <v>4.8016926895906656E-5</v>
      </c>
    </row>
    <row r="360" spans="1:2" x14ac:dyDescent="0.25">
      <c r="A360" s="1">
        <v>43798</v>
      </c>
      <c r="B360">
        <f>LN(1+'Japan 3-month Government Bond'!E198)*(1/52)</f>
        <v>3.0744641609559111E-5</v>
      </c>
    </row>
    <row r="361" spans="1:2" x14ac:dyDescent="0.25">
      <c r="A361" s="1">
        <v>43805</v>
      </c>
      <c r="B361">
        <f>LN(1+'Japan 3-month Government Bond'!E197)*(1/52)</f>
        <v>2.4983764069617863E-5</v>
      </c>
    </row>
    <row r="362" spans="1:2" x14ac:dyDescent="0.25">
      <c r="A362" s="1">
        <v>43812</v>
      </c>
      <c r="B362">
        <f>LN(1+'Japan 3-month Government Bond'!E196)*(1/52)</f>
        <v>2.8824540841075938E-5</v>
      </c>
    </row>
    <row r="363" spans="1:2" x14ac:dyDescent="0.25">
      <c r="A363" s="1">
        <v>43819</v>
      </c>
      <c r="B363">
        <f>LN(1+'Japan 3-month Government Bond'!E195)*(1/52)</f>
        <v>2.8824540841075938E-5</v>
      </c>
    </row>
    <row r="364" spans="1:2" x14ac:dyDescent="0.25">
      <c r="A364" s="1">
        <v>43826</v>
      </c>
      <c r="B364">
        <f>LN(1+'Japan 3-month Government Bond'!E194)*(1/52)</f>
        <v>2.1142220063482006E-5</v>
      </c>
    </row>
    <row r="365" spans="1:2" x14ac:dyDescent="0.25">
      <c r="A365" s="1">
        <v>43832</v>
      </c>
      <c r="B365">
        <f>LN(1+'Japan 3-month Government Bond'!E193)*(1/52)</f>
        <v>1.9221160251604295E-5</v>
      </c>
    </row>
    <row r="366" spans="1:2" x14ac:dyDescent="0.25">
      <c r="A366" s="1">
        <v>43840</v>
      </c>
      <c r="B366">
        <f>LN(1+'Japan 3-month Government Bond'!E192)*(1/52)</f>
        <v>2.4983764069617863E-5</v>
      </c>
    </row>
    <row r="367" spans="1:2" x14ac:dyDescent="0.25">
      <c r="A367" s="1">
        <v>43847</v>
      </c>
      <c r="B367">
        <f>LN(1+'Japan 3-month Government Bond'!E191)*(1/52)</f>
        <v>2.3063087990042057E-5</v>
      </c>
    </row>
    <row r="368" spans="1:2" x14ac:dyDescent="0.25">
      <c r="A368" s="1">
        <v>43854</v>
      </c>
      <c r="B368">
        <f>LN(1+'Japan 3-month Government Bond'!E190)*(1/52)</f>
        <v>2.3063087990042057E-5</v>
      </c>
    </row>
    <row r="369" spans="1:2" x14ac:dyDescent="0.25">
      <c r="A369" s="1">
        <v>43861</v>
      </c>
      <c r="B369">
        <f>LN(1+'Japan 3-month Government Bond'!E189)*(1/52)</f>
        <v>2.4983764069617863E-5</v>
      </c>
    </row>
    <row r="370" spans="1:2" x14ac:dyDescent="0.25">
      <c r="A370" s="1">
        <v>43868</v>
      </c>
      <c r="B370">
        <f>LN(1+'Japan 3-month Government Bond'!E188)*(1/52)</f>
        <v>2.6904248340527093E-5</v>
      </c>
    </row>
    <row r="371" spans="1:2" x14ac:dyDescent="0.25">
      <c r="A371" s="1">
        <v>43875</v>
      </c>
      <c r="B371">
        <f>LN(1+'Japan 3-month Government Bond'!E187)*(1/52)</f>
        <v>2.4983764069617863E-5</v>
      </c>
    </row>
    <row r="372" spans="1:2" x14ac:dyDescent="0.25">
      <c r="A372" s="1">
        <v>43882</v>
      </c>
      <c r="B372">
        <f>LN(1+'Japan 3-month Government Bond'!E186)*(1/52)</f>
        <v>2.4983764069617863E-5</v>
      </c>
    </row>
    <row r="373" spans="1:2" x14ac:dyDescent="0.25">
      <c r="A373" s="1">
        <v>43889</v>
      </c>
      <c r="B373">
        <f>LN(1+'Japan 3-month Government Bond'!E185)*(1/52)</f>
        <v>3.2664550684259848E-5</v>
      </c>
    </row>
    <row r="374" spans="1:2" x14ac:dyDescent="0.25">
      <c r="A374" s="1">
        <v>43896</v>
      </c>
      <c r="B374">
        <f>LN(1+'Japan 3-month Government Bond'!E184)*(1/52)</f>
        <v>5.7605941919199445E-5</v>
      </c>
    </row>
    <row r="375" spans="1:2" x14ac:dyDescent="0.25">
      <c r="A375" s="1">
        <v>43903</v>
      </c>
      <c r="B375">
        <f>LN(1+'Japan 3-month Government Bond'!E183)*(1/52)</f>
        <v>5.7605941919199445E-5</v>
      </c>
    </row>
    <row r="376" spans="1:2" x14ac:dyDescent="0.25">
      <c r="A376" s="1">
        <v>43909</v>
      </c>
      <c r="B376">
        <f>LN(1+'Japan 3-month Government Bond'!E182)*(1/52)</f>
        <v>5.1853106687356411E-5</v>
      </c>
    </row>
    <row r="377" spans="1:2" x14ac:dyDescent="0.25">
      <c r="A377" s="1">
        <v>43917</v>
      </c>
      <c r="B377">
        <f>LN(1+'Japan 3-month Government Bond'!E181)*(1/52)</f>
        <v>3.8423128128328037E-5</v>
      </c>
    </row>
    <row r="378" spans="1:2" x14ac:dyDescent="0.25">
      <c r="A378" s="1">
        <v>43924</v>
      </c>
      <c r="B378">
        <f>LN(1+'Japan 3-month Government Bond'!E180)*(1/52)</f>
        <v>2.4983764069617863E-5</v>
      </c>
    </row>
    <row r="379" spans="1:2" x14ac:dyDescent="0.25">
      <c r="A379" s="1">
        <v>43931</v>
      </c>
      <c r="B379">
        <f>LN(1+'Japan 3-month Government Bond'!E179)*(1/52)</f>
        <v>3.0744641609559111E-5</v>
      </c>
    </row>
    <row r="380" spans="1:2" x14ac:dyDescent="0.25">
      <c r="A380" s="1">
        <v>43938</v>
      </c>
      <c r="B380">
        <f>LN(1+'Japan 3-month Government Bond'!E178)*(1/52)</f>
        <v>3.0744641609559111E-5</v>
      </c>
    </row>
    <row r="381" spans="1:2" x14ac:dyDescent="0.25">
      <c r="A381" s="1">
        <v>43945</v>
      </c>
      <c r="B381">
        <f>LN(1+'Japan 3-month Government Bond'!E177)*(1/52)</f>
        <v>3.2664550684259848E-5</v>
      </c>
    </row>
    <row r="382" spans="1:2" x14ac:dyDescent="0.25">
      <c r="A382" s="1">
        <v>43952</v>
      </c>
      <c r="B382">
        <f>LN(1+'Japan 3-month Government Bond'!E176)*(1/52)</f>
        <v>2.8824540841075938E-5</v>
      </c>
    </row>
    <row r="383" spans="1:2" x14ac:dyDescent="0.25">
      <c r="A383" s="1">
        <v>43959</v>
      </c>
      <c r="B383">
        <f>LN(1+'Japan 3-month Government Bond'!E175)*(1/52)</f>
        <v>2.8824540841075938E-5</v>
      </c>
    </row>
    <row r="384" spans="1:2" x14ac:dyDescent="0.25">
      <c r="A384" s="1">
        <v>43966</v>
      </c>
      <c r="B384">
        <f>LN(1+'Japan 3-month Government Bond'!E174)*(1/52)</f>
        <v>2.4983764069617863E-5</v>
      </c>
    </row>
    <row r="385" spans="1:2" x14ac:dyDescent="0.25">
      <c r="A385" s="1">
        <v>43973</v>
      </c>
      <c r="B385">
        <f>LN(1+'Japan 3-month Government Bond'!E173)*(1/52)</f>
        <v>2.4983764069617863E-5</v>
      </c>
    </row>
    <row r="386" spans="1:2" x14ac:dyDescent="0.25">
      <c r="A386" s="1">
        <v>43980</v>
      </c>
      <c r="B386">
        <f>LN(1+'Japan 3-month Government Bond'!E172)*(1/52)</f>
        <v>2.1142220063482006E-5</v>
      </c>
    </row>
    <row r="387" spans="1:2" x14ac:dyDescent="0.25">
      <c r="A387" s="1">
        <v>43987</v>
      </c>
      <c r="B387">
        <f>LN(1+'Japan 3-month Government Bond'!E171)*(1/52)</f>
        <v>2.1142220063482006E-5</v>
      </c>
    </row>
    <row r="388" spans="1:2" x14ac:dyDescent="0.25">
      <c r="A388" s="1">
        <v>43994</v>
      </c>
      <c r="B388">
        <f>LN(1+'Japan 3-month Government Bond'!E170)*(1/52)</f>
        <v>2.3063087990042057E-5</v>
      </c>
    </row>
    <row r="389" spans="1:2" x14ac:dyDescent="0.25">
      <c r="A389" s="1">
        <v>44001</v>
      </c>
      <c r="B389">
        <f>LN(1+'Japan 3-month Government Bond'!E169)*(1/52)</f>
        <v>2.4983764069617863E-5</v>
      </c>
    </row>
    <row r="390" spans="1:2" x14ac:dyDescent="0.25">
      <c r="A390" s="1">
        <v>44008</v>
      </c>
      <c r="B390">
        <f>LN(1+'Japan 3-month Government Bond'!E168)*(1/52)</f>
        <v>1.7299908516076807E-5</v>
      </c>
    </row>
    <row r="391" spans="1:2" x14ac:dyDescent="0.25">
      <c r="A391" s="1">
        <v>44015</v>
      </c>
      <c r="B391">
        <f>LN(1+'Japan 3-month Government Bond'!E167)*(1/52)</f>
        <v>1.7299908516076807E-5</v>
      </c>
    </row>
    <row r="392" spans="1:2" x14ac:dyDescent="0.25">
      <c r="A392" s="1">
        <v>44022</v>
      </c>
      <c r="B392">
        <f>LN(1+'Japan 3-month Government Bond'!E166)*(1/52)</f>
        <v>2.1142220063482006E-5</v>
      </c>
    </row>
    <row r="393" spans="1:2" x14ac:dyDescent="0.25">
      <c r="A393" s="1">
        <v>44029</v>
      </c>
      <c r="B393">
        <f>LN(1+'Japan 3-month Government Bond'!E165)*(1/52)</f>
        <v>1.5378464818543157E-5</v>
      </c>
    </row>
    <row r="394" spans="1:2" x14ac:dyDescent="0.25">
      <c r="A394" s="1">
        <v>44035</v>
      </c>
      <c r="B394">
        <f>LN(1+'Japan 3-month Government Bond'!E164)*(1/52)</f>
        <v>1.7299908516076807E-5</v>
      </c>
    </row>
    <row r="395" spans="1:2" x14ac:dyDescent="0.25">
      <c r="A395" s="1">
        <v>44043</v>
      </c>
      <c r="B395">
        <f>LN(1+'Japan 3-month Government Bond'!E163)*(1/52)</f>
        <v>1.5378464818543157E-5</v>
      </c>
    </row>
    <row r="396" spans="1:2" x14ac:dyDescent="0.25">
      <c r="A396" s="1">
        <v>44050</v>
      </c>
      <c r="B396">
        <f>LN(1+'Japan 3-month Government Bond'!E162)*(1/52)</f>
        <v>1.1535001383991336E-5</v>
      </c>
    </row>
    <row r="397" spans="1:2" x14ac:dyDescent="0.25">
      <c r="A397" s="1">
        <v>44057</v>
      </c>
      <c r="B397">
        <f>LN(1+'Japan 3-month Government Bond'!E161)*(1/52)</f>
        <v>1.5378464818543157E-5</v>
      </c>
    </row>
    <row r="398" spans="1:2" x14ac:dyDescent="0.25">
      <c r="A398" s="1">
        <v>44064</v>
      </c>
      <c r="B398">
        <f>LN(1+'Japan 3-month Government Bond'!E160)*(1/52)</f>
        <v>1.9221160251604295E-5</v>
      </c>
    </row>
    <row r="399" spans="1:2" x14ac:dyDescent="0.25">
      <c r="A399" s="1">
        <v>44071</v>
      </c>
      <c r="B399">
        <f>LN(1+'Japan 3-month Government Bond'!E159)*(1/52)</f>
        <v>1.7299908516076807E-5</v>
      </c>
    </row>
    <row r="400" spans="1:2" x14ac:dyDescent="0.25">
      <c r="A400" s="1">
        <v>44078</v>
      </c>
      <c r="B400">
        <f>LN(1+'Japan 3-month Government Bond'!E158)*(1/52)</f>
        <v>2.4983764069617863E-5</v>
      </c>
    </row>
    <row r="401" spans="1:2" x14ac:dyDescent="0.25">
      <c r="A401" s="1">
        <v>44085</v>
      </c>
      <c r="B401">
        <f>LN(1+'Japan 3-month Government Bond'!E157)*(1/52)</f>
        <v>2.3063087990042057E-5</v>
      </c>
    </row>
    <row r="402" spans="1:2" x14ac:dyDescent="0.25">
      <c r="A402" s="1">
        <v>44092</v>
      </c>
      <c r="B402">
        <f>LN(1+'Japan 3-month Government Bond'!E156)*(1/52)</f>
        <v>2.3063087990042057E-5</v>
      </c>
    </row>
    <row r="403" spans="1:2" x14ac:dyDescent="0.25">
      <c r="A403" s="1">
        <v>44099</v>
      </c>
      <c r="B403">
        <f>LN(1+'Japan 3-month Government Bond'!E155)*(1/52)</f>
        <v>2.6904248340527093E-5</v>
      </c>
    </row>
    <row r="404" spans="1:2" x14ac:dyDescent="0.25">
      <c r="A404" s="1">
        <v>44106</v>
      </c>
      <c r="B404">
        <f>LN(1+'Japan 3-month Government Bond'!E154)*(1/52)</f>
        <v>3.2664550684259848E-5</v>
      </c>
    </row>
    <row r="405" spans="1:2" x14ac:dyDescent="0.25">
      <c r="A405" s="1">
        <v>44113</v>
      </c>
      <c r="B405">
        <f>LN(1+'Japan 3-month Government Bond'!E153)*(1/52)</f>
        <v>2.6904248340527093E-5</v>
      </c>
    </row>
    <row r="406" spans="1:2" x14ac:dyDescent="0.25">
      <c r="A406" s="1">
        <v>44120</v>
      </c>
      <c r="B406">
        <f>LN(1+'Japan 3-month Government Bond'!E152)*(1/52)</f>
        <v>1.7299908516076807E-5</v>
      </c>
    </row>
    <row r="407" spans="1:2" x14ac:dyDescent="0.25">
      <c r="A407" s="1">
        <v>44127</v>
      </c>
      <c r="B407">
        <f>LN(1+'Japan 3-month Government Bond'!E151)*(1/52)</f>
        <v>1.7299908516076807E-5</v>
      </c>
    </row>
    <row r="408" spans="1:2" x14ac:dyDescent="0.25">
      <c r="A408" s="1">
        <v>44134</v>
      </c>
      <c r="B408">
        <f>LN(1+'Japan 3-month Government Bond'!E150)*(1/52)</f>
        <v>1.7299908516076807E-5</v>
      </c>
    </row>
    <row r="409" spans="1:2" x14ac:dyDescent="0.25">
      <c r="A409" s="1">
        <v>44141</v>
      </c>
      <c r="B409">
        <f>LN(1+'Japan 3-month Government Bond'!E149)*(1/52)</f>
        <v>1.7299908516076807E-5</v>
      </c>
    </row>
    <row r="410" spans="1:2" x14ac:dyDescent="0.25">
      <c r="A410" s="1">
        <v>44148</v>
      </c>
      <c r="B410">
        <f>LN(1+'Japan 3-month Government Bond'!E148)*(1/52)</f>
        <v>1.9221160251604295E-5</v>
      </c>
    </row>
    <row r="411" spans="1:2" x14ac:dyDescent="0.25">
      <c r="A411" s="1">
        <v>44155</v>
      </c>
      <c r="B411">
        <f>LN(1+'Japan 3-month Government Bond'!E147)*(1/52)</f>
        <v>2.1142220063482006E-5</v>
      </c>
    </row>
    <row r="412" spans="1:2" x14ac:dyDescent="0.25">
      <c r="A412" s="1">
        <v>44162</v>
      </c>
      <c r="B412">
        <f>LN(1+'Japan 3-month Government Bond'!E146)*(1/52)</f>
        <v>1.5378464818543157E-5</v>
      </c>
    </row>
    <row r="413" spans="1:2" x14ac:dyDescent="0.25">
      <c r="A413" s="1">
        <v>44169</v>
      </c>
      <c r="B413">
        <f>LN(1+'Japan 3-month Government Bond'!E145)*(1/52)</f>
        <v>1.7299908516076807E-5</v>
      </c>
    </row>
    <row r="414" spans="1:2" x14ac:dyDescent="0.25">
      <c r="A414" s="1">
        <v>44176</v>
      </c>
      <c r="B414">
        <f>LN(1+'Japan 3-month Government Bond'!E144)*(1/52)</f>
        <v>1.5378464818543157E-5</v>
      </c>
    </row>
    <row r="415" spans="1:2" x14ac:dyDescent="0.25">
      <c r="A415" s="1">
        <v>44183</v>
      </c>
      <c r="B415">
        <f>LN(1+'Japan 3-month Government Bond'!E143)*(1/52)</f>
        <v>1.7299908516076807E-5</v>
      </c>
    </row>
    <row r="416" spans="1:2" x14ac:dyDescent="0.25">
      <c r="A416" s="1">
        <v>44190</v>
      </c>
      <c r="B416">
        <f>LN(1+'Japan 3-month Government Bond'!E142)*(1/52)</f>
        <v>1.9221160251604295E-5</v>
      </c>
    </row>
    <row r="417" spans="1:2" x14ac:dyDescent="0.25">
      <c r="A417" s="1">
        <v>44196</v>
      </c>
      <c r="B417">
        <f>LN(1+'Japan 3-month Government Bond'!E141)*(1/52)</f>
        <v>1.9221160251604295E-5</v>
      </c>
    </row>
    <row r="418" spans="1:2" x14ac:dyDescent="0.25">
      <c r="A418" s="1">
        <v>44204</v>
      </c>
      <c r="B418">
        <f>LN(1+'Japan 3-month Government Bond'!E140)*(1/52)</f>
        <v>1.5378464818543157E-5</v>
      </c>
    </row>
    <row r="419" spans="1:2" x14ac:dyDescent="0.25">
      <c r="A419" s="1">
        <v>44211</v>
      </c>
      <c r="B419">
        <f>LN(1+'Japan 3-month Government Bond'!E139)*(1/52)</f>
        <v>1.7299908516076807E-5</v>
      </c>
    </row>
    <row r="420" spans="1:2" x14ac:dyDescent="0.25">
      <c r="A420" s="1">
        <v>44218</v>
      </c>
      <c r="B420">
        <f>LN(1+'Japan 3-month Government Bond'!E138)*(1/52)</f>
        <v>1.7299908516076807E-5</v>
      </c>
    </row>
    <row r="421" spans="1:2" x14ac:dyDescent="0.25">
      <c r="A421" s="1">
        <v>44225</v>
      </c>
      <c r="B421">
        <f>LN(1+'Japan 3-month Government Bond'!E137)*(1/52)</f>
        <v>1.7299908516076807E-5</v>
      </c>
    </row>
    <row r="422" spans="1:2" x14ac:dyDescent="0.25">
      <c r="A422" s="1">
        <v>44232</v>
      </c>
      <c r="B422">
        <f>LN(1+'Japan 3-month Government Bond'!E136)*(1/52)</f>
        <v>1.9221160251604295E-5</v>
      </c>
    </row>
    <row r="423" spans="1:2" x14ac:dyDescent="0.25">
      <c r="A423" s="1">
        <v>44239</v>
      </c>
      <c r="B423">
        <f>LN(1+'Japan 3-month Government Bond'!E135)*(1/52)</f>
        <v>1.9221160251604295E-5</v>
      </c>
    </row>
    <row r="424" spans="1:2" x14ac:dyDescent="0.25">
      <c r="A424" s="1">
        <v>44246</v>
      </c>
      <c r="B424">
        <f>LN(1+'Japan 3-month Government Bond'!E134)*(1/52)</f>
        <v>1.9221160251604295E-5</v>
      </c>
    </row>
    <row r="425" spans="1:2" x14ac:dyDescent="0.25">
      <c r="A425" s="1">
        <v>44253</v>
      </c>
      <c r="B425">
        <f>LN(1+'Japan 3-month Government Bond'!E133)*(1/52)</f>
        <v>1.9221160251604295E-5</v>
      </c>
    </row>
    <row r="426" spans="1:2" x14ac:dyDescent="0.25">
      <c r="A426" s="1">
        <v>44260</v>
      </c>
      <c r="B426">
        <f>LN(1+'Japan 3-month Government Bond'!E132)*(1/52)</f>
        <v>1.9221160251604295E-5</v>
      </c>
    </row>
    <row r="427" spans="1:2" x14ac:dyDescent="0.25">
      <c r="A427" s="1">
        <v>44267</v>
      </c>
      <c r="B427">
        <f>LN(1+'Japan 3-month Government Bond'!E131)*(1/52)</f>
        <v>1.9221160251604295E-5</v>
      </c>
    </row>
    <row r="428" spans="1:2" x14ac:dyDescent="0.25">
      <c r="A428" s="1">
        <v>44274</v>
      </c>
      <c r="B428">
        <f>LN(1+'Japan 3-month Government Bond'!E130)*(1/52)</f>
        <v>1.9221160251604295E-5</v>
      </c>
    </row>
    <row r="429" spans="1:2" x14ac:dyDescent="0.25">
      <c r="A429" s="1">
        <v>44281</v>
      </c>
      <c r="B429">
        <f>LN(1+'Japan 3-month Government Bond'!E129)*(1/52)</f>
        <v>1.9221160251604295E-5</v>
      </c>
    </row>
    <row r="430" spans="1:2" x14ac:dyDescent="0.25">
      <c r="A430" s="1">
        <v>44288</v>
      </c>
      <c r="B430">
        <f>LN(1+'Japan 3-month Government Bond'!E128)*(1/52)</f>
        <v>1.9221160251604295E-5</v>
      </c>
    </row>
    <row r="431" spans="1:2" x14ac:dyDescent="0.25">
      <c r="A431" s="1">
        <v>44295</v>
      </c>
      <c r="B431">
        <f>LN(1+'Japan 3-month Government Bond'!E127)*(1/52)</f>
        <v>1.9221160251604295E-5</v>
      </c>
    </row>
    <row r="432" spans="1:2" x14ac:dyDescent="0.25">
      <c r="A432" s="1">
        <v>44302</v>
      </c>
      <c r="B432">
        <f>LN(1+'Japan 3-month Government Bond'!E126)*(1/52)</f>
        <v>1.9221160251604295E-5</v>
      </c>
    </row>
    <row r="433" spans="1:2" x14ac:dyDescent="0.25">
      <c r="A433" s="1">
        <v>44309</v>
      </c>
      <c r="B433">
        <f>LN(1+'Japan 3-month Government Bond'!E125)*(1/52)</f>
        <v>1.9221160251604295E-5</v>
      </c>
    </row>
    <row r="434" spans="1:2" x14ac:dyDescent="0.25">
      <c r="A434" s="1">
        <v>44316</v>
      </c>
      <c r="B434">
        <f>LN(1+'Japan 3-month Government Bond'!E124)*(1/52)</f>
        <v>1.9221160251604295E-5</v>
      </c>
    </row>
    <row r="435" spans="1:2" x14ac:dyDescent="0.25">
      <c r="A435" s="1">
        <v>44323</v>
      </c>
      <c r="B435">
        <f>LN(1+'Japan 3-month Government Bond'!E123)*(1/52)</f>
        <v>1.9221160251604295E-5</v>
      </c>
    </row>
    <row r="436" spans="1:2" x14ac:dyDescent="0.25">
      <c r="A436" s="1">
        <v>44330</v>
      </c>
      <c r="B436">
        <f>LN(1+'Japan 3-month Government Bond'!E122)*(1/52)</f>
        <v>1.9221160251604295E-5</v>
      </c>
    </row>
    <row r="437" spans="1:2" x14ac:dyDescent="0.25">
      <c r="A437" s="1">
        <v>44337</v>
      </c>
      <c r="B437">
        <f>LN(1+'Japan 3-month Government Bond'!E121)*(1/52)</f>
        <v>2.1142220063482006E-5</v>
      </c>
    </row>
    <row r="438" spans="1:2" x14ac:dyDescent="0.25">
      <c r="A438" s="1">
        <v>44344</v>
      </c>
      <c r="B438">
        <f>LN(1+'Japan 3-month Government Bond'!E120)*(1/52)</f>
        <v>1.9221160251604295E-5</v>
      </c>
    </row>
    <row r="439" spans="1:2" x14ac:dyDescent="0.25">
      <c r="A439" s="1">
        <v>44351</v>
      </c>
      <c r="B439">
        <f>LN(1+'Japan 3-month Government Bond'!E119)*(1/52)</f>
        <v>1.9221160251604295E-5</v>
      </c>
    </row>
    <row r="440" spans="1:2" x14ac:dyDescent="0.25">
      <c r="A440" s="1">
        <v>44358</v>
      </c>
      <c r="B440">
        <f>LN(1+'Japan 3-month Government Bond'!E118)*(1/52)</f>
        <v>1.9221160251604295E-5</v>
      </c>
    </row>
    <row r="441" spans="1:2" x14ac:dyDescent="0.25">
      <c r="A441" s="1">
        <v>44365</v>
      </c>
      <c r="B441">
        <f>LN(1+'Japan 3-month Government Bond'!E117)*(1/52)</f>
        <v>1.9221160251604295E-5</v>
      </c>
    </row>
    <row r="442" spans="1:2" x14ac:dyDescent="0.25">
      <c r="A442" s="1">
        <v>44372</v>
      </c>
      <c r="B442">
        <f>LN(1+'Japan 3-month Government Bond'!E116)*(1/52)</f>
        <v>1.9221160251604295E-5</v>
      </c>
    </row>
    <row r="443" spans="1:2" x14ac:dyDescent="0.25">
      <c r="A443" s="1">
        <v>44379</v>
      </c>
      <c r="B443">
        <f>LN(1+'Japan 3-month Government Bond'!E115)*(1/52)</f>
        <v>1.9221160251604295E-5</v>
      </c>
    </row>
    <row r="444" spans="1:2" x14ac:dyDescent="0.25">
      <c r="A444" s="1">
        <v>44386</v>
      </c>
      <c r="B444">
        <f>LN(1+'Japan 3-month Government Bond'!E114)*(1/52)</f>
        <v>1.9221160251604295E-5</v>
      </c>
    </row>
    <row r="445" spans="1:2" x14ac:dyDescent="0.25">
      <c r="A445" s="1">
        <v>44393</v>
      </c>
      <c r="B445">
        <f>LN(1+'Japan 3-month Government Bond'!E113)*(1/52)</f>
        <v>2.3063087990042057E-5</v>
      </c>
    </row>
    <row r="446" spans="1:2" x14ac:dyDescent="0.25">
      <c r="A446" s="1">
        <v>44399</v>
      </c>
      <c r="B446">
        <f>LN(1+'Japan 3-month Government Bond'!E112)*(1/52)</f>
        <v>2.1142220063482006E-5</v>
      </c>
    </row>
    <row r="447" spans="1:2" x14ac:dyDescent="0.25">
      <c r="A447" s="1">
        <v>44407</v>
      </c>
      <c r="B447">
        <f>LN(1+'Japan 3-month Government Bond'!E111)*(1/52)</f>
        <v>2.1142220063482006E-5</v>
      </c>
    </row>
    <row r="448" spans="1:2" x14ac:dyDescent="0.25">
      <c r="A448" s="1">
        <v>44414</v>
      </c>
      <c r="B448">
        <f>LN(1+'Japan 3-month Government Bond'!E110)*(1/52)</f>
        <v>2.1142220063482006E-5</v>
      </c>
    </row>
    <row r="449" spans="1:2" x14ac:dyDescent="0.25">
      <c r="A449" s="1">
        <v>44421</v>
      </c>
      <c r="B449">
        <f>LN(1+'Japan 3-month Government Bond'!E109)*(1/52)</f>
        <v>2.3063087990042057E-5</v>
      </c>
    </row>
    <row r="450" spans="1:2" x14ac:dyDescent="0.25">
      <c r="A450" s="1">
        <v>44428</v>
      </c>
      <c r="B450">
        <f>LN(1+'Japan 3-month Government Bond'!E108)*(1/52)</f>
        <v>2.3063087990042057E-5</v>
      </c>
    </row>
    <row r="451" spans="1:2" x14ac:dyDescent="0.25">
      <c r="A451" s="1">
        <v>44435</v>
      </c>
      <c r="B451">
        <f>LN(1+'Japan 3-month Government Bond'!E107)*(1/52)</f>
        <v>2.3063087990042057E-5</v>
      </c>
    </row>
    <row r="452" spans="1:2" x14ac:dyDescent="0.25">
      <c r="A452" s="1">
        <v>44442</v>
      </c>
      <c r="B452">
        <f>LN(1+'Japan 3-month Government Bond'!E106)*(1/52)</f>
        <v>2.3063087990042057E-5</v>
      </c>
    </row>
    <row r="453" spans="1:2" x14ac:dyDescent="0.25">
      <c r="A453" s="1">
        <v>44449</v>
      </c>
      <c r="B453">
        <f>LN(1+'Japan 3-month Government Bond'!E105)*(1/52)</f>
        <v>2.1142220063482006E-5</v>
      </c>
    </row>
    <row r="454" spans="1:2" x14ac:dyDescent="0.25">
      <c r="A454" s="1">
        <v>44456</v>
      </c>
      <c r="B454">
        <f>LN(1+'Japan 3-month Government Bond'!E104)*(1/52)</f>
        <v>2.1142220063482006E-5</v>
      </c>
    </row>
    <row r="455" spans="1:2" x14ac:dyDescent="0.25">
      <c r="A455" s="1">
        <v>44463</v>
      </c>
      <c r="B455">
        <f>LN(1+'Japan 3-month Government Bond'!E103)*(1/52)</f>
        <v>2.1142220063482006E-5</v>
      </c>
    </row>
    <row r="456" spans="1:2" x14ac:dyDescent="0.25">
      <c r="A456" s="1">
        <v>44470</v>
      </c>
      <c r="B456">
        <f>LN(1+'Japan 3-month Government Bond'!E102)*(1/52)</f>
        <v>2.4983764069617863E-5</v>
      </c>
    </row>
    <row r="457" spans="1:2" x14ac:dyDescent="0.25">
      <c r="A457" s="1">
        <v>44477</v>
      </c>
      <c r="B457">
        <f>LN(1+'Japan 3-month Government Bond'!E101)*(1/52)</f>
        <v>2.3063087990042057E-5</v>
      </c>
    </row>
    <row r="458" spans="1:2" x14ac:dyDescent="0.25">
      <c r="A458" s="1">
        <v>44484</v>
      </c>
      <c r="B458">
        <f>LN(1+'Japan 3-month Government Bond'!E100)*(1/52)</f>
        <v>2.1142220063482006E-5</v>
      </c>
    </row>
    <row r="459" spans="1:2" x14ac:dyDescent="0.25">
      <c r="A459" s="1">
        <v>44491</v>
      </c>
      <c r="B459">
        <f>LN(1+'Japan 3-month Government Bond'!E99)*(1/52)</f>
        <v>2.1142220063482006E-5</v>
      </c>
    </row>
    <row r="460" spans="1:2" x14ac:dyDescent="0.25">
      <c r="A460" s="1">
        <v>44498</v>
      </c>
      <c r="B460">
        <f>LN(1+'Japan 3-month Government Bond'!E98)*(1/52)</f>
        <v>2.1142220063482006E-5</v>
      </c>
    </row>
    <row r="461" spans="1:2" x14ac:dyDescent="0.25">
      <c r="A461" s="1">
        <v>44505</v>
      </c>
      <c r="B461">
        <f>LN(1+'Japan 3-month Government Bond'!E97)*(1/52)</f>
        <v>2.3063087990042057E-5</v>
      </c>
    </row>
    <row r="462" spans="1:2" x14ac:dyDescent="0.25">
      <c r="A462" s="1">
        <v>44512</v>
      </c>
      <c r="B462">
        <f>LN(1+'Japan 3-month Government Bond'!E96)*(1/52)</f>
        <v>2.3063087990042057E-5</v>
      </c>
    </row>
    <row r="463" spans="1:2" x14ac:dyDescent="0.25">
      <c r="A463" s="1">
        <v>44519</v>
      </c>
      <c r="B463">
        <f>LN(1+'Japan 3-month Government Bond'!E95)*(1/52)</f>
        <v>2.3063087990042057E-5</v>
      </c>
    </row>
    <row r="464" spans="1:2" x14ac:dyDescent="0.25">
      <c r="A464" s="1">
        <v>44526</v>
      </c>
      <c r="B464">
        <f>LN(1+'Japan 3-month Government Bond'!E94)*(1/52)</f>
        <v>2.8824540841075938E-5</v>
      </c>
    </row>
    <row r="465" spans="1:2" x14ac:dyDescent="0.25">
      <c r="A465" s="1">
        <v>44533</v>
      </c>
      <c r="B465">
        <f>LN(1+'Japan 3-month Government Bond'!E93)*(1/52)</f>
        <v>2.6904248340527093E-5</v>
      </c>
    </row>
    <row r="466" spans="1:2" x14ac:dyDescent="0.25">
      <c r="A466" s="1">
        <v>44540</v>
      </c>
      <c r="B466">
        <f>LN(1+'Japan 3-month Government Bond'!E92)*(1/52)</f>
        <v>2.3063087990042057E-5</v>
      </c>
    </row>
    <row r="467" spans="1:2" x14ac:dyDescent="0.25">
      <c r="A467" s="1">
        <v>44547</v>
      </c>
      <c r="B467">
        <f>LN(1+'Japan 3-month Government Bond'!E91)*(1/52)</f>
        <v>2.1142220063482006E-5</v>
      </c>
    </row>
    <row r="468" spans="1:2" x14ac:dyDescent="0.25">
      <c r="A468" s="1">
        <v>44554</v>
      </c>
      <c r="B468">
        <f>LN(1+'Japan 3-month Government Bond'!E90)*(1/52)</f>
        <v>2.3063087990042057E-5</v>
      </c>
    </row>
    <row r="469" spans="1:2" x14ac:dyDescent="0.25">
      <c r="A469" s="1">
        <v>44560</v>
      </c>
      <c r="B469">
        <f>LN(1+'Japan 3-month Government Bond'!E89)*(1/52)</f>
        <v>2.3063087990042057E-5</v>
      </c>
    </row>
    <row r="470" spans="1:2" x14ac:dyDescent="0.25">
      <c r="A470" s="1">
        <v>44568</v>
      </c>
      <c r="B470">
        <f>LN(1+'Japan 3-month Government Bond'!E88)*(1/52)</f>
        <v>1.9221160251604295E-5</v>
      </c>
    </row>
    <row r="471" spans="1:2" x14ac:dyDescent="0.25">
      <c r="A471" s="1">
        <v>44575</v>
      </c>
      <c r="B471">
        <f>LN(1+'Japan 3-month Government Bond'!E87)*(1/52)</f>
        <v>1.7299908516076807E-5</v>
      </c>
    </row>
    <row r="472" spans="1:2" x14ac:dyDescent="0.25">
      <c r="A472" s="1">
        <v>44582</v>
      </c>
      <c r="B472">
        <f>LN(1+'Japan 3-month Government Bond'!E86)*(1/52)</f>
        <v>1.7299908516076807E-5</v>
      </c>
    </row>
    <row r="473" spans="1:2" x14ac:dyDescent="0.25">
      <c r="A473" s="1">
        <v>44589</v>
      </c>
      <c r="B473">
        <f>LN(1+'Japan 3-month Government Bond'!E85)*(1/52)</f>
        <v>1.7299908516076807E-5</v>
      </c>
    </row>
    <row r="474" spans="1:2" x14ac:dyDescent="0.25">
      <c r="A474" s="1">
        <v>44596</v>
      </c>
      <c r="B474">
        <f>LN(1+'Japan 3-month Government Bond'!E84)*(1/52)</f>
        <v>1.7299908516076807E-5</v>
      </c>
    </row>
    <row r="475" spans="1:2" x14ac:dyDescent="0.25">
      <c r="A475" s="1">
        <v>44602</v>
      </c>
      <c r="B475">
        <f>LN(1+'Japan 3-month Government Bond'!E83)*(1/52)</f>
        <v>1.7299908516076807E-5</v>
      </c>
    </row>
    <row r="476" spans="1:2" x14ac:dyDescent="0.25">
      <c r="A476" s="1">
        <v>44610</v>
      </c>
      <c r="B476">
        <f>LN(1+'Japan 3-month Government Bond'!E82)*(1/52)</f>
        <v>1.5378464818543157E-5</v>
      </c>
    </row>
    <row r="477" spans="1:2" x14ac:dyDescent="0.25">
      <c r="A477" s="1">
        <v>44617</v>
      </c>
      <c r="B477">
        <f>LN(1+'Japan 3-month Government Bond'!E81)*(1/52)</f>
        <v>1.5378464818543157E-5</v>
      </c>
    </row>
    <row r="478" spans="1:2" x14ac:dyDescent="0.25">
      <c r="A478" s="1">
        <v>44624</v>
      </c>
      <c r="B478">
        <f>LN(1+'Japan 3-month Government Bond'!E80)*(1/52)</f>
        <v>1.7299908516076807E-5</v>
      </c>
    </row>
    <row r="479" spans="1:2" x14ac:dyDescent="0.25">
      <c r="A479" s="1">
        <v>44631</v>
      </c>
      <c r="B479">
        <f>LN(1+'Japan 3-month Government Bond'!E79)*(1/52)</f>
        <v>1.7299908516076807E-5</v>
      </c>
    </row>
    <row r="480" spans="1:2" x14ac:dyDescent="0.25">
      <c r="A480" s="1">
        <v>44638</v>
      </c>
      <c r="B480">
        <f>LN(1+'Japan 3-month Government Bond'!E78)*(1/52)</f>
        <v>1.5378464818543157E-5</v>
      </c>
    </row>
    <row r="481" spans="1:2" x14ac:dyDescent="0.25">
      <c r="A481" s="1">
        <v>44645</v>
      </c>
      <c r="B481">
        <f>LN(1+'Japan 3-month Government Bond'!E77)*(1/52)</f>
        <v>1.5378464818543157E-5</v>
      </c>
    </row>
    <row r="482" spans="1:2" x14ac:dyDescent="0.25">
      <c r="A482" s="1">
        <v>44652</v>
      </c>
      <c r="B482">
        <f>LN(1+'Japan 3-month Government Bond'!E76)*(1/52)</f>
        <v>1.9221160251604295E-5</v>
      </c>
    </row>
    <row r="483" spans="1:2" x14ac:dyDescent="0.25">
      <c r="A483" s="1">
        <v>44659</v>
      </c>
      <c r="B483">
        <f>LN(1+'Japan 3-month Government Bond'!E75)*(1/52)</f>
        <v>2.3063087990042057E-5</v>
      </c>
    </row>
    <row r="484" spans="1:2" x14ac:dyDescent="0.25">
      <c r="A484" s="1">
        <v>44666</v>
      </c>
      <c r="B484">
        <f>LN(1+'Japan 3-month Government Bond'!E74)*(1/52)</f>
        <v>1.9221160251604295E-5</v>
      </c>
    </row>
    <row r="485" spans="1:2" x14ac:dyDescent="0.25">
      <c r="A485" s="1">
        <v>44673</v>
      </c>
      <c r="B485">
        <f>LN(1+'Japan 3-month Government Bond'!E73)*(1/52)</f>
        <v>2.3063087990042057E-5</v>
      </c>
    </row>
    <row r="486" spans="1:2" x14ac:dyDescent="0.25">
      <c r="A486" s="1">
        <v>44679</v>
      </c>
      <c r="B486">
        <f>LN(1+'Japan 3-month Government Bond'!E72)*(1/52)</f>
        <v>2.8824540841075938E-5</v>
      </c>
    </row>
    <row r="487" spans="1:2" x14ac:dyDescent="0.25">
      <c r="A487" s="1">
        <v>44687</v>
      </c>
      <c r="B487">
        <f>LN(1+'Japan 3-month Government Bond'!E71)*(1/52)</f>
        <v>2.6904248340527093E-5</v>
      </c>
    </row>
    <row r="488" spans="1:2" x14ac:dyDescent="0.25">
      <c r="A488" s="1">
        <v>44694</v>
      </c>
      <c r="B488">
        <f>LN(1+'Japan 3-month Government Bond'!E70)*(1/52)</f>
        <v>2.3063087990042057E-5</v>
      </c>
    </row>
    <row r="489" spans="1:2" x14ac:dyDescent="0.25">
      <c r="A489" s="1">
        <v>44701</v>
      </c>
      <c r="B489">
        <f>LN(1+'Japan 3-month Government Bond'!E69)*(1/52)</f>
        <v>2.3063087990042057E-5</v>
      </c>
    </row>
    <row r="490" spans="1:2" x14ac:dyDescent="0.25">
      <c r="A490" s="1">
        <v>44708</v>
      </c>
      <c r="B490">
        <f>LN(1+'Japan 3-month Government Bond'!E68)*(1/52)</f>
        <v>2.1142220063482006E-5</v>
      </c>
    </row>
    <row r="491" spans="1:2" x14ac:dyDescent="0.25">
      <c r="A491" s="1">
        <v>44715</v>
      </c>
      <c r="B491">
        <f>LN(1+'Japan 3-month Government Bond'!E67)*(1/52)</f>
        <v>1.9221160251604295E-5</v>
      </c>
    </row>
    <row r="492" spans="1:2" x14ac:dyDescent="0.25">
      <c r="A492" s="1">
        <v>44722</v>
      </c>
      <c r="B492">
        <f>LN(1+'Japan 3-month Government Bond'!E66)*(1/52)</f>
        <v>1.7299908516076807E-5</v>
      </c>
    </row>
    <row r="493" spans="1:2" x14ac:dyDescent="0.25">
      <c r="A493" s="1">
        <v>44729</v>
      </c>
      <c r="B493">
        <f>LN(1+'Japan 3-month Government Bond'!E65)*(1/52)</f>
        <v>3.8423128128328037E-5</v>
      </c>
    </row>
    <row r="494" spans="1:2" x14ac:dyDescent="0.25">
      <c r="A494" s="1">
        <v>44736</v>
      </c>
      <c r="B494">
        <f>LN(1+'Japan 3-month Government Bond'!E64)*(1/52)</f>
        <v>3.2664550684259848E-5</v>
      </c>
    </row>
    <row r="495" spans="1:2" x14ac:dyDescent="0.25">
      <c r="A495" s="1">
        <v>44743</v>
      </c>
      <c r="B495">
        <f>LN(1+'Japan 3-month Government Bond'!E63)*(1/52)</f>
        <v>2.6904248340527093E-5</v>
      </c>
    </row>
    <row r="496" spans="1:2" x14ac:dyDescent="0.25">
      <c r="A496" s="1">
        <v>44750</v>
      </c>
      <c r="B496">
        <f>LN(1+'Japan 3-month Government Bond'!E62)*(1/52)</f>
        <v>2.8824540841075938E-5</v>
      </c>
    </row>
    <row r="497" spans="1:2" x14ac:dyDescent="0.25">
      <c r="A497" s="1">
        <v>44757</v>
      </c>
      <c r="B497">
        <f>LN(1+'Japan 3-month Government Bond'!E61)*(1/52)</f>
        <v>2.8824540841075938E-5</v>
      </c>
    </row>
    <row r="498" spans="1:2" x14ac:dyDescent="0.25">
      <c r="A498" s="1">
        <v>44764</v>
      </c>
      <c r="B498">
        <f>LN(1+'Japan 3-month Government Bond'!E60)*(1/52)</f>
        <v>3.0744641609559111E-5</v>
      </c>
    </row>
    <row r="499" spans="1:2" x14ac:dyDescent="0.25">
      <c r="A499" s="1">
        <v>44771</v>
      </c>
      <c r="B499">
        <f>LN(1+'Japan 3-month Government Bond'!E59)*(1/52)</f>
        <v>2.8824540841075938E-5</v>
      </c>
    </row>
    <row r="500" spans="1:2" x14ac:dyDescent="0.25">
      <c r="A500" s="1">
        <v>44778</v>
      </c>
      <c r="B500">
        <f>LN(1+'Japan 3-month Government Bond'!E58)*(1/52)</f>
        <v>2.4983764069617863E-5</v>
      </c>
    </row>
    <row r="501" spans="1:2" x14ac:dyDescent="0.25">
      <c r="A501" s="1">
        <v>44785</v>
      </c>
      <c r="B501">
        <f>LN(1+'Japan 3-month Government Bond'!E57)*(1/52)</f>
        <v>2.1142220063482006E-5</v>
      </c>
    </row>
    <row r="502" spans="1:2" x14ac:dyDescent="0.25">
      <c r="A502" s="1">
        <v>44792</v>
      </c>
      <c r="B502">
        <f>LN(1+'Japan 3-month Government Bond'!E56)*(1/52)</f>
        <v>2.3063087990042057E-5</v>
      </c>
    </row>
    <row r="503" spans="1:2" x14ac:dyDescent="0.25">
      <c r="A503" s="1">
        <v>44799</v>
      </c>
      <c r="B503">
        <f>LN(1+'Japan 3-month Government Bond'!E55)*(1/52)</f>
        <v>2.1142220063482006E-5</v>
      </c>
    </row>
    <row r="504" spans="1:2" x14ac:dyDescent="0.25">
      <c r="A504" s="1">
        <v>44806</v>
      </c>
      <c r="B504">
        <f>LN(1+'Japan 3-month Government Bond'!E54)*(1/52)</f>
        <v>2.1142220063482006E-5</v>
      </c>
    </row>
    <row r="505" spans="1:2" x14ac:dyDescent="0.25">
      <c r="A505" s="1">
        <v>44813</v>
      </c>
      <c r="B505">
        <f>LN(1+'Japan 3-month Government Bond'!E53)*(1/52)</f>
        <v>2.4983764069617863E-5</v>
      </c>
    </row>
    <row r="506" spans="1:2" x14ac:dyDescent="0.25">
      <c r="A506" s="1">
        <v>44820</v>
      </c>
      <c r="B506">
        <f>LN(1+'Japan 3-month Government Bond'!E52)*(1/52)</f>
        <v>2.3063087990042057E-5</v>
      </c>
    </row>
    <row r="507" spans="1:2" x14ac:dyDescent="0.25">
      <c r="A507" s="1">
        <v>44826</v>
      </c>
      <c r="B507">
        <f>LN(1+'Japan 3-month Government Bond'!E51)*(1/52)</f>
        <v>4.4179981705451128E-5</v>
      </c>
    </row>
    <row r="508" spans="1:2" x14ac:dyDescent="0.25">
      <c r="A508" s="1">
        <v>44834</v>
      </c>
      <c r="B508">
        <f>LN(1+'Japan 3-month Government Bond'!E50)*(1/52)</f>
        <v>4.8016926895906656E-5</v>
      </c>
    </row>
    <row r="509" spans="1:2" x14ac:dyDescent="0.25">
      <c r="A509" s="1">
        <v>44841</v>
      </c>
      <c r="B509">
        <f>LN(1+'Japan 3-month Government Bond'!E49)*(1/52)</f>
        <v>5.1853106687356411E-5</v>
      </c>
    </row>
    <row r="510" spans="1:2" x14ac:dyDescent="0.25">
      <c r="A510" s="1">
        <v>44848</v>
      </c>
      <c r="B510">
        <f>LN(1+'Japan 3-month Government Bond'!E48)*(1/52)</f>
        <v>3.0744641609559111E-5</v>
      </c>
    </row>
    <row r="511" spans="1:2" x14ac:dyDescent="0.25">
      <c r="A511" s="1">
        <v>44855</v>
      </c>
      <c r="B511">
        <f>LN(1+'Japan 3-month Government Bond'!E47)*(1/52)</f>
        <v>3.6503793905389725E-5</v>
      </c>
    </row>
    <row r="512" spans="1:2" x14ac:dyDescent="0.25">
      <c r="A512" s="1">
        <v>44862</v>
      </c>
      <c r="B512">
        <f>LN(1+'Japan 3-month Government Bond'!E46)*(1/52)</f>
        <v>2.4983764069617863E-5</v>
      </c>
    </row>
    <row r="513" spans="1:2" x14ac:dyDescent="0.25">
      <c r="A513" s="1">
        <v>44869</v>
      </c>
      <c r="B513">
        <f>LN(1+'Japan 3-month Government Bond'!E45)*(1/52)</f>
        <v>2.3063087990042057E-5</v>
      </c>
    </row>
    <row r="514" spans="1:2" x14ac:dyDescent="0.25">
      <c r="A514" s="1">
        <v>44876</v>
      </c>
      <c r="B514">
        <f>LN(1+'Japan 3-month Government Bond'!E44)*(1/52)</f>
        <v>2.4983764069617863E-5</v>
      </c>
    </row>
    <row r="515" spans="1:2" x14ac:dyDescent="0.25">
      <c r="A515" s="1">
        <v>44883</v>
      </c>
      <c r="B515">
        <f>LN(1+'Japan 3-month Government Bond'!E43)*(1/52)</f>
        <v>2.3063087990042057E-5</v>
      </c>
    </row>
    <row r="516" spans="1:2" x14ac:dyDescent="0.25">
      <c r="A516" s="1">
        <v>44890</v>
      </c>
      <c r="B516">
        <f>LN(1+'Japan 3-month Government Bond'!E42)*(1/52)</f>
        <v>3.8423128128328037E-5</v>
      </c>
    </row>
    <row r="517" spans="1:2" x14ac:dyDescent="0.25">
      <c r="A517" s="1">
        <v>44897</v>
      </c>
      <c r="B517">
        <f>LN(1+'Japan 3-month Government Bond'!E41)*(1/52)</f>
        <v>3.2664550684259848E-5</v>
      </c>
    </row>
    <row r="518" spans="1:2" x14ac:dyDescent="0.25">
      <c r="A518" s="1">
        <v>44904</v>
      </c>
      <c r="B518">
        <f>LN(1+'Japan 3-month Government Bond'!E40)*(1/52)</f>
        <v>3.2664550684259848E-5</v>
      </c>
    </row>
    <row r="519" spans="1:2" x14ac:dyDescent="0.25">
      <c r="A519" s="1">
        <v>44911</v>
      </c>
      <c r="B519">
        <f>LN(1+'Japan 3-month Government Bond'!E39)*(1/52)</f>
        <v>2.8824540841075938E-5</v>
      </c>
    </row>
    <row r="520" spans="1:2" x14ac:dyDescent="0.25">
      <c r="A520" s="1">
        <v>44918</v>
      </c>
      <c r="B520">
        <f>LN(1+'Japan 3-month Government Bond'!E38)*(1/52)</f>
        <v>3.4584268103449949E-5</v>
      </c>
    </row>
    <row r="521" spans="1:2" x14ac:dyDescent="0.25">
      <c r="A521" s="1">
        <v>44925</v>
      </c>
      <c r="B521">
        <f>LN(1+'Japan 3-month Government Bond'!E37)*(1/52)</f>
        <v>3.4584268103449949E-5</v>
      </c>
    </row>
    <row r="522" spans="1:2" x14ac:dyDescent="0.25">
      <c r="A522" s="1">
        <v>44932</v>
      </c>
      <c r="B522">
        <f>LN(1+'Japan 3-month Government Bond'!E36)*(1/52)</f>
        <v>2.3063087990042057E-5</v>
      </c>
    </row>
    <row r="523" spans="1:2" x14ac:dyDescent="0.25">
      <c r="A523" s="1">
        <v>44939</v>
      </c>
      <c r="B523">
        <f>LN(1+'Japan 3-month Government Bond'!E35)*(1/52)</f>
        <v>3.2664550684259848E-5</v>
      </c>
    </row>
    <row r="524" spans="1:2" x14ac:dyDescent="0.25">
      <c r="A524" s="1">
        <v>44946</v>
      </c>
      <c r="B524">
        <f>LN(1+'Japan 3-month Government Bond'!E34)*(1/52)</f>
        <v>3.2664550684259848E-5</v>
      </c>
    </row>
    <row r="525" spans="1:2" x14ac:dyDescent="0.25">
      <c r="A525" s="1">
        <v>44953</v>
      </c>
      <c r="B525">
        <f>LN(1+'Japan 3-month Government Bond'!E33)*(1/52)</f>
        <v>3.2664550684259848E-5</v>
      </c>
    </row>
    <row r="526" spans="1:2" x14ac:dyDescent="0.25">
      <c r="A526" s="1">
        <v>44960</v>
      </c>
      <c r="B526">
        <f>LN(1+'Japan 3-month Government Bond'!E32)*(1/52)</f>
        <v>3.2664550684259848E-5</v>
      </c>
    </row>
    <row r="527" spans="1:2" x14ac:dyDescent="0.25">
      <c r="A527" s="1">
        <v>44967</v>
      </c>
      <c r="B527">
        <f>LN(1+'Japan 3-month Government Bond'!E31)*(1/52)</f>
        <v>3.4584268103449949E-5</v>
      </c>
    </row>
    <row r="528" spans="1:2" x14ac:dyDescent="0.25">
      <c r="A528" s="1">
        <v>44974</v>
      </c>
      <c r="B528">
        <f>LN(1+'Japan 3-month Government Bond'!E30)*(1/52)</f>
        <v>3.0744641609559111E-5</v>
      </c>
    </row>
    <row r="529" spans="1:2" x14ac:dyDescent="0.25">
      <c r="A529" s="1">
        <v>44981</v>
      </c>
      <c r="B529">
        <f>LN(1+'Japan 3-month Government Bond'!E29)*(1/52)</f>
        <v>2.6904248340527093E-5</v>
      </c>
    </row>
    <row r="530" spans="1:2" x14ac:dyDescent="0.25">
      <c r="A530" s="1">
        <v>44988</v>
      </c>
      <c r="B530">
        <f>LN(1+'Japan 3-month Government Bond'!E28)*(1/52)</f>
        <v>3.4584268103449949E-5</v>
      </c>
    </row>
    <row r="531" spans="1:2" x14ac:dyDescent="0.25">
      <c r="A531" s="1">
        <v>44995</v>
      </c>
      <c r="B531">
        <f>LN(1+'Japan 3-month Government Bond'!E27)*(1/52)</f>
        <v>3.6503793905389725E-5</v>
      </c>
    </row>
    <row r="532" spans="1:2" x14ac:dyDescent="0.25">
      <c r="A532" s="1">
        <v>45002</v>
      </c>
      <c r="B532">
        <f>LN(1+'Japan 3-month Government Bond'!E26)*(1/52)</f>
        <v>5.1853106687356411E-5</v>
      </c>
    </row>
    <row r="533" spans="1:2" x14ac:dyDescent="0.25">
      <c r="A533" s="1">
        <v>45009</v>
      </c>
      <c r="B533">
        <f>LN(1+'Japan 3-month Government Bond'!E25)*(1/52)</f>
        <v>5.1853106687356411E-5</v>
      </c>
    </row>
    <row r="534" spans="1:2" x14ac:dyDescent="0.25">
      <c r="A534" s="1">
        <v>45016</v>
      </c>
      <c r="B534">
        <f>LN(1+'Japan 3-month Government Bond'!E24)*(1/52)</f>
        <v>4.8016926895906656E-5</v>
      </c>
    </row>
    <row r="535" spans="1:2" x14ac:dyDescent="0.25">
      <c r="A535" s="1">
        <v>45023</v>
      </c>
      <c r="B535">
        <f>LN(1+'Japan 3-month Government Bond'!E23)*(1/52)</f>
        <v>4.0342270810502306E-5</v>
      </c>
    </row>
    <row r="536" spans="1:2" x14ac:dyDescent="0.25">
      <c r="A536" s="1">
        <v>45030</v>
      </c>
      <c r="B536">
        <f>LN(1+'Japan 3-month Government Bond'!E22)*(1/52)</f>
        <v>4.0342270810502306E-5</v>
      </c>
    </row>
    <row r="537" spans="1:2" x14ac:dyDescent="0.25">
      <c r="A537" s="1">
        <v>45037</v>
      </c>
      <c r="B537">
        <f>LN(1+'Japan 3-month Government Bond'!E21)*(1/52)</f>
        <v>3.4584268103449949E-5</v>
      </c>
    </row>
    <row r="538" spans="1:2" x14ac:dyDescent="0.25">
      <c r="A538" s="1">
        <v>45044</v>
      </c>
      <c r="B538">
        <f>LN(1+'Japan 3-month Government Bond'!E20)*(1/52)</f>
        <v>3.4584268103449949E-5</v>
      </c>
    </row>
    <row r="539" spans="1:2" x14ac:dyDescent="0.25">
      <c r="A539" s="1">
        <v>45050</v>
      </c>
      <c r="B539">
        <f>LN(1+'Japan 3-month Government Bond'!E19)*(1/52)</f>
        <v>0</v>
      </c>
    </row>
    <row r="540" spans="1:2" x14ac:dyDescent="0.25">
      <c r="A540" s="1">
        <v>45058</v>
      </c>
      <c r="B540">
        <f>LN(1+'Japan 3-month Government Bond'!E18)*(1/52)</f>
        <v>3.2664550684259848E-5</v>
      </c>
    </row>
    <row r="541" spans="1:2" x14ac:dyDescent="0.25">
      <c r="A541" s="1">
        <v>45065</v>
      </c>
      <c r="B541">
        <f>LN(1+'Japan 3-month Government Bond'!E17)*(1/52)</f>
        <v>3.2664550684259848E-5</v>
      </c>
    </row>
    <row r="542" spans="1:2" x14ac:dyDescent="0.25">
      <c r="A542" s="1">
        <v>45072</v>
      </c>
      <c r="B542">
        <f>LN(1+'Japan 3-month Government Bond'!E16)*(1/52)</f>
        <v>3.6503793905389725E-5</v>
      </c>
    </row>
    <row r="543" spans="1:2" x14ac:dyDescent="0.25">
      <c r="A543" s="1">
        <v>45079</v>
      </c>
      <c r="B543">
        <f>LN(1+'Japan 3-month Government Bond'!E15)*(1/52)</f>
        <v>3.4584268103449949E-5</v>
      </c>
    </row>
    <row r="544" spans="1:2" x14ac:dyDescent="0.25">
      <c r="A544" s="1">
        <v>45086</v>
      </c>
      <c r="B544">
        <f>LN(1+'Japan 3-month Government Bond'!E14)*(1/52)</f>
        <v>3.4584268103449949E-5</v>
      </c>
    </row>
    <row r="545" spans="1:2" x14ac:dyDescent="0.25">
      <c r="A545" s="1">
        <v>45093</v>
      </c>
      <c r="B545">
        <f>LN(1+'Japan 3-month Government Bond'!E13)*(1/52)</f>
        <v>2.6904248340527093E-5</v>
      </c>
    </row>
    <row r="546" spans="1:2" x14ac:dyDescent="0.25">
      <c r="A546" s="1">
        <v>45100</v>
      </c>
      <c r="B546">
        <f>LN(1+'Japan 3-month Government Bond'!E12)*(1/52)</f>
        <v>2.3063087990042057E-5</v>
      </c>
    </row>
    <row r="547" spans="1:2" x14ac:dyDescent="0.25">
      <c r="A547" s="1">
        <v>45107</v>
      </c>
      <c r="B547">
        <f>LN(1+'Japan 3-month Government Bond'!E11)*(1/52)</f>
        <v>2.3063087990042057E-5</v>
      </c>
    </row>
    <row r="548" spans="1:2" x14ac:dyDescent="0.25">
      <c r="A548" s="1">
        <v>45114</v>
      </c>
      <c r="B548">
        <f>LN(1+'Japan 3-month Government Bond'!E10)*(1/52)</f>
        <v>2.3063087990042057E-5</v>
      </c>
    </row>
    <row r="549" spans="1:2" x14ac:dyDescent="0.25">
      <c r="A549" s="1">
        <v>45121</v>
      </c>
      <c r="B549">
        <f>LN(1+'Japan 3-month Government Bond'!E9)*(1/52)</f>
        <v>2.8824540841075938E-5</v>
      </c>
    </row>
    <row r="550" spans="1:2" x14ac:dyDescent="0.25">
      <c r="A550" s="1">
        <v>45128</v>
      </c>
      <c r="B550">
        <f>LN(1+'Japan 3-month Government Bond'!E8)*(1/52)</f>
        <v>2.4983764069617863E-5</v>
      </c>
    </row>
    <row r="551" spans="1:2" x14ac:dyDescent="0.25">
      <c r="A551" s="1">
        <v>45135</v>
      </c>
      <c r="B551">
        <f>LN(1+'Japan 3-month Government Bond'!E7)*(1/52)</f>
        <v>1.9221160251604295E-5</v>
      </c>
    </row>
    <row r="552" spans="1:2" x14ac:dyDescent="0.25">
      <c r="A552" s="1">
        <v>45142</v>
      </c>
      <c r="B552">
        <f>LN(1+'Japan 3-month Government Bond'!E6)*(1/52)</f>
        <v>1.9221160251604295E-5</v>
      </c>
    </row>
    <row r="553" spans="1:2" x14ac:dyDescent="0.25">
      <c r="A553" s="1">
        <v>45148</v>
      </c>
      <c r="B553">
        <f>LN(1+'Japan 3-month Government Bond'!E5)*(1/52)</f>
        <v>2.1142220063482006E-5</v>
      </c>
    </row>
    <row r="554" spans="1:2" x14ac:dyDescent="0.25">
      <c r="A554" s="1">
        <v>45156</v>
      </c>
      <c r="B554">
        <f>LN(1+'Japan 3-month Government Bond'!E4)*(1/52)</f>
        <v>2.3063087990042057E-5</v>
      </c>
    </row>
    <row r="555" spans="1:2" x14ac:dyDescent="0.25">
      <c r="A555" s="1">
        <v>45163</v>
      </c>
      <c r="B555">
        <f>LN(1+'Japan 3-month Government Bond'!E3)*(1/52)</f>
        <v>0</v>
      </c>
    </row>
    <row r="556" spans="1:2" x14ac:dyDescent="0.25">
      <c r="A556" s="1">
        <v>45170</v>
      </c>
      <c r="B556">
        <f>LN(1+'Japan 3-month Government Bond'!E2)*(1/52)</f>
        <v>3.0744641609559111E-5</v>
      </c>
    </row>
    <row r="558" spans="1:2" x14ac:dyDescent="0.25">
      <c r="A558" t="s">
        <v>466</v>
      </c>
      <c r="B558" s="15">
        <f>AVERAGE(B2:B556)*52</f>
        <v>1.3025743045663408E-3</v>
      </c>
    </row>
    <row r="559" spans="1:2" x14ac:dyDescent="0.25">
      <c r="A559" t="s">
        <v>11</v>
      </c>
      <c r="B559">
        <f>_xlfn.STDEV.S(B2:B556)*SQRT(52)</f>
        <v>1.1780764908181432E-4</v>
      </c>
    </row>
  </sheetData>
  <sortState xmlns:xlrd2="http://schemas.microsoft.com/office/spreadsheetml/2017/richdata2" ref="A2:B556">
    <sortCondition ref="A2:A556"/>
  </sortState>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25133-F218-4B89-9D44-BC13C6E4B836}">
  <dimension ref="A1:AE48"/>
  <sheetViews>
    <sheetView workbookViewId="0">
      <selection activeCell="E44" sqref="E44"/>
    </sheetView>
  </sheetViews>
  <sheetFormatPr defaultRowHeight="15" x14ac:dyDescent="0.25"/>
  <cols>
    <col min="3" max="3" width="12" bestFit="1" customWidth="1"/>
    <col min="28" max="28" width="12" bestFit="1" customWidth="1"/>
  </cols>
  <sheetData>
    <row r="1" spans="3:30" x14ac:dyDescent="0.25">
      <c r="C1">
        <f>_xlfn.COVARIANCE.S('Q1'!$B$5:$B$560,'Q1'!B5:B560)*52</f>
        <v>0.24552760524238113</v>
      </c>
      <c r="D1">
        <f>_xlfn.COVARIANCE.S('Q1'!$B$5:$B$560,'Q1'!C5:C560)*52</f>
        <v>5.4704466642821831E-2</v>
      </c>
      <c r="E1">
        <f>_xlfn.COVARIANCE.S('Q1'!$B$5:$B$560,'Q1'!D5:D560)*52</f>
        <v>7.6310117069713787E-2</v>
      </c>
      <c r="F1">
        <f>_xlfn.COVARIANCE.S('Q1'!$B$5:$B$560,'Q1'!E5:E560)*52</f>
        <v>7.2433044364494548E-2</v>
      </c>
      <c r="G1">
        <f>_xlfn.COVARIANCE.S('Q1'!$B$5:$B$560,'Q1'!F5:F560)*52</f>
        <v>4.3574705346740579E-2</v>
      </c>
      <c r="H1">
        <f>_xlfn.COVARIANCE.S('Q1'!$B$5:$B$560,'Q1'!G5:G560)*52</f>
        <v>4.0742308939593082E-2</v>
      </c>
      <c r="I1">
        <f>_xlfn.COVARIANCE.S('Q1'!$B$5:$B$560,'Q1'!H5:H560)*52</f>
        <v>4.2992042085611665E-2</v>
      </c>
      <c r="J1">
        <f>_xlfn.COVARIANCE.S('Q1'!$B$5:$B$560,'Q1'!I5:I560)*52</f>
        <v>2.4952395937089363E-2</v>
      </c>
      <c r="K1">
        <f>_xlfn.COVARIANCE.S('Q1'!$B$5:$B$560,'Q1'!J5:J560)*52</f>
        <v>4.6683414461791146E-2</v>
      </c>
      <c r="L1">
        <f>_xlfn.COVARIANCE.S('Q1'!$B$5:$B$560,'Q1'!K5:K560)*52</f>
        <v>2.9797357886186038E-2</v>
      </c>
      <c r="M1">
        <f>_xlfn.COVARIANCE.S('Q1'!$B$5:$B$560,'Q1'!L5:L560)*52</f>
        <v>2.8732239800630117E-2</v>
      </c>
      <c r="N1">
        <f>_xlfn.COVARIANCE.S('Q1'!$B$5:$B$560,'Q1'!M5:M560)*52</f>
        <v>3.7376602883857094E-2</v>
      </c>
      <c r="O1">
        <f>_xlfn.COVARIANCE.S('Q1'!$B$5:$B$560,'Q1'!N5:N560)*52</f>
        <v>6.7090710208935755E-2</v>
      </c>
      <c r="P1">
        <f>_xlfn.COVARIANCE.S('Q1'!$B$5:$B$560,'Q1'!O5:O560)*52</f>
        <v>9.4603334910250709E-3</v>
      </c>
      <c r="Q1">
        <f>_xlfn.COVARIANCE.S('Q1'!$B$5:$B$560,'Q1'!P5:P560)*52</f>
        <v>5.2915331916487389E-2</v>
      </c>
      <c r="R1">
        <f>_xlfn.COVARIANCE.S('Q1'!$B$5:$B$560,'Q1'!Q5:Q560)*52</f>
        <v>2.1348102266642809E-2</v>
      </c>
      <c r="S1">
        <f>_xlfn.COVARIANCE.S('Q1'!$B$5:$B$560,'Q1'!R5:R560)*52</f>
        <v>2.7060420698492522E-2</v>
      </c>
      <c r="T1">
        <f>_xlfn.COVARIANCE.S('Q1'!$B$5:$B$560,'Q1'!S5:S560)*52</f>
        <v>1.5443091125914524E-2</v>
      </c>
      <c r="U1">
        <f>_xlfn.COVARIANCE.S('Q1'!$B$5:$B$560,'Q1'!T5:T560)*52</f>
        <v>5.2516147663559297E-2</v>
      </c>
      <c r="V1">
        <f>_xlfn.COVARIANCE.S('Q1'!$B$5:$B$560,'Q1'!U5:U560)*52</f>
        <v>3.3690029387240479E-2</v>
      </c>
      <c r="W1">
        <f>_xlfn.COVARIANCE.S('Q1'!$B$5:$B$560,'Q1'!V5:V560)*52</f>
        <v>5.0313556993519595E-2</v>
      </c>
      <c r="X1">
        <f>_xlfn.COVARIANCE.S('Q1'!$B$5:$B$560,'Q1'!W5:W560)*52</f>
        <v>3.8628852762446098E-2</v>
      </c>
      <c r="Y1">
        <f>_xlfn.COVARIANCE.S('Q1'!$B$5:$B$560,'Q1'!X5:X560)*52</f>
        <v>2.0154249503403637E-2</v>
      </c>
      <c r="Z1">
        <f>_xlfn.COVARIANCE.S('Q1'!$B$5:$B$560,'Q1'!Y5:Y560)*52</f>
        <v>7.1215829231437433E-2</v>
      </c>
      <c r="AA1">
        <f>_xlfn.COVARIANCE.S('Q1'!$B$5:$B$560,'Q1'!Z5:Z560)*52</f>
        <v>2.2205827492530077E-2</v>
      </c>
      <c r="AB1" cm="1">
        <f t="array" ref="AB1:AB25">TRANSPOSE(C26:AA26)</f>
        <v>2.5513864501959975E-6</v>
      </c>
      <c r="AD1" cm="1">
        <f t="array" ref="AD1:AD25">TRANSPOSE('Q1'!B562:Z562)</f>
        <v>0.45728616563989866</v>
      </c>
    </row>
    <row r="2" spans="3:30" x14ac:dyDescent="0.25">
      <c r="C2" cm="1">
        <f t="array" ref="C2:C25">TRANSPOSE(D1:AA1)</f>
        <v>5.4704466642821831E-2</v>
      </c>
      <c r="D2">
        <f>_xlfn.COVARIANCE.S('Q1'!$C$5:$C$560,'Q1'!C5:C560)*52</f>
        <v>0.15845446777741656</v>
      </c>
      <c r="E2">
        <f>_xlfn.COVARIANCE.S('Q1'!$C$5:$C$560,'Q1'!D5:D560)*52</f>
        <v>4.4939001131211409E-2</v>
      </c>
      <c r="F2">
        <f>_xlfn.COVARIANCE.S('Q1'!$C$5:$C$560,'Q1'!E5:E560)*52</f>
        <v>3.8987679134093019E-2</v>
      </c>
      <c r="G2">
        <f>_xlfn.COVARIANCE.S('Q1'!$C$5:$C$560,'Q1'!F5:F560)*52</f>
        <v>2.2411491273855316E-2</v>
      </c>
      <c r="H2">
        <f>_xlfn.COVARIANCE.S('Q1'!$C$5:$C$560,'Q1'!G5:G560)*52</f>
        <v>2.4327202778344385E-2</v>
      </c>
      <c r="I2">
        <f>_xlfn.COVARIANCE.S('Q1'!$C$5:$C$560,'Q1'!H5:H560)*52</f>
        <v>1.0957293056983636E-2</v>
      </c>
      <c r="J2">
        <f>_xlfn.COVARIANCE.S('Q1'!$C$5:$C$560,'Q1'!I5:I560)*52</f>
        <v>1.2074499181002884E-2</v>
      </c>
      <c r="K2">
        <f>_xlfn.COVARIANCE.S('Q1'!$C$5:$C$560,'Q1'!J5:J560)*52</f>
        <v>3.8145973644420926E-2</v>
      </c>
      <c r="L2">
        <f>_xlfn.COVARIANCE.S('Q1'!$C$5:$C$560,'Q1'!K5:K560)*52</f>
        <v>2.9236703915482585E-2</v>
      </c>
      <c r="M2">
        <f>_xlfn.COVARIANCE.S('Q1'!$C$5:$C$560,'Q1'!L5:L560)*52</f>
        <v>2.9808897366495855E-2</v>
      </c>
      <c r="N2">
        <f>_xlfn.COVARIANCE.S('Q1'!$C$5:$C$560,'Q1'!M5:M560)*52</f>
        <v>3.3841595016515166E-2</v>
      </c>
      <c r="O2">
        <f>_xlfn.COVARIANCE.S('Q1'!$C$5:$C$560,'Q1'!N5:N560)*52</f>
        <v>4.741306175266484E-2</v>
      </c>
      <c r="P2">
        <f>_xlfn.COVARIANCE.S('Q1'!$C$5:$C$560,'Q1'!O5:O560)*52</f>
        <v>1.5964094272951243E-2</v>
      </c>
      <c r="Q2">
        <f>_xlfn.COVARIANCE.S('Q1'!$C$5:$C$560,'Q1'!P5:P560)*52</f>
        <v>3.4461910642101856E-2</v>
      </c>
      <c r="R2">
        <f>_xlfn.COVARIANCE.S('Q1'!$C$5:$C$560,'Q1'!Q5:Q560)*52</f>
        <v>2.1525969654032376E-2</v>
      </c>
      <c r="S2">
        <f>_xlfn.COVARIANCE.S('Q1'!$C$5:$C$560,'Q1'!R5:R560)*52</f>
        <v>2.5195637232049446E-2</v>
      </c>
      <c r="T2">
        <f>_xlfn.COVARIANCE.S('Q1'!$C$5:$C$560,'Q1'!S5:S560)*52</f>
        <v>1.0169273613007049E-2</v>
      </c>
      <c r="U2">
        <f>_xlfn.COVARIANCE.S('Q1'!$C$5:$C$560,'Q1'!T5:T560)*52</f>
        <v>3.0867685677939325E-2</v>
      </c>
      <c r="V2">
        <f>_xlfn.COVARIANCE.S('Q1'!$C$5:$C$560,'Q1'!U5:U560)*52</f>
        <v>2.8715951066512577E-2</v>
      </c>
      <c r="W2">
        <f>_xlfn.COVARIANCE.S('Q1'!$C$5:$C$560,'Q1'!V5:V560)*52</f>
        <v>1.9803517508273086E-2</v>
      </c>
      <c r="X2">
        <f>_xlfn.COVARIANCE.S('Q1'!$C$5:$C$560,'Q1'!W5:W560)*52</f>
        <v>2.4977804338233059E-2</v>
      </c>
      <c r="Y2">
        <f>_xlfn.COVARIANCE.S('Q1'!$C$5:$C$560,'Q1'!X5:X560)*52</f>
        <v>1.6615638948787637E-2</v>
      </c>
      <c r="Z2">
        <f>_xlfn.COVARIANCE.S('Q1'!$C$5:$C$560,'Q1'!Y5:Y560)*52</f>
        <v>3.1669049632095568E-2</v>
      </c>
      <c r="AA2">
        <f>_xlfn.COVARIANCE.S('Q1'!$C$5:$C$560,'Q1'!Z5:Z560)*52</f>
        <v>1.6511114527225128E-2</v>
      </c>
      <c r="AB2">
        <v>-1.2879121017832276E-6</v>
      </c>
      <c r="AD2">
        <v>0.1412068161185541</v>
      </c>
    </row>
    <row r="3" spans="3:30" x14ac:dyDescent="0.25">
      <c r="C3">
        <v>7.6310117069713787E-2</v>
      </c>
      <c r="D3" cm="1">
        <f t="array" ref="D3:D25">TRANSPOSE(E2:AA2)</f>
        <v>4.4939001131211409E-2</v>
      </c>
      <c r="E3">
        <f>_xlfn.COVARIANCE.S('Q1'!$D$5:$D$560,'Q1'!D5:D560)*52</f>
        <v>0.24277150817643794</v>
      </c>
      <c r="F3">
        <f>_xlfn.COVARIANCE.S('Q1'!$D$5:$D$560,'Q1'!E5:E560)*52</f>
        <v>5.3658773013262384E-2</v>
      </c>
      <c r="G3">
        <f>_xlfn.COVARIANCE.S('Q1'!$D$5:$D$560,'Q1'!F5:F560)*52</f>
        <v>4.4667509304313298E-2</v>
      </c>
      <c r="H3">
        <f>_xlfn.COVARIANCE.S('Q1'!$D$5:$D$560,'Q1'!G5:G560)*52</f>
        <v>3.5529395591092292E-2</v>
      </c>
      <c r="I3">
        <f>_xlfn.COVARIANCE.S('Q1'!$D$5:$D$560,'Q1'!H5:H560)*52</f>
        <v>3.9463513141991736E-2</v>
      </c>
      <c r="J3">
        <f>_xlfn.COVARIANCE.S('Q1'!$D$5:$D$560,'Q1'!I5:I560)*52</f>
        <v>2.7361383852528148E-2</v>
      </c>
      <c r="K3">
        <f>_xlfn.COVARIANCE.S('Q1'!$D$5:$D$560,'Q1'!J5:J560)*52</f>
        <v>3.9767867423608522E-2</v>
      </c>
      <c r="L3">
        <f>_xlfn.COVARIANCE.S('Q1'!$D$5:$D$560,'Q1'!K5:K560)*52</f>
        <v>3.0740528304662958E-2</v>
      </c>
      <c r="M3">
        <f>_xlfn.COVARIANCE.S('Q1'!$D$5:$D$560,'Q1'!L5:L560)*52</f>
        <v>3.4924813102465119E-2</v>
      </c>
      <c r="N3">
        <f>_xlfn.COVARIANCE.S('Q1'!$D$5:$D$560,'Q1'!M5:M560)*52</f>
        <v>3.90006363286085E-2</v>
      </c>
      <c r="O3">
        <f>_xlfn.COVARIANCE.S('Q1'!$D$5:$D$560,'Q1'!N5:N560)*52</f>
        <v>6.9621815705509488E-2</v>
      </c>
      <c r="P3">
        <f>_xlfn.COVARIANCE.S('Q1'!$D$5:$D$560,'Q1'!O5:O560)*52</f>
        <v>1.2021030803136684E-2</v>
      </c>
      <c r="Q3">
        <f>_xlfn.COVARIANCE.S('Q1'!$D$5:$D$560,'Q1'!P5:P560)*52</f>
        <v>3.9062194704954638E-2</v>
      </c>
      <c r="R3">
        <f>_xlfn.COVARIANCE.S('Q1'!$D$5:$D$560,'Q1'!Q5:Q560)*52</f>
        <v>2.3351765887014909E-2</v>
      </c>
      <c r="S3">
        <f>_xlfn.COVARIANCE.S('Q1'!$D$5:$D$560,'Q1'!R5:R560)*52</f>
        <v>2.165222542948636E-2</v>
      </c>
      <c r="T3">
        <f>_xlfn.COVARIANCE.S('Q1'!$D$5:$D$560,'Q1'!S5:S560)*52</f>
        <v>1.452035157968772E-2</v>
      </c>
      <c r="U3">
        <f>_xlfn.COVARIANCE.S('Q1'!$D$5:$D$560,'Q1'!T5:T560)*52</f>
        <v>5.9158512576883399E-2</v>
      </c>
      <c r="V3">
        <f>_xlfn.COVARIANCE.S('Q1'!$D$5:$D$560,'Q1'!U5:U560)*52</f>
        <v>2.7278501826771519E-2</v>
      </c>
      <c r="W3">
        <f>_xlfn.COVARIANCE.S('Q1'!$D$5:$D$560,'Q1'!V5:V560)*52</f>
        <v>4.2422823101758475E-2</v>
      </c>
      <c r="X3">
        <f>_xlfn.COVARIANCE.S('Q1'!$D$5:$D$560,'Q1'!W5:W560)*52</f>
        <v>3.9632981459471993E-2</v>
      </c>
      <c r="Y3">
        <f>_xlfn.COVARIANCE.S('Q1'!$D$5:$D$560,'Q1'!X5:X560)*52</f>
        <v>2.2953197390907697E-2</v>
      </c>
      <c r="Z3">
        <f>_xlfn.COVARIANCE.S('Q1'!$D$5:$D$560,'Q1'!Y5:Y560)*52</f>
        <v>6.4177912875036894E-2</v>
      </c>
      <c r="AA3">
        <f>_xlfn.COVARIANCE.S('Q1'!$D$5:$D$560,'Q1'!Z5:Z560)*52</f>
        <v>1.6050566574717227E-2</v>
      </c>
      <c r="AB3">
        <v>-1.9106845768183661E-6</v>
      </c>
      <c r="AD3">
        <v>0.14762085278124076</v>
      </c>
    </row>
    <row r="4" spans="3:30" x14ac:dyDescent="0.25">
      <c r="C4">
        <v>7.2433044364494548E-2</v>
      </c>
      <c r="D4">
        <v>3.8987679134093019E-2</v>
      </c>
      <c r="E4" cm="1">
        <f t="array" ref="E4:E25">TRANSPOSE(F3:AA3)</f>
        <v>5.3658773013262384E-2</v>
      </c>
      <c r="F4">
        <f>_xlfn.COVARIANCE.S('Q1'!$E$5:$E$560,'Q1'!E5:E560)*52</f>
        <v>0.15723062135309046</v>
      </c>
      <c r="G4">
        <f>_xlfn.COVARIANCE.S('Q1'!$E$5:$E$560,'Q1'!F5:F560)*52</f>
        <v>3.9540032040923101E-2</v>
      </c>
      <c r="H4">
        <f>_xlfn.COVARIANCE.S('Q1'!$E$5:$E$560,'Q1'!G5:G560)*52</f>
        <v>3.7472921349246048E-2</v>
      </c>
      <c r="I4">
        <f>_xlfn.COVARIANCE.S('Q1'!$E$5:$E$560,'Q1'!H5:H560)*52</f>
        <v>4.6425258042502283E-2</v>
      </c>
      <c r="J4">
        <f>_xlfn.COVARIANCE.S('Q1'!$E$5:$E$560,'Q1'!I5:I560)*52</f>
        <v>2.8101831757401496E-2</v>
      </c>
      <c r="K4">
        <f>_xlfn.COVARIANCE.S('Q1'!$E$5:$E$560,'Q1'!J5:J560)*52</f>
        <v>3.7237420691188676E-2</v>
      </c>
      <c r="L4">
        <f>_xlfn.COVARIANCE.S('Q1'!$E$5:$E$560,'Q1'!K5:K560)*52</f>
        <v>2.3103624745021069E-2</v>
      </c>
      <c r="M4">
        <f>_xlfn.COVARIANCE.S('Q1'!$E$5:$E$560,'Q1'!L5:L560)*52</f>
        <v>2.1012176188663835E-2</v>
      </c>
      <c r="N4">
        <f>_xlfn.COVARIANCE.S('Q1'!$E$5:$E$560,'Q1'!M5:M560)*52</f>
        <v>3.2563062025292501E-2</v>
      </c>
      <c r="O4">
        <f>_xlfn.COVARIANCE.S('Q1'!$E$5:$E$560,'Q1'!N5:N560)*52</f>
        <v>6.844678149520024E-2</v>
      </c>
      <c r="P4">
        <f>_xlfn.COVARIANCE.S('Q1'!$E$5:$E$560,'Q1'!O5:O560)*52</f>
        <v>5.4311412245152645E-3</v>
      </c>
      <c r="Q4">
        <f>_xlfn.COVARIANCE.S('Q1'!$E$5:$E$560,'Q1'!P5:P560)*52</f>
        <v>4.0181789133990183E-2</v>
      </c>
      <c r="R4">
        <f>_xlfn.COVARIANCE.S('Q1'!$E$5:$E$560,'Q1'!Q5:Q560)*52</f>
        <v>2.1046834736441165E-2</v>
      </c>
      <c r="S4">
        <f>_xlfn.COVARIANCE.S('Q1'!$E$5:$E$560,'Q1'!R5:R560)*52</f>
        <v>1.7937882931978493E-2</v>
      </c>
      <c r="T4">
        <f>_xlfn.COVARIANCE.S('Q1'!$E$5:$E$560,'Q1'!S5:S560)*52</f>
        <v>1.1613728484366146E-2</v>
      </c>
      <c r="U4">
        <f>_xlfn.COVARIANCE.S('Q1'!$E$5:$E$560,'Q1'!T5:T560)*52</f>
        <v>4.4051288008463911E-2</v>
      </c>
      <c r="V4">
        <f>_xlfn.COVARIANCE.S('Q1'!$E$5:$E$560,'Q1'!U5:U560)*52</f>
        <v>1.7898976077548139E-2</v>
      </c>
      <c r="W4">
        <f>_xlfn.COVARIANCE.S('Q1'!$E$5:$E$560,'Q1'!V5:V560)*52</f>
        <v>4.7121354879418237E-2</v>
      </c>
      <c r="X4">
        <f>_xlfn.COVARIANCE.S('Q1'!$E$5:$E$560,'Q1'!W5:W560)*52</f>
        <v>3.110034406828413E-2</v>
      </c>
      <c r="Y4">
        <f>_xlfn.COVARIANCE.S('Q1'!$E$5:$E$560,'Q1'!X5:X560)*52</f>
        <v>8.9370587312447049E-3</v>
      </c>
      <c r="Z4">
        <f>_xlfn.COVARIANCE.S('Q1'!$E$5:$E$560,'Q1'!Y5:Y560)*52</f>
        <v>6.1013418217967887E-2</v>
      </c>
      <c r="AA4">
        <f>_xlfn.COVARIANCE.S('Q1'!$E$5:$E$560,'Q1'!Z5:Z560)*52</f>
        <v>1.7991947522388592E-2</v>
      </c>
      <c r="AB4">
        <v>4.8083540475321464E-7</v>
      </c>
      <c r="AD4">
        <v>0.21476522812701707</v>
      </c>
    </row>
    <row r="5" spans="3:30" x14ac:dyDescent="0.25">
      <c r="C5">
        <v>4.3574705346740579E-2</v>
      </c>
      <c r="D5">
        <v>2.2411491273855316E-2</v>
      </c>
      <c r="E5">
        <v>4.4667509304313298E-2</v>
      </c>
      <c r="F5" cm="1">
        <f t="array" ref="F5:F25">TRANSPOSE(G4:AA4)</f>
        <v>3.9540032040923101E-2</v>
      </c>
      <c r="G5">
        <f>_xlfn.COVARIANCE.S('Q1'!$F$5:$F$560,'Q1'!F5:F560)*52</f>
        <v>9.3308217630542756E-2</v>
      </c>
      <c r="H5">
        <f>_xlfn.COVARIANCE.S('Q1'!$F$5:$F$560,'Q1'!G5:G560)*52</f>
        <v>5.1279135309113974E-2</v>
      </c>
      <c r="I5">
        <f>_xlfn.COVARIANCE.S('Q1'!$F$5:$F$560,'Q1'!H5:H560)*52</f>
        <v>5.1779280874049621E-2</v>
      </c>
      <c r="J5">
        <f>_xlfn.COVARIANCE.S('Q1'!$F$5:$F$560,'Q1'!I5:I560)*52</f>
        <v>3.8704948787610043E-2</v>
      </c>
      <c r="K5">
        <f>_xlfn.COVARIANCE.S('Q1'!$F$5:$F$560,'Q1'!J5:J560)*52</f>
        <v>3.1014023706117902E-2</v>
      </c>
      <c r="L5">
        <f>_xlfn.COVARIANCE.S('Q1'!$F$5:$F$560,'Q1'!K5:K560)*52</f>
        <v>1.7807811557594901E-2</v>
      </c>
      <c r="M5">
        <f>_xlfn.COVARIANCE.S('Q1'!$F$5:$F$560,'Q1'!L5:L560)*52</f>
        <v>2.8569047836322872E-2</v>
      </c>
      <c r="N5">
        <f>_xlfn.COVARIANCE.S('Q1'!$F$5:$F$560,'Q1'!M5:M560)*52</f>
        <v>5.4010448601153838E-2</v>
      </c>
      <c r="O5">
        <f>_xlfn.COVARIANCE.S('Q1'!$F$5:$F$560,'Q1'!N5:N560)*52</f>
        <v>7.9117170893023475E-2</v>
      </c>
      <c r="P5">
        <f>_xlfn.COVARIANCE.S('Q1'!$F$5:$F$560,'Q1'!O5:O560)*52</f>
        <v>1.3575674924217952E-2</v>
      </c>
      <c r="Q5">
        <f>_xlfn.COVARIANCE.S('Q1'!$F$5:$F$560,'Q1'!P5:P560)*52</f>
        <v>2.9076213811216112E-2</v>
      </c>
      <c r="R5">
        <f>_xlfn.COVARIANCE.S('Q1'!$F$5:$F$560,'Q1'!Q5:Q560)*52</f>
        <v>2.3391253814102213E-2</v>
      </c>
      <c r="S5">
        <f>_xlfn.COVARIANCE.S('Q1'!$F$5:$F$560,'Q1'!R5:R560)*52</f>
        <v>3.3446582159549827E-2</v>
      </c>
      <c r="T5">
        <f>_xlfn.COVARIANCE.S('Q1'!$F$5:$F$560,'Q1'!S5:S560)*52</f>
        <v>1.6304377410285759E-2</v>
      </c>
      <c r="U5">
        <f>_xlfn.COVARIANCE.S('Q1'!$F$5:$F$560,'Q1'!T5:T560)*52</f>
        <v>6.0487316372925003E-2</v>
      </c>
      <c r="V5">
        <f>_xlfn.COVARIANCE.S('Q1'!$F$5:$F$560,'Q1'!U5:U560)*52</f>
        <v>2.249637493787824E-2</v>
      </c>
      <c r="W5">
        <f>_xlfn.COVARIANCE.S('Q1'!$F$5:$F$560,'Q1'!V5:V560)*52</f>
        <v>4.6838095549385499E-2</v>
      </c>
      <c r="X5">
        <f>_xlfn.COVARIANCE.S('Q1'!$F$5:$F$560,'Q1'!W5:W560)*52</f>
        <v>4.9486373637356015E-2</v>
      </c>
      <c r="Y5">
        <f>_xlfn.COVARIANCE.S('Q1'!$F$5:$F$560,'Q1'!X5:X560)*52</f>
        <v>1.0318526408195352E-2</v>
      </c>
      <c r="Z5">
        <f>_xlfn.COVARIANCE.S('Q1'!$F$5:$F$560,'Q1'!Y5:Y560)*52</f>
        <v>5.6112298204704883E-2</v>
      </c>
      <c r="AA5">
        <f>_xlfn.COVARIANCE.S('Q1'!$F$5:$F$560,'Q1'!Z5:Z560)*52</f>
        <v>2.0744564055269161E-2</v>
      </c>
      <c r="AB5">
        <v>-1.7241569032605088E-6</v>
      </c>
      <c r="AD5">
        <v>0.11791721016331608</v>
      </c>
    </row>
    <row r="6" spans="3:30" x14ac:dyDescent="0.25">
      <c r="C6">
        <v>4.0742308939593082E-2</v>
      </c>
      <c r="D6">
        <v>2.4327202778344385E-2</v>
      </c>
      <c r="E6">
        <v>3.5529395591092292E-2</v>
      </c>
      <c r="F6">
        <v>3.7472921349246048E-2</v>
      </c>
      <c r="G6" cm="1">
        <f t="array" ref="G6:G25">TRANSPOSE(H5:AA5)</f>
        <v>5.1279135309113974E-2</v>
      </c>
      <c r="H6">
        <f>_xlfn.COVARIANCE.S('Q1'!$G$5:$G$560,'Q1'!G5:G560)*52</f>
        <v>6.1518562227180343E-2</v>
      </c>
      <c r="I6">
        <f>_xlfn.COVARIANCE.S('Q1'!$G$5:$G$560,'Q1'!H5:H560)*52</f>
        <v>5.5301097745746916E-2</v>
      </c>
      <c r="J6">
        <f>_xlfn.COVARIANCE.S('Q1'!$G$5:$G$560,'Q1'!I5:I560)*52</f>
        <v>3.4660955338677794E-2</v>
      </c>
      <c r="K6">
        <f>_xlfn.COVARIANCE.S('Q1'!$G$5:$G$560,'Q1'!J5:J560)*52</f>
        <v>3.0526734618469047E-2</v>
      </c>
      <c r="L6">
        <f>_xlfn.COVARIANCE.S('Q1'!$G$5:$G$560,'Q1'!K5:K560)*52</f>
        <v>1.8681091965512178E-2</v>
      </c>
      <c r="M6">
        <f>_xlfn.COVARIANCE.S('Q1'!$G$5:$G$560,'Q1'!L5:L560)*52</f>
        <v>2.6504635687873937E-2</v>
      </c>
      <c r="N6">
        <f>_xlfn.COVARIANCE.S('Q1'!$G$5:$G$560,'Q1'!M5:M560)*52</f>
        <v>4.0829341663506762E-2</v>
      </c>
      <c r="O6">
        <f>_xlfn.COVARIANCE.S('Q1'!$G$5:$G$560,'Q1'!N5:N560)*52</f>
        <v>5.8405144754600673E-2</v>
      </c>
      <c r="P6">
        <f>_xlfn.COVARIANCE.S('Q1'!$G$5:$G$560,'Q1'!O5:O560)*52</f>
        <v>1.2613132556019245E-2</v>
      </c>
      <c r="Q6">
        <f>_xlfn.COVARIANCE.S('Q1'!$G$5:$G$560,'Q1'!P5:P560)*52</f>
        <v>3.2510586414770948E-2</v>
      </c>
      <c r="R6">
        <f>_xlfn.COVARIANCE.S('Q1'!$G$5:$G$560,'Q1'!Q5:Q560)*52</f>
        <v>1.9803203483886582E-2</v>
      </c>
      <c r="S6">
        <f>_xlfn.COVARIANCE.S('Q1'!$G$5:$G$560,'Q1'!R5:R560)*52</f>
        <v>2.7894000566531123E-2</v>
      </c>
      <c r="T6">
        <f>_xlfn.COVARIANCE.S('Q1'!$G$5:$G$560,'Q1'!S5:S560)*52</f>
        <v>1.4016173057488448E-2</v>
      </c>
      <c r="U6">
        <f>_xlfn.COVARIANCE.S('Q1'!$G$5:$G$560,'Q1'!T5:T560)*52</f>
        <v>4.682801660601512E-2</v>
      </c>
      <c r="V6">
        <f>_xlfn.COVARIANCE.S('Q1'!$G$5:$G$560,'Q1'!U5:U560)*52</f>
        <v>2.4071818643510344E-2</v>
      </c>
      <c r="W6">
        <f>_xlfn.COVARIANCE.S('Q1'!$G$5:$G$560,'Q1'!V5:V560)*52</f>
        <v>3.707641736846707E-2</v>
      </c>
      <c r="X6">
        <f>_xlfn.COVARIANCE.S('Q1'!$G$5:$G$560,'Q1'!W5:W560)*52</f>
        <v>3.6363199380012874E-2</v>
      </c>
      <c r="Y6">
        <f>_xlfn.COVARIANCE.S('Q1'!$G$5:$G$560,'Q1'!X5:X560)*52</f>
        <v>1.0068689563107917E-2</v>
      </c>
      <c r="Z6">
        <f>_xlfn.COVARIANCE.S('Q1'!$G$5:$G$560,'Q1'!Y5:Y560)*52</f>
        <v>4.4745665034591792E-2</v>
      </c>
      <c r="AA6">
        <f>_xlfn.COVARIANCE.S('Q1'!$G$5:$G$560,'Q1'!Z5:Z560)*52</f>
        <v>1.4665532230494532E-2</v>
      </c>
      <c r="AB6">
        <v>-1.6551407905693124E-6</v>
      </c>
      <c r="AD6">
        <v>0.13736659136719787</v>
      </c>
    </row>
    <row r="7" spans="3:30" x14ac:dyDescent="0.25">
      <c r="C7">
        <v>4.2992042085611665E-2</v>
      </c>
      <c r="D7">
        <v>1.0957293056983636E-2</v>
      </c>
      <c r="E7">
        <v>3.9463513141991736E-2</v>
      </c>
      <c r="F7">
        <v>4.6425258042502283E-2</v>
      </c>
      <c r="G7">
        <v>5.1779280874049621E-2</v>
      </c>
      <c r="H7" cm="1">
        <f t="array" ref="H7:H25">TRANSPOSE(I6:AA6)</f>
        <v>5.5301097745746916E-2</v>
      </c>
      <c r="I7">
        <f>_xlfn.COVARIANCE.S('Q1'!$H$5:$H$560,'Q1'!H5:H560)*52</f>
        <v>0.18273084918280078</v>
      </c>
      <c r="J7">
        <f>_xlfn.COVARIANCE.S('Q1'!$H$5:$H$560,'Q1'!I5:I560)*52</f>
        <v>4.9655379376224357E-2</v>
      </c>
      <c r="K7">
        <f>_xlfn.COVARIANCE.S('Q1'!$H$5:$H$560,'Q1'!J5:J560)*52</f>
        <v>2.6323013280926802E-2</v>
      </c>
      <c r="L7">
        <f>_xlfn.COVARIANCE.S('Q1'!$H$5:$H$560,'Q1'!K5:K560)*52</f>
        <v>1.0934318955234295E-2</v>
      </c>
      <c r="M7">
        <f>_xlfn.COVARIANCE.S('Q1'!$H$5:$H$560,'Q1'!L5:L560)*52</f>
        <v>1.9484637224161855E-2</v>
      </c>
      <c r="N7">
        <f>_xlfn.COVARIANCE.S('Q1'!$H$5:$H$560,'Q1'!M5:M560)*52</f>
        <v>4.8744526826505589E-2</v>
      </c>
      <c r="O7">
        <f>_xlfn.COVARIANCE.S('Q1'!$H$5:$H$560,'Q1'!N5:N560)*52</f>
        <v>7.1428614354449638E-2</v>
      </c>
      <c r="P7">
        <f>_xlfn.COVARIANCE.S('Q1'!$H$5:$H$560,'Q1'!O5:O560)*52</f>
        <v>7.4106380095226793E-3</v>
      </c>
      <c r="Q7">
        <f>_xlfn.COVARIANCE.S('Q1'!$H$5:$H$560,'Q1'!P5:P560)*52</f>
        <v>4.9581983191834281E-2</v>
      </c>
      <c r="R7">
        <f>_xlfn.COVARIANCE.S('Q1'!$H$5:$H$560,'Q1'!Q5:Q560)*52</f>
        <v>1.6448454429295538E-2</v>
      </c>
      <c r="S7">
        <f>_xlfn.COVARIANCE.S('Q1'!$H$5:$H$560,'Q1'!R5:R560)*52</f>
        <v>3.1700300384607465E-2</v>
      </c>
      <c r="T7">
        <f>_xlfn.COVARIANCE.S('Q1'!$H$5:$H$560,'Q1'!S5:S560)*52</f>
        <v>1.864905873444183E-2</v>
      </c>
      <c r="U7">
        <f>_xlfn.COVARIANCE.S('Q1'!$H$5:$H$560,'Q1'!T5:T560)*52</f>
        <v>5.2458266950298496E-2</v>
      </c>
      <c r="V7">
        <f>_xlfn.COVARIANCE.S('Q1'!$H$5:$H$560,'Q1'!U5:U560)*52</f>
        <v>2.5026842730085479E-2</v>
      </c>
      <c r="W7">
        <f>_xlfn.COVARIANCE.S('Q1'!$H$5:$H$560,'Q1'!V5:V560)*52</f>
        <v>4.991022163888291E-2</v>
      </c>
      <c r="X7">
        <f>_xlfn.COVARIANCE.S('Q1'!$H$5:$H$560,'Q1'!W5:W560)*52</f>
        <v>4.3327061494946896E-2</v>
      </c>
      <c r="Y7">
        <f>_xlfn.COVARIANCE.S('Q1'!$H$5:$H$560,'Q1'!X5:X560)*52</f>
        <v>1.3145254477691938E-2</v>
      </c>
      <c r="Z7">
        <f>_xlfn.COVARIANCE.S('Q1'!$H$5:$H$560,'Q1'!Y5:Y560)*52</f>
        <v>6.073919569803287E-2</v>
      </c>
      <c r="AA7">
        <f>_xlfn.COVARIANCE.S('Q1'!$H$5:$H$560,'Q1'!Z5:Z560)*52</f>
        <v>1.5324337036485954E-2</v>
      </c>
      <c r="AB7">
        <v>-2.5427245755303715E-6</v>
      </c>
      <c r="AD7">
        <v>-3.1840752003082083E-2</v>
      </c>
    </row>
    <row r="8" spans="3:30" x14ac:dyDescent="0.25">
      <c r="C8">
        <v>2.4952395937089363E-2</v>
      </c>
      <c r="D8">
        <v>1.2074499181002884E-2</v>
      </c>
      <c r="E8">
        <v>2.7361383852528148E-2</v>
      </c>
      <c r="F8">
        <v>2.8101831757401496E-2</v>
      </c>
      <c r="G8">
        <v>3.8704948787610043E-2</v>
      </c>
      <c r="H8">
        <v>3.4660955338677794E-2</v>
      </c>
      <c r="I8" cm="1">
        <f t="array" ref="I8:I25">TRANSPOSE(J7:AA7)</f>
        <v>4.9655379376224357E-2</v>
      </c>
      <c r="J8">
        <f>_xlfn.COVARIANCE.S('Q1'!$I$5:$I$560,'Q1'!I5:I560)*52</f>
        <v>7.3095637538745539E-2</v>
      </c>
      <c r="K8">
        <f>_xlfn.COVARIANCE.S('Q1'!$I$5:$I$560,'Q1'!J5:J560)*52</f>
        <v>2.4335014690005933E-2</v>
      </c>
      <c r="L8">
        <f>_xlfn.COVARIANCE.S('Q1'!$I$5:$I$560,'Q1'!K5:K560)*52</f>
        <v>2.1370829451853729E-2</v>
      </c>
      <c r="M8">
        <f>_xlfn.COVARIANCE.S('Q1'!$I$5:$I$560,'Q1'!L5:L560)*52</f>
        <v>2.6347467834476571E-2</v>
      </c>
      <c r="N8">
        <f>_xlfn.COVARIANCE.S('Q1'!$I$5:$I$560,'Q1'!M5:M560)*52</f>
        <v>3.5985106597666586E-2</v>
      </c>
      <c r="O8">
        <f>_xlfn.COVARIANCE.S('Q1'!$I$5:$I$560,'Q1'!N5:N560)*52</f>
        <v>4.2367649281123319E-2</v>
      </c>
      <c r="P8">
        <f>_xlfn.COVARIANCE.S('Q1'!$I$5:$I$560,'Q1'!O5:O560)*52</f>
        <v>1.5576649146804337E-2</v>
      </c>
      <c r="Q8">
        <f>_xlfn.COVARIANCE.S('Q1'!$I$5:$I$560,'Q1'!P5:P560)*52</f>
        <v>4.3747099302116885E-2</v>
      </c>
      <c r="R8">
        <f>_xlfn.COVARIANCE.S('Q1'!$I$5:$I$560,'Q1'!Q5:Q560)*52</f>
        <v>1.6223853463070887E-2</v>
      </c>
      <c r="S8">
        <f>_xlfn.COVARIANCE.S('Q1'!$I$5:$I$560,'Q1'!R5:R560)*52</f>
        <v>2.5712394211622573E-2</v>
      </c>
      <c r="T8">
        <f>_xlfn.COVARIANCE.S('Q1'!$I$5:$I$560,'Q1'!S5:S560)*52</f>
        <v>1.7609522295060565E-2</v>
      </c>
      <c r="U8">
        <f>_xlfn.COVARIANCE.S('Q1'!$I$5:$I$560,'Q1'!T5:T560)*52</f>
        <v>3.6314371777435066E-2</v>
      </c>
      <c r="V8">
        <f>_xlfn.COVARIANCE.S('Q1'!$I$5:$I$560,'Q1'!U5:U560)*52</f>
        <v>2.4366339175000806E-2</v>
      </c>
      <c r="W8">
        <f>_xlfn.COVARIANCE.S('Q1'!$I$5:$I$560,'Q1'!V5:V560)*52</f>
        <v>2.9379945153516007E-2</v>
      </c>
      <c r="X8">
        <f>_xlfn.COVARIANCE.S('Q1'!$I$5:$I$560,'Q1'!W5:W560)*52</f>
        <v>3.0631409895977464E-2</v>
      </c>
      <c r="Y8">
        <f>_xlfn.COVARIANCE.S('Q1'!$I$5:$I$560,'Q1'!X5:X560)*52</f>
        <v>1.7810666891726872E-2</v>
      </c>
      <c r="Z8">
        <f>_xlfn.COVARIANCE.S('Q1'!$I$5:$I$560,'Q1'!Y5:Y560)*52</f>
        <v>3.9456916033071089E-2</v>
      </c>
      <c r="AA8">
        <f>_xlfn.COVARIANCE.S('Q1'!$I$5:$I$560,'Q1'!Z5:Z560)*52</f>
        <v>9.2561122836065067E-3</v>
      </c>
      <c r="AB8">
        <v>-8.9284967152072952E-7</v>
      </c>
      <c r="AD8">
        <v>6.6827472671224256E-2</v>
      </c>
    </row>
    <row r="9" spans="3:30" x14ac:dyDescent="0.25">
      <c r="C9">
        <v>4.6683414461791146E-2</v>
      </c>
      <c r="D9">
        <v>3.8145973644420926E-2</v>
      </c>
      <c r="E9">
        <v>3.9767867423608522E-2</v>
      </c>
      <c r="F9">
        <v>3.7237420691188676E-2</v>
      </c>
      <c r="G9">
        <v>3.1014023706117902E-2</v>
      </c>
      <c r="H9">
        <v>3.0526734618469047E-2</v>
      </c>
      <c r="I9">
        <v>2.6323013280926802E-2</v>
      </c>
      <c r="J9" cm="1">
        <f t="array" ref="J9:J25">TRANSPOSE(K8:AA8)</f>
        <v>2.4335014690005933E-2</v>
      </c>
      <c r="K9">
        <f>_xlfn.COVARIANCE.S('Q1'!$J$5:$J$560,'Q1'!J5:J560)*52</f>
        <v>0.12383713588852063</v>
      </c>
      <c r="L9">
        <f>_xlfn.COVARIANCE.S('Q1'!$J$5:$J$560,'Q1'!K5:K560)*52</f>
        <v>3.6922909238758635E-2</v>
      </c>
      <c r="M9">
        <f>_xlfn.COVARIANCE.S('Q1'!$J$5:$J$560,'Q1'!L5:L560)*52</f>
        <v>3.2315708914714796E-2</v>
      </c>
      <c r="N9">
        <f>_xlfn.COVARIANCE.S('Q1'!$J$5:$J$560,'Q1'!M5:M560)*52</f>
        <v>3.6371086467386474E-2</v>
      </c>
      <c r="O9">
        <f>_xlfn.COVARIANCE.S('Q1'!$J$5:$J$560,'Q1'!N5:N560)*52</f>
        <v>5.0786895227718357E-2</v>
      </c>
      <c r="P9">
        <f>_xlfn.COVARIANCE.S('Q1'!$J$5:$J$560,'Q1'!O5:O560)*52</f>
        <v>2.4102544408236136E-2</v>
      </c>
      <c r="Q9">
        <f>_xlfn.COVARIANCE.S('Q1'!$J$5:$J$560,'Q1'!P5:P560)*52</f>
        <v>4.2854191655599568E-2</v>
      </c>
      <c r="R9">
        <f>_xlfn.COVARIANCE.S('Q1'!$J$5:$J$560,'Q1'!Q5:Q560)*52</f>
        <v>2.7558314213009014E-2</v>
      </c>
      <c r="S9">
        <f>_xlfn.COVARIANCE.S('Q1'!$J$5:$J$560,'Q1'!R5:R560)*52</f>
        <v>3.1277739256366253E-2</v>
      </c>
      <c r="T9">
        <f>_xlfn.COVARIANCE.S('Q1'!$J$5:$J$560,'Q1'!S5:S560)*52</f>
        <v>2.0817559961512057E-2</v>
      </c>
      <c r="U9">
        <f>_xlfn.COVARIANCE.S('Q1'!$J$5:$J$560,'Q1'!T5:T560)*52</f>
        <v>3.4266835600323946E-2</v>
      </c>
      <c r="V9">
        <f>_xlfn.COVARIANCE.S('Q1'!$J$5:$J$560,'Q1'!U5:U560)*52</f>
        <v>3.4953188538897242E-2</v>
      </c>
      <c r="W9">
        <f>_xlfn.COVARIANCE.S('Q1'!$J$5:$J$560,'Q1'!V5:V560)*52</f>
        <v>3.3500487091369789E-2</v>
      </c>
      <c r="X9">
        <f>_xlfn.COVARIANCE.S('Q1'!$J$5:$J$560,'Q1'!W5:W560)*52</f>
        <v>2.8240334230845078E-2</v>
      </c>
      <c r="Y9">
        <f>_xlfn.COVARIANCE.S('Q1'!$J$5:$J$560,'Q1'!X5:X560)*52</f>
        <v>2.3123402209855665E-2</v>
      </c>
      <c r="Z9">
        <f>_xlfn.COVARIANCE.S('Q1'!$J$5:$J$560,'Q1'!Y5:Y560)*52</f>
        <v>3.1926245160807998E-2</v>
      </c>
      <c r="AA9">
        <f>_xlfn.COVARIANCE.S('Q1'!$J$5:$J$560,'Q1'!Z5:Z560)*52</f>
        <v>1.6068692572769612E-2</v>
      </c>
      <c r="AB9">
        <v>-2.3547168547440088E-6</v>
      </c>
      <c r="AD9">
        <v>0.1333418043557586</v>
      </c>
    </row>
    <row r="10" spans="3:30" x14ac:dyDescent="0.25">
      <c r="C10">
        <v>2.9797357886186038E-2</v>
      </c>
      <c r="D10">
        <v>2.9236703915482585E-2</v>
      </c>
      <c r="E10">
        <v>3.0740528304662958E-2</v>
      </c>
      <c r="F10">
        <v>2.3103624745021069E-2</v>
      </c>
      <c r="G10">
        <v>1.7807811557594901E-2</v>
      </c>
      <c r="H10">
        <v>1.8681091965512178E-2</v>
      </c>
      <c r="I10">
        <v>1.0934318955234295E-2</v>
      </c>
      <c r="J10">
        <v>2.1370829451853729E-2</v>
      </c>
      <c r="K10" cm="1">
        <f t="array" ref="K10:K25">TRANSPOSE(L9:AA9)</f>
        <v>3.6922909238758635E-2</v>
      </c>
      <c r="L10">
        <f>_xlfn.COVARIANCE.S('Q1'!$K$5:$K$560,'Q1'!K5:K560)*52</f>
        <v>6.5170637393646896E-2</v>
      </c>
      <c r="M10">
        <f>_xlfn.COVARIANCE.S('Q1'!$K$5:$K$560,'Q1'!L5:L560)*52</f>
        <v>3.4007801417394075E-2</v>
      </c>
      <c r="N10">
        <f>_xlfn.COVARIANCE.S('Q1'!$K$5:$K$560,'Q1'!M5:M560)*52</f>
        <v>2.3786649496436937E-2</v>
      </c>
      <c r="O10">
        <f>_xlfn.COVARIANCE.S('Q1'!$K$5:$K$560,'Q1'!N5:N560)*52</f>
        <v>2.6022535907563385E-2</v>
      </c>
      <c r="P10">
        <f>_xlfn.COVARIANCE.S('Q1'!$K$5:$K$560,'Q1'!O5:O560)*52</f>
        <v>2.8149171336994828E-2</v>
      </c>
      <c r="Q10">
        <f>_xlfn.COVARIANCE.S('Q1'!$K$5:$K$560,'Q1'!P5:P560)*52</f>
        <v>2.5224518205636506E-2</v>
      </c>
      <c r="R10">
        <f>_xlfn.COVARIANCE.S('Q1'!$K$5:$K$560,'Q1'!Q5:Q560)*52</f>
        <v>2.5541714068592163E-2</v>
      </c>
      <c r="S10">
        <f>_xlfn.COVARIANCE.S('Q1'!$K$5:$K$560,'Q1'!R5:R560)*52</f>
        <v>2.3608904999517566E-2</v>
      </c>
      <c r="T10">
        <f>_xlfn.COVARIANCE.S('Q1'!$K$5:$K$560,'Q1'!S5:S560)*52</f>
        <v>1.946750719420166E-2</v>
      </c>
      <c r="U10">
        <f>_xlfn.COVARIANCE.S('Q1'!$K$5:$K$560,'Q1'!T5:T560)*52</f>
        <v>2.158887425880809E-2</v>
      </c>
      <c r="V10">
        <f>_xlfn.COVARIANCE.S('Q1'!$K$5:$K$560,'Q1'!U5:U560)*52</f>
        <v>3.1765215414841223E-2</v>
      </c>
      <c r="W10">
        <f>_xlfn.COVARIANCE.S('Q1'!$K$5:$K$560,'Q1'!V5:V560)*52</f>
        <v>1.6825121321270391E-2</v>
      </c>
      <c r="X10">
        <f>_xlfn.COVARIANCE.S('Q1'!$K$5:$K$560,'Q1'!W5:W560)*52</f>
        <v>1.8935072493337337E-2</v>
      </c>
      <c r="Y10">
        <f>_xlfn.COVARIANCE.S('Q1'!$K$5:$K$560,'Q1'!X5:X560)*52</f>
        <v>3.3290110965177158E-2</v>
      </c>
      <c r="Z10">
        <f>_xlfn.COVARIANCE.S('Q1'!$K$5:$K$560,'Q1'!Y5:Y560)*52</f>
        <v>2.3879973396387873E-2</v>
      </c>
      <c r="AA10">
        <f>_xlfn.COVARIANCE.S('Q1'!$K$5:$K$560,'Q1'!Z5:Z560)*52</f>
        <v>3.7778369735634717E-3</v>
      </c>
      <c r="AB10">
        <v>2.5259509731646557E-8</v>
      </c>
      <c r="AD10">
        <v>0.12775595546575763</v>
      </c>
    </row>
    <row r="11" spans="3:30" x14ac:dyDescent="0.25">
      <c r="C11">
        <v>2.8732239800630117E-2</v>
      </c>
      <c r="D11">
        <v>2.9808897366495855E-2</v>
      </c>
      <c r="E11">
        <v>3.4924813102465119E-2</v>
      </c>
      <c r="F11">
        <v>2.1012176188663835E-2</v>
      </c>
      <c r="G11">
        <v>2.8569047836322872E-2</v>
      </c>
      <c r="H11">
        <v>2.6504635687873937E-2</v>
      </c>
      <c r="I11">
        <v>1.9484637224161855E-2</v>
      </c>
      <c r="J11">
        <v>2.6347467834476571E-2</v>
      </c>
      <c r="K11">
        <v>3.2315708914714796E-2</v>
      </c>
      <c r="L11" cm="1">
        <f t="array" ref="L11:L25">TRANSPOSE(M10:AA10)</f>
        <v>3.4007801417394075E-2</v>
      </c>
      <c r="M11">
        <f>_xlfn.COVARIANCE.S('Q1'!$L$5:$L$560,'Q1'!L5:L560)*52</f>
        <v>8.327096532378761E-2</v>
      </c>
      <c r="N11">
        <f>_xlfn.COVARIANCE.S('Q1'!$L$5:$L$560,'Q1'!M5:M560)*52</f>
        <v>2.8380986966035467E-2</v>
      </c>
      <c r="O11">
        <f>_xlfn.COVARIANCE.S('Q1'!$L$5:$L$560,'Q1'!N5:N560)*52</f>
        <v>3.8657617483262879E-2</v>
      </c>
      <c r="P11">
        <f>_xlfn.COVARIANCE.S('Q1'!$L$5:$L$560,'Q1'!O5:O560)*52</f>
        <v>2.6343147063659481E-2</v>
      </c>
      <c r="Q11">
        <f>_xlfn.COVARIANCE.S('Q1'!$L$5:$L$560,'Q1'!P5:P560)*52</f>
        <v>2.6399577462254797E-2</v>
      </c>
      <c r="R11">
        <f>_xlfn.COVARIANCE.S('Q1'!$L$5:$L$560,'Q1'!Q5:Q560)*52</f>
        <v>2.6547965182273127E-2</v>
      </c>
      <c r="S11">
        <f>_xlfn.COVARIANCE.S('Q1'!$L$5:$L$560,'Q1'!R5:R560)*52</f>
        <v>2.8521099194932079E-2</v>
      </c>
      <c r="T11">
        <f>_xlfn.COVARIANCE.S('Q1'!$L$5:$L$560,'Q1'!S5:S560)*52</f>
        <v>1.7219367181273371E-2</v>
      </c>
      <c r="U11">
        <f>_xlfn.COVARIANCE.S('Q1'!$L$5:$L$560,'Q1'!T5:T560)*52</f>
        <v>3.0749339616943278E-2</v>
      </c>
      <c r="V11">
        <f>_xlfn.COVARIANCE.S('Q1'!$L$5:$L$560,'Q1'!U5:U560)*52</f>
        <v>3.0770717543906177E-2</v>
      </c>
      <c r="W11">
        <f>_xlfn.COVARIANCE.S('Q1'!$L$5:$L$560,'Q1'!V5:V560)*52</f>
        <v>2.2889984592597494E-2</v>
      </c>
      <c r="X11">
        <f>_xlfn.COVARIANCE.S('Q1'!$L$5:$L$560,'Q1'!W5:W560)*52</f>
        <v>2.8736820556861144E-2</v>
      </c>
      <c r="Y11">
        <f>_xlfn.COVARIANCE.S('Q1'!$L$5:$L$560,'Q1'!X5:X560)*52</f>
        <v>2.9937096408811394E-2</v>
      </c>
      <c r="Z11">
        <f>_xlfn.COVARIANCE.S('Q1'!$L$5:$L$560,'Q1'!Y5:Y560)*52</f>
        <v>3.0581847821336126E-2</v>
      </c>
      <c r="AA11">
        <f>_xlfn.COVARIANCE.S('Q1'!$L$5:$L$560,'Q1'!Z5:Z560)*52</f>
        <v>6.8670424371459612E-3</v>
      </c>
      <c r="AB11">
        <v>6.4675507809854867E-7</v>
      </c>
      <c r="AD11">
        <v>6.9840688005532101E-2</v>
      </c>
    </row>
    <row r="12" spans="3:30" x14ac:dyDescent="0.25">
      <c r="C12">
        <v>3.7376602883857094E-2</v>
      </c>
      <c r="D12">
        <v>3.3841595016515166E-2</v>
      </c>
      <c r="E12">
        <v>3.90006363286085E-2</v>
      </c>
      <c r="F12">
        <v>3.2563062025292501E-2</v>
      </c>
      <c r="G12">
        <v>5.4010448601153838E-2</v>
      </c>
      <c r="H12">
        <v>4.0829341663506762E-2</v>
      </c>
      <c r="I12">
        <v>4.8744526826505589E-2</v>
      </c>
      <c r="J12">
        <v>3.5985106597666586E-2</v>
      </c>
      <c r="K12">
        <v>3.6371086467386474E-2</v>
      </c>
      <c r="L12">
        <v>2.3786649496436937E-2</v>
      </c>
      <c r="M12" cm="1">
        <f t="array" ref="M12:M25">TRANSPOSE(N11:AA11)</f>
        <v>2.8380986966035467E-2</v>
      </c>
      <c r="N12">
        <f>_xlfn.COVARIANCE.S('Q1'!$M$5:$M$560,'Q1'!M5:M560)*52</f>
        <v>8.3442791264768015E-2</v>
      </c>
      <c r="O12">
        <f>_xlfn.COVARIANCE.S('Q1'!$M$5:$M$560,'Q1'!N5:N560)*52</f>
        <v>5.980713345984956E-2</v>
      </c>
      <c r="P12">
        <f>_xlfn.COVARIANCE.S('Q1'!$M$5:$M$560,'Q1'!O5:O560)*52</f>
        <v>2.0599834230068011E-2</v>
      </c>
      <c r="Q12">
        <f>_xlfn.COVARIANCE.S('Q1'!$M$5:$M$560,'Q1'!P5:P560)*52</f>
        <v>4.0026298878605947E-2</v>
      </c>
      <c r="R12">
        <f>_xlfn.COVARIANCE.S('Q1'!$M$5:$M$560,'Q1'!Q5:Q560)*52</f>
        <v>2.3193816673394149E-2</v>
      </c>
      <c r="S12">
        <f>_xlfn.COVARIANCE.S('Q1'!$M$5:$M$560,'Q1'!R5:R560)*52</f>
        <v>3.4069846971339551E-2</v>
      </c>
      <c r="T12">
        <f>_xlfn.COVARIANCE.S('Q1'!$M$5:$M$560,'Q1'!S5:S560)*52</f>
        <v>2.3959190602270246E-2</v>
      </c>
      <c r="U12">
        <f>_xlfn.COVARIANCE.S('Q1'!$M$5:$M$560,'Q1'!T5:T560)*52</f>
        <v>4.8796372281049293E-2</v>
      </c>
      <c r="V12">
        <f>_xlfn.COVARIANCE.S('Q1'!$M$5:$M$560,'Q1'!U5:U560)*52</f>
        <v>3.0459143310950319E-2</v>
      </c>
      <c r="W12">
        <f>_xlfn.COVARIANCE.S('Q1'!$M$5:$M$560,'Q1'!V5:V560)*52</f>
        <v>3.9296259027847752E-2</v>
      </c>
      <c r="X12">
        <f>_xlfn.COVARIANCE.S('Q1'!$M$5:$M$560,'Q1'!W5:W560)*52</f>
        <v>4.5162717813788063E-2</v>
      </c>
      <c r="Y12">
        <f>_xlfn.COVARIANCE.S('Q1'!$M$5:$M$560,'Q1'!X5:X560)*52</f>
        <v>1.8203864744302849E-2</v>
      </c>
      <c r="Z12">
        <f>_xlfn.COVARIANCE.S('Q1'!$M$5:$M$560,'Q1'!Y5:Y560)*52</f>
        <v>4.2774074436512863E-2</v>
      </c>
      <c r="AA12">
        <f>_xlfn.COVARIANCE.S('Q1'!$M$5:$M$560,'Q1'!Z5:Z560)*52</f>
        <v>2.9717540652863798E-2</v>
      </c>
      <c r="AB12">
        <v>-1.8392056191932779E-6</v>
      </c>
      <c r="AD12">
        <v>0.11969302365155117</v>
      </c>
    </row>
    <row r="13" spans="3:30" x14ac:dyDescent="0.25">
      <c r="C13">
        <v>6.7090710208935755E-2</v>
      </c>
      <c r="D13">
        <v>4.741306175266484E-2</v>
      </c>
      <c r="E13">
        <v>6.9621815705509488E-2</v>
      </c>
      <c r="F13">
        <v>6.844678149520024E-2</v>
      </c>
      <c r="G13">
        <v>7.9117170893023475E-2</v>
      </c>
      <c r="H13">
        <v>5.8405144754600673E-2</v>
      </c>
      <c r="I13">
        <v>7.1428614354449638E-2</v>
      </c>
      <c r="J13">
        <v>4.2367649281123319E-2</v>
      </c>
      <c r="K13">
        <v>5.0786895227718357E-2</v>
      </c>
      <c r="L13">
        <v>2.6022535907563385E-2</v>
      </c>
      <c r="M13">
        <v>3.8657617483262879E-2</v>
      </c>
      <c r="N13" cm="1">
        <f t="array" ref="N13:N25">TRANSPOSE(O12:AA12)</f>
        <v>5.980713345984956E-2</v>
      </c>
      <c r="O13">
        <f>_xlfn.COVARIANCE.S('Q1'!$N$5:$N$560,'Q1'!N5:N560)*52</f>
        <v>0.19658083587889413</v>
      </c>
      <c r="P13">
        <f>_xlfn.COVARIANCE.S('Q1'!$N$5:$N$560,'Q1'!O5:O560)*52</f>
        <v>1.0394933574797973E-2</v>
      </c>
      <c r="Q13">
        <f>_xlfn.COVARIANCE.S('Q1'!$N$5:$N$560,'Q1'!P5:P560)*52</f>
        <v>4.5589358893750091E-2</v>
      </c>
      <c r="R13">
        <f>_xlfn.COVARIANCE.S('Q1'!$N$5:$N$560,'Q1'!Q5:Q560)*52</f>
        <v>2.7085598014351963E-2</v>
      </c>
      <c r="S13">
        <f>_xlfn.COVARIANCE.S('Q1'!$N$5:$N$560,'Q1'!R5:R560)*52</f>
        <v>4.3903122510618453E-2</v>
      </c>
      <c r="T13">
        <f>_xlfn.COVARIANCE.S('Q1'!$N$5:$N$560,'Q1'!S5:S560)*52</f>
        <v>1.8647937671816914E-2</v>
      </c>
      <c r="U13">
        <f>_xlfn.COVARIANCE.S('Q1'!$N$5:$N$560,'Q1'!T5:T560)*52</f>
        <v>7.3471783813392644E-2</v>
      </c>
      <c r="V13">
        <f>_xlfn.COVARIANCE.S('Q1'!$N$5:$N$560,'Q1'!U5:U560)*52</f>
        <v>3.2252295480807713E-2</v>
      </c>
      <c r="W13">
        <f>_xlfn.COVARIANCE.S('Q1'!$N$5:$N$560,'Q1'!V5:V560)*52</f>
        <v>5.5803007724663921E-2</v>
      </c>
      <c r="X13">
        <f>_xlfn.COVARIANCE.S('Q1'!$N$5:$N$560,'Q1'!W5:W560)*52</f>
        <v>5.1907210599502256E-2</v>
      </c>
      <c r="Y13">
        <f>_xlfn.COVARIANCE.S('Q1'!$N$5:$N$560,'Q1'!X5:X560)*52</f>
        <v>1.3795125786527751E-2</v>
      </c>
      <c r="Z13">
        <f>_xlfn.COVARIANCE.S('Q1'!$N$5:$N$560,'Q1'!Y5:Y560)*52</f>
        <v>8.1975976743264095E-2</v>
      </c>
      <c r="AA13">
        <f>_xlfn.COVARIANCE.S('Q1'!$N$5:$N$560,'Q1'!Z5:Z560)*52</f>
        <v>1.9018968318470292E-2</v>
      </c>
      <c r="AB13">
        <v>-3.6154354771465659E-6</v>
      </c>
      <c r="AD13">
        <v>0.23024311534345743</v>
      </c>
    </row>
    <row r="14" spans="3:30" x14ac:dyDescent="0.25">
      <c r="C14">
        <v>9.4603334910250709E-3</v>
      </c>
      <c r="D14">
        <v>1.5964094272951243E-2</v>
      </c>
      <c r="E14">
        <v>1.2021030803136684E-2</v>
      </c>
      <c r="F14">
        <v>5.4311412245152645E-3</v>
      </c>
      <c r="G14">
        <v>1.3575674924217952E-2</v>
      </c>
      <c r="H14">
        <v>1.2613132556019245E-2</v>
      </c>
      <c r="I14">
        <v>7.4106380095226793E-3</v>
      </c>
      <c r="J14">
        <v>1.5576649146804337E-2</v>
      </c>
      <c r="K14">
        <v>2.4102544408236136E-2</v>
      </c>
      <c r="L14">
        <v>2.8149171336994828E-2</v>
      </c>
      <c r="M14">
        <v>2.6343147063659481E-2</v>
      </c>
      <c r="N14">
        <v>2.0599834230068011E-2</v>
      </c>
      <c r="O14" cm="1">
        <f t="array" ref="O14:O25">TRANSPOSE(P13:AA13)</f>
        <v>1.0394933574797973E-2</v>
      </c>
      <c r="P14">
        <f>_xlfn.COVARIANCE.S('Q1'!$O$5:$O$560,'Q1'!O5:O560)*52</f>
        <v>7.9672552202398744E-2</v>
      </c>
      <c r="Q14">
        <f>_xlfn.COVARIANCE.S('Q1'!$O$5:$O$560,'Q1'!P5:P560)*52</f>
        <v>1.7227042158263456E-2</v>
      </c>
      <c r="R14">
        <f>_xlfn.COVARIANCE.S('Q1'!$O$5:$O$560,'Q1'!Q5:Q560)*52</f>
        <v>2.6406056903245788E-2</v>
      </c>
      <c r="S14">
        <f>_xlfn.COVARIANCE.S('Q1'!$O$5:$O$560,'Q1'!R5:R560)*52</f>
        <v>1.879668791844535E-2</v>
      </c>
      <c r="T14">
        <f>_xlfn.COVARIANCE.S('Q1'!$O$5:$O$560,'Q1'!S5:S560)*52</f>
        <v>2.1116317738183923E-2</v>
      </c>
      <c r="U14">
        <f>_xlfn.COVARIANCE.S('Q1'!$O$5:$O$560,'Q1'!T5:T560)*52</f>
        <v>1.0582106107684081E-2</v>
      </c>
      <c r="V14">
        <f>_xlfn.COVARIANCE.S('Q1'!$O$5:$O$560,'Q1'!U5:U560)*52</f>
        <v>2.667482655910278E-2</v>
      </c>
      <c r="W14">
        <f>_xlfn.COVARIANCE.S('Q1'!$O$5:$O$560,'Q1'!V5:V560)*52</f>
        <v>8.4922871278283012E-3</v>
      </c>
      <c r="X14">
        <f>_xlfn.COVARIANCE.S('Q1'!$O$5:$O$560,'Q1'!W5:W560)*52</f>
        <v>1.7280633436904377E-2</v>
      </c>
      <c r="Y14">
        <f>_xlfn.COVARIANCE.S('Q1'!$O$5:$O$560,'Q1'!X5:X560)*52</f>
        <v>2.5782445537608011E-2</v>
      </c>
      <c r="Z14">
        <f>_xlfn.COVARIANCE.S('Q1'!$O$5:$O$560,'Q1'!Y5:Y560)*52</f>
        <v>1.4732734392849523E-2</v>
      </c>
      <c r="AA14">
        <f>_xlfn.COVARIANCE.S('Q1'!$O$5:$O$560,'Q1'!Z5:Z560)*52</f>
        <v>2.9091426349995529E-3</v>
      </c>
      <c r="AB14">
        <v>-9.5626216462780518E-7</v>
      </c>
      <c r="AD14">
        <v>0.10903720811587872</v>
      </c>
    </row>
    <row r="15" spans="3:30" x14ac:dyDescent="0.25">
      <c r="C15">
        <v>5.2915331916487389E-2</v>
      </c>
      <c r="D15">
        <v>3.4461910642101856E-2</v>
      </c>
      <c r="E15">
        <v>3.9062194704954638E-2</v>
      </c>
      <c r="F15">
        <v>4.0181789133990183E-2</v>
      </c>
      <c r="G15">
        <v>2.9076213811216112E-2</v>
      </c>
      <c r="H15">
        <v>3.2510586414770948E-2</v>
      </c>
      <c r="I15">
        <v>4.9581983191834281E-2</v>
      </c>
      <c r="J15">
        <v>4.3747099302116885E-2</v>
      </c>
      <c r="K15">
        <v>4.2854191655599568E-2</v>
      </c>
      <c r="L15">
        <v>2.5224518205636506E-2</v>
      </c>
      <c r="M15">
        <v>2.6399577462254797E-2</v>
      </c>
      <c r="N15">
        <v>4.0026298878605947E-2</v>
      </c>
      <c r="O15">
        <v>4.5589358893750091E-2</v>
      </c>
      <c r="P15" cm="1">
        <f t="array" ref="P15:P25">TRANSPOSE(Q14:AA14)</f>
        <v>1.7227042158263456E-2</v>
      </c>
      <c r="Q15">
        <f>_xlfn.COVARIANCE.S('Q1'!$P$5:$P$560,'Q1'!P5:P560)*52</f>
        <v>0.15268154525983973</v>
      </c>
      <c r="R15">
        <f>_xlfn.COVARIANCE.S('Q1'!$P$5:$P$560,'Q1'!Q5:Q560)*52</f>
        <v>2.1370149229492676E-2</v>
      </c>
      <c r="S15">
        <f>_xlfn.COVARIANCE.S('Q1'!$P$5:$P$560,'Q1'!R5:R560)*52</f>
        <v>2.9132742129339095E-2</v>
      </c>
      <c r="T15">
        <f>_xlfn.COVARIANCE.S('Q1'!$P$5:$P$560,'Q1'!S5:S560)*52</f>
        <v>2.4955494793517198E-2</v>
      </c>
      <c r="U15">
        <f>_xlfn.COVARIANCE.S('Q1'!$P$5:$P$560,'Q1'!T5:T560)*52</f>
        <v>3.533147148301656E-2</v>
      </c>
      <c r="V15">
        <f>_xlfn.COVARIANCE.S('Q1'!$P$5:$P$560,'Q1'!U5:U560)*52</f>
        <v>3.1259651168256186E-2</v>
      </c>
      <c r="W15">
        <f>_xlfn.COVARIANCE.S('Q1'!$P$5:$P$560,'Q1'!V5:V560)*52</f>
        <v>3.1342478883345168E-2</v>
      </c>
      <c r="X15">
        <f>_xlfn.COVARIANCE.S('Q1'!$P$5:$P$560,'Q1'!W5:W560)*52</f>
        <v>2.959565594778699E-2</v>
      </c>
      <c r="Y15">
        <f>_xlfn.COVARIANCE.S('Q1'!$P$5:$P$560,'Q1'!X5:X560)*52</f>
        <v>2.4768715055150943E-2</v>
      </c>
      <c r="Z15">
        <f>_xlfn.COVARIANCE.S('Q1'!$P$5:$P$560,'Q1'!Y5:Y560)*52</f>
        <v>3.9201406390477894E-2</v>
      </c>
      <c r="AA15">
        <f>_xlfn.COVARIANCE.S('Q1'!$P$5:$P$560,'Q1'!Z5:Z560)*52</f>
        <v>1.7504271009509097E-2</v>
      </c>
      <c r="AB15">
        <v>-2.6455433959830269E-6</v>
      </c>
      <c r="AD15">
        <v>0.2502460853210029</v>
      </c>
    </row>
    <row r="16" spans="3:30" x14ac:dyDescent="0.25">
      <c r="C16">
        <v>2.1348102266642809E-2</v>
      </c>
      <c r="D16">
        <v>2.1525969654032376E-2</v>
      </c>
      <c r="E16">
        <v>2.3351765887014909E-2</v>
      </c>
      <c r="F16">
        <v>2.1046834736441165E-2</v>
      </c>
      <c r="G16">
        <v>2.3391253814102213E-2</v>
      </c>
      <c r="H16">
        <v>1.9803203483886582E-2</v>
      </c>
      <c r="I16">
        <v>1.6448454429295538E-2</v>
      </c>
      <c r="J16">
        <v>1.6223853463070887E-2</v>
      </c>
      <c r="K16">
        <v>2.7558314213009014E-2</v>
      </c>
      <c r="L16">
        <v>2.5541714068592163E-2</v>
      </c>
      <c r="M16">
        <v>2.6547965182273127E-2</v>
      </c>
      <c r="N16">
        <v>2.3193816673394149E-2</v>
      </c>
      <c r="O16">
        <v>2.7085598014351963E-2</v>
      </c>
      <c r="P16">
        <v>2.6406056903245788E-2</v>
      </c>
      <c r="Q16" cm="1">
        <f t="array" ref="Q16:Q25">TRANSPOSE(R15:AA15)</f>
        <v>2.1370149229492676E-2</v>
      </c>
      <c r="R16">
        <f>_xlfn.COVARIANCE.S('Q1'!$Q$5:$Q$560,'Q1'!Q5:Q560)*52</f>
        <v>5.2452285449648015E-2</v>
      </c>
      <c r="S16">
        <f>_xlfn.COVARIANCE.S('Q1'!$Q$5:$Q$560,'Q1'!R5:R560)*52</f>
        <v>2.1394125323872765E-2</v>
      </c>
      <c r="T16">
        <f>_xlfn.COVARIANCE.S('Q1'!$Q$5:$Q$560,'Q1'!S5:S560)*52</f>
        <v>1.8121349440833795E-2</v>
      </c>
      <c r="U16">
        <f>_xlfn.COVARIANCE.S('Q1'!$Q$5:$Q$560,'Q1'!T5:T560)*52</f>
        <v>2.5860432726736292E-2</v>
      </c>
      <c r="V16">
        <f>_xlfn.COVARIANCE.S('Q1'!$Q$5:$Q$560,'Q1'!U5:U560)*52</f>
        <v>2.3993276072458988E-2</v>
      </c>
      <c r="W16">
        <f>_xlfn.COVARIANCE.S('Q1'!$Q$5:$Q$560,'Q1'!V5:V560)*52</f>
        <v>2.4445535829952736E-2</v>
      </c>
      <c r="X16">
        <f>_xlfn.COVARIANCE.S('Q1'!$Q$5:$Q$560,'Q1'!W5:W560)*52</f>
        <v>2.4171863827344601E-2</v>
      </c>
      <c r="Y16">
        <f>_xlfn.COVARIANCE.S('Q1'!$Q$5:$Q$560,'Q1'!X5:X560)*52</f>
        <v>1.7686775745524998E-2</v>
      </c>
      <c r="Z16">
        <f>_xlfn.COVARIANCE.S('Q1'!$Q$5:$Q$560,'Q1'!Y5:Y560)*52</f>
        <v>2.3749756373319577E-2</v>
      </c>
      <c r="AA16">
        <f>_xlfn.COVARIANCE.S('Q1'!$Q$5:$Q$560,'Q1'!Z5:Z560)*52</f>
        <v>1.3747473599895884E-2</v>
      </c>
      <c r="AB16">
        <v>5.2372250606071391E-7</v>
      </c>
      <c r="AD16">
        <v>0.13754592982020467</v>
      </c>
    </row>
    <row r="17" spans="1:31" x14ac:dyDescent="0.25">
      <c r="C17">
        <v>2.7060420698492522E-2</v>
      </c>
      <c r="D17">
        <v>2.5195637232049446E-2</v>
      </c>
      <c r="E17">
        <v>2.165222542948636E-2</v>
      </c>
      <c r="F17">
        <v>1.7937882931978493E-2</v>
      </c>
      <c r="G17">
        <v>3.3446582159549827E-2</v>
      </c>
      <c r="H17">
        <v>2.7894000566531123E-2</v>
      </c>
      <c r="I17">
        <v>3.1700300384607465E-2</v>
      </c>
      <c r="J17">
        <v>2.5712394211622573E-2</v>
      </c>
      <c r="K17">
        <v>3.1277739256366253E-2</v>
      </c>
      <c r="L17">
        <v>2.3608904999517566E-2</v>
      </c>
      <c r="M17">
        <v>2.8521099194932079E-2</v>
      </c>
      <c r="N17">
        <v>3.4069846971339551E-2</v>
      </c>
      <c r="O17">
        <v>4.3903122510618453E-2</v>
      </c>
      <c r="P17">
        <v>1.879668791844535E-2</v>
      </c>
      <c r="Q17">
        <v>2.9132742129339095E-2</v>
      </c>
      <c r="R17" cm="1">
        <f t="array" ref="R17:R25">TRANSPOSE(S16:AA16)</f>
        <v>2.1394125323872765E-2</v>
      </c>
      <c r="S17">
        <f>_xlfn.COVARIANCE.S('Q1'!$R$5:$R$560,'Q1'!R5:R560)*52</f>
        <v>5.4945802339375349E-2</v>
      </c>
      <c r="T17">
        <f>_xlfn.COVARIANCE.S('Q1'!$R$5:$R$560,'Q1'!S5:S560)*52</f>
        <v>2.8750003983117774E-2</v>
      </c>
      <c r="U17">
        <f>_xlfn.COVARIANCE.S('Q1'!$R$5:$R$560,'Q1'!T5:T560)*52</f>
        <v>2.7628040155280059E-2</v>
      </c>
      <c r="V17">
        <f>_xlfn.COVARIANCE.S('Q1'!$R$5:$R$560,'Q1'!U5:U560)*52</f>
        <v>2.6858382148559769E-2</v>
      </c>
      <c r="W17">
        <f>_xlfn.COVARIANCE.S('Q1'!$R$5:$R$560,'Q1'!V5:V560)*52</f>
        <v>2.2249440026191211E-2</v>
      </c>
      <c r="X17">
        <f>_xlfn.COVARIANCE.S('Q1'!$R$5:$R$560,'Q1'!W5:W560)*52</f>
        <v>2.7369792661153986E-2</v>
      </c>
      <c r="Y17">
        <f>_xlfn.COVARIANCE.S('Q1'!$R$5:$R$560,'Q1'!X5:X560)*52</f>
        <v>2.2102803369749957E-2</v>
      </c>
      <c r="Z17">
        <f>_xlfn.COVARIANCE.S('Q1'!$R$5:$R$560,'Q1'!Y5:Y560)*52</f>
        <v>2.9792561735507227E-2</v>
      </c>
      <c r="AA17">
        <f>_xlfn.COVARIANCE.S('Q1'!$R$5:$R$560,'Q1'!Z5:Z560)*52</f>
        <v>1.124217808916737E-2</v>
      </c>
      <c r="AB17">
        <v>-2.015162460830329E-6</v>
      </c>
      <c r="AD17">
        <v>0.10068048028367158</v>
      </c>
    </row>
    <row r="18" spans="1:31" x14ac:dyDescent="0.25">
      <c r="C18">
        <v>1.5443091125914524E-2</v>
      </c>
      <c r="D18">
        <v>1.0169273613007049E-2</v>
      </c>
      <c r="E18">
        <v>1.452035157968772E-2</v>
      </c>
      <c r="F18">
        <v>1.1613728484366146E-2</v>
      </c>
      <c r="G18">
        <v>1.6304377410285759E-2</v>
      </c>
      <c r="H18">
        <v>1.4016173057488448E-2</v>
      </c>
      <c r="I18">
        <v>1.864905873444183E-2</v>
      </c>
      <c r="J18">
        <v>1.7609522295060565E-2</v>
      </c>
      <c r="K18">
        <v>2.0817559961512057E-2</v>
      </c>
      <c r="L18">
        <v>1.946750719420166E-2</v>
      </c>
      <c r="M18">
        <v>1.7219367181273371E-2</v>
      </c>
      <c r="N18">
        <v>2.3959190602270246E-2</v>
      </c>
      <c r="O18">
        <v>1.8647937671816914E-2</v>
      </c>
      <c r="P18">
        <v>2.1116317738183923E-2</v>
      </c>
      <c r="Q18">
        <v>2.4955494793517198E-2</v>
      </c>
      <c r="R18">
        <v>1.8121349440833795E-2</v>
      </c>
      <c r="S18" cm="1">
        <f t="array" ref="S18:S25">TRANSPOSE(T17:AA17)</f>
        <v>2.8750003983117774E-2</v>
      </c>
      <c r="T18">
        <f>_xlfn.COVARIANCE.S('Q1'!$S$5:$S$560,'Q1'!S5:S560)*52</f>
        <v>4.7899729725987453E-2</v>
      </c>
      <c r="U18">
        <f>_xlfn.COVARIANCE.S('Q1'!$S$5:$S$560,'Q1'!T5:T560)*52</f>
        <v>1.3671759850293373E-2</v>
      </c>
      <c r="V18">
        <f>_xlfn.COVARIANCE.S('Q1'!$S$5:$S$560,'Q1'!U5:U560)*52</f>
        <v>2.0943703993996456E-2</v>
      </c>
      <c r="W18">
        <f>_xlfn.COVARIANCE.S('Q1'!$S$5:$S$560,'Q1'!V5:V560)*52</f>
        <v>1.4595401515019228E-2</v>
      </c>
      <c r="X18">
        <f>_xlfn.COVARIANCE.S('Q1'!$S$5:$S$560,'Q1'!W5:W560)*52</f>
        <v>1.968781340540186E-2</v>
      </c>
      <c r="Y18">
        <f>_xlfn.COVARIANCE.S('Q1'!$S$5:$S$560,'Q1'!X5:X560)*52</f>
        <v>2.0382422231496798E-2</v>
      </c>
      <c r="Z18">
        <f>_xlfn.COVARIANCE.S('Q1'!$S$5:$S$560,'Q1'!Y5:Y560)*52</f>
        <v>1.8394189056385405E-2</v>
      </c>
      <c r="AA18">
        <f>_xlfn.COVARIANCE.S('Q1'!$S$5:$S$560,'Q1'!Z5:Z560)*52</f>
        <v>5.1612970002205888E-3</v>
      </c>
      <c r="AB18">
        <v>-4.3950406728962192E-7</v>
      </c>
      <c r="AD18">
        <v>4.5614334869172019E-2</v>
      </c>
    </row>
    <row r="19" spans="1:31" x14ac:dyDescent="0.25">
      <c r="C19">
        <v>5.2516147663559297E-2</v>
      </c>
      <c r="D19">
        <v>3.0867685677939325E-2</v>
      </c>
      <c r="E19">
        <v>5.9158512576883399E-2</v>
      </c>
      <c r="F19">
        <v>4.4051288008463911E-2</v>
      </c>
      <c r="G19">
        <v>6.0487316372925003E-2</v>
      </c>
      <c r="H19">
        <v>4.682801660601512E-2</v>
      </c>
      <c r="I19">
        <v>5.2458266950298496E-2</v>
      </c>
      <c r="J19">
        <v>3.6314371777435066E-2</v>
      </c>
      <c r="K19">
        <v>3.4266835600323946E-2</v>
      </c>
      <c r="L19">
        <v>2.158887425880809E-2</v>
      </c>
      <c r="M19">
        <v>3.0749339616943278E-2</v>
      </c>
      <c r="N19">
        <v>4.8796372281049293E-2</v>
      </c>
      <c r="O19">
        <v>7.3471783813392644E-2</v>
      </c>
      <c r="P19">
        <v>1.0582106107684081E-2</v>
      </c>
      <c r="Q19">
        <v>3.533147148301656E-2</v>
      </c>
      <c r="R19">
        <v>2.5860432726736292E-2</v>
      </c>
      <c r="S19">
        <v>2.7628040155280059E-2</v>
      </c>
      <c r="T19" cm="1">
        <f t="array" ref="T19:T25">TRANSPOSE(U18:AA18)</f>
        <v>1.3671759850293373E-2</v>
      </c>
      <c r="U19">
        <f>_xlfn.COVARIANCE.S('Q1'!$T$5:$T$560,'Q1'!T5:T560)*52</f>
        <v>0.11857191382052203</v>
      </c>
      <c r="V19">
        <f>_xlfn.COVARIANCE.S('Q1'!$T$5:$T$560,'Q1'!U5:U560)*52</f>
        <v>2.8359921960213089E-2</v>
      </c>
      <c r="W19">
        <f>_xlfn.COVARIANCE.S('Q1'!$T$5:$T$560,'Q1'!V5:V560)*52</f>
        <v>4.7394044735983673E-2</v>
      </c>
      <c r="X19">
        <f>_xlfn.COVARIANCE.S('Q1'!$T$5:$T$560,'Q1'!W5:W560)*52</f>
        <v>4.8390136656652427E-2</v>
      </c>
      <c r="Y19">
        <f>_xlfn.COVARIANCE.S('Q1'!$T$5:$T$560,'Q1'!X5:X560)*52</f>
        <v>1.8103184599028925E-2</v>
      </c>
      <c r="Z19">
        <f>_xlfn.COVARIANCE.S('Q1'!$T$5:$T$560,'Q1'!Y5:Y560)*52</f>
        <v>6.7540356569838783E-2</v>
      </c>
      <c r="AA19">
        <f>_xlfn.COVARIANCE.S('Q1'!$T$5:$T$560,'Q1'!Z5:Z560)*52</f>
        <v>2.172728685781182E-2</v>
      </c>
      <c r="AB19">
        <v>-4.4699282843751612E-7</v>
      </c>
      <c r="AD19">
        <v>0.16908874016030478</v>
      </c>
    </row>
    <row r="20" spans="1:31" x14ac:dyDescent="0.25">
      <c r="C20">
        <v>3.3690029387240479E-2</v>
      </c>
      <c r="D20">
        <v>2.8715951066512577E-2</v>
      </c>
      <c r="E20">
        <v>2.7278501826771519E-2</v>
      </c>
      <c r="F20">
        <v>1.7898976077548139E-2</v>
      </c>
      <c r="G20">
        <v>2.249637493787824E-2</v>
      </c>
      <c r="H20">
        <v>2.4071818643510344E-2</v>
      </c>
      <c r="I20">
        <v>2.5026842730085479E-2</v>
      </c>
      <c r="J20">
        <v>2.4366339175000806E-2</v>
      </c>
      <c r="K20">
        <v>3.4953188538897242E-2</v>
      </c>
      <c r="L20">
        <v>3.1765215414841223E-2</v>
      </c>
      <c r="M20">
        <v>3.0770717543906177E-2</v>
      </c>
      <c r="N20">
        <v>3.0459143310950319E-2</v>
      </c>
      <c r="O20">
        <v>3.2252295480807713E-2</v>
      </c>
      <c r="P20">
        <v>2.667482655910278E-2</v>
      </c>
      <c r="Q20">
        <v>3.1259651168256186E-2</v>
      </c>
      <c r="R20">
        <v>2.3993276072458988E-2</v>
      </c>
      <c r="S20">
        <v>2.6858382148559769E-2</v>
      </c>
      <c r="T20">
        <v>2.0943703993996456E-2</v>
      </c>
      <c r="U20" cm="1">
        <f t="array" ref="U20:U25">TRANSPOSE(V19:AA19)</f>
        <v>2.8359921960213089E-2</v>
      </c>
      <c r="V20">
        <f>_xlfn.COVARIANCE.S('Q1'!$U$5:$U$560,'Q1'!U5:U560)*52</f>
        <v>5.4408180565968058E-2</v>
      </c>
      <c r="W20">
        <f>_xlfn.COVARIANCE.S('Q1'!$U$5:$U$560,'Q1'!V5:V560)*52</f>
        <v>1.6846926761223895E-2</v>
      </c>
      <c r="X20">
        <f>_xlfn.COVARIANCE.S('Q1'!$U$5:$U$560,'Q1'!W5:W560)*52</f>
        <v>2.5181398712689929E-2</v>
      </c>
      <c r="Y20">
        <f>_xlfn.COVARIANCE.S('Q1'!$U$5:$U$560,'Q1'!X5:X560)*52</f>
        <v>2.9970127732064152E-2</v>
      </c>
      <c r="Z20">
        <f>_xlfn.COVARIANCE.S('Q1'!$U$5:$U$560,'Q1'!Y5:Y560)*52</f>
        <v>3.0236354869219152E-2</v>
      </c>
      <c r="AA20">
        <f>_xlfn.COVARIANCE.S('Q1'!$U$5:$U$560,'Q1'!Z5:Z560)*52</f>
        <v>1.2975048420549255E-2</v>
      </c>
      <c r="AB20">
        <v>-4.5573724260549079E-7</v>
      </c>
      <c r="AD20">
        <v>0.10349603867166834</v>
      </c>
    </row>
    <row r="21" spans="1:31" x14ac:dyDescent="0.25">
      <c r="C21">
        <v>5.0313556993519595E-2</v>
      </c>
      <c r="D21">
        <v>1.9803517508273086E-2</v>
      </c>
      <c r="E21">
        <v>4.2422823101758475E-2</v>
      </c>
      <c r="F21">
        <v>4.7121354879418237E-2</v>
      </c>
      <c r="G21">
        <v>4.6838095549385499E-2</v>
      </c>
      <c r="H21">
        <v>3.707641736846707E-2</v>
      </c>
      <c r="I21">
        <v>4.991022163888291E-2</v>
      </c>
      <c r="J21">
        <v>2.9379945153516007E-2</v>
      </c>
      <c r="K21">
        <v>3.3500487091369789E-2</v>
      </c>
      <c r="L21">
        <v>1.6825121321270391E-2</v>
      </c>
      <c r="M21">
        <v>2.2889984592597494E-2</v>
      </c>
      <c r="N21">
        <v>3.9296259027847752E-2</v>
      </c>
      <c r="O21">
        <v>5.5803007724663921E-2</v>
      </c>
      <c r="P21">
        <v>8.4922871278283012E-3</v>
      </c>
      <c r="Q21">
        <v>3.1342478883345168E-2</v>
      </c>
      <c r="R21">
        <v>2.4445535829952736E-2</v>
      </c>
      <c r="S21">
        <v>2.2249440026191211E-2</v>
      </c>
      <c r="T21">
        <v>1.4595401515019228E-2</v>
      </c>
      <c r="U21">
        <v>4.7394044735983673E-2</v>
      </c>
      <c r="V21" cm="1">
        <f t="array" ref="V21:V25">TRANSPOSE(W20:AA20)</f>
        <v>1.6846926761223895E-2</v>
      </c>
      <c r="W21">
        <f>_xlfn.COVARIANCE.S('Q1'!$V$5:$V$560,'Q1'!V5:V560)*52</f>
        <v>0.10294663860756334</v>
      </c>
      <c r="X21">
        <f>_xlfn.COVARIANCE.S('Q1'!$V$5:$V$560,'Q1'!W5:W560)*52</f>
        <v>3.9811432114502457E-2</v>
      </c>
      <c r="Y21">
        <f>_xlfn.COVARIANCE.S('Q1'!$V$5:$V$560,'Q1'!X5:X560)*52</f>
        <v>1.3456713079130789E-2</v>
      </c>
      <c r="Z21">
        <f>_xlfn.COVARIANCE.S('Q1'!$V$5:$V$560,'Q1'!Y5:Y560)*52</f>
        <v>5.070265830967003E-2</v>
      </c>
      <c r="AA21">
        <f>_xlfn.COVARIANCE.S('Q1'!$V$5:$V$560,'Q1'!Z5:Z560)*52</f>
        <v>1.5190603424064373E-2</v>
      </c>
      <c r="AB21">
        <v>1.803185238521278E-7</v>
      </c>
      <c r="AD21">
        <v>0.15258801570149472</v>
      </c>
    </row>
    <row r="22" spans="1:31" x14ac:dyDescent="0.25">
      <c r="C22">
        <v>3.8628852762446098E-2</v>
      </c>
      <c r="D22">
        <v>2.4977804338233059E-2</v>
      </c>
      <c r="E22">
        <v>3.9632981459471993E-2</v>
      </c>
      <c r="F22">
        <v>3.110034406828413E-2</v>
      </c>
      <c r="G22">
        <v>4.9486373637356015E-2</v>
      </c>
      <c r="H22">
        <v>3.6363199380012874E-2</v>
      </c>
      <c r="I22">
        <v>4.3327061494946896E-2</v>
      </c>
      <c r="J22">
        <v>3.0631409895977464E-2</v>
      </c>
      <c r="K22">
        <v>2.8240334230845078E-2</v>
      </c>
      <c r="L22">
        <v>1.8935072493337337E-2</v>
      </c>
      <c r="M22">
        <v>2.8736820556861144E-2</v>
      </c>
      <c r="N22">
        <v>4.5162717813788063E-2</v>
      </c>
      <c r="O22">
        <v>5.1907210599502256E-2</v>
      </c>
      <c r="P22">
        <v>1.7280633436904377E-2</v>
      </c>
      <c r="Q22">
        <v>2.959565594778699E-2</v>
      </c>
      <c r="R22">
        <v>2.4171863827344601E-2</v>
      </c>
      <c r="S22">
        <v>2.7369792661153986E-2</v>
      </c>
      <c r="T22">
        <v>1.968781340540186E-2</v>
      </c>
      <c r="U22">
        <v>4.8390136656652427E-2</v>
      </c>
      <c r="V22">
        <v>2.5181398712689929E-2</v>
      </c>
      <c r="W22" cm="1">
        <f t="array" ref="W22:W25">TRANSPOSE(X21:AA21)</f>
        <v>3.9811432114502457E-2</v>
      </c>
      <c r="X22">
        <f>_xlfn.COVARIANCE.S('Q1'!$W$5:$W$560,'Q1'!W5:W560)*52</f>
        <v>7.0856182369853679E-2</v>
      </c>
      <c r="Y22">
        <f>_xlfn.COVARIANCE.S('Q1'!$W$5:$W$560,'Q1'!X5:X560)*52</f>
        <v>2.1655719106266479E-2</v>
      </c>
      <c r="Z22">
        <f>_xlfn.COVARIANCE.S('Q1'!$W$5:$W$560,'Q1'!Y5:Y560)*52</f>
        <v>4.3836949094050656E-2</v>
      </c>
      <c r="AA22">
        <f>_xlfn.COVARIANCE.S('Q1'!$W$5:$W$560,'Q1'!Z5:Z560)*52</f>
        <v>2.5492168849354582E-2</v>
      </c>
      <c r="AB22">
        <v>-2.5285356281023E-7</v>
      </c>
      <c r="AD22">
        <v>0.12577278913332421</v>
      </c>
    </row>
    <row r="23" spans="1:31" x14ac:dyDescent="0.25">
      <c r="C23">
        <v>2.0154249503403637E-2</v>
      </c>
      <c r="D23">
        <v>1.6615638948787637E-2</v>
      </c>
      <c r="E23">
        <v>2.2953197390907697E-2</v>
      </c>
      <c r="F23">
        <v>8.9370587312447049E-3</v>
      </c>
      <c r="G23">
        <v>1.0318526408195352E-2</v>
      </c>
      <c r="H23">
        <v>1.0068689563107917E-2</v>
      </c>
      <c r="I23">
        <v>1.3145254477691938E-2</v>
      </c>
      <c r="J23">
        <v>1.7810666891726872E-2</v>
      </c>
      <c r="K23">
        <v>2.3123402209855665E-2</v>
      </c>
      <c r="L23">
        <v>3.3290110965177158E-2</v>
      </c>
      <c r="M23">
        <v>2.9937096408811394E-2</v>
      </c>
      <c r="N23">
        <v>1.8203864744302849E-2</v>
      </c>
      <c r="O23">
        <v>1.3795125786527751E-2</v>
      </c>
      <c r="P23">
        <v>2.5782445537608011E-2</v>
      </c>
      <c r="Q23">
        <v>2.4768715055150943E-2</v>
      </c>
      <c r="R23">
        <v>1.7686775745524998E-2</v>
      </c>
      <c r="S23">
        <v>2.2102803369749957E-2</v>
      </c>
      <c r="T23">
        <v>2.0382422231496798E-2</v>
      </c>
      <c r="U23">
        <v>1.8103184599028925E-2</v>
      </c>
      <c r="V23">
        <v>2.9970127732064152E-2</v>
      </c>
      <c r="W23">
        <v>1.3456713079130789E-2</v>
      </c>
      <c r="X23" cm="1">
        <f t="array" ref="X23:X25">TRANSPOSE(Y22:AA22)</f>
        <v>2.1655719106266479E-2</v>
      </c>
      <c r="Y23">
        <f>_xlfn.COVARIANCE.S('Q1'!$X$5:$X$560,'Q1'!X5:X560)*52</f>
        <v>7.4809373628345416E-2</v>
      </c>
      <c r="Z23">
        <f>_xlfn.COVARIANCE.S('Q1'!$X$5:$X$560,'Q1'!Y5:Y560)*52</f>
        <v>2.0286552683404627E-2</v>
      </c>
      <c r="AA23">
        <f>_xlfn.COVARIANCE.S('Q1'!$X$5:$X$560,'Q1'!Z5:Z560)*52</f>
        <v>4.7853950962504612E-3</v>
      </c>
      <c r="AB23">
        <v>9.9296815699207502E-7</v>
      </c>
      <c r="AD23">
        <v>0.1322678001481114</v>
      </c>
    </row>
    <row r="24" spans="1:31" x14ac:dyDescent="0.25">
      <c r="C24">
        <v>7.1215829231437433E-2</v>
      </c>
      <c r="D24">
        <v>3.1669049632095568E-2</v>
      </c>
      <c r="E24">
        <v>6.4177912875036894E-2</v>
      </c>
      <c r="F24">
        <v>6.1013418217967887E-2</v>
      </c>
      <c r="G24">
        <v>5.6112298204704883E-2</v>
      </c>
      <c r="H24">
        <v>4.4745665034591792E-2</v>
      </c>
      <c r="I24">
        <v>6.073919569803287E-2</v>
      </c>
      <c r="J24">
        <v>3.9456916033071089E-2</v>
      </c>
      <c r="K24">
        <v>3.1926245160807998E-2</v>
      </c>
      <c r="L24">
        <v>2.3879973396387873E-2</v>
      </c>
      <c r="M24">
        <v>3.0581847821336126E-2</v>
      </c>
      <c r="N24">
        <v>4.2774074436512863E-2</v>
      </c>
      <c r="O24">
        <v>8.1975976743264095E-2</v>
      </c>
      <c r="P24">
        <v>1.4732734392849523E-2</v>
      </c>
      <c r="Q24">
        <v>3.9201406390477894E-2</v>
      </c>
      <c r="R24">
        <v>2.3749756373319577E-2</v>
      </c>
      <c r="S24">
        <v>2.9792561735507227E-2</v>
      </c>
      <c r="T24">
        <v>1.8394189056385405E-2</v>
      </c>
      <c r="U24">
        <v>6.7540356569838783E-2</v>
      </c>
      <c r="V24">
        <v>3.0236354869219152E-2</v>
      </c>
      <c r="W24">
        <v>5.070265830967003E-2</v>
      </c>
      <c r="X24">
        <v>4.3836949094050656E-2</v>
      </c>
      <c r="Y24" cm="1">
        <f t="array" ref="Y24:Y25">TRANSPOSE(Z23:AA23)</f>
        <v>2.0286552683404627E-2</v>
      </c>
      <c r="Z24">
        <f>_xlfn.COVARIANCE.S('Q1'!$Y$5:$Y$560,'Q1'!Y5:Y560)*52</f>
        <v>0.1616539577633633</v>
      </c>
      <c r="AA24">
        <f>_xlfn.COVARIANCE.S('Q1'!$Y$5:$Y$560,'Q1'!Z5:Z560)*52</f>
        <v>1.5187916858685521E-2</v>
      </c>
      <c r="AB24">
        <v>-8.4182486947264402E-8</v>
      </c>
      <c r="AD24">
        <v>0.12910342244175688</v>
      </c>
    </row>
    <row r="25" spans="1:31" x14ac:dyDescent="0.25">
      <c r="C25">
        <v>2.2205827492530077E-2</v>
      </c>
      <c r="D25">
        <v>1.6511114527225128E-2</v>
      </c>
      <c r="E25">
        <v>1.6050566574717227E-2</v>
      </c>
      <c r="F25">
        <v>1.7991947522388592E-2</v>
      </c>
      <c r="G25">
        <v>2.0744564055269161E-2</v>
      </c>
      <c r="H25">
        <v>1.4665532230494532E-2</v>
      </c>
      <c r="I25">
        <v>1.5324337036485954E-2</v>
      </c>
      <c r="J25">
        <v>9.2561122836065067E-3</v>
      </c>
      <c r="K25">
        <v>1.6068692572769612E-2</v>
      </c>
      <c r="L25">
        <v>3.7778369735634717E-3</v>
      </c>
      <c r="M25">
        <v>6.8670424371459612E-3</v>
      </c>
      <c r="N25">
        <v>2.9717540652863798E-2</v>
      </c>
      <c r="O25">
        <v>1.9018968318470292E-2</v>
      </c>
      <c r="P25">
        <v>2.9091426349995529E-3</v>
      </c>
      <c r="Q25">
        <v>1.7504271009509097E-2</v>
      </c>
      <c r="R25">
        <v>1.3747473599895884E-2</v>
      </c>
      <c r="S25">
        <v>1.124217808916737E-2</v>
      </c>
      <c r="T25">
        <v>5.1612970002205888E-3</v>
      </c>
      <c r="U25">
        <v>2.172728685781182E-2</v>
      </c>
      <c r="V25">
        <v>1.2975048420549255E-2</v>
      </c>
      <c r="W25">
        <v>1.5190603424064373E-2</v>
      </c>
      <c r="X25">
        <v>2.5492168849354582E-2</v>
      </c>
      <c r="Y25">
        <v>4.7853950962504612E-3</v>
      </c>
      <c r="Z25" cm="1">
        <f t="array" ref="Z25">TRANSPOSE(AA24)</f>
        <v>1.5187916858685521E-2</v>
      </c>
      <c r="AA25">
        <f>_xlfn.COVARIANCE.S('Q1'!Z5:Z560,'Q1'!Z5:Z560)*52</f>
        <v>5.7434538974896268E-2</v>
      </c>
      <c r="AB25">
        <v>-9.31920720223946E-7</v>
      </c>
      <c r="AD25">
        <v>6.2527407853882194E-2</v>
      </c>
    </row>
    <row r="26" spans="1:31" x14ac:dyDescent="0.25">
      <c r="C26">
        <f>_xlfn.COVARIANCE.S('Q1'!B6:B560,'Q17'!$B$2:$B$556)*52</f>
        <v>2.5513864501959975E-6</v>
      </c>
      <c r="D26">
        <f>_xlfn.COVARIANCE.S('Q1'!C6:C560,'Q17'!$B$2:$B$556)*52</f>
        <v>-1.2879121017832276E-6</v>
      </c>
      <c r="E26">
        <f>_xlfn.COVARIANCE.S('Q1'!D6:D560,'Q17'!$B$2:$B$556)*52</f>
        <v>-1.9106845768183661E-6</v>
      </c>
      <c r="F26">
        <f>_xlfn.COVARIANCE.S('Q1'!E6:E560,'Q17'!$B$2:$B$556)*52</f>
        <v>4.8083540475321464E-7</v>
      </c>
      <c r="G26">
        <f>_xlfn.COVARIANCE.S('Q1'!F6:F560,'Q17'!$B$2:$B$556)*52</f>
        <v>-1.7241569032605088E-6</v>
      </c>
      <c r="H26">
        <f>_xlfn.COVARIANCE.S('Q1'!G6:G560,'Q17'!$B$2:$B$556)*52</f>
        <v>-1.6551407905693124E-6</v>
      </c>
      <c r="I26">
        <f>_xlfn.COVARIANCE.S('Q1'!H6:H560,'Q17'!$B$2:$B$556)*52</f>
        <v>-2.5427245755303715E-6</v>
      </c>
      <c r="J26">
        <f>_xlfn.COVARIANCE.S('Q1'!I6:I560,'Q17'!$B$2:$B$556)*52</f>
        <v>-8.9284967152072952E-7</v>
      </c>
      <c r="K26">
        <f>_xlfn.COVARIANCE.S('Q1'!J6:J560,'Q17'!$B$2:$B$556)*52</f>
        <v>-2.3547168547440088E-6</v>
      </c>
      <c r="L26">
        <f>_xlfn.COVARIANCE.S('Q1'!K6:K560,'Q17'!$B$2:$B$556)*52</f>
        <v>2.5259509731646557E-8</v>
      </c>
      <c r="M26">
        <f>_xlfn.COVARIANCE.S('Q1'!L6:L560,'Q17'!$B$2:$B$556)*52</f>
        <v>6.4675507809854867E-7</v>
      </c>
      <c r="N26">
        <f>_xlfn.COVARIANCE.S('Q1'!M6:M560,'Q17'!$B$2:$B$556)*52</f>
        <v>-1.8392056191932779E-6</v>
      </c>
      <c r="O26">
        <f>_xlfn.COVARIANCE.S('Q1'!N6:N560,'Q17'!$B$2:$B$556)*52</f>
        <v>-3.6154354771465659E-6</v>
      </c>
      <c r="P26">
        <f>_xlfn.COVARIANCE.S('Q1'!O6:O560,'Q17'!$B$2:$B$556)*52</f>
        <v>-9.5626216462780518E-7</v>
      </c>
      <c r="Q26">
        <f>_xlfn.COVARIANCE.S('Q1'!P6:P560,'Q17'!$B$2:$B$556)*52</f>
        <v>-2.6455433959830269E-6</v>
      </c>
      <c r="R26">
        <f>_xlfn.COVARIANCE.S('Q1'!Q6:Q560,'Q17'!$B$2:$B$556)*52</f>
        <v>5.2372250606071391E-7</v>
      </c>
      <c r="S26">
        <f>_xlfn.COVARIANCE.S('Q1'!R6:R560,'Q17'!$B$2:$B$556)*52</f>
        <v>-2.015162460830329E-6</v>
      </c>
      <c r="T26">
        <f>_xlfn.COVARIANCE.S('Q1'!S6:S560,'Q17'!$B$2:$B$556)*52</f>
        <v>-4.3950406728962192E-7</v>
      </c>
      <c r="U26">
        <f>_xlfn.COVARIANCE.S('Q1'!T6:T560,'Q17'!$B$2:$B$556)*52</f>
        <v>-4.4699282843751612E-7</v>
      </c>
      <c r="V26">
        <f>_xlfn.COVARIANCE.S('Q1'!U6:U560,'Q17'!$B$2:$B$556)*52</f>
        <v>-4.5573724260549079E-7</v>
      </c>
      <c r="W26">
        <f>_xlfn.COVARIANCE.S('Q1'!V6:V560,'Q17'!$B$2:$B$556)*52</f>
        <v>1.803185238521278E-7</v>
      </c>
      <c r="X26">
        <f>_xlfn.COVARIANCE.S('Q1'!W6:W560,'Q17'!$B$2:$B$556)*52</f>
        <v>-2.5285356281023E-7</v>
      </c>
      <c r="Y26">
        <f>_xlfn.COVARIANCE.S('Q1'!X6:X560,'Q17'!$B$2:$B$556)*52</f>
        <v>9.9296815699207502E-7</v>
      </c>
      <c r="Z26">
        <f>_xlfn.COVARIANCE.S('Q1'!Y6:Y560,'Q17'!$B$2:$B$556)*52</f>
        <v>-8.4182486947264402E-8</v>
      </c>
      <c r="AA26">
        <f>_xlfn.COVARIANCE.S('Q1'!Z6:Z560,'Q17'!$B$2:$B$556)*52</f>
        <v>-9.31920720223946E-7</v>
      </c>
      <c r="AB26">
        <f>_xlfn.COVARIANCE.S('Q17'!B2:B556,'Q17'!B2:B556)*52</f>
        <v>1.3878642182183909E-8</v>
      </c>
      <c r="AD26">
        <f>'Q17'!B558</f>
        <v>1.3025743045663408E-3</v>
      </c>
    </row>
    <row r="28" spans="1:31" x14ac:dyDescent="0.25">
      <c r="A28" t="s">
        <v>22</v>
      </c>
      <c r="B28" t="s">
        <v>53</v>
      </c>
      <c r="D28" t="s">
        <v>46</v>
      </c>
      <c r="E28" t="s">
        <v>55</v>
      </c>
      <c r="F28" t="s">
        <v>120</v>
      </c>
    </row>
    <row r="29" spans="1:31" x14ac:dyDescent="0.25">
      <c r="A29" s="11" cm="1">
        <f t="array" ref="A29">MMULT(MMULT(F29:AE29,SIGMATSEBOND),TRANSPOSE(F29:AE29))^(1/2)</f>
        <v>0.42747093190227659</v>
      </c>
      <c r="B29" s="11">
        <v>-0.5</v>
      </c>
      <c r="C29" s="11"/>
      <c r="D29" s="11">
        <f>SUM(F29:AE29)</f>
        <v>0.99999999999999989</v>
      </c>
      <c r="E29" s="11" cm="1">
        <f t="array" ref="E29">MMULT(F29:AE29,ZTSEBOND)</f>
        <v>-3.1841081222649031E-2</v>
      </c>
      <c r="F29" s="11">
        <v>0</v>
      </c>
      <c r="G29" s="11">
        <v>0</v>
      </c>
      <c r="H29" s="11">
        <v>-9.9999999999991589E-7</v>
      </c>
      <c r="I29" s="11">
        <v>0</v>
      </c>
      <c r="J29" s="11">
        <v>-9.9999999999991589E-7</v>
      </c>
      <c r="K29" s="11">
        <v>0</v>
      </c>
      <c r="L29" s="11">
        <v>1.0000019999999998</v>
      </c>
      <c r="M29" s="11">
        <v>0</v>
      </c>
      <c r="N29" s="11">
        <v>0</v>
      </c>
      <c r="O29" s="11">
        <v>0</v>
      </c>
      <c r="P29" s="11">
        <v>0</v>
      </c>
      <c r="Q29" s="11">
        <v>0</v>
      </c>
      <c r="R29" s="11">
        <v>0</v>
      </c>
      <c r="S29" s="11">
        <v>0</v>
      </c>
      <c r="T29" s="11">
        <v>0</v>
      </c>
      <c r="U29" s="11">
        <v>0</v>
      </c>
      <c r="V29" s="11">
        <v>0</v>
      </c>
      <c r="W29" s="11">
        <v>0</v>
      </c>
      <c r="X29" s="11">
        <v>0</v>
      </c>
      <c r="Y29" s="11">
        <v>0</v>
      </c>
      <c r="Z29" s="11">
        <v>0</v>
      </c>
      <c r="AA29" s="11">
        <v>0</v>
      </c>
      <c r="AB29" s="11">
        <v>0</v>
      </c>
      <c r="AC29" s="11">
        <v>0</v>
      </c>
      <c r="AD29" s="11">
        <v>0</v>
      </c>
      <c r="AE29" s="11">
        <v>0</v>
      </c>
    </row>
    <row r="30" spans="1:31" x14ac:dyDescent="0.25">
      <c r="A30" s="11" cm="1">
        <f t="array" ref="A30">MMULT(MMULT(F30:AE30,SIGMATSEBOND),TRANSPOSE(F30:AE30))^(1/2)</f>
        <v>0</v>
      </c>
      <c r="B30" s="10">
        <f>B29+0.1</f>
        <v>-0.4</v>
      </c>
      <c r="C30" s="10"/>
      <c r="D30" s="11">
        <f t="shared" ref="D30:D48" si="0">SUM(F30:AE30)</f>
        <v>0</v>
      </c>
      <c r="E30" s="11" cm="1">
        <f t="array" ref="E30">MMULT(F30:AE30,ZTSEBOND)</f>
        <v>0</v>
      </c>
      <c r="F30" s="11">
        <v>0</v>
      </c>
      <c r="G30" s="11">
        <v>0</v>
      </c>
      <c r="H30" s="11">
        <v>0</v>
      </c>
      <c r="I30" s="11">
        <v>0</v>
      </c>
      <c r="J30" s="11">
        <v>0</v>
      </c>
      <c r="K30" s="11">
        <v>0</v>
      </c>
      <c r="L30" s="11">
        <v>0</v>
      </c>
      <c r="M30" s="11">
        <v>0</v>
      </c>
      <c r="N30" s="11">
        <v>0</v>
      </c>
      <c r="O30" s="11">
        <v>0</v>
      </c>
      <c r="P30" s="11">
        <v>0</v>
      </c>
      <c r="Q30" s="11">
        <v>0</v>
      </c>
      <c r="R30" s="11">
        <v>0</v>
      </c>
      <c r="S30" s="11">
        <v>0</v>
      </c>
      <c r="T30" s="11">
        <v>0</v>
      </c>
      <c r="U30" s="11">
        <v>0</v>
      </c>
      <c r="V30" s="11">
        <v>0</v>
      </c>
      <c r="W30" s="11">
        <v>0</v>
      </c>
      <c r="X30" s="11">
        <v>0</v>
      </c>
      <c r="Y30" s="11">
        <v>0</v>
      </c>
      <c r="Z30" s="11">
        <v>0</v>
      </c>
      <c r="AA30" s="11">
        <v>0</v>
      </c>
      <c r="AB30" s="11">
        <v>0</v>
      </c>
      <c r="AC30" s="11">
        <v>0</v>
      </c>
      <c r="AD30" s="11">
        <v>0</v>
      </c>
      <c r="AE30" s="11">
        <v>0</v>
      </c>
    </row>
    <row r="31" spans="1:31" x14ac:dyDescent="0.25">
      <c r="A31" s="11" cm="1">
        <f t="array" ref="A31">MMULT(MMULT(F31:AE31,SIGMATSEBOND),TRANSPOSE(F31:AE31))^(1/2)</f>
        <v>0</v>
      </c>
      <c r="B31" s="10">
        <f>B30+0.1</f>
        <v>-0.30000000000000004</v>
      </c>
      <c r="C31" s="10"/>
      <c r="D31" s="11">
        <f t="shared" si="0"/>
        <v>0</v>
      </c>
      <c r="E31" s="11" cm="1">
        <f t="array" ref="E31">MMULT(F31:AE31,ZTSEBOND)</f>
        <v>0</v>
      </c>
      <c r="F31" s="11">
        <v>0</v>
      </c>
      <c r="G31" s="11">
        <v>0</v>
      </c>
      <c r="H31" s="11">
        <v>0</v>
      </c>
      <c r="I31" s="11">
        <v>0</v>
      </c>
      <c r="J31" s="11">
        <v>0</v>
      </c>
      <c r="K31" s="11">
        <v>0</v>
      </c>
      <c r="L31" s="11">
        <v>0</v>
      </c>
      <c r="M31" s="11">
        <v>0</v>
      </c>
      <c r="N31" s="11">
        <v>0</v>
      </c>
      <c r="O31" s="11">
        <v>0</v>
      </c>
      <c r="P31" s="11">
        <v>0</v>
      </c>
      <c r="Q31" s="11">
        <v>0</v>
      </c>
      <c r="R31" s="11">
        <v>0</v>
      </c>
      <c r="S31" s="11">
        <v>0</v>
      </c>
      <c r="T31" s="11">
        <v>0</v>
      </c>
      <c r="U31" s="11">
        <v>0</v>
      </c>
      <c r="V31" s="11">
        <v>0</v>
      </c>
      <c r="W31" s="11">
        <v>0</v>
      </c>
      <c r="X31" s="11">
        <v>0</v>
      </c>
      <c r="Y31" s="11">
        <v>0</v>
      </c>
      <c r="Z31" s="11">
        <v>0</v>
      </c>
      <c r="AA31" s="11">
        <v>0</v>
      </c>
      <c r="AB31" s="11">
        <v>0</v>
      </c>
      <c r="AC31" s="11">
        <v>0</v>
      </c>
      <c r="AD31" s="11">
        <v>0</v>
      </c>
      <c r="AE31" s="11">
        <v>0</v>
      </c>
    </row>
    <row r="32" spans="1:31" x14ac:dyDescent="0.25">
      <c r="A32" s="11" cm="1">
        <f t="array" ref="A32">MMULT(MMULT(F32:AE32,SIGMATSEBOND),TRANSPOSE(F32:AE32))^(1/2)</f>
        <v>0</v>
      </c>
      <c r="B32" s="10">
        <f t="shared" ref="B32:B42" si="1">B31+0.1</f>
        <v>-0.20000000000000004</v>
      </c>
      <c r="C32" s="10"/>
      <c r="D32" s="11">
        <f t="shared" si="0"/>
        <v>0</v>
      </c>
      <c r="E32" s="11" cm="1">
        <f t="array" ref="E32">MMULT(F32:AE32,ZTSEBOND)</f>
        <v>0</v>
      </c>
      <c r="F32" s="11">
        <v>0</v>
      </c>
      <c r="G32" s="11">
        <v>0</v>
      </c>
      <c r="H32" s="11">
        <v>0</v>
      </c>
      <c r="I32" s="11">
        <v>0</v>
      </c>
      <c r="J32" s="11">
        <v>0</v>
      </c>
      <c r="K32" s="11">
        <v>0</v>
      </c>
      <c r="L32" s="11">
        <v>0</v>
      </c>
      <c r="M32" s="11">
        <v>0</v>
      </c>
      <c r="N32" s="11">
        <v>0</v>
      </c>
      <c r="O32" s="11">
        <v>0</v>
      </c>
      <c r="P32" s="11">
        <v>0</v>
      </c>
      <c r="Q32" s="11">
        <v>0</v>
      </c>
      <c r="R32" s="11">
        <v>0</v>
      </c>
      <c r="S32" s="11">
        <v>0</v>
      </c>
      <c r="T32" s="11">
        <v>0</v>
      </c>
      <c r="U32" s="11">
        <v>0</v>
      </c>
      <c r="V32" s="11">
        <v>0</v>
      </c>
      <c r="W32" s="11">
        <v>0</v>
      </c>
      <c r="X32" s="11">
        <v>0</v>
      </c>
      <c r="Y32" s="11">
        <v>0</v>
      </c>
      <c r="Z32" s="11">
        <v>0</v>
      </c>
      <c r="AA32" s="11">
        <v>0</v>
      </c>
      <c r="AB32" s="11">
        <v>0</v>
      </c>
      <c r="AC32" s="11">
        <v>0</v>
      </c>
      <c r="AD32" s="11">
        <v>0</v>
      </c>
      <c r="AE32" s="11">
        <v>0</v>
      </c>
    </row>
    <row r="33" spans="1:31" x14ac:dyDescent="0.25">
      <c r="A33" s="11" cm="1">
        <f t="array" ref="A33">MMULT(MMULT(F33:AE33,SIGMATSEBOND),TRANSPOSE(F33:AE33))^(1/2)</f>
        <v>0.42747029040952167</v>
      </c>
      <c r="B33" s="10">
        <f t="shared" si="1"/>
        <v>-0.10000000000000003</v>
      </c>
      <c r="C33" s="10"/>
      <c r="D33" s="11">
        <f t="shared" si="0"/>
        <v>1</v>
      </c>
      <c r="E33" s="11" cm="1">
        <f t="array" ref="E33">MMULT(F33:AE33,ZTSEBOND)</f>
        <v>-3.1840752003082083E-2</v>
      </c>
      <c r="F33" s="11">
        <v>0</v>
      </c>
      <c r="G33" s="11">
        <v>0</v>
      </c>
      <c r="H33" s="11">
        <v>0</v>
      </c>
      <c r="I33" s="11">
        <v>0</v>
      </c>
      <c r="J33" s="11">
        <v>0</v>
      </c>
      <c r="K33" s="11">
        <v>0</v>
      </c>
      <c r="L33" s="11">
        <v>1</v>
      </c>
      <c r="M33" s="11">
        <v>0</v>
      </c>
      <c r="N33" s="11">
        <v>0</v>
      </c>
      <c r="O33" s="11">
        <v>0</v>
      </c>
      <c r="P33" s="11">
        <v>0</v>
      </c>
      <c r="Q33" s="11">
        <v>0</v>
      </c>
      <c r="R33" s="11">
        <v>0</v>
      </c>
      <c r="S33" s="11">
        <v>0</v>
      </c>
      <c r="T33" s="11">
        <v>0</v>
      </c>
      <c r="U33" s="11">
        <v>0</v>
      </c>
      <c r="V33" s="11">
        <v>0</v>
      </c>
      <c r="W33" s="11">
        <v>0</v>
      </c>
      <c r="X33" s="11">
        <v>0</v>
      </c>
      <c r="Y33" s="11">
        <v>0</v>
      </c>
      <c r="Z33" s="11">
        <v>0</v>
      </c>
      <c r="AA33" s="11">
        <v>0</v>
      </c>
      <c r="AB33" s="11">
        <v>0</v>
      </c>
      <c r="AC33" s="11">
        <v>0</v>
      </c>
      <c r="AD33" s="11">
        <v>0</v>
      </c>
      <c r="AE33" s="11">
        <v>0</v>
      </c>
    </row>
    <row r="34" spans="1:31" x14ac:dyDescent="0.25">
      <c r="A34" s="11" cm="1">
        <f t="array" ref="A34">MMULT(MMULT(F34:AE34,SIGMATSEBOND),TRANSPOSE(F34:AE34))^(1/2)</f>
        <v>1.6794782947552513E-2</v>
      </c>
      <c r="B34" s="10">
        <f t="shared" si="1"/>
        <v>0</v>
      </c>
      <c r="C34" s="10"/>
      <c r="D34" s="11">
        <f t="shared" si="0"/>
        <v>0.99999999999999978</v>
      </c>
      <c r="E34" s="11" cm="1">
        <f t="array" ref="E34">MMULT(F34:AE34,ZTSEBOND)</f>
        <v>1.2425686369589573E-10</v>
      </c>
      <c r="F34" s="11">
        <v>0</v>
      </c>
      <c r="G34" s="11">
        <v>0</v>
      </c>
      <c r="H34" s="11">
        <v>0</v>
      </c>
      <c r="I34" s="11">
        <v>0</v>
      </c>
      <c r="J34" s="11">
        <v>0</v>
      </c>
      <c r="K34" s="11">
        <v>0</v>
      </c>
      <c r="L34" s="11">
        <v>3.9301250822518813E-2</v>
      </c>
      <c r="M34" s="11">
        <v>0</v>
      </c>
      <c r="N34" s="11">
        <v>0</v>
      </c>
      <c r="O34" s="11">
        <v>0</v>
      </c>
      <c r="P34" s="11">
        <v>0</v>
      </c>
      <c r="Q34" s="11">
        <v>0</v>
      </c>
      <c r="R34" s="11">
        <v>0</v>
      </c>
      <c r="S34" s="11">
        <v>0</v>
      </c>
      <c r="T34" s="11">
        <v>0</v>
      </c>
      <c r="U34" s="11">
        <v>0</v>
      </c>
      <c r="V34" s="11">
        <v>0</v>
      </c>
      <c r="W34" s="11">
        <v>0</v>
      </c>
      <c r="X34" s="11">
        <v>0</v>
      </c>
      <c r="Y34" s="11">
        <v>0</v>
      </c>
      <c r="Z34" s="11">
        <v>0</v>
      </c>
      <c r="AA34" s="11">
        <v>0</v>
      </c>
      <c r="AB34" s="11">
        <v>0</v>
      </c>
      <c r="AC34" s="11">
        <v>0</v>
      </c>
      <c r="AD34" s="11">
        <v>0</v>
      </c>
      <c r="AE34" s="11">
        <v>0.96069874917748099</v>
      </c>
    </row>
    <row r="35" spans="1:31" x14ac:dyDescent="0.25">
      <c r="A35" s="17" cm="1">
        <f t="array" ref="A35">MMULT(MMULT(F35:AE35,SIGMATSEBOND),TRANSPOSE(F35:AE35))^(1/2)</f>
        <v>9.0102196075092636E-2</v>
      </c>
      <c r="B35" s="18">
        <f t="shared" si="1"/>
        <v>0.1</v>
      </c>
      <c r="C35" s="18"/>
      <c r="D35" s="17">
        <f t="shared" si="0"/>
        <v>0.99999999999999978</v>
      </c>
      <c r="E35" s="17" cm="1">
        <f t="array" ref="E35">MMULT(F35:AE35,ZTSEBOND)</f>
        <v>9.9999999624100042E-2</v>
      </c>
      <c r="F35" s="17">
        <v>0.11591017701647008</v>
      </c>
      <c r="G35" s="17">
        <v>0</v>
      </c>
      <c r="H35" s="17">
        <v>0</v>
      </c>
      <c r="I35" s="17">
        <v>1.9062946127658183E-2</v>
      </c>
      <c r="J35" s="17">
        <v>0</v>
      </c>
      <c r="K35" s="17">
        <v>1.4291169152185076E-3</v>
      </c>
      <c r="L35" s="17">
        <v>0</v>
      </c>
      <c r="M35" s="17">
        <v>0</v>
      </c>
      <c r="N35" s="17">
        <v>0</v>
      </c>
      <c r="O35" s="17">
        <v>0</v>
      </c>
      <c r="P35" s="17">
        <v>0</v>
      </c>
      <c r="Q35" s="17">
        <v>0</v>
      </c>
      <c r="R35" s="17">
        <v>1.7644555938981458E-2</v>
      </c>
      <c r="S35" s="17">
        <v>3.3195475184321394E-2</v>
      </c>
      <c r="T35" s="17">
        <v>5.807350527823097E-2</v>
      </c>
      <c r="U35" s="17">
        <v>9.0161407237209695E-2</v>
      </c>
      <c r="V35" s="17">
        <v>0</v>
      </c>
      <c r="W35" s="17">
        <v>0</v>
      </c>
      <c r="X35" s="17">
        <v>0</v>
      </c>
      <c r="Y35" s="17">
        <v>0</v>
      </c>
      <c r="Z35" s="17">
        <v>0</v>
      </c>
      <c r="AA35" s="17">
        <v>0</v>
      </c>
      <c r="AB35" s="17">
        <v>5.5158432469835518E-2</v>
      </c>
      <c r="AC35" s="17">
        <v>0</v>
      </c>
      <c r="AD35" s="17">
        <v>0</v>
      </c>
      <c r="AE35" s="17">
        <v>0.60936438383207392</v>
      </c>
    </row>
    <row r="36" spans="1:31" x14ac:dyDescent="0.25">
      <c r="A36" s="17" cm="1">
        <f t="array" ref="A36">MMULT(MMULT(F36:AE36,SIGMATSEBOND),TRANSPOSE(F36:AE36))^(1/2)</f>
        <v>0.18139172343284082</v>
      </c>
      <c r="B36" s="18">
        <f t="shared" si="1"/>
        <v>0.2</v>
      </c>
      <c r="C36" s="18"/>
      <c r="D36" s="17">
        <f t="shared" si="0"/>
        <v>0.99999999999999978</v>
      </c>
      <c r="E36" s="17" cm="1">
        <f t="array" ref="E36">MMULT(F36:AE36,ZTSEBOND)</f>
        <v>0.20000000038641519</v>
      </c>
      <c r="F36" s="17">
        <v>0.23337503707765561</v>
      </c>
      <c r="G36" s="17">
        <v>0</v>
      </c>
      <c r="H36" s="17">
        <v>0</v>
      </c>
      <c r="I36" s="17">
        <v>3.8356257493106512E-2</v>
      </c>
      <c r="J36" s="17">
        <v>0</v>
      </c>
      <c r="K36" s="17">
        <v>2.8387499534421644E-3</v>
      </c>
      <c r="L36" s="17">
        <v>0</v>
      </c>
      <c r="M36" s="17">
        <v>0</v>
      </c>
      <c r="N36" s="17">
        <v>0</v>
      </c>
      <c r="O36" s="17">
        <v>0</v>
      </c>
      <c r="P36" s="17">
        <v>0</v>
      </c>
      <c r="Q36" s="17">
        <v>0</v>
      </c>
      <c r="R36" s="17">
        <v>3.5529926406944468E-2</v>
      </c>
      <c r="S36" s="17">
        <v>6.6831507599762835E-2</v>
      </c>
      <c r="T36" s="17">
        <v>0.11692484031852597</v>
      </c>
      <c r="U36" s="17">
        <v>0.18148059441684161</v>
      </c>
      <c r="V36" s="17">
        <v>0</v>
      </c>
      <c r="W36" s="17">
        <v>0</v>
      </c>
      <c r="X36" s="17">
        <v>0</v>
      </c>
      <c r="Y36" s="17">
        <v>0</v>
      </c>
      <c r="Z36" s="17">
        <v>0</v>
      </c>
      <c r="AA36" s="17">
        <v>0</v>
      </c>
      <c r="AB36" s="17">
        <v>0.11102828422567007</v>
      </c>
      <c r="AC36" s="17">
        <v>0</v>
      </c>
      <c r="AD36" s="17">
        <v>0</v>
      </c>
      <c r="AE36" s="17">
        <v>0.21363480250805053</v>
      </c>
    </row>
    <row r="37" spans="1:31" x14ac:dyDescent="0.25">
      <c r="A37" s="17" cm="1">
        <f t="array" ref="A37">MMULT(MMULT(F37:AE37,SIGMATSEBOND),TRANSPOSE(F37:AE37))^(1/2)</f>
        <v>0.27765692205229131</v>
      </c>
      <c r="B37" s="18">
        <f t="shared" si="1"/>
        <v>0.30000000000000004</v>
      </c>
      <c r="C37" s="18"/>
      <c r="D37" s="17">
        <f t="shared" si="0"/>
        <v>1.0000000000000004</v>
      </c>
      <c r="E37" s="17" cm="1">
        <f t="array" ref="E37">MMULT(F37:AE37,ZTSEBOND)</f>
        <v>0.30000000224918794</v>
      </c>
      <c r="F37" s="17">
        <v>0.42455124144264811</v>
      </c>
      <c r="G37" s="17">
        <v>0</v>
      </c>
      <c r="H37" s="17">
        <v>0</v>
      </c>
      <c r="I37" s="17">
        <v>2.6032955495868249E-2</v>
      </c>
      <c r="J37" s="17">
        <v>0</v>
      </c>
      <c r="K37" s="17">
        <v>0</v>
      </c>
      <c r="L37" s="17">
        <v>0</v>
      </c>
      <c r="M37" s="17">
        <v>0</v>
      </c>
      <c r="N37" s="17">
        <v>0</v>
      </c>
      <c r="O37" s="17">
        <v>0</v>
      </c>
      <c r="P37" s="17">
        <v>0</v>
      </c>
      <c r="Q37" s="17">
        <v>0</v>
      </c>
      <c r="R37" s="17">
        <v>5.1709664619076397E-2</v>
      </c>
      <c r="S37" s="17">
        <v>3.9292553580891308E-2</v>
      </c>
      <c r="T37" s="17">
        <v>0.19091318218685907</v>
      </c>
      <c r="U37" s="17">
        <v>0.17440049167106139</v>
      </c>
      <c r="V37" s="17">
        <v>0</v>
      </c>
      <c r="W37" s="17">
        <v>0</v>
      </c>
      <c r="X37" s="17">
        <v>0</v>
      </c>
      <c r="Y37" s="17">
        <v>0</v>
      </c>
      <c r="Z37" s="17">
        <v>0</v>
      </c>
      <c r="AA37" s="17">
        <v>0</v>
      </c>
      <c r="AB37" s="17">
        <v>9.3099911003595742E-2</v>
      </c>
      <c r="AC37" s="17">
        <v>0</v>
      </c>
      <c r="AD37" s="17">
        <v>0</v>
      </c>
      <c r="AE37" s="17">
        <v>0</v>
      </c>
    </row>
    <row r="38" spans="1:31" x14ac:dyDescent="0.25">
      <c r="A38" s="17" cm="1">
        <f t="array" ref="A38">MMULT(MMULT(F38:AE38,SIGMATSEBOND),TRANSPOSE(F38:AE38))^(1/2)</f>
        <v>0.4013277774293334</v>
      </c>
      <c r="B38" s="18">
        <f t="shared" si="1"/>
        <v>0.4</v>
      </c>
      <c r="C38" s="18"/>
      <c r="D38" s="17">
        <f t="shared" si="0"/>
        <v>0.99999999999999978</v>
      </c>
      <c r="E38" s="17" cm="1">
        <f t="array" ref="E38">MMULT(F38:AE38,ZTSEBOND)</f>
        <v>0.4000000024647099</v>
      </c>
      <c r="F38" s="17">
        <v>0.7262269009108363</v>
      </c>
      <c r="G38" s="17">
        <v>0</v>
      </c>
      <c r="H38" s="17">
        <v>0</v>
      </c>
      <c r="I38" s="17">
        <v>0</v>
      </c>
      <c r="J38" s="17">
        <v>0</v>
      </c>
      <c r="K38" s="17">
        <v>0</v>
      </c>
      <c r="L38" s="17">
        <v>0</v>
      </c>
      <c r="M38" s="17">
        <v>0</v>
      </c>
      <c r="N38" s="17">
        <v>0</v>
      </c>
      <c r="O38" s="17">
        <v>0</v>
      </c>
      <c r="P38" s="17">
        <v>0</v>
      </c>
      <c r="Q38" s="17">
        <v>0</v>
      </c>
      <c r="R38" s="17">
        <v>3.0203452351996576E-2</v>
      </c>
      <c r="S38" s="17">
        <v>0</v>
      </c>
      <c r="T38" s="17">
        <v>0.24356964673716686</v>
      </c>
      <c r="U38" s="17">
        <v>0</v>
      </c>
      <c r="V38" s="17">
        <v>0</v>
      </c>
      <c r="W38" s="17">
        <v>0</v>
      </c>
      <c r="X38" s="17">
        <v>0</v>
      </c>
      <c r="Y38" s="17">
        <v>0</v>
      </c>
      <c r="Z38" s="17">
        <v>0</v>
      </c>
      <c r="AA38" s="17">
        <v>0</v>
      </c>
      <c r="AB38" s="17">
        <v>0</v>
      </c>
      <c r="AC38" s="17">
        <v>0</v>
      </c>
      <c r="AD38" s="17">
        <v>0</v>
      </c>
      <c r="AE38" s="17">
        <v>0</v>
      </c>
    </row>
    <row r="39" spans="1:31" x14ac:dyDescent="0.25">
      <c r="A39" s="17" cm="1">
        <f t="array" ref="A39">MMULT(MMULT(F39:AE39,SIGMATSEBOND),TRANSPOSE(F39:AE39))^(1/2)</f>
        <v>0.49550742198516168</v>
      </c>
      <c r="B39" s="17">
        <f t="shared" si="1"/>
        <v>0.5</v>
      </c>
      <c r="C39" s="17"/>
      <c r="D39" s="17">
        <f t="shared" si="0"/>
        <v>0.99999999999999989</v>
      </c>
      <c r="E39" s="17" cm="1">
        <f t="array" ref="E39">MMULT(F39:AE39,ZTSEBOND)</f>
        <v>0.4572861656398986</v>
      </c>
      <c r="F39" s="17">
        <v>0.99999999999999989</v>
      </c>
      <c r="G39" s="17">
        <v>0</v>
      </c>
      <c r="H39" s="17">
        <v>0</v>
      </c>
      <c r="I39" s="17">
        <v>0</v>
      </c>
      <c r="J39" s="17">
        <v>0</v>
      </c>
      <c r="K39" s="17">
        <v>0</v>
      </c>
      <c r="L39" s="17">
        <v>0</v>
      </c>
      <c r="M39" s="17">
        <v>0</v>
      </c>
      <c r="N39" s="17">
        <v>0</v>
      </c>
      <c r="O39" s="17">
        <v>0</v>
      </c>
      <c r="P39" s="17">
        <v>0</v>
      </c>
      <c r="Q39" s="17">
        <v>0</v>
      </c>
      <c r="R39" s="17">
        <v>0</v>
      </c>
      <c r="S39" s="17">
        <v>0</v>
      </c>
      <c r="T39" s="17">
        <v>0</v>
      </c>
      <c r="U39" s="17">
        <v>0</v>
      </c>
      <c r="V39" s="17">
        <v>0</v>
      </c>
      <c r="W39" s="17">
        <v>0</v>
      </c>
      <c r="X39" s="17">
        <v>0</v>
      </c>
      <c r="Y39" s="17">
        <v>0</v>
      </c>
      <c r="Z39" s="17">
        <v>0</v>
      </c>
      <c r="AA39" s="17">
        <v>0</v>
      </c>
      <c r="AB39" s="17">
        <v>0</v>
      </c>
      <c r="AC39" s="17">
        <v>0</v>
      </c>
      <c r="AD39" s="17">
        <v>0</v>
      </c>
      <c r="AE39" s="17">
        <v>0</v>
      </c>
    </row>
    <row r="40" spans="1:31" x14ac:dyDescent="0.25">
      <c r="A40" s="11" cm="1">
        <f t="array" ref="A40">MMULT(MMULT(F40:AE40,SIGMATSEBOND),TRANSPOSE(F40:AE40))^(1/2)</f>
        <v>0.49550742198516168</v>
      </c>
      <c r="B40" s="10">
        <f t="shared" si="1"/>
        <v>0.6</v>
      </c>
      <c r="C40" s="10"/>
      <c r="D40" s="11">
        <f t="shared" si="0"/>
        <v>0.99999999999999989</v>
      </c>
      <c r="E40" s="11" cm="1">
        <f t="array" ref="E40">MMULT(F40:AE40,ZTSEBOND)</f>
        <v>0.4572861656398986</v>
      </c>
      <c r="F40" s="11">
        <v>0.99999999999999989</v>
      </c>
      <c r="G40" s="11">
        <v>0</v>
      </c>
      <c r="H40" s="11">
        <v>0</v>
      </c>
      <c r="I40" s="11">
        <v>0</v>
      </c>
      <c r="J40" s="11">
        <v>0</v>
      </c>
      <c r="K40" s="11">
        <v>0</v>
      </c>
      <c r="L40" s="11">
        <v>0</v>
      </c>
      <c r="M40" s="11">
        <v>0</v>
      </c>
      <c r="N40" s="11">
        <v>0</v>
      </c>
      <c r="O40" s="11">
        <v>0</v>
      </c>
      <c r="P40" s="11">
        <v>0</v>
      </c>
      <c r="Q40" s="11">
        <v>0</v>
      </c>
      <c r="R40" s="11">
        <v>0</v>
      </c>
      <c r="S40" s="11">
        <v>0</v>
      </c>
      <c r="T40" s="11">
        <v>0</v>
      </c>
      <c r="U40" s="11">
        <v>0</v>
      </c>
      <c r="V40" s="11">
        <v>0</v>
      </c>
      <c r="W40" s="11">
        <v>0</v>
      </c>
      <c r="X40" s="11">
        <v>0</v>
      </c>
      <c r="Y40" s="11">
        <v>0</v>
      </c>
      <c r="Z40" s="11">
        <v>0</v>
      </c>
      <c r="AA40" s="11">
        <v>0</v>
      </c>
      <c r="AB40" s="11">
        <v>0</v>
      </c>
      <c r="AC40" s="11">
        <v>0</v>
      </c>
      <c r="AD40" s="11">
        <v>0</v>
      </c>
      <c r="AE40" s="11">
        <v>0</v>
      </c>
    </row>
    <row r="41" spans="1:31" x14ac:dyDescent="0.25">
      <c r="A41" s="11" cm="1">
        <f t="array" ref="A41">MMULT(MMULT(F41:AE41,SIGMATSEBOND),TRANSPOSE(F41:AE41))^(1/2)</f>
        <v>0.49550742198516168</v>
      </c>
      <c r="B41" s="10">
        <f t="shared" si="1"/>
        <v>0.7</v>
      </c>
      <c r="C41" s="10"/>
      <c r="D41" s="11">
        <f t="shared" si="0"/>
        <v>0.99999999999999989</v>
      </c>
      <c r="E41" s="11" cm="1">
        <f t="array" ref="E41">MMULT(F41:AE41,ZTSEBOND)</f>
        <v>0.4572861656398986</v>
      </c>
      <c r="F41" s="11">
        <v>0.99999999999999989</v>
      </c>
      <c r="G41" s="11">
        <v>0</v>
      </c>
      <c r="H41" s="11">
        <v>0</v>
      </c>
      <c r="I41" s="11">
        <v>0</v>
      </c>
      <c r="J41" s="11">
        <v>0</v>
      </c>
      <c r="K41" s="11">
        <v>0</v>
      </c>
      <c r="L41" s="11">
        <v>0</v>
      </c>
      <c r="M41" s="11">
        <v>0</v>
      </c>
      <c r="N41" s="11">
        <v>0</v>
      </c>
      <c r="O41" s="11">
        <v>0</v>
      </c>
      <c r="P41" s="11">
        <v>0</v>
      </c>
      <c r="Q41" s="11">
        <v>0</v>
      </c>
      <c r="R41" s="11">
        <v>0</v>
      </c>
      <c r="S41" s="11">
        <v>0</v>
      </c>
      <c r="T41" s="11">
        <v>0</v>
      </c>
      <c r="U41" s="11">
        <v>0</v>
      </c>
      <c r="V41" s="11">
        <v>0</v>
      </c>
      <c r="W41" s="11">
        <v>0</v>
      </c>
      <c r="X41" s="11">
        <v>0</v>
      </c>
      <c r="Y41" s="11">
        <v>0</v>
      </c>
      <c r="Z41" s="11">
        <v>0</v>
      </c>
      <c r="AA41" s="11">
        <v>0</v>
      </c>
      <c r="AB41" s="11">
        <v>0</v>
      </c>
      <c r="AC41" s="11">
        <v>0</v>
      </c>
      <c r="AD41" s="11">
        <v>0</v>
      </c>
      <c r="AE41" s="11">
        <v>0</v>
      </c>
    </row>
    <row r="42" spans="1:31" x14ac:dyDescent="0.25">
      <c r="A42" s="11" cm="1">
        <f t="array" ref="A42">MMULT(MMULT(F42:AE42,SIGMATSEBOND),TRANSPOSE(F42:AE42))^(1/2)</f>
        <v>0.49550742198516168</v>
      </c>
      <c r="B42" s="10">
        <f t="shared" si="1"/>
        <v>0.79999999999999993</v>
      </c>
      <c r="C42" s="10"/>
      <c r="D42" s="11">
        <f t="shared" si="0"/>
        <v>0.99999999999999989</v>
      </c>
      <c r="E42" s="11" cm="1">
        <f t="array" ref="E42">MMULT(F42:AE42,ZTSEBOND)</f>
        <v>0.4572861656398986</v>
      </c>
      <c r="F42" s="11">
        <v>0.99999999999999989</v>
      </c>
      <c r="G42" s="11">
        <v>0</v>
      </c>
      <c r="H42" s="11">
        <v>0</v>
      </c>
      <c r="I42" s="11">
        <v>0</v>
      </c>
      <c r="J42" s="11">
        <v>0</v>
      </c>
      <c r="K42" s="11">
        <v>0</v>
      </c>
      <c r="L42" s="11">
        <v>0</v>
      </c>
      <c r="M42" s="11">
        <v>0</v>
      </c>
      <c r="N42" s="11">
        <v>0</v>
      </c>
      <c r="O42" s="11">
        <v>0</v>
      </c>
      <c r="P42" s="11">
        <v>0</v>
      </c>
      <c r="Q42" s="11">
        <v>0</v>
      </c>
      <c r="R42" s="11">
        <v>0</v>
      </c>
      <c r="S42" s="11">
        <v>0</v>
      </c>
      <c r="T42" s="11">
        <v>0</v>
      </c>
      <c r="U42" s="11">
        <v>0</v>
      </c>
      <c r="V42" s="11">
        <v>0</v>
      </c>
      <c r="W42" s="11">
        <v>0</v>
      </c>
      <c r="X42" s="11">
        <v>0</v>
      </c>
      <c r="Y42" s="11">
        <v>0</v>
      </c>
      <c r="Z42" s="11">
        <v>0</v>
      </c>
      <c r="AA42" s="11">
        <v>0</v>
      </c>
      <c r="AB42" s="11">
        <v>0</v>
      </c>
      <c r="AC42" s="11">
        <v>0</v>
      </c>
      <c r="AD42" s="11">
        <v>0</v>
      </c>
      <c r="AE42" s="11">
        <v>0</v>
      </c>
    </row>
    <row r="43" spans="1:31" x14ac:dyDescent="0.25">
      <c r="A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row>
    <row r="44" spans="1:31" x14ac:dyDescent="0.25">
      <c r="A44" s="19" cm="1">
        <f t="array" ref="A44">MMULT(MMULT(F44:AE44,SIGMATSEBOND),TRANSPOSE(F44:AE44))^(1/2)</f>
        <v>4.4457520637562496E-2</v>
      </c>
      <c r="B44" s="12">
        <v>0.05</v>
      </c>
      <c r="C44" s="12"/>
      <c r="D44" s="19">
        <f t="shared" si="0"/>
        <v>0.99999999999999967</v>
      </c>
      <c r="E44" s="19" cm="1">
        <f t="array" ref="E44">MMULT(F44:AE44,ZTSEBOND)</f>
        <v>4.9999999418865876E-2</v>
      </c>
      <c r="F44" s="19">
        <v>5.7169038569711145E-2</v>
      </c>
      <c r="G44" s="19">
        <v>0</v>
      </c>
      <c r="H44" s="19">
        <v>0</v>
      </c>
      <c r="I44" s="19">
        <v>9.4468992320832466E-3</v>
      </c>
      <c r="J44" s="19">
        <v>0</v>
      </c>
      <c r="K44" s="19">
        <v>8.351040054806495E-4</v>
      </c>
      <c r="L44" s="19">
        <v>0</v>
      </c>
      <c r="M44" s="19">
        <v>0</v>
      </c>
      <c r="N44" s="19">
        <v>0</v>
      </c>
      <c r="O44" s="19">
        <v>0</v>
      </c>
      <c r="P44" s="19">
        <v>0</v>
      </c>
      <c r="Q44" s="19">
        <v>0</v>
      </c>
      <c r="R44" s="19">
        <v>8.6299487664415926E-3</v>
      </c>
      <c r="S44" s="19">
        <v>1.6474144464551841E-2</v>
      </c>
      <c r="T44" s="19">
        <v>2.8597057054024006E-2</v>
      </c>
      <c r="U44" s="19">
        <v>4.4521545534393366E-2</v>
      </c>
      <c r="V44" s="19">
        <v>0</v>
      </c>
      <c r="W44" s="19">
        <v>0</v>
      </c>
      <c r="X44" s="19">
        <v>0</v>
      </c>
      <c r="Y44" s="19">
        <v>0</v>
      </c>
      <c r="Z44" s="19">
        <v>0</v>
      </c>
      <c r="AA44" s="19">
        <v>0</v>
      </c>
      <c r="AB44" s="19">
        <v>2.7211011014045296E-2</v>
      </c>
      <c r="AC44" s="19">
        <v>0</v>
      </c>
      <c r="AD44" s="19">
        <v>0</v>
      </c>
      <c r="AE44" s="19">
        <v>0.80711525135926854</v>
      </c>
    </row>
    <row r="45" spans="1:31" x14ac:dyDescent="0.25">
      <c r="A45" s="19" cm="1">
        <f t="array" ref="A45">MMULT(MMULT(F45:AE45,SIGMATSEBOND),TRANSPOSE(F45:AE45))^(1/2)</f>
        <v>0.13574695651817201</v>
      </c>
      <c r="B45" s="12">
        <v>0.15</v>
      </c>
      <c r="C45" s="12"/>
      <c r="D45" s="19">
        <f t="shared" si="0"/>
        <v>0.99999999999999989</v>
      </c>
      <c r="E45" s="19" cm="1">
        <f t="array" ref="E45">MMULT(F45:AE45,ZTSEBOND)</f>
        <v>0.14999999886184848</v>
      </c>
      <c r="F45" s="19">
        <v>0.17463914839278344</v>
      </c>
      <c r="G45" s="19">
        <v>0</v>
      </c>
      <c r="H45" s="19">
        <v>0</v>
      </c>
      <c r="I45" s="19">
        <v>2.8710890266523209E-2</v>
      </c>
      <c r="J45" s="19">
        <v>0</v>
      </c>
      <c r="K45" s="19">
        <v>2.1478548378463004E-3</v>
      </c>
      <c r="L45" s="19">
        <v>0</v>
      </c>
      <c r="M45" s="19">
        <v>0</v>
      </c>
      <c r="N45" s="19">
        <v>0</v>
      </c>
      <c r="O45" s="19">
        <v>0</v>
      </c>
      <c r="P45" s="19">
        <v>0</v>
      </c>
      <c r="Q45" s="19">
        <v>0</v>
      </c>
      <c r="R45" s="19">
        <v>2.65781648890474E-2</v>
      </c>
      <c r="S45" s="19">
        <v>5.0007036859281852E-2</v>
      </c>
      <c r="T45" s="19">
        <v>8.7500450151032E-2</v>
      </c>
      <c r="U45" s="19">
        <v>0.13581736705994241</v>
      </c>
      <c r="V45" s="19">
        <v>0</v>
      </c>
      <c r="W45" s="19">
        <v>0</v>
      </c>
      <c r="X45" s="19">
        <v>0</v>
      </c>
      <c r="Y45" s="19">
        <v>0</v>
      </c>
      <c r="Z45" s="19">
        <v>0</v>
      </c>
      <c r="AA45" s="19">
        <v>0</v>
      </c>
      <c r="AB45" s="19">
        <v>8.3111356261796651E-2</v>
      </c>
      <c r="AC45" s="19">
        <v>0</v>
      </c>
      <c r="AD45" s="19">
        <v>0</v>
      </c>
      <c r="AE45" s="19">
        <v>0.41148773128174665</v>
      </c>
    </row>
    <row r="46" spans="1:31" x14ac:dyDescent="0.25">
      <c r="A46" s="11" cm="1">
        <f t="array" ref="A46">MMULT(MMULT(F46:AE46,SIGMATSEBOND),TRANSPOSE(F46:AE46))^(1/2)</f>
        <v>0.22703729171187118</v>
      </c>
      <c r="B46" s="10">
        <v>0.25</v>
      </c>
      <c r="C46" s="10"/>
      <c r="D46" s="11">
        <f t="shared" si="0"/>
        <v>0.99999999999999967</v>
      </c>
      <c r="E46" s="11" cm="1">
        <f t="array" ref="E46">MMULT(F46:AE46,ZTSEBOND)</f>
        <v>0.25000097495480772</v>
      </c>
      <c r="F46" s="11">
        <v>0.29213521118789082</v>
      </c>
      <c r="G46" s="11">
        <v>0</v>
      </c>
      <c r="H46" s="11">
        <v>0</v>
      </c>
      <c r="I46" s="11">
        <v>4.8015934066125671E-2</v>
      </c>
      <c r="J46" s="11">
        <v>0</v>
      </c>
      <c r="K46" s="11">
        <v>2.9815215930633914E-3</v>
      </c>
      <c r="L46" s="11">
        <v>0</v>
      </c>
      <c r="M46" s="11">
        <v>0</v>
      </c>
      <c r="N46" s="11">
        <v>0</v>
      </c>
      <c r="O46" s="11">
        <v>0</v>
      </c>
      <c r="P46" s="11">
        <v>0</v>
      </c>
      <c r="Q46" s="11">
        <v>0</v>
      </c>
      <c r="R46" s="11">
        <v>4.4665936427527669E-2</v>
      </c>
      <c r="S46" s="11">
        <v>8.4227591676708485E-2</v>
      </c>
      <c r="T46" s="11">
        <v>0.14628768809381004</v>
      </c>
      <c r="U46" s="11">
        <v>0.22737158542436292</v>
      </c>
      <c r="V46" s="11">
        <v>0</v>
      </c>
      <c r="W46" s="11">
        <v>0</v>
      </c>
      <c r="X46" s="11">
        <v>0</v>
      </c>
      <c r="Y46" s="11">
        <v>0</v>
      </c>
      <c r="Z46" s="11">
        <v>0</v>
      </c>
      <c r="AA46" s="11">
        <v>0</v>
      </c>
      <c r="AB46" s="11">
        <v>0.13850196055110206</v>
      </c>
      <c r="AC46" s="11">
        <v>0</v>
      </c>
      <c r="AD46" s="11">
        <v>0</v>
      </c>
      <c r="AE46" s="11">
        <v>1.5812570979408632E-2</v>
      </c>
    </row>
    <row r="47" spans="1:31" x14ac:dyDescent="0.25">
      <c r="A47" s="11" cm="1">
        <f t="array" ref="A47">MMULT(MMULT(F47:AE47,SIGMATSEBOND),TRANSPOSE(F47:AE47))^(1/2)</f>
        <v>0.33666689625508583</v>
      </c>
      <c r="B47" s="10">
        <v>0.35</v>
      </c>
      <c r="C47" s="10"/>
      <c r="D47" s="11">
        <f t="shared" si="0"/>
        <v>1</v>
      </c>
      <c r="E47" s="11" cm="1">
        <f t="array" ref="E47">MMULT(F47:AE47,ZTSEBOND)</f>
        <v>0.35000099565950671</v>
      </c>
      <c r="F47" s="11">
        <v>0.56459686871903902</v>
      </c>
      <c r="G47" s="11">
        <v>0</v>
      </c>
      <c r="H47" s="11">
        <v>0</v>
      </c>
      <c r="I47" s="11">
        <v>7.8591797879680307E-4</v>
      </c>
      <c r="J47" s="11">
        <v>0</v>
      </c>
      <c r="K47" s="11">
        <v>0</v>
      </c>
      <c r="L47" s="11">
        <v>0</v>
      </c>
      <c r="M47" s="11">
        <v>0</v>
      </c>
      <c r="N47" s="11">
        <v>0</v>
      </c>
      <c r="O47" s="11">
        <v>0</v>
      </c>
      <c r="P47" s="11">
        <v>0</v>
      </c>
      <c r="Q47" s="11">
        <v>0</v>
      </c>
      <c r="R47" s="11">
        <v>5.8133152467013338E-2</v>
      </c>
      <c r="S47" s="11">
        <v>0</v>
      </c>
      <c r="T47" s="11">
        <v>0.23666998630244659</v>
      </c>
      <c r="U47" s="11">
        <v>0.10353568944680841</v>
      </c>
      <c r="V47" s="11">
        <v>0</v>
      </c>
      <c r="W47" s="11">
        <v>0</v>
      </c>
      <c r="X47" s="11">
        <v>0</v>
      </c>
      <c r="Y47" s="11">
        <v>0</v>
      </c>
      <c r="Z47" s="11">
        <v>0</v>
      </c>
      <c r="AA47" s="11">
        <v>0</v>
      </c>
      <c r="AB47" s="11">
        <v>3.6278385085895919E-2</v>
      </c>
      <c r="AC47" s="11">
        <v>0</v>
      </c>
      <c r="AD47" s="11">
        <v>0</v>
      </c>
      <c r="AE47" s="11">
        <v>0</v>
      </c>
    </row>
    <row r="48" spans="1:31" x14ac:dyDescent="0.25">
      <c r="A48" s="19" cm="1">
        <f t="array" ref="A48">MMULT(MMULT(F48:AE48,SIGMATSEBOND),TRANSPOSE(F48:AE48))^(1/2)</f>
        <v>0.48200984264547814</v>
      </c>
      <c r="B48" s="12">
        <v>0.45</v>
      </c>
      <c r="C48" s="12"/>
      <c r="D48" s="19">
        <f t="shared" si="0"/>
        <v>0.99999998435014892</v>
      </c>
      <c r="E48" s="19" cm="1">
        <f t="array" ref="E48">MMULT(F48:AE48,ZTSEBOND)</f>
        <v>0.45000034969561092</v>
      </c>
      <c r="F48" s="19">
        <v>0.96480965416574549</v>
      </c>
      <c r="G48" s="19">
        <v>0</v>
      </c>
      <c r="H48" s="19">
        <v>0</v>
      </c>
      <c r="I48" s="19">
        <v>0</v>
      </c>
      <c r="J48" s="19">
        <v>0</v>
      </c>
      <c r="K48" s="19">
        <v>0</v>
      </c>
      <c r="L48" s="19">
        <v>0</v>
      </c>
      <c r="M48" s="19">
        <v>0</v>
      </c>
      <c r="N48" s="19">
        <v>0</v>
      </c>
      <c r="O48" s="19">
        <v>0</v>
      </c>
      <c r="P48" s="19">
        <v>0</v>
      </c>
      <c r="Q48" s="19">
        <v>0</v>
      </c>
      <c r="R48" s="19">
        <v>0</v>
      </c>
      <c r="S48" s="19">
        <v>0</v>
      </c>
      <c r="T48" s="19">
        <v>3.5190330184403443E-2</v>
      </c>
      <c r="U48" s="19">
        <v>0</v>
      </c>
      <c r="V48" s="19">
        <v>0</v>
      </c>
      <c r="W48" s="19">
        <v>0</v>
      </c>
      <c r="X48" s="19">
        <v>0</v>
      </c>
      <c r="Y48" s="19">
        <v>0</v>
      </c>
      <c r="Z48" s="19">
        <v>0</v>
      </c>
      <c r="AA48" s="19">
        <v>0</v>
      </c>
      <c r="AB48" s="19">
        <v>0</v>
      </c>
      <c r="AC48" s="19">
        <v>0</v>
      </c>
      <c r="AD48" s="19">
        <v>0</v>
      </c>
      <c r="AE48" s="19">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FD858-99BD-45AA-8FDC-914A4E45F254}">
  <dimension ref="A1:B9"/>
  <sheetViews>
    <sheetView workbookViewId="0">
      <selection activeCell="R31" sqref="R31"/>
    </sheetView>
  </sheetViews>
  <sheetFormatPr defaultRowHeight="15" x14ac:dyDescent="0.25"/>
  <sheetData>
    <row r="1" spans="1:2" x14ac:dyDescent="0.25">
      <c r="A1" t="s">
        <v>22</v>
      </c>
      <c r="B1" t="s">
        <v>21</v>
      </c>
    </row>
    <row r="2" spans="1:2" x14ac:dyDescent="0.25">
      <c r="A2">
        <v>4.4457520637562496E-2</v>
      </c>
      <c r="B2">
        <f>F2+0.05</f>
        <v>0.05</v>
      </c>
    </row>
    <row r="3" spans="1:2" x14ac:dyDescent="0.25">
      <c r="A3">
        <v>9.0102196075092636E-2</v>
      </c>
      <c r="B3">
        <f>B2+0.05</f>
        <v>0.1</v>
      </c>
    </row>
    <row r="4" spans="1:2" x14ac:dyDescent="0.25">
      <c r="A4">
        <v>0.13574695651817201</v>
      </c>
      <c r="B4">
        <f>B3+0.05</f>
        <v>0.15000000000000002</v>
      </c>
    </row>
    <row r="5" spans="1:2" x14ac:dyDescent="0.25">
      <c r="A5">
        <v>0.18139172343284082</v>
      </c>
      <c r="B5">
        <f>B4+0.05</f>
        <v>0.2</v>
      </c>
    </row>
    <row r="6" spans="1:2" x14ac:dyDescent="0.25">
      <c r="A6">
        <v>0.27765692205229131</v>
      </c>
      <c r="B6">
        <v>0.3</v>
      </c>
    </row>
    <row r="7" spans="1:2" x14ac:dyDescent="0.25">
      <c r="A7">
        <v>0.4013277774293334</v>
      </c>
      <c r="B7">
        <v>0.4</v>
      </c>
    </row>
    <row r="8" spans="1:2" x14ac:dyDescent="0.25">
      <c r="A8">
        <v>0.48200984264547814</v>
      </c>
      <c r="B8">
        <f>B7+0.05</f>
        <v>0.45</v>
      </c>
    </row>
    <row r="9" spans="1:2" x14ac:dyDescent="0.25">
      <c r="A9">
        <v>0.49550742198516168</v>
      </c>
      <c r="B9">
        <v>0.4572861656398986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1E079-CBD2-48D4-8535-5B4E030E53AD}">
  <dimension ref="A1:Z39"/>
  <sheetViews>
    <sheetView topLeftCell="C1" workbookViewId="0">
      <selection activeCell="V29" sqref="V29"/>
    </sheetView>
  </sheetViews>
  <sheetFormatPr defaultRowHeight="15" x14ac:dyDescent="0.25"/>
  <cols>
    <col min="1" max="1" width="20.42578125" bestFit="1" customWidth="1"/>
    <col min="4" max="4" width="18.140625" bestFit="1" customWidth="1"/>
    <col min="7" max="7" width="27.140625" bestFit="1" customWidth="1"/>
    <col min="10" max="10" width="18.140625" bestFit="1" customWidth="1"/>
  </cols>
  <sheetData>
    <row r="1" spans="1:10" x14ac:dyDescent="0.25">
      <c r="A1" t="s">
        <v>467</v>
      </c>
      <c r="B1" t="s">
        <v>21</v>
      </c>
      <c r="C1" t="s">
        <v>46</v>
      </c>
      <c r="D1" t="s">
        <v>11</v>
      </c>
      <c r="G1" t="s">
        <v>468</v>
      </c>
      <c r="H1" t="s">
        <v>21</v>
      </c>
      <c r="I1" t="s">
        <v>46</v>
      </c>
      <c r="J1" t="s">
        <v>11</v>
      </c>
    </row>
    <row r="2" spans="1:10" x14ac:dyDescent="0.25">
      <c r="A2">
        <v>8.9243455018560514E-2</v>
      </c>
      <c r="B2" cm="1">
        <f t="array" ref="B2">MMULT(TRANSPOSE(A2:A26),Z)</f>
        <v>0.14999999978785564</v>
      </c>
      <c r="C2">
        <f>SUM(A2:A26)</f>
        <v>1.0000000000005591</v>
      </c>
      <c r="D2" cm="1">
        <f t="array" ref="D2">MMULT(MMULT(TRANSPOSE(A2:A26),SIGMA),A2:A26)^(1/2)</f>
        <v>0.15909522941311791</v>
      </c>
      <c r="G2">
        <v>0.17464709865037403</v>
      </c>
      <c r="H2" cm="1">
        <f t="array" ref="H2">MMULT(TRANSPOSE(G2:G27),ZTSEBOND)</f>
        <v>0.15000000095021651</v>
      </c>
      <c r="I2">
        <f>SUM(G2:G27)</f>
        <v>0.99999999999903144</v>
      </c>
      <c r="J2" cm="1">
        <f t="array" ref="J2">MMULT(MMULT(TRANSPOSE(G2:G27),SIGMATSEBOND),G2:G27)^(1/2)</f>
        <v>0.1357469563654819</v>
      </c>
    </row>
    <row r="3" spans="1:10" x14ac:dyDescent="0.25">
      <c r="A3">
        <v>9.3918967475238486E-3</v>
      </c>
      <c r="G3">
        <v>0</v>
      </c>
    </row>
    <row r="4" spans="1:10" x14ac:dyDescent="0.25">
      <c r="A4">
        <v>0</v>
      </c>
      <c r="G4">
        <v>0</v>
      </c>
    </row>
    <row r="5" spans="1:10" x14ac:dyDescent="0.25">
      <c r="A5">
        <v>3.7444919380072231E-2</v>
      </c>
      <c r="G5">
        <v>2.8685041508196209E-2</v>
      </c>
    </row>
    <row r="6" spans="1:10" x14ac:dyDescent="0.25">
      <c r="A6">
        <v>0</v>
      </c>
      <c r="G6">
        <v>0</v>
      </c>
    </row>
    <row r="7" spans="1:10" x14ac:dyDescent="0.25">
      <c r="A7">
        <v>0.10407868156305192</v>
      </c>
      <c r="G7">
        <v>2.164496228766181E-3</v>
      </c>
    </row>
    <row r="8" spans="1:10" x14ac:dyDescent="0.25">
      <c r="A8">
        <v>0</v>
      </c>
      <c r="G8">
        <v>0</v>
      </c>
    </row>
    <row r="9" spans="1:10" x14ac:dyDescent="0.25">
      <c r="A9">
        <v>0</v>
      </c>
      <c r="G9">
        <v>0</v>
      </c>
    </row>
    <row r="10" spans="1:10" x14ac:dyDescent="0.25">
      <c r="A10">
        <v>0</v>
      </c>
      <c r="G10">
        <v>0</v>
      </c>
    </row>
    <row r="11" spans="1:10" x14ac:dyDescent="0.25">
      <c r="A11">
        <v>4.7208390843827684E-2</v>
      </c>
      <c r="G11">
        <v>0</v>
      </c>
    </row>
    <row r="12" spans="1:10" x14ac:dyDescent="0.25">
      <c r="A12">
        <v>0</v>
      </c>
      <c r="G12">
        <v>0</v>
      </c>
    </row>
    <row r="13" spans="1:10" x14ac:dyDescent="0.25">
      <c r="A13">
        <v>0</v>
      </c>
      <c r="G13">
        <v>0</v>
      </c>
    </row>
    <row r="14" spans="1:10" x14ac:dyDescent="0.25">
      <c r="A14">
        <v>0</v>
      </c>
      <c r="G14">
        <v>2.6544641172374015E-2</v>
      </c>
    </row>
    <row r="15" spans="1:10" x14ac:dyDescent="0.25">
      <c r="A15">
        <v>0.10143709808182091</v>
      </c>
      <c r="G15">
        <v>5.0030892226286108E-2</v>
      </c>
    </row>
    <row r="16" spans="1:10" x14ac:dyDescent="0.25">
      <c r="A16">
        <v>4.516817622768058E-2</v>
      </c>
      <c r="G16">
        <v>8.750326105305499E-2</v>
      </c>
    </row>
    <row r="17" spans="1:14" x14ac:dyDescent="0.25">
      <c r="A17">
        <v>0.14593566057557916</v>
      </c>
      <c r="G17">
        <v>0.13587363923436499</v>
      </c>
    </row>
    <row r="18" spans="1:14" x14ac:dyDescent="0.25">
      <c r="A18">
        <v>1.017214202996098E-2</v>
      </c>
      <c r="G18">
        <v>0</v>
      </c>
    </row>
    <row r="19" spans="1:14" x14ac:dyDescent="0.25">
      <c r="A19">
        <v>7.488050689229879E-2</v>
      </c>
      <c r="G19">
        <v>0</v>
      </c>
    </row>
    <row r="20" spans="1:14" x14ac:dyDescent="0.25">
      <c r="A20">
        <v>0</v>
      </c>
      <c r="G20">
        <v>0</v>
      </c>
    </row>
    <row r="21" spans="1:14" x14ac:dyDescent="0.25">
      <c r="A21">
        <v>0</v>
      </c>
      <c r="G21">
        <v>0</v>
      </c>
    </row>
    <row r="22" spans="1:14" x14ac:dyDescent="0.25">
      <c r="A22">
        <v>2.700559817344602E-2</v>
      </c>
      <c r="G22">
        <v>0</v>
      </c>
    </row>
    <row r="23" spans="1:14" x14ac:dyDescent="0.25">
      <c r="A23">
        <v>0</v>
      </c>
      <c r="G23">
        <v>0</v>
      </c>
    </row>
    <row r="24" spans="1:14" x14ac:dyDescent="0.25">
      <c r="A24">
        <v>0.13244246938078516</v>
      </c>
      <c r="G24">
        <v>8.308362962181981E-2</v>
      </c>
    </row>
    <row r="25" spans="1:14" x14ac:dyDescent="0.25">
      <c r="A25">
        <v>0</v>
      </c>
      <c r="G25">
        <v>0</v>
      </c>
    </row>
    <row r="26" spans="1:14" x14ac:dyDescent="0.25">
      <c r="A26">
        <v>0.17559100508595121</v>
      </c>
      <c r="G26">
        <v>0</v>
      </c>
    </row>
    <row r="27" spans="1:14" x14ac:dyDescent="0.25">
      <c r="G27">
        <v>0.41146730030379508</v>
      </c>
      <c r="N27" t="s">
        <v>499</v>
      </c>
    </row>
    <row r="28" spans="1:14" x14ac:dyDescent="0.25">
      <c r="N28" s="25">
        <f>((D2-J2)/(D2))</f>
        <v>0.14675658807473249</v>
      </c>
    </row>
    <row r="34" spans="1:26" x14ac:dyDescent="0.25">
      <c r="A34" t="s">
        <v>478</v>
      </c>
    </row>
    <row r="35" spans="1:26" x14ac:dyDescent="0.25">
      <c r="A35" s="23" t="s">
        <v>3</v>
      </c>
      <c r="B35" s="23" t="s">
        <v>57</v>
      </c>
      <c r="C35" s="23" t="s">
        <v>59</v>
      </c>
      <c r="D35" s="23" t="s">
        <v>61</v>
      </c>
      <c r="E35" s="23" t="s">
        <v>4</v>
      </c>
      <c r="F35" s="23" t="s">
        <v>5</v>
      </c>
      <c r="G35" s="23" t="s">
        <v>66</v>
      </c>
      <c r="H35" s="23" t="s">
        <v>68</v>
      </c>
      <c r="I35" s="23" t="s">
        <v>71</v>
      </c>
      <c r="J35" s="23" t="s">
        <v>74</v>
      </c>
      <c r="K35" s="23" t="s">
        <v>76</v>
      </c>
      <c r="L35" s="23" t="s">
        <v>78</v>
      </c>
      <c r="M35" s="23" t="s">
        <v>81</v>
      </c>
      <c r="N35" s="23" t="s">
        <v>83</v>
      </c>
      <c r="O35" s="23" t="s">
        <v>86</v>
      </c>
      <c r="P35" s="23" t="s">
        <v>88</v>
      </c>
      <c r="Q35" s="23" t="s">
        <v>90</v>
      </c>
      <c r="R35" s="23" t="s">
        <v>93</v>
      </c>
      <c r="S35" s="23" t="s">
        <v>95</v>
      </c>
      <c r="T35" s="23" t="s">
        <v>98</v>
      </c>
      <c r="U35" s="23" t="s">
        <v>100</v>
      </c>
      <c r="V35" s="23" t="s">
        <v>102</v>
      </c>
      <c r="W35" s="23" t="s">
        <v>105</v>
      </c>
      <c r="X35" s="23" t="s">
        <v>108</v>
      </c>
      <c r="Y35" s="23" t="s">
        <v>110</v>
      </c>
    </row>
    <row r="36" spans="1:26" x14ac:dyDescent="0.25">
      <c r="A36" s="22" cm="1">
        <f t="array" ref="A36:Y36">TRANSPOSE(A2:A26)</f>
        <v>8.9243455018560514E-2</v>
      </c>
      <c r="B36" s="22">
        <v>9.3918967475238486E-3</v>
      </c>
      <c r="C36" s="22">
        <v>0</v>
      </c>
      <c r="D36" s="22">
        <v>3.7444919380072231E-2</v>
      </c>
      <c r="E36" s="22">
        <v>0</v>
      </c>
      <c r="F36" s="22">
        <v>0.10407868156305192</v>
      </c>
      <c r="G36" s="22">
        <v>0</v>
      </c>
      <c r="H36" s="22">
        <v>0</v>
      </c>
      <c r="I36" s="22">
        <v>0</v>
      </c>
      <c r="J36" s="22">
        <v>4.7208390843827684E-2</v>
      </c>
      <c r="K36" s="22">
        <v>0</v>
      </c>
      <c r="L36" s="22">
        <v>0</v>
      </c>
      <c r="M36" s="22">
        <v>0</v>
      </c>
      <c r="N36" s="22">
        <v>0.10143709808182091</v>
      </c>
      <c r="O36" s="22">
        <v>4.516817622768058E-2</v>
      </c>
      <c r="P36" s="22">
        <v>0.14593566057557916</v>
      </c>
      <c r="Q36" s="22">
        <v>1.017214202996098E-2</v>
      </c>
      <c r="R36" s="22">
        <v>7.488050689229879E-2</v>
      </c>
      <c r="S36" s="22">
        <v>0</v>
      </c>
      <c r="T36" s="22">
        <v>0</v>
      </c>
      <c r="U36" s="22">
        <v>2.700559817344602E-2</v>
      </c>
      <c r="V36" s="22">
        <v>0</v>
      </c>
      <c r="W36" s="22">
        <v>0.13244246938078516</v>
      </c>
      <c r="X36" s="22">
        <v>0</v>
      </c>
      <c r="Y36" s="22">
        <v>0.17559100508595121</v>
      </c>
    </row>
    <row r="37" spans="1:26" x14ac:dyDescent="0.25">
      <c r="A37" t="s">
        <v>498</v>
      </c>
    </row>
    <row r="38" spans="1:26" x14ac:dyDescent="0.25">
      <c r="A38" s="23" t="s">
        <v>3</v>
      </c>
      <c r="B38" s="23" t="s">
        <v>57</v>
      </c>
      <c r="C38" s="23" t="s">
        <v>59</v>
      </c>
      <c r="D38" s="23" t="s">
        <v>61</v>
      </c>
      <c r="E38" s="23" t="s">
        <v>4</v>
      </c>
      <c r="F38" s="23" t="s">
        <v>5</v>
      </c>
      <c r="G38" s="23" t="s">
        <v>66</v>
      </c>
      <c r="H38" s="23" t="s">
        <v>68</v>
      </c>
      <c r="I38" s="23" t="s">
        <v>71</v>
      </c>
      <c r="J38" s="23" t="s">
        <v>74</v>
      </c>
      <c r="K38" s="23" t="s">
        <v>76</v>
      </c>
      <c r="L38" s="23" t="s">
        <v>78</v>
      </c>
      <c r="M38" s="23" t="s">
        <v>81</v>
      </c>
      <c r="N38" s="23" t="s">
        <v>83</v>
      </c>
      <c r="O38" s="23" t="s">
        <v>86</v>
      </c>
      <c r="P38" s="23" t="s">
        <v>88</v>
      </c>
      <c r="Q38" s="23" t="s">
        <v>90</v>
      </c>
      <c r="R38" s="23" t="s">
        <v>93</v>
      </c>
      <c r="S38" s="23" t="s">
        <v>95</v>
      </c>
      <c r="T38" s="23" t="s">
        <v>98</v>
      </c>
      <c r="U38" s="23" t="s">
        <v>100</v>
      </c>
      <c r="V38" s="23" t="s">
        <v>102</v>
      </c>
      <c r="W38" s="23" t="s">
        <v>105</v>
      </c>
      <c r="X38" s="23" t="s">
        <v>108</v>
      </c>
      <c r="Y38" s="23" t="s">
        <v>110</v>
      </c>
      <c r="Z38" s="23" t="s">
        <v>497</v>
      </c>
    </row>
    <row r="39" spans="1:26" x14ac:dyDescent="0.25">
      <c r="A39" s="22" cm="1">
        <f t="array" ref="A39:Y39">TRANSPOSE(G2:G26)</f>
        <v>0.17464709865037403</v>
      </c>
      <c r="B39" s="22">
        <v>0</v>
      </c>
      <c r="C39" s="22">
        <v>0</v>
      </c>
      <c r="D39" s="22">
        <v>2.8685041508196209E-2</v>
      </c>
      <c r="E39" s="22">
        <v>0</v>
      </c>
      <c r="F39" s="22">
        <v>2.164496228766181E-3</v>
      </c>
      <c r="G39" s="22">
        <v>0</v>
      </c>
      <c r="H39" s="22">
        <v>0</v>
      </c>
      <c r="I39" s="22">
        <v>0</v>
      </c>
      <c r="J39" s="22">
        <v>0</v>
      </c>
      <c r="K39" s="22">
        <v>0</v>
      </c>
      <c r="L39" s="22">
        <v>0</v>
      </c>
      <c r="M39" s="22">
        <v>2.6544641172374015E-2</v>
      </c>
      <c r="N39" s="22">
        <v>5.0030892226286108E-2</v>
      </c>
      <c r="O39" s="22">
        <v>8.750326105305499E-2</v>
      </c>
      <c r="P39" s="22">
        <v>0.13587363923436499</v>
      </c>
      <c r="Q39" s="22">
        <v>0</v>
      </c>
      <c r="R39" s="22">
        <v>0</v>
      </c>
      <c r="S39" s="22">
        <v>0</v>
      </c>
      <c r="T39" s="22">
        <v>0</v>
      </c>
      <c r="U39" s="22">
        <v>0</v>
      </c>
      <c r="V39" s="22">
        <v>0</v>
      </c>
      <c r="W39" s="22">
        <v>8.308362962181981E-2</v>
      </c>
      <c r="X39" s="22">
        <v>0</v>
      </c>
      <c r="Y39" s="22">
        <v>0</v>
      </c>
      <c r="Z39" s="22">
        <f>G27</f>
        <v>0.41146730030379508</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102DE-9A37-4AE4-8926-BE5B1FDE382D}">
  <dimension ref="A1:Z36"/>
  <sheetViews>
    <sheetView workbookViewId="0">
      <selection activeCell="R27" sqref="R27"/>
    </sheetView>
  </sheetViews>
  <sheetFormatPr defaultRowHeight="15" x14ac:dyDescent="0.25"/>
  <cols>
    <col min="1" max="1" width="17.28515625" bestFit="1" customWidth="1"/>
    <col min="3" max="4" width="18" bestFit="1" customWidth="1"/>
    <col min="6" max="6" width="23.85546875" bestFit="1" customWidth="1"/>
    <col min="9" max="9" width="18.140625" bestFit="1" customWidth="1"/>
  </cols>
  <sheetData>
    <row r="1" spans="1:9" x14ac:dyDescent="0.25">
      <c r="A1" t="s">
        <v>469</v>
      </c>
      <c r="B1" t="s">
        <v>46</v>
      </c>
      <c r="C1" t="s">
        <v>21</v>
      </c>
      <c r="D1" t="s">
        <v>470</v>
      </c>
      <c r="F1" t="s">
        <v>471</v>
      </c>
      <c r="G1" t="s">
        <v>46</v>
      </c>
      <c r="H1" t="s">
        <v>21</v>
      </c>
      <c r="I1" t="s">
        <v>11</v>
      </c>
    </row>
    <row r="2" spans="1:9" x14ac:dyDescent="0.25">
      <c r="A2">
        <v>0</v>
      </c>
      <c r="B2">
        <f>SUM(A2:A26)</f>
        <v>1.0000000000005589</v>
      </c>
      <c r="C2" cm="1">
        <f t="array" ref="C2">MMULT(TRANSPOSE(A2:A26),Z)</f>
        <v>0.10182930879002282</v>
      </c>
      <c r="D2" cm="1">
        <f t="array" ref="D2">MMULT(MMULT(TRANSPOSE(A2:A26),SIGMA),A2:A26)^(1/2)</f>
        <v>0.150552272906536</v>
      </c>
      <c r="F2">
        <v>0</v>
      </c>
      <c r="G2">
        <f>SUM(F2:F27)</f>
        <v>0.99999999999903189</v>
      </c>
      <c r="H2" cm="1">
        <f t="array" ref="H2">MMULT(TRANSPOSE(F2:F27),ZTSEBOND)</f>
        <v>3.7721409077020335E-3</v>
      </c>
      <c r="I2" cm="1">
        <f t="array" ref="I2">MMULT(MMULT(TRANSPOSE(F2:F27),SIGMATSEBOND),F2:F27)^(1/2)</f>
        <v>5.0606836571526412E-3</v>
      </c>
    </row>
    <row r="3" spans="1:9" x14ac:dyDescent="0.25">
      <c r="A3">
        <v>0</v>
      </c>
      <c r="F3">
        <v>7.847962988763972E-4</v>
      </c>
    </row>
    <row r="4" spans="1:9" x14ac:dyDescent="0.25">
      <c r="A4">
        <v>0</v>
      </c>
      <c r="F4">
        <v>0</v>
      </c>
    </row>
    <row r="5" spans="1:9" x14ac:dyDescent="0.25">
      <c r="A5">
        <v>2.975244808121158E-2</v>
      </c>
      <c r="F5">
        <v>1.5228522364411584E-4</v>
      </c>
    </row>
    <row r="6" spans="1:9" x14ac:dyDescent="0.25">
      <c r="A6">
        <v>1.3858097712389654E-2</v>
      </c>
      <c r="F6">
        <v>1.6688446782208154E-5</v>
      </c>
    </row>
    <row r="7" spans="1:9" x14ac:dyDescent="0.25">
      <c r="A7">
        <v>4.9327205300068545E-2</v>
      </c>
      <c r="F7">
        <v>4.3142419522018281E-4</v>
      </c>
    </row>
    <row r="8" spans="1:9" x14ac:dyDescent="0.25">
      <c r="A8">
        <v>1.0126714494699002E-2</v>
      </c>
      <c r="F8">
        <v>7.7240421890614199E-5</v>
      </c>
    </row>
    <row r="9" spans="1:9" x14ac:dyDescent="0.25">
      <c r="A9">
        <v>5.9510513591880199E-2</v>
      </c>
      <c r="F9">
        <v>2.3416299623778827E-3</v>
      </c>
    </row>
    <row r="10" spans="1:9" x14ac:dyDescent="0.25">
      <c r="A10">
        <v>8.9740613591815215E-3</v>
      </c>
      <c r="F10">
        <v>0</v>
      </c>
    </row>
    <row r="11" spans="1:9" x14ac:dyDescent="0.25">
      <c r="A11">
        <v>6.5720170531734401E-2</v>
      </c>
      <c r="F11">
        <v>2.2313225311387493E-3</v>
      </c>
    </row>
    <row r="12" spans="1:9" x14ac:dyDescent="0.25">
      <c r="A12">
        <v>4.2837768739324558E-2</v>
      </c>
      <c r="F12">
        <v>3.6511017745678725E-4</v>
      </c>
    </row>
    <row r="13" spans="1:9" x14ac:dyDescent="0.25">
      <c r="A13">
        <v>0</v>
      </c>
      <c r="F13">
        <v>0</v>
      </c>
    </row>
    <row r="14" spans="1:9" x14ac:dyDescent="0.25">
      <c r="A14">
        <v>0</v>
      </c>
      <c r="F14">
        <v>0</v>
      </c>
    </row>
    <row r="15" spans="1:9" x14ac:dyDescent="0.25">
      <c r="A15">
        <v>9.4186286264926755E-2</v>
      </c>
      <c r="F15">
        <v>2.4432573017760411E-3</v>
      </c>
    </row>
    <row r="16" spans="1:9" x14ac:dyDescent="0.25">
      <c r="A16">
        <v>5.2768853863364457E-3</v>
      </c>
      <c r="F16">
        <v>0</v>
      </c>
    </row>
    <row r="17" spans="1:25" x14ac:dyDescent="0.25">
      <c r="A17">
        <v>8.3492627246770618E-2</v>
      </c>
      <c r="F17">
        <v>1.4006799832676567E-4</v>
      </c>
    </row>
    <row r="18" spans="1:25" x14ac:dyDescent="0.25">
      <c r="A18">
        <v>6.0428897324200495E-2</v>
      </c>
      <c r="F18">
        <v>0</v>
      </c>
    </row>
    <row r="19" spans="1:25" x14ac:dyDescent="0.25">
      <c r="A19">
        <v>0.1160585207714229</v>
      </c>
      <c r="F19">
        <v>1.1166008203615577E-2</v>
      </c>
    </row>
    <row r="20" spans="1:25" x14ac:dyDescent="0.25">
      <c r="A20">
        <v>8.059351075307776E-4</v>
      </c>
      <c r="F20">
        <v>1.1902666727116417E-5</v>
      </c>
    </row>
    <row r="21" spans="1:25" x14ac:dyDescent="0.25">
      <c r="A21">
        <v>5.5242135116343127E-2</v>
      </c>
      <c r="F21">
        <v>2.7380307677348841E-5</v>
      </c>
    </row>
    <row r="22" spans="1:25" x14ac:dyDescent="0.25">
      <c r="A22">
        <v>4.1485462612353738E-2</v>
      </c>
      <c r="F22">
        <v>6.6340006418694945E-4</v>
      </c>
    </row>
    <row r="23" spans="1:25" x14ac:dyDescent="0.25">
      <c r="A23">
        <v>2.5836166340597121E-2</v>
      </c>
      <c r="F23">
        <v>0</v>
      </c>
      <c r="K23" t="s">
        <v>499</v>
      </c>
    </row>
    <row r="24" spans="1:25" x14ac:dyDescent="0.25">
      <c r="A24">
        <v>8.7191777524289693E-2</v>
      </c>
      <c r="F24">
        <v>1.6143554787425227E-3</v>
      </c>
      <c r="K24" s="25">
        <f>(D2-I2)/D2</f>
        <v>0.9663858701070932</v>
      </c>
    </row>
    <row r="25" spans="1:25" x14ac:dyDescent="0.25">
      <c r="A25">
        <v>0</v>
      </c>
      <c r="F25">
        <v>1.6826299789133708E-7</v>
      </c>
    </row>
    <row r="26" spans="1:25" x14ac:dyDescent="0.25">
      <c r="A26">
        <v>0.14988832649529762</v>
      </c>
      <c r="F26">
        <v>1.1676016912112536E-2</v>
      </c>
    </row>
    <row r="27" spans="1:25" x14ac:dyDescent="0.25">
      <c r="F27">
        <v>0.96585694554548218</v>
      </c>
    </row>
    <row r="31" spans="1:25" x14ac:dyDescent="0.25">
      <c r="A31" t="s">
        <v>478</v>
      </c>
    </row>
    <row r="32" spans="1:25" x14ac:dyDescent="0.25">
      <c r="A32" s="23" t="s">
        <v>3</v>
      </c>
      <c r="B32" s="23" t="s">
        <v>57</v>
      </c>
      <c r="C32" s="23" t="s">
        <v>59</v>
      </c>
      <c r="D32" s="23" t="s">
        <v>61</v>
      </c>
      <c r="E32" s="23" t="s">
        <v>4</v>
      </c>
      <c r="F32" s="23" t="s">
        <v>5</v>
      </c>
      <c r="G32" s="23" t="s">
        <v>66</v>
      </c>
      <c r="H32" s="23" t="s">
        <v>68</v>
      </c>
      <c r="I32" s="23" t="s">
        <v>71</v>
      </c>
      <c r="J32" s="23" t="s">
        <v>74</v>
      </c>
      <c r="K32" s="23" t="s">
        <v>76</v>
      </c>
      <c r="L32" s="23" t="s">
        <v>78</v>
      </c>
      <c r="M32" s="23" t="s">
        <v>81</v>
      </c>
      <c r="N32" s="23" t="s">
        <v>83</v>
      </c>
      <c r="O32" s="23" t="s">
        <v>86</v>
      </c>
      <c r="P32" s="23" t="s">
        <v>88</v>
      </c>
      <c r="Q32" s="23" t="s">
        <v>90</v>
      </c>
      <c r="R32" s="23" t="s">
        <v>93</v>
      </c>
      <c r="S32" s="23" t="s">
        <v>95</v>
      </c>
      <c r="T32" s="23" t="s">
        <v>98</v>
      </c>
      <c r="U32" s="23" t="s">
        <v>100</v>
      </c>
      <c r="V32" s="23" t="s">
        <v>102</v>
      </c>
      <c r="W32" s="23" t="s">
        <v>105</v>
      </c>
      <c r="X32" s="23" t="s">
        <v>108</v>
      </c>
      <c r="Y32" s="23" t="s">
        <v>110</v>
      </c>
    </row>
    <row r="33" spans="1:26" x14ac:dyDescent="0.25">
      <c r="A33" s="22" cm="1">
        <f t="array" ref="A33:Y33">TRANSPOSE(A2:A26)</f>
        <v>0</v>
      </c>
      <c r="B33" s="22">
        <v>0</v>
      </c>
      <c r="C33" s="22">
        <v>0</v>
      </c>
      <c r="D33" s="22">
        <v>2.975244808121158E-2</v>
      </c>
      <c r="E33" s="22">
        <v>1.3858097712389654E-2</v>
      </c>
      <c r="F33" s="22">
        <v>4.9327205300068545E-2</v>
      </c>
      <c r="G33" s="22">
        <v>1.0126714494699002E-2</v>
      </c>
      <c r="H33" s="22">
        <v>5.9510513591880199E-2</v>
      </c>
      <c r="I33" s="22">
        <v>8.9740613591815215E-3</v>
      </c>
      <c r="J33" s="22">
        <v>6.5720170531734401E-2</v>
      </c>
      <c r="K33" s="22">
        <v>4.2837768739324558E-2</v>
      </c>
      <c r="L33" s="22">
        <v>0</v>
      </c>
      <c r="M33" s="22">
        <v>0</v>
      </c>
      <c r="N33" s="22">
        <v>9.4186286264926755E-2</v>
      </c>
      <c r="O33" s="22">
        <v>5.2768853863364457E-3</v>
      </c>
      <c r="P33" s="22">
        <v>8.3492627246770618E-2</v>
      </c>
      <c r="Q33" s="22">
        <v>6.0428897324200495E-2</v>
      </c>
      <c r="R33" s="22">
        <v>0.1160585207714229</v>
      </c>
      <c r="S33" s="22">
        <v>8.059351075307776E-4</v>
      </c>
      <c r="T33" s="22">
        <v>5.5242135116343127E-2</v>
      </c>
      <c r="U33" s="22">
        <v>4.1485462612353738E-2</v>
      </c>
      <c r="V33" s="22">
        <v>2.5836166340597121E-2</v>
      </c>
      <c r="W33" s="22">
        <v>8.7191777524289693E-2</v>
      </c>
      <c r="X33" s="22">
        <v>0</v>
      </c>
      <c r="Y33" s="22">
        <v>0.14988832649529762</v>
      </c>
    </row>
    <row r="34" spans="1:26" x14ac:dyDescent="0.25">
      <c r="A34" t="s">
        <v>498</v>
      </c>
    </row>
    <row r="35" spans="1:26" x14ac:dyDescent="0.25">
      <c r="A35" s="23" t="s">
        <v>3</v>
      </c>
      <c r="B35" s="23" t="s">
        <v>57</v>
      </c>
      <c r="C35" s="23" t="s">
        <v>59</v>
      </c>
      <c r="D35" s="23" t="s">
        <v>61</v>
      </c>
      <c r="E35" s="23" t="s">
        <v>4</v>
      </c>
      <c r="F35" s="23" t="s">
        <v>5</v>
      </c>
      <c r="G35" s="23" t="s">
        <v>66</v>
      </c>
      <c r="H35" s="23" t="s">
        <v>68</v>
      </c>
      <c r="I35" s="23" t="s">
        <v>71</v>
      </c>
      <c r="J35" s="23" t="s">
        <v>74</v>
      </c>
      <c r="K35" s="23" t="s">
        <v>76</v>
      </c>
      <c r="L35" s="23" t="s">
        <v>78</v>
      </c>
      <c r="M35" s="23" t="s">
        <v>81</v>
      </c>
      <c r="N35" s="23" t="s">
        <v>83</v>
      </c>
      <c r="O35" s="23" t="s">
        <v>86</v>
      </c>
      <c r="P35" s="23" t="s">
        <v>88</v>
      </c>
      <c r="Q35" s="23" t="s">
        <v>90</v>
      </c>
      <c r="R35" s="23" t="s">
        <v>93</v>
      </c>
      <c r="S35" s="23" t="s">
        <v>95</v>
      </c>
      <c r="T35" s="23" t="s">
        <v>98</v>
      </c>
      <c r="U35" s="23" t="s">
        <v>100</v>
      </c>
      <c r="V35" s="23" t="s">
        <v>102</v>
      </c>
      <c r="W35" s="23" t="s">
        <v>105</v>
      </c>
      <c r="X35" s="23" t="s">
        <v>108</v>
      </c>
      <c r="Y35" s="23" t="s">
        <v>110</v>
      </c>
      <c r="Z35" s="23" t="s">
        <v>497</v>
      </c>
    </row>
    <row r="36" spans="1:26" x14ac:dyDescent="0.25">
      <c r="A36" s="22" cm="1">
        <f t="array" ref="A36:Z36">TRANSPOSE(F2:F27)</f>
        <v>0</v>
      </c>
      <c r="B36" s="22">
        <v>7.847962988763972E-4</v>
      </c>
      <c r="C36" s="22">
        <v>0</v>
      </c>
      <c r="D36" s="22">
        <v>1.5228522364411584E-4</v>
      </c>
      <c r="E36" s="22">
        <v>1.6688446782208154E-5</v>
      </c>
      <c r="F36" s="22">
        <v>4.3142419522018281E-4</v>
      </c>
      <c r="G36" s="22">
        <v>7.7240421890614199E-5</v>
      </c>
      <c r="H36" s="22">
        <v>2.3416299623778827E-3</v>
      </c>
      <c r="I36" s="22">
        <v>0</v>
      </c>
      <c r="J36" s="22">
        <v>2.2313225311387493E-3</v>
      </c>
      <c r="K36" s="22">
        <v>3.6511017745678725E-4</v>
      </c>
      <c r="L36" s="22">
        <v>0</v>
      </c>
      <c r="M36" s="22">
        <v>0</v>
      </c>
      <c r="N36" s="22">
        <v>2.4432573017760411E-3</v>
      </c>
      <c r="O36" s="22">
        <v>0</v>
      </c>
      <c r="P36" s="22">
        <v>1.4006799832676567E-4</v>
      </c>
      <c r="Q36" s="22">
        <v>0</v>
      </c>
      <c r="R36" s="22">
        <v>1.1166008203615577E-2</v>
      </c>
      <c r="S36" s="22">
        <v>1.1902666727116417E-5</v>
      </c>
      <c r="T36" s="22">
        <v>2.7380307677348841E-5</v>
      </c>
      <c r="U36" s="22">
        <v>6.6340006418694945E-4</v>
      </c>
      <c r="V36" s="22">
        <v>0</v>
      </c>
      <c r="W36" s="22">
        <v>1.6143554787425227E-3</v>
      </c>
      <c r="X36" s="22">
        <v>1.6826299789133708E-7</v>
      </c>
      <c r="Y36" s="22">
        <v>1.1676016912112536E-2</v>
      </c>
      <c r="Z36" s="22">
        <v>0.96585694554548218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06281-053E-4E5A-AB77-4B6A56700A33}">
  <dimension ref="A1:AJ79"/>
  <sheetViews>
    <sheetView topLeftCell="A29" workbookViewId="0">
      <selection activeCell="A69" sqref="A69"/>
    </sheetView>
  </sheetViews>
  <sheetFormatPr defaultRowHeight="15" x14ac:dyDescent="0.25"/>
  <cols>
    <col min="2" max="2" width="13.140625" bestFit="1" customWidth="1"/>
    <col min="3" max="3" width="12" bestFit="1" customWidth="1"/>
    <col min="28" max="28" width="12.7109375" bestFit="1" customWidth="1"/>
    <col min="33" max="33" width="12" bestFit="1" customWidth="1"/>
  </cols>
  <sheetData>
    <row r="1" spans="3:35" x14ac:dyDescent="0.25">
      <c r="C1">
        <f>_xlfn.COVARIANCE.S('Q1'!$B$5:$B$560,'Q1'!B5:B560)*52</f>
        <v>0.24552760524238113</v>
      </c>
      <c r="D1">
        <f>_xlfn.COVARIANCE.S('Q1'!$B$5:$B$560,'Q1'!C5:C560)*52</f>
        <v>5.4704466642821831E-2</v>
      </c>
      <c r="E1">
        <f>_xlfn.COVARIANCE.S('Q1'!$B$5:$B$560,'Q1'!D5:D560)*52</f>
        <v>7.6310117069713787E-2</v>
      </c>
      <c r="F1">
        <f>_xlfn.COVARIANCE.S('Q1'!$B$5:$B$560,'Q1'!E5:E560)*52</f>
        <v>7.2433044364494548E-2</v>
      </c>
      <c r="G1">
        <f>_xlfn.COVARIANCE.S('Q1'!$B$5:$B$560,'Q1'!F5:F560)*52</f>
        <v>4.3574705346740579E-2</v>
      </c>
      <c r="H1">
        <f>_xlfn.COVARIANCE.S('Q1'!$B$5:$B$560,'Q1'!G5:G560)*52</f>
        <v>4.0742308939593082E-2</v>
      </c>
      <c r="I1">
        <f>_xlfn.COVARIANCE.S('Q1'!$B$5:$B$560,'Q1'!H5:H560)*52</f>
        <v>4.2992042085611665E-2</v>
      </c>
      <c r="J1">
        <f>_xlfn.COVARIANCE.S('Q1'!$B$5:$B$560,'Q1'!I5:I560)*52</f>
        <v>2.4952395937089363E-2</v>
      </c>
      <c r="K1">
        <f>_xlfn.COVARIANCE.S('Q1'!$B$5:$B$560,'Q1'!J5:J560)*52</f>
        <v>4.6683414461791146E-2</v>
      </c>
      <c r="L1">
        <f>_xlfn.COVARIANCE.S('Q1'!$B$5:$B$560,'Q1'!K5:K560)*52</f>
        <v>2.9797357886186038E-2</v>
      </c>
      <c r="M1">
        <f>_xlfn.COVARIANCE.S('Q1'!$B$5:$B$560,'Q1'!L5:L560)*52</f>
        <v>2.8732239800630117E-2</v>
      </c>
      <c r="N1">
        <f>_xlfn.COVARIANCE.S('Q1'!$B$5:$B$560,'Q1'!M5:M560)*52</f>
        <v>3.7376602883857094E-2</v>
      </c>
      <c r="O1">
        <f>_xlfn.COVARIANCE.S('Q1'!$B$5:$B$560,'Q1'!N5:N560)*52</f>
        <v>6.7090710208935755E-2</v>
      </c>
      <c r="P1">
        <f>_xlfn.COVARIANCE.S('Q1'!$B$5:$B$560,'Q1'!O5:O560)*52</f>
        <v>9.4603334910250709E-3</v>
      </c>
      <c r="Q1">
        <f>_xlfn.COVARIANCE.S('Q1'!$B$5:$B$560,'Q1'!P5:P560)*52</f>
        <v>5.2915331916487389E-2</v>
      </c>
      <c r="R1">
        <f>_xlfn.COVARIANCE.S('Q1'!$B$5:$B$560,'Q1'!Q5:Q560)*52</f>
        <v>2.1348102266642809E-2</v>
      </c>
      <c r="S1">
        <f>_xlfn.COVARIANCE.S('Q1'!$B$5:$B$560,'Q1'!R5:R560)*52</f>
        <v>2.7060420698492522E-2</v>
      </c>
      <c r="T1">
        <f>_xlfn.COVARIANCE.S('Q1'!$B$5:$B$560,'Q1'!S5:S560)*52</f>
        <v>1.5443091125914524E-2</v>
      </c>
      <c r="U1">
        <f>_xlfn.COVARIANCE.S('Q1'!$B$5:$B$560,'Q1'!T5:T560)*52</f>
        <v>5.2516147663559297E-2</v>
      </c>
      <c r="V1">
        <f>_xlfn.COVARIANCE.S('Q1'!$B$5:$B$560,'Q1'!U5:U560)*52</f>
        <v>3.3690029387240479E-2</v>
      </c>
      <c r="W1">
        <f>_xlfn.COVARIANCE.S('Q1'!$B$5:$B$560,'Q1'!V5:V560)*52</f>
        <v>5.0313556993519595E-2</v>
      </c>
      <c r="X1">
        <f>_xlfn.COVARIANCE.S('Q1'!$B$5:$B$560,'Q1'!W5:W560)*52</f>
        <v>3.8628852762446098E-2</v>
      </c>
      <c r="Y1">
        <f>_xlfn.COVARIANCE.S('Q1'!$B$5:$B$560,'Q1'!X5:X560)*52</f>
        <v>2.0154249503403637E-2</v>
      </c>
      <c r="Z1">
        <f>_xlfn.COVARIANCE.S('Q1'!$B$5:$B$560,'Q1'!Y5:Y560)*52</f>
        <v>7.1215829231437433E-2</v>
      </c>
      <c r="AA1">
        <f>_xlfn.COVARIANCE.S('Q1'!$B$5:$B$560,'Q1'!Z5:Z560)*52</f>
        <v>2.2205827492530077E-2</v>
      </c>
      <c r="AB1">
        <f>_xlfn.COVARIANCE.S('Q1'!$B$6:$B$560,'Q8'!B$3:B$557)*52</f>
        <v>1.3118008195264368E-2</v>
      </c>
      <c r="AC1">
        <f>_xlfn.COVARIANCE.S('Q1'!$B$6:$B$560,'Q8'!C$3:C$557)*52</f>
        <v>2.2578496377939593E-2</v>
      </c>
      <c r="AD1">
        <f>_xlfn.COVARIANCE.S('Q1'!$B$6:$B$560,'Q8'!D$3:D$557)*52</f>
        <v>9.8553145915371079E-3</v>
      </c>
      <c r="AE1">
        <f>_xlfn.COVARIANCE.S('Q1'!$B$6:$B$560,'Q8'!E$3:E$557)*52</f>
        <v>1.4566199668746654E-2</v>
      </c>
      <c r="AF1">
        <f>_xlfn.COVARIANCE.S('Q1'!$B$6:$B$560,'Q8'!F$3:F$557)*52</f>
        <v>5.3779713621451994E-2</v>
      </c>
      <c r="AG1" cm="1">
        <f t="array" ref="AG1:AG30">TRANSPOSE(C31:AF31)</f>
        <v>2.5513864501959975E-6</v>
      </c>
      <c r="AI1" cm="1">
        <f t="array" ref="AI1:AI25">TRANSPOSE('Q1'!B562:Z562)</f>
        <v>0.45728616563989866</v>
      </c>
    </row>
    <row r="2" spans="3:35" x14ac:dyDescent="0.25">
      <c r="C2" cm="1">
        <f t="array" ref="C2:C30">TRANSPOSE(D1:AF1)</f>
        <v>5.4704466642821831E-2</v>
      </c>
      <c r="D2">
        <f>_xlfn.COVARIANCE.S('Q1'!$C$5:$C$560,'Q1'!C5:C560)*52</f>
        <v>0.15845446777741656</v>
      </c>
      <c r="E2">
        <f>_xlfn.COVARIANCE.S('Q1'!$C$5:$C$560,'Q1'!D5:D560)*52</f>
        <v>4.4939001131211409E-2</v>
      </c>
      <c r="F2">
        <f>_xlfn.COVARIANCE.S('Q1'!$C$5:$C$560,'Q1'!E5:E560)*52</f>
        <v>3.8987679134093019E-2</v>
      </c>
      <c r="G2">
        <f>_xlfn.COVARIANCE.S('Q1'!$C$5:$C$560,'Q1'!F5:F560)*52</f>
        <v>2.2411491273855316E-2</v>
      </c>
      <c r="H2">
        <f>_xlfn.COVARIANCE.S('Q1'!$C$5:$C$560,'Q1'!G5:G560)*52</f>
        <v>2.4327202778344385E-2</v>
      </c>
      <c r="I2">
        <f>_xlfn.COVARIANCE.S('Q1'!$C$5:$C$560,'Q1'!H5:H560)*52</f>
        <v>1.0957293056983636E-2</v>
      </c>
      <c r="J2">
        <f>_xlfn.COVARIANCE.S('Q1'!$C$5:$C$560,'Q1'!I5:I560)*52</f>
        <v>1.2074499181002884E-2</v>
      </c>
      <c r="K2">
        <f>_xlfn.COVARIANCE.S('Q1'!$C$5:$C$560,'Q1'!J5:J560)*52</f>
        <v>3.8145973644420926E-2</v>
      </c>
      <c r="L2">
        <f>_xlfn.COVARIANCE.S('Q1'!$C$5:$C$560,'Q1'!K5:K560)*52</f>
        <v>2.9236703915482585E-2</v>
      </c>
      <c r="M2">
        <f>_xlfn.COVARIANCE.S('Q1'!$C$5:$C$560,'Q1'!L5:L560)*52</f>
        <v>2.9808897366495855E-2</v>
      </c>
      <c r="N2">
        <f>_xlfn.COVARIANCE.S('Q1'!$C$5:$C$560,'Q1'!M5:M560)*52</f>
        <v>3.3841595016515166E-2</v>
      </c>
      <c r="O2">
        <f>_xlfn.COVARIANCE.S('Q1'!$C$5:$C$560,'Q1'!N5:N560)*52</f>
        <v>4.741306175266484E-2</v>
      </c>
      <c r="P2">
        <f>_xlfn.COVARIANCE.S('Q1'!$C$5:$C$560,'Q1'!O5:O560)*52</f>
        <v>1.5964094272951243E-2</v>
      </c>
      <c r="Q2">
        <f>_xlfn.COVARIANCE.S('Q1'!$C$5:$C$560,'Q1'!P5:P560)*52</f>
        <v>3.4461910642101856E-2</v>
      </c>
      <c r="R2">
        <f>_xlfn.COVARIANCE.S('Q1'!$C$5:$C$560,'Q1'!Q5:Q560)*52</f>
        <v>2.1525969654032376E-2</v>
      </c>
      <c r="S2">
        <f>_xlfn.COVARIANCE.S('Q1'!$C$5:$C$560,'Q1'!R5:R560)*52</f>
        <v>2.5195637232049446E-2</v>
      </c>
      <c r="T2">
        <f>_xlfn.COVARIANCE.S('Q1'!$C$5:$C$560,'Q1'!S5:S560)*52</f>
        <v>1.0169273613007049E-2</v>
      </c>
      <c r="U2">
        <f>_xlfn.COVARIANCE.S('Q1'!$C$5:$C$560,'Q1'!T5:T560)*52</f>
        <v>3.0867685677939325E-2</v>
      </c>
      <c r="V2">
        <f>_xlfn.COVARIANCE.S('Q1'!$C$5:$C$560,'Q1'!U5:U560)*52</f>
        <v>2.8715951066512577E-2</v>
      </c>
      <c r="W2">
        <f>_xlfn.COVARIANCE.S('Q1'!$C$5:$C$560,'Q1'!V5:V560)*52</f>
        <v>1.9803517508273086E-2</v>
      </c>
      <c r="X2">
        <f>_xlfn.COVARIANCE.S('Q1'!$C$5:$C$560,'Q1'!W5:W560)*52</f>
        <v>2.4977804338233059E-2</v>
      </c>
      <c r="Y2">
        <f>_xlfn.COVARIANCE.S('Q1'!$C$5:$C$560,'Q1'!X5:X560)*52</f>
        <v>1.6615638948787637E-2</v>
      </c>
      <c r="Z2">
        <f>_xlfn.COVARIANCE.S('Q1'!$C$5:$C$560,'Q1'!Y5:Y560)*52</f>
        <v>3.1669049632095568E-2</v>
      </c>
      <c r="AA2">
        <f>_xlfn.COVARIANCE.S('Q1'!$C$5:$C$560,'Q1'!Z5:Z560)*52</f>
        <v>1.6511114527225128E-2</v>
      </c>
      <c r="AB2">
        <f>_xlfn.COVARIANCE.S('Q1'!$C$6:$C$560,'Q8'!B$3:B$557)*52</f>
        <v>6.9032393491817072E-3</v>
      </c>
      <c r="AC2">
        <f>_xlfn.COVARIANCE.S('Q1'!$C$6:$C$560,'Q8'!C$3:C$557)*52</f>
        <v>1.216633915778728E-2</v>
      </c>
      <c r="AD2">
        <f>_xlfn.COVARIANCE.S('Q1'!$C$6:$C$560,'Q8'!D$3:D$557)*52</f>
        <v>-2.9299556521873247E-3</v>
      </c>
      <c r="AE2">
        <f>_xlfn.COVARIANCE.S('Q1'!$C$6:$C$560,'Q8'!E$3:E$557)*52</f>
        <v>5.3063088155047497E-3</v>
      </c>
      <c r="AF2">
        <f>_xlfn.COVARIANCE.S('Q1'!$C$6:$C$560,'Q8'!F$3:F$557)*52</f>
        <v>3.3811402328286395E-2</v>
      </c>
      <c r="AG2">
        <v>-1.2879121017832276E-6</v>
      </c>
      <c r="AI2">
        <v>0.1412068161185541</v>
      </c>
    </row>
    <row r="3" spans="3:35" x14ac:dyDescent="0.25">
      <c r="C3">
        <v>7.6310117069713787E-2</v>
      </c>
      <c r="D3" cm="1">
        <f t="array" ref="D3:D30">TRANSPOSE(E2:AF2)</f>
        <v>4.4939001131211409E-2</v>
      </c>
      <c r="E3">
        <f>_xlfn.COVARIANCE.S('Q1'!$D$5:$D$560,'Q1'!D5:D560)*52</f>
        <v>0.24277150817643794</v>
      </c>
      <c r="F3">
        <f>_xlfn.COVARIANCE.S('Q1'!$D$5:$D$560,'Q1'!E5:E560)*52</f>
        <v>5.3658773013262384E-2</v>
      </c>
      <c r="G3">
        <f>_xlfn.COVARIANCE.S('Q1'!$D$5:$D$560,'Q1'!F5:F560)*52</f>
        <v>4.4667509304313298E-2</v>
      </c>
      <c r="H3">
        <f>_xlfn.COVARIANCE.S('Q1'!$D$5:$D$560,'Q1'!G5:G560)*52</f>
        <v>3.5529395591092292E-2</v>
      </c>
      <c r="I3">
        <f>_xlfn.COVARIANCE.S('Q1'!$D$5:$D$560,'Q1'!H5:H560)*52</f>
        <v>3.9463513141991736E-2</v>
      </c>
      <c r="J3">
        <f>_xlfn.COVARIANCE.S('Q1'!$D$5:$D$560,'Q1'!I5:I560)*52</f>
        <v>2.7361383852528148E-2</v>
      </c>
      <c r="K3">
        <f>_xlfn.COVARIANCE.S('Q1'!$D$5:$D$560,'Q1'!J5:J560)*52</f>
        <v>3.9767867423608522E-2</v>
      </c>
      <c r="L3">
        <f>_xlfn.COVARIANCE.S('Q1'!$D$5:$D$560,'Q1'!K5:K560)*52</f>
        <v>3.0740528304662958E-2</v>
      </c>
      <c r="M3">
        <f>_xlfn.COVARIANCE.S('Q1'!$D$5:$D$560,'Q1'!L5:L560)*52</f>
        <v>3.4924813102465119E-2</v>
      </c>
      <c r="N3">
        <f>_xlfn.COVARIANCE.S('Q1'!$D$5:$D$560,'Q1'!M5:M560)*52</f>
        <v>3.90006363286085E-2</v>
      </c>
      <c r="O3">
        <f>_xlfn.COVARIANCE.S('Q1'!$D$5:$D$560,'Q1'!N5:N560)*52</f>
        <v>6.9621815705509488E-2</v>
      </c>
      <c r="P3">
        <f>_xlfn.COVARIANCE.S('Q1'!$D$5:$D$560,'Q1'!O5:O560)*52</f>
        <v>1.2021030803136684E-2</v>
      </c>
      <c r="Q3">
        <f>_xlfn.COVARIANCE.S('Q1'!$D$5:$D$560,'Q1'!P5:P560)*52</f>
        <v>3.9062194704954638E-2</v>
      </c>
      <c r="R3">
        <f>_xlfn.COVARIANCE.S('Q1'!$D$5:$D$560,'Q1'!Q5:Q560)*52</f>
        <v>2.3351765887014909E-2</v>
      </c>
      <c r="S3">
        <f>_xlfn.COVARIANCE.S('Q1'!$D$5:$D$560,'Q1'!R5:R560)*52</f>
        <v>2.165222542948636E-2</v>
      </c>
      <c r="T3">
        <f>_xlfn.COVARIANCE.S('Q1'!$D$5:$D$560,'Q1'!S5:S560)*52</f>
        <v>1.452035157968772E-2</v>
      </c>
      <c r="U3">
        <f>_xlfn.COVARIANCE.S('Q1'!$D$5:$D$560,'Q1'!T5:T560)*52</f>
        <v>5.9158512576883399E-2</v>
      </c>
      <c r="V3">
        <f>_xlfn.COVARIANCE.S('Q1'!$D$5:$D$560,'Q1'!U5:U560)*52</f>
        <v>2.7278501826771519E-2</v>
      </c>
      <c r="W3">
        <f>_xlfn.COVARIANCE.S('Q1'!$D$5:$D$560,'Q1'!V5:V560)*52</f>
        <v>4.2422823101758475E-2</v>
      </c>
      <c r="X3">
        <f>_xlfn.COVARIANCE.S('Q1'!$D$5:$D$560,'Q1'!W5:W560)*52</f>
        <v>3.9632981459471993E-2</v>
      </c>
      <c r="Y3">
        <f>_xlfn.COVARIANCE.S('Q1'!$D$5:$D$560,'Q1'!X5:X560)*52</f>
        <v>2.2953197390907697E-2</v>
      </c>
      <c r="Z3">
        <f>_xlfn.COVARIANCE.S('Q1'!$D$5:$D$560,'Q1'!Y5:Y560)*52</f>
        <v>6.4177912875036894E-2</v>
      </c>
      <c r="AA3">
        <f>_xlfn.COVARIANCE.S('Q1'!$D$5:$D$560,'Q1'!Z5:Z560)*52</f>
        <v>1.6050566574717227E-2</v>
      </c>
      <c r="AB3">
        <f>_xlfn.COVARIANCE.S('Q1'!$D$6:$D$560,'Q8'!B$3:B$557)*52</f>
        <v>9.9712276256978833E-3</v>
      </c>
      <c r="AC3">
        <f>_xlfn.COVARIANCE.S('Q1'!$D$6:$D$560,'Q8'!C$3:C$557)*52</f>
        <v>1.2683945916365231E-2</v>
      </c>
      <c r="AD3">
        <f>_xlfn.COVARIANCE.S('Q1'!$D$6:$D$560,'Q8'!D$3:D$557)*52</f>
        <v>2.1169096188194104E-3</v>
      </c>
      <c r="AE3">
        <f>_xlfn.COVARIANCE.S('Q1'!$D$6:$D$560,'Q8'!E$3:E$557)*52</f>
        <v>6.1328102641294716E-3</v>
      </c>
      <c r="AF3">
        <f>_xlfn.COVARIANCE.S('Q1'!$D$6:$D$560,'Q8'!F$3:F$557)*52</f>
        <v>2.5180690603794634E-2</v>
      </c>
      <c r="AG3">
        <v>-1.9106845768183661E-6</v>
      </c>
      <c r="AI3">
        <v>0.14762085278124076</v>
      </c>
    </row>
    <row r="4" spans="3:35" x14ac:dyDescent="0.25">
      <c r="C4">
        <v>7.2433044364494548E-2</v>
      </c>
      <c r="D4">
        <v>3.8987679134093019E-2</v>
      </c>
      <c r="E4" cm="1">
        <f t="array" ref="E4:E30">TRANSPOSE(F3:AF3)</f>
        <v>5.3658773013262384E-2</v>
      </c>
      <c r="F4">
        <f>_xlfn.COVARIANCE.S('Q1'!$E$5:$E$560,'Q1'!E5:E560)*52</f>
        <v>0.15723062135309046</v>
      </c>
      <c r="G4">
        <f>_xlfn.COVARIANCE.S('Q1'!$E$5:$E$560,'Q1'!F5:F560)*52</f>
        <v>3.9540032040923101E-2</v>
      </c>
      <c r="H4">
        <f>_xlfn.COVARIANCE.S('Q1'!$E$5:$E$560,'Q1'!G5:G560)*52</f>
        <v>3.7472921349246048E-2</v>
      </c>
      <c r="I4">
        <f>_xlfn.COVARIANCE.S('Q1'!$E$5:$E$560,'Q1'!H5:H560)*52</f>
        <v>4.6425258042502283E-2</v>
      </c>
      <c r="J4">
        <f>_xlfn.COVARIANCE.S('Q1'!$E$5:$E$560,'Q1'!I5:I560)*52</f>
        <v>2.8101831757401496E-2</v>
      </c>
      <c r="K4">
        <f>_xlfn.COVARIANCE.S('Q1'!$E$5:$E$560,'Q1'!J5:J560)*52</f>
        <v>3.7237420691188676E-2</v>
      </c>
      <c r="L4">
        <f>_xlfn.COVARIANCE.S('Q1'!$E$5:$E$560,'Q1'!K5:K560)*52</f>
        <v>2.3103624745021069E-2</v>
      </c>
      <c r="M4">
        <f>_xlfn.COVARIANCE.S('Q1'!$E$5:$E$560,'Q1'!L5:L560)*52</f>
        <v>2.1012176188663835E-2</v>
      </c>
      <c r="N4">
        <f>_xlfn.COVARIANCE.S('Q1'!$E$5:$E$560,'Q1'!M5:M560)*52</f>
        <v>3.2563062025292501E-2</v>
      </c>
      <c r="O4">
        <f>_xlfn.COVARIANCE.S('Q1'!$E$5:$E$560,'Q1'!N5:N560)*52</f>
        <v>6.844678149520024E-2</v>
      </c>
      <c r="P4">
        <f>_xlfn.COVARIANCE.S('Q1'!$E$5:$E$560,'Q1'!O5:O560)*52</f>
        <v>5.4311412245152645E-3</v>
      </c>
      <c r="Q4">
        <f>_xlfn.COVARIANCE.S('Q1'!$E$5:$E$560,'Q1'!P5:P560)*52</f>
        <v>4.0181789133990183E-2</v>
      </c>
      <c r="R4">
        <f>_xlfn.COVARIANCE.S('Q1'!$E$5:$E$560,'Q1'!Q5:Q560)*52</f>
        <v>2.1046834736441165E-2</v>
      </c>
      <c r="S4">
        <f>_xlfn.COVARIANCE.S('Q1'!$E$5:$E$560,'Q1'!R5:R560)*52</f>
        <v>1.7937882931978493E-2</v>
      </c>
      <c r="T4">
        <f>_xlfn.COVARIANCE.S('Q1'!$E$5:$E$560,'Q1'!S5:S560)*52</f>
        <v>1.1613728484366146E-2</v>
      </c>
      <c r="U4">
        <f>_xlfn.COVARIANCE.S('Q1'!$E$5:$E$560,'Q1'!T5:T560)*52</f>
        <v>4.4051288008463911E-2</v>
      </c>
      <c r="V4">
        <f>_xlfn.COVARIANCE.S('Q1'!$E$5:$E$560,'Q1'!U5:U560)*52</f>
        <v>1.7898976077548139E-2</v>
      </c>
      <c r="W4">
        <f>_xlfn.COVARIANCE.S('Q1'!$E$5:$E$560,'Q1'!V5:V560)*52</f>
        <v>4.7121354879418237E-2</v>
      </c>
      <c r="X4">
        <f>_xlfn.COVARIANCE.S('Q1'!$E$5:$E$560,'Q1'!W5:W560)*52</f>
        <v>3.110034406828413E-2</v>
      </c>
      <c r="Y4">
        <f>_xlfn.COVARIANCE.S('Q1'!$E$5:$E$560,'Q1'!X5:X560)*52</f>
        <v>8.9370587312447049E-3</v>
      </c>
      <c r="Z4">
        <f>_xlfn.COVARIANCE.S('Q1'!$E$5:$E$560,'Q1'!Y5:Y560)*52</f>
        <v>6.1013418217967887E-2</v>
      </c>
      <c r="AA4">
        <f>_xlfn.COVARIANCE.S('Q1'!$E$5:$E$560,'Q1'!Z5:Z560)*52</f>
        <v>1.7991947522388592E-2</v>
      </c>
      <c r="AB4">
        <f>_xlfn.COVARIANCE.S('Q1'!$E$6:$E$560,'Q8'!B$3:B$557)*52</f>
        <v>7.7096958586126644E-3</v>
      </c>
      <c r="AC4">
        <f>_xlfn.COVARIANCE.S('Q1'!$E$6:$E$560,'Q8'!C$3:C$557)*52</f>
        <v>1.1363537443328254E-2</v>
      </c>
      <c r="AD4">
        <f>_xlfn.COVARIANCE.S('Q1'!$E$6:$E$560,'Q8'!D$3:D$557)*52</f>
        <v>1.8990905098923124E-3</v>
      </c>
      <c r="AE4">
        <f>_xlfn.COVARIANCE.S('Q1'!$E$6:$E$560,'Q8'!E$3:E$557)*52</f>
        <v>1.3091902167403961E-2</v>
      </c>
      <c r="AF4">
        <f>_xlfn.COVARIANCE.S('Q1'!$E$6:$E$560,'Q8'!F$3:F$557)*52</f>
        <v>2.9099588821668725E-2</v>
      </c>
      <c r="AG4">
        <v>4.8083540475321464E-7</v>
      </c>
      <c r="AI4">
        <v>0.21476522812701707</v>
      </c>
    </row>
    <row r="5" spans="3:35" x14ac:dyDescent="0.25">
      <c r="C5">
        <v>4.3574705346740579E-2</v>
      </c>
      <c r="D5">
        <v>2.2411491273855316E-2</v>
      </c>
      <c r="E5">
        <v>4.4667509304313298E-2</v>
      </c>
      <c r="F5" cm="1">
        <f t="array" ref="F5:F30">TRANSPOSE(G4:AF4)</f>
        <v>3.9540032040923101E-2</v>
      </c>
      <c r="G5">
        <f>_xlfn.COVARIANCE.S('Q1'!$F$5:$F$560,'Q1'!F5:F560)*52</f>
        <v>9.3308217630542756E-2</v>
      </c>
      <c r="H5">
        <f>_xlfn.COVARIANCE.S('Q1'!$F$5:$F$560,'Q1'!G5:G560)*52</f>
        <v>5.1279135309113974E-2</v>
      </c>
      <c r="I5">
        <f>_xlfn.COVARIANCE.S('Q1'!$F$5:$F$560,'Q1'!H5:H560)*52</f>
        <v>5.1779280874049621E-2</v>
      </c>
      <c r="J5">
        <f>_xlfn.COVARIANCE.S('Q1'!$F$5:$F$560,'Q1'!I5:I560)*52</f>
        <v>3.8704948787610043E-2</v>
      </c>
      <c r="K5">
        <f>_xlfn.COVARIANCE.S('Q1'!$F$5:$F$560,'Q1'!J5:J560)*52</f>
        <v>3.1014023706117902E-2</v>
      </c>
      <c r="L5">
        <f>_xlfn.COVARIANCE.S('Q1'!$F$5:$F$560,'Q1'!K5:K560)*52</f>
        <v>1.7807811557594901E-2</v>
      </c>
      <c r="M5">
        <f>_xlfn.COVARIANCE.S('Q1'!$F$5:$F$560,'Q1'!L5:L560)*52</f>
        <v>2.8569047836322872E-2</v>
      </c>
      <c r="N5">
        <f>_xlfn.COVARIANCE.S('Q1'!$F$5:$F$560,'Q1'!M5:M560)*52</f>
        <v>5.4010448601153838E-2</v>
      </c>
      <c r="O5">
        <f>_xlfn.COVARIANCE.S('Q1'!$F$5:$F$560,'Q1'!N5:N560)*52</f>
        <v>7.9117170893023475E-2</v>
      </c>
      <c r="P5">
        <f>_xlfn.COVARIANCE.S('Q1'!$F$5:$F$560,'Q1'!O5:O560)*52</f>
        <v>1.3575674924217952E-2</v>
      </c>
      <c r="Q5">
        <f>_xlfn.COVARIANCE.S('Q1'!$F$5:$F$560,'Q1'!P5:P560)*52</f>
        <v>2.9076213811216112E-2</v>
      </c>
      <c r="R5">
        <f>_xlfn.COVARIANCE.S('Q1'!$F$5:$F$560,'Q1'!Q5:Q560)*52</f>
        <v>2.3391253814102213E-2</v>
      </c>
      <c r="S5">
        <f>_xlfn.COVARIANCE.S('Q1'!$F$5:$F$560,'Q1'!R5:R560)*52</f>
        <v>3.3446582159549827E-2</v>
      </c>
      <c r="T5">
        <f>_xlfn.COVARIANCE.S('Q1'!$F$5:$F$560,'Q1'!S5:S560)*52</f>
        <v>1.6304377410285759E-2</v>
      </c>
      <c r="U5">
        <f>_xlfn.COVARIANCE.S('Q1'!$F$5:$F$560,'Q1'!T5:T560)*52</f>
        <v>6.0487316372925003E-2</v>
      </c>
      <c r="V5">
        <f>_xlfn.COVARIANCE.S('Q1'!$F$5:$F$560,'Q1'!U5:U560)*52</f>
        <v>2.249637493787824E-2</v>
      </c>
      <c r="W5">
        <f>_xlfn.COVARIANCE.S('Q1'!$F$5:$F$560,'Q1'!V5:V560)*52</f>
        <v>4.6838095549385499E-2</v>
      </c>
      <c r="X5">
        <f>_xlfn.COVARIANCE.S('Q1'!$F$5:$F$560,'Q1'!W5:W560)*52</f>
        <v>4.9486373637356015E-2</v>
      </c>
      <c r="Y5">
        <f>_xlfn.COVARIANCE.S('Q1'!$F$5:$F$560,'Q1'!X5:X560)*52</f>
        <v>1.0318526408195352E-2</v>
      </c>
      <c r="Z5">
        <f>_xlfn.COVARIANCE.S('Q1'!$F$5:$F$560,'Q1'!Y5:Y560)*52</f>
        <v>5.6112298204704883E-2</v>
      </c>
      <c r="AA5">
        <f>_xlfn.COVARIANCE.S('Q1'!$F$5:$F$560,'Q1'!Z5:Z560)*52</f>
        <v>2.0744564055269161E-2</v>
      </c>
      <c r="AB5">
        <f>_xlfn.COVARIANCE.S('Q1'!$F$6:$F$560,'Q8'!B$3:B$557)*52</f>
        <v>8.5837315055162979E-3</v>
      </c>
      <c r="AC5">
        <f>_xlfn.COVARIANCE.S('Q1'!$F$6:$F$560,'Q8'!C$3:C$557)*52</f>
        <v>1.0134182493039661E-2</v>
      </c>
      <c r="AD5">
        <f>_xlfn.COVARIANCE.S('Q1'!$F$6:$F$560,'Q8'!D$3:D$557)*52</f>
        <v>-2.2886845130117351E-3</v>
      </c>
      <c r="AE5">
        <f>_xlfn.COVARIANCE.S('Q1'!$F$6:$F$560,'Q8'!E$3:E$557)*52</f>
        <v>1.6463667129989649E-2</v>
      </c>
      <c r="AF5">
        <f>_xlfn.COVARIANCE.S('Q1'!$F$6:$F$560,'Q8'!F$3:F$557)*52</f>
        <v>3.3109732994752762E-2</v>
      </c>
      <c r="AG5">
        <v>-1.7241569032605088E-6</v>
      </c>
      <c r="AI5">
        <v>0.11791721016331608</v>
      </c>
    </row>
    <row r="6" spans="3:35" x14ac:dyDescent="0.25">
      <c r="C6">
        <v>4.0742308939593082E-2</v>
      </c>
      <c r="D6">
        <v>2.4327202778344385E-2</v>
      </c>
      <c r="E6">
        <v>3.5529395591092292E-2</v>
      </c>
      <c r="F6">
        <v>3.7472921349246048E-2</v>
      </c>
      <c r="G6" cm="1">
        <f t="array" ref="G6:G30">TRANSPOSE(H5:AF5)</f>
        <v>5.1279135309113974E-2</v>
      </c>
      <c r="H6">
        <f>_xlfn.COVARIANCE.S('Q1'!$G$5:$G$560,'Q1'!G5:G560)*52</f>
        <v>6.1518562227180343E-2</v>
      </c>
      <c r="I6">
        <f>_xlfn.COVARIANCE.S('Q1'!$G$5:$G$560,'Q1'!H5:H560)*52</f>
        <v>5.5301097745746916E-2</v>
      </c>
      <c r="J6">
        <f>_xlfn.COVARIANCE.S('Q1'!$G$5:$G$560,'Q1'!I5:I560)*52</f>
        <v>3.4660955338677794E-2</v>
      </c>
      <c r="K6">
        <f>_xlfn.COVARIANCE.S('Q1'!$G$5:$G$560,'Q1'!J5:J560)*52</f>
        <v>3.0526734618469047E-2</v>
      </c>
      <c r="L6">
        <f>_xlfn.COVARIANCE.S('Q1'!$G$5:$G$560,'Q1'!K5:K560)*52</f>
        <v>1.8681091965512178E-2</v>
      </c>
      <c r="M6">
        <f>_xlfn.COVARIANCE.S('Q1'!$G$5:$G$560,'Q1'!L5:L560)*52</f>
        <v>2.6504635687873937E-2</v>
      </c>
      <c r="N6">
        <f>_xlfn.COVARIANCE.S('Q1'!$G$5:$G$560,'Q1'!M5:M560)*52</f>
        <v>4.0829341663506762E-2</v>
      </c>
      <c r="O6">
        <f>_xlfn.COVARIANCE.S('Q1'!$G$5:$G$560,'Q1'!N5:N560)*52</f>
        <v>5.8405144754600673E-2</v>
      </c>
      <c r="P6">
        <f>_xlfn.COVARIANCE.S('Q1'!$G$5:$G$560,'Q1'!O5:O560)*52</f>
        <v>1.2613132556019245E-2</v>
      </c>
      <c r="Q6">
        <f>_xlfn.COVARIANCE.S('Q1'!$G$5:$G$560,'Q1'!P5:P560)*52</f>
        <v>3.2510586414770948E-2</v>
      </c>
      <c r="R6">
        <f>_xlfn.COVARIANCE.S('Q1'!$G$5:$G$560,'Q1'!Q5:Q560)*52</f>
        <v>1.9803203483886582E-2</v>
      </c>
      <c r="S6">
        <f>_xlfn.COVARIANCE.S('Q1'!$G$5:$G$560,'Q1'!R5:R560)*52</f>
        <v>2.7894000566531123E-2</v>
      </c>
      <c r="T6">
        <f>_xlfn.COVARIANCE.S('Q1'!$G$5:$G$560,'Q1'!S5:S560)*52</f>
        <v>1.4016173057488448E-2</v>
      </c>
      <c r="U6">
        <f>_xlfn.COVARIANCE.S('Q1'!$G$5:$G$560,'Q1'!T5:T560)*52</f>
        <v>4.682801660601512E-2</v>
      </c>
      <c r="V6">
        <f>_xlfn.COVARIANCE.S('Q1'!$G$5:$G$560,'Q1'!U5:U560)*52</f>
        <v>2.4071818643510344E-2</v>
      </c>
      <c r="W6">
        <f>_xlfn.COVARIANCE.S('Q1'!$G$5:$G$560,'Q1'!V5:V560)*52</f>
        <v>3.707641736846707E-2</v>
      </c>
      <c r="X6">
        <f>_xlfn.COVARIANCE.S('Q1'!$G$5:$G$560,'Q1'!W5:W560)*52</f>
        <v>3.6363199380012874E-2</v>
      </c>
      <c r="Y6">
        <f>_xlfn.COVARIANCE.S('Q1'!$G$5:$G$560,'Q1'!X5:X560)*52</f>
        <v>1.0068689563107917E-2</v>
      </c>
      <c r="Z6">
        <f>_xlfn.COVARIANCE.S('Q1'!$G$5:$G$560,'Q1'!Y5:Y560)*52</f>
        <v>4.4745665034591792E-2</v>
      </c>
      <c r="AA6">
        <f>_xlfn.COVARIANCE.S('Q1'!$G$5:$G$560,'Q1'!Z5:Z560)*52</f>
        <v>1.4665532230494532E-2</v>
      </c>
      <c r="AB6">
        <f>_xlfn.COVARIANCE.S('Q1'!$G$6:$G$560,'Q8'!B$3:B$557)*52</f>
        <v>7.8520952015693358E-3</v>
      </c>
      <c r="AC6">
        <f>_xlfn.COVARIANCE.S('Q1'!$G$6:$G$560,'Q8'!C$3:C$557)*52</f>
        <v>9.1371575679849108E-3</v>
      </c>
      <c r="AD6">
        <f>_xlfn.COVARIANCE.S('Q1'!$G$6:$G$560,'Q8'!D$3:D$557)*52</f>
        <v>-9.0893710597595031E-4</v>
      </c>
      <c r="AE6">
        <f>_xlfn.COVARIANCE.S('Q1'!$G$6:$G$560,'Q8'!E$3:E$557)*52</f>
        <v>1.379646755758961E-2</v>
      </c>
      <c r="AF6">
        <f>_xlfn.COVARIANCE.S('Q1'!$G$6:$G$560,'Q8'!F$3:F$557)*52</f>
        <v>2.9008269976775584E-2</v>
      </c>
      <c r="AG6">
        <v>-1.6551407905693124E-6</v>
      </c>
      <c r="AI6">
        <v>0.13736659136719787</v>
      </c>
    </row>
    <row r="7" spans="3:35" x14ac:dyDescent="0.25">
      <c r="C7">
        <v>4.2992042085611665E-2</v>
      </c>
      <c r="D7">
        <v>1.0957293056983636E-2</v>
      </c>
      <c r="E7">
        <v>3.9463513141991736E-2</v>
      </c>
      <c r="F7">
        <v>4.6425258042502283E-2</v>
      </c>
      <c r="G7">
        <v>5.1779280874049621E-2</v>
      </c>
      <c r="H7" cm="1">
        <f t="array" ref="H7:H30">TRANSPOSE(I6:AF6)</f>
        <v>5.5301097745746916E-2</v>
      </c>
      <c r="I7">
        <f>_xlfn.COVARIANCE.S('Q1'!$H$5:$H$560,'Q1'!H5:H560)*52</f>
        <v>0.18273084918280078</v>
      </c>
      <c r="J7">
        <f>_xlfn.COVARIANCE.S('Q1'!$H$5:$H$560,'Q1'!I5:I560)*52</f>
        <v>4.9655379376224357E-2</v>
      </c>
      <c r="K7">
        <f>_xlfn.COVARIANCE.S('Q1'!$H$5:$H$560,'Q1'!J5:J560)*52</f>
        <v>2.6323013280926802E-2</v>
      </c>
      <c r="L7">
        <f>_xlfn.COVARIANCE.S('Q1'!$H$5:$H$560,'Q1'!K5:K560)*52</f>
        <v>1.0934318955234295E-2</v>
      </c>
      <c r="M7">
        <f>_xlfn.COVARIANCE.S('Q1'!$H$5:$H$560,'Q1'!L5:L560)*52</f>
        <v>1.9484637224161855E-2</v>
      </c>
      <c r="N7">
        <f>_xlfn.COVARIANCE.S('Q1'!$H$5:$H$560,'Q1'!M5:M560)*52</f>
        <v>4.8744526826505589E-2</v>
      </c>
      <c r="O7">
        <f>_xlfn.COVARIANCE.S('Q1'!$H$5:$H$560,'Q1'!N5:N560)*52</f>
        <v>7.1428614354449638E-2</v>
      </c>
      <c r="P7">
        <f>_xlfn.COVARIANCE.S('Q1'!$H$5:$H$560,'Q1'!O5:O560)*52</f>
        <v>7.4106380095226793E-3</v>
      </c>
      <c r="Q7">
        <f>_xlfn.COVARIANCE.S('Q1'!$H$5:$H$560,'Q1'!P5:P560)*52</f>
        <v>4.9581983191834281E-2</v>
      </c>
      <c r="R7">
        <f>_xlfn.COVARIANCE.S('Q1'!$H$5:$H$560,'Q1'!Q5:Q560)*52</f>
        <v>1.6448454429295538E-2</v>
      </c>
      <c r="S7">
        <f>_xlfn.COVARIANCE.S('Q1'!$H$5:$H$560,'Q1'!R5:R560)*52</f>
        <v>3.1700300384607465E-2</v>
      </c>
      <c r="T7">
        <f>_xlfn.COVARIANCE.S('Q1'!$H$5:$H$560,'Q1'!S5:S560)*52</f>
        <v>1.864905873444183E-2</v>
      </c>
      <c r="U7">
        <f>_xlfn.COVARIANCE.S('Q1'!$H$5:$H$560,'Q1'!T5:T560)*52</f>
        <v>5.2458266950298496E-2</v>
      </c>
      <c r="V7">
        <f>_xlfn.COVARIANCE.S('Q1'!$H$5:$H$560,'Q1'!U5:U560)*52</f>
        <v>2.5026842730085479E-2</v>
      </c>
      <c r="W7">
        <f>_xlfn.COVARIANCE.S('Q1'!$H$5:$H$560,'Q1'!V5:V560)*52</f>
        <v>4.991022163888291E-2</v>
      </c>
      <c r="X7">
        <f>_xlfn.COVARIANCE.S('Q1'!$H$5:$H$560,'Q1'!W5:W560)*52</f>
        <v>4.3327061494946896E-2</v>
      </c>
      <c r="Y7">
        <f>_xlfn.COVARIANCE.S('Q1'!$H$5:$H$560,'Q1'!X5:X560)*52</f>
        <v>1.3145254477691938E-2</v>
      </c>
      <c r="Z7">
        <f>_xlfn.COVARIANCE.S('Q1'!$H$5:$H$560,'Q1'!Y5:Y560)*52</f>
        <v>6.073919569803287E-2</v>
      </c>
      <c r="AA7">
        <f>_xlfn.COVARIANCE.S('Q1'!$H$5:$H$560,'Q1'!Z5:Z560)*52</f>
        <v>1.5324337036485954E-2</v>
      </c>
      <c r="AB7">
        <f>_xlfn.COVARIANCE.S('Q1'!$H$6:$H$560,'Q8'!B$3:B$557)*52</f>
        <v>1.1168934650736737E-2</v>
      </c>
      <c r="AC7">
        <f>_xlfn.COVARIANCE.S('Q1'!$H$6:$H$560,'Q8'!C$3:C$557)*52</f>
        <v>1.4380288646801957E-2</v>
      </c>
      <c r="AD7">
        <f>_xlfn.COVARIANCE.S('Q1'!$H$6:$H$560,'Q8'!D$3:D$557)*52</f>
        <v>-3.4728536455553693E-4</v>
      </c>
      <c r="AE7">
        <f>_xlfn.COVARIANCE.S('Q1'!$H$6:$H$560,'Q8'!E$3:E$557)*52</f>
        <v>1.3706193687914528E-2</v>
      </c>
      <c r="AF7">
        <f>_xlfn.COVARIANCE.S('Q1'!$H$6:$H$560,'Q8'!F$3:F$557)*52</f>
        <v>3.0174382030005102E-2</v>
      </c>
      <c r="AG7">
        <v>-2.5427245755303715E-6</v>
      </c>
      <c r="AI7">
        <v>-3.1840752003082083E-2</v>
      </c>
    </row>
    <row r="8" spans="3:35" x14ac:dyDescent="0.25">
      <c r="C8">
        <v>2.4952395937089363E-2</v>
      </c>
      <c r="D8">
        <v>1.2074499181002884E-2</v>
      </c>
      <c r="E8">
        <v>2.7361383852528148E-2</v>
      </c>
      <c r="F8">
        <v>2.8101831757401496E-2</v>
      </c>
      <c r="G8">
        <v>3.8704948787610043E-2</v>
      </c>
      <c r="H8">
        <v>3.4660955338677794E-2</v>
      </c>
      <c r="I8" cm="1">
        <f t="array" ref="I8:I30">TRANSPOSE(J7:AF7)</f>
        <v>4.9655379376224357E-2</v>
      </c>
      <c r="J8">
        <f>_xlfn.COVARIANCE.S('Q1'!$I$5:$I$560,'Q1'!I5:I560)*52</f>
        <v>7.3095637538745539E-2</v>
      </c>
      <c r="K8">
        <f>_xlfn.COVARIANCE.S('Q1'!$I$5:$I$560,'Q1'!J5:J560)*52</f>
        <v>2.4335014690005933E-2</v>
      </c>
      <c r="L8">
        <f>_xlfn.COVARIANCE.S('Q1'!$I$5:$I$560,'Q1'!K5:K560)*52</f>
        <v>2.1370829451853729E-2</v>
      </c>
      <c r="M8">
        <f>_xlfn.COVARIANCE.S('Q1'!$I$5:$I$560,'Q1'!L5:L560)*52</f>
        <v>2.6347467834476571E-2</v>
      </c>
      <c r="N8">
        <f>_xlfn.COVARIANCE.S('Q1'!$I$5:$I$560,'Q1'!M5:M560)*52</f>
        <v>3.5985106597666586E-2</v>
      </c>
      <c r="O8">
        <f>_xlfn.COVARIANCE.S('Q1'!$I$5:$I$560,'Q1'!N5:N560)*52</f>
        <v>4.2367649281123319E-2</v>
      </c>
      <c r="P8">
        <f>_xlfn.COVARIANCE.S('Q1'!$I$5:$I$560,'Q1'!O5:O560)*52</f>
        <v>1.5576649146804337E-2</v>
      </c>
      <c r="Q8">
        <f>_xlfn.COVARIANCE.S('Q1'!$I$5:$I$560,'Q1'!P5:P560)*52</f>
        <v>4.3747099302116885E-2</v>
      </c>
      <c r="R8">
        <f>_xlfn.COVARIANCE.S('Q1'!$I$5:$I$560,'Q1'!Q5:Q560)*52</f>
        <v>1.6223853463070887E-2</v>
      </c>
      <c r="S8">
        <f>_xlfn.COVARIANCE.S('Q1'!$I$5:$I$560,'Q1'!R5:R560)*52</f>
        <v>2.5712394211622573E-2</v>
      </c>
      <c r="T8">
        <f>_xlfn.COVARIANCE.S('Q1'!$I$5:$I$560,'Q1'!S5:S560)*52</f>
        <v>1.7609522295060565E-2</v>
      </c>
      <c r="U8">
        <f>_xlfn.COVARIANCE.S('Q1'!$I$5:$I$560,'Q1'!T5:T560)*52</f>
        <v>3.6314371777435066E-2</v>
      </c>
      <c r="V8">
        <f>_xlfn.COVARIANCE.S('Q1'!$I$5:$I$560,'Q1'!U5:U560)*52</f>
        <v>2.4366339175000806E-2</v>
      </c>
      <c r="W8">
        <f>_xlfn.COVARIANCE.S('Q1'!$I$5:$I$560,'Q1'!V5:V560)*52</f>
        <v>2.9379945153516007E-2</v>
      </c>
      <c r="X8">
        <f>_xlfn.COVARIANCE.S('Q1'!$I$5:$I$560,'Q1'!W5:W560)*52</f>
        <v>3.0631409895977464E-2</v>
      </c>
      <c r="Y8">
        <f>_xlfn.COVARIANCE.S('Q1'!$I$5:$I$560,'Q1'!X5:X560)*52</f>
        <v>1.7810666891726872E-2</v>
      </c>
      <c r="Z8">
        <f>_xlfn.COVARIANCE.S('Q1'!$I$5:$I$560,'Q1'!Y5:Y560)*52</f>
        <v>3.9456916033071089E-2</v>
      </c>
      <c r="AA8">
        <f>_xlfn.COVARIANCE.S('Q1'!$I$5:$I$560,'Q1'!Z5:Z560)*52</f>
        <v>9.2561122836065067E-3</v>
      </c>
      <c r="AB8">
        <f>_xlfn.COVARIANCE.S('Q1'!$I$6:$I$560,'Q8'!B$3:B$557)*52</f>
        <v>2.1691548125581687E-3</v>
      </c>
      <c r="AC8">
        <f>_xlfn.COVARIANCE.S('Q1'!$I$6:$I$560,'Q8'!C$3:C$557)*52</f>
        <v>3.6410846961521352E-3</v>
      </c>
      <c r="AD8">
        <f>_xlfn.COVARIANCE.S('Q1'!$I$6:$I$560,'Q8'!D$3:D$557)*52</f>
        <v>-5.8646973089483819E-3</v>
      </c>
      <c r="AE8">
        <f>_xlfn.COVARIANCE.S('Q1'!$I$6:$I$560,'Q8'!E$3:E$557)*52</f>
        <v>1.1001342090974569E-2</v>
      </c>
      <c r="AF8">
        <f>_xlfn.COVARIANCE.S('Q1'!$I$6:$I$560,'Q8'!F$3:F$557)*52</f>
        <v>2.673670644599837E-3</v>
      </c>
      <c r="AG8">
        <v>-8.9284967152072952E-7</v>
      </c>
      <c r="AI8">
        <v>6.6827472671224256E-2</v>
      </c>
    </row>
    <row r="9" spans="3:35" x14ac:dyDescent="0.25">
      <c r="C9">
        <v>4.6683414461791146E-2</v>
      </c>
      <c r="D9">
        <v>3.8145973644420926E-2</v>
      </c>
      <c r="E9">
        <v>3.9767867423608522E-2</v>
      </c>
      <c r="F9">
        <v>3.7237420691188676E-2</v>
      </c>
      <c r="G9">
        <v>3.1014023706117902E-2</v>
      </c>
      <c r="H9">
        <v>3.0526734618469047E-2</v>
      </c>
      <c r="I9">
        <v>2.6323013280926802E-2</v>
      </c>
      <c r="J9" cm="1">
        <f t="array" ref="J9:J30">TRANSPOSE(K8:AF8)</f>
        <v>2.4335014690005933E-2</v>
      </c>
      <c r="K9">
        <f>_xlfn.COVARIANCE.S('Q1'!$J$5:$J$560,'Q1'!J5:J560)*52</f>
        <v>0.12383713588852063</v>
      </c>
      <c r="L9">
        <f>_xlfn.COVARIANCE.S('Q1'!$J$5:$J$560,'Q1'!K5:K560)*52</f>
        <v>3.6922909238758635E-2</v>
      </c>
      <c r="M9">
        <f>_xlfn.COVARIANCE.S('Q1'!$J$5:$J$560,'Q1'!L5:L560)*52</f>
        <v>3.2315708914714796E-2</v>
      </c>
      <c r="N9">
        <f>_xlfn.COVARIANCE.S('Q1'!$J$5:$J$560,'Q1'!M5:M560)*52</f>
        <v>3.6371086467386474E-2</v>
      </c>
      <c r="O9">
        <f>_xlfn.COVARIANCE.S('Q1'!$J$5:$J$560,'Q1'!N5:N560)*52</f>
        <v>5.0786895227718357E-2</v>
      </c>
      <c r="P9">
        <f>_xlfn.COVARIANCE.S('Q1'!$J$5:$J$560,'Q1'!O5:O560)*52</f>
        <v>2.4102544408236136E-2</v>
      </c>
      <c r="Q9">
        <f>_xlfn.COVARIANCE.S('Q1'!$J$5:$J$560,'Q1'!P5:P560)*52</f>
        <v>4.2854191655599568E-2</v>
      </c>
      <c r="R9">
        <f>_xlfn.COVARIANCE.S('Q1'!$J$5:$J$560,'Q1'!Q5:Q560)*52</f>
        <v>2.7558314213009014E-2</v>
      </c>
      <c r="S9">
        <f>_xlfn.COVARIANCE.S('Q1'!$J$5:$J$560,'Q1'!R5:R560)*52</f>
        <v>3.1277739256366253E-2</v>
      </c>
      <c r="T9">
        <f>_xlfn.COVARIANCE.S('Q1'!$J$5:$J$560,'Q1'!S5:S560)*52</f>
        <v>2.0817559961512057E-2</v>
      </c>
      <c r="U9">
        <f>_xlfn.COVARIANCE.S('Q1'!$J$5:$J$560,'Q1'!T5:T560)*52</f>
        <v>3.4266835600323946E-2</v>
      </c>
      <c r="V9">
        <f>_xlfn.COVARIANCE.S('Q1'!$J$5:$J$560,'Q1'!U5:U560)*52</f>
        <v>3.4953188538897242E-2</v>
      </c>
      <c r="W9">
        <f>_xlfn.COVARIANCE.S('Q1'!$J$5:$J$560,'Q1'!V5:V560)*52</f>
        <v>3.3500487091369789E-2</v>
      </c>
      <c r="X9">
        <f>_xlfn.COVARIANCE.S('Q1'!$J$5:$J$560,'Q1'!W5:W560)*52</f>
        <v>2.8240334230845078E-2</v>
      </c>
      <c r="Y9">
        <f>_xlfn.COVARIANCE.S('Q1'!$J$5:$J$560,'Q1'!X5:X560)*52</f>
        <v>2.3123402209855665E-2</v>
      </c>
      <c r="Z9">
        <f>_xlfn.COVARIANCE.S('Q1'!$J$5:$J$560,'Q1'!Y5:Y560)*52</f>
        <v>3.1926245160807998E-2</v>
      </c>
      <c r="AA9">
        <f>_xlfn.COVARIANCE.S('Q1'!$J$5:$J$560,'Q1'!Z5:Z560)*52</f>
        <v>1.6068692572769612E-2</v>
      </c>
      <c r="AB9">
        <f>_xlfn.COVARIANCE.S('Q1'!$J$6:$J$560,'Q8'!B$3:B$557)*52</f>
        <v>7.1045668014316915E-3</v>
      </c>
      <c r="AC9">
        <f>_xlfn.COVARIANCE.S('Q1'!$J$6:$J$560,'Q8'!C$3:C$557)*52</f>
        <v>8.6292406131230955E-3</v>
      </c>
      <c r="AD9">
        <f>_xlfn.COVARIANCE.S('Q1'!$J$6:$J$560,'Q8'!D$3:D$557)*52</f>
        <v>-5.4342992193343658E-3</v>
      </c>
      <c r="AE9">
        <f>_xlfn.COVARIANCE.S('Q1'!$J$6:$J$560,'Q8'!E$3:E$557)*52</f>
        <v>4.2261535987346277E-3</v>
      </c>
      <c r="AF9">
        <f>_xlfn.COVARIANCE.S('Q1'!$J$6:$J$560,'Q8'!F$3:F$557)*52</f>
        <v>1.637263469407018E-2</v>
      </c>
      <c r="AG9">
        <v>-2.3547168547440088E-6</v>
      </c>
      <c r="AI9">
        <v>0.1333418043557586</v>
      </c>
    </row>
    <row r="10" spans="3:35" x14ac:dyDescent="0.25">
      <c r="C10">
        <v>2.9797357886186038E-2</v>
      </c>
      <c r="D10">
        <v>2.9236703915482585E-2</v>
      </c>
      <c r="E10">
        <v>3.0740528304662958E-2</v>
      </c>
      <c r="F10">
        <v>2.3103624745021069E-2</v>
      </c>
      <c r="G10">
        <v>1.7807811557594901E-2</v>
      </c>
      <c r="H10">
        <v>1.8681091965512178E-2</v>
      </c>
      <c r="I10">
        <v>1.0934318955234295E-2</v>
      </c>
      <c r="J10">
        <v>2.1370829451853729E-2</v>
      </c>
      <c r="K10" cm="1">
        <f t="array" ref="K10:K30">TRANSPOSE(L9:AF9)</f>
        <v>3.6922909238758635E-2</v>
      </c>
      <c r="L10">
        <f>_xlfn.COVARIANCE.S('Q1'!$K$5:$K$560,'Q1'!K5:K560)*52</f>
        <v>6.5170637393646896E-2</v>
      </c>
      <c r="M10">
        <f>_xlfn.COVARIANCE.S('Q1'!$K$5:$K$560,'Q1'!L5:L560)*52</f>
        <v>3.4007801417394075E-2</v>
      </c>
      <c r="N10">
        <f>_xlfn.COVARIANCE.S('Q1'!$K$5:$K$560,'Q1'!M5:M560)*52</f>
        <v>2.3786649496436937E-2</v>
      </c>
      <c r="O10">
        <f>_xlfn.COVARIANCE.S('Q1'!$K$5:$K$560,'Q1'!N5:N560)*52</f>
        <v>2.6022535907563385E-2</v>
      </c>
      <c r="P10">
        <f>_xlfn.COVARIANCE.S('Q1'!$K$5:$K$560,'Q1'!O5:O560)*52</f>
        <v>2.8149171336994828E-2</v>
      </c>
      <c r="Q10">
        <f>_xlfn.COVARIANCE.S('Q1'!$K$5:$K$560,'Q1'!P5:P560)*52</f>
        <v>2.5224518205636506E-2</v>
      </c>
      <c r="R10">
        <f>_xlfn.COVARIANCE.S('Q1'!$K$5:$K$560,'Q1'!Q5:Q560)*52</f>
        <v>2.5541714068592163E-2</v>
      </c>
      <c r="S10">
        <f>_xlfn.COVARIANCE.S('Q1'!$K$5:$K$560,'Q1'!R5:R560)*52</f>
        <v>2.3608904999517566E-2</v>
      </c>
      <c r="T10">
        <f>_xlfn.COVARIANCE.S('Q1'!$K$5:$K$560,'Q1'!S5:S560)*52</f>
        <v>1.946750719420166E-2</v>
      </c>
      <c r="U10">
        <f>_xlfn.COVARIANCE.S('Q1'!$K$5:$K$560,'Q1'!T5:T560)*52</f>
        <v>2.158887425880809E-2</v>
      </c>
      <c r="V10">
        <f>_xlfn.COVARIANCE.S('Q1'!$K$5:$K$560,'Q1'!U5:U560)*52</f>
        <v>3.1765215414841223E-2</v>
      </c>
      <c r="W10">
        <f>_xlfn.COVARIANCE.S('Q1'!$K$5:$K$560,'Q1'!V5:V560)*52</f>
        <v>1.6825121321270391E-2</v>
      </c>
      <c r="X10">
        <f>_xlfn.COVARIANCE.S('Q1'!$K$5:$K$560,'Q1'!W5:W560)*52</f>
        <v>1.8935072493337337E-2</v>
      </c>
      <c r="Y10">
        <f>_xlfn.COVARIANCE.S('Q1'!$K$5:$K$560,'Q1'!X5:X560)*52</f>
        <v>3.3290110965177158E-2</v>
      </c>
      <c r="Z10">
        <f>_xlfn.COVARIANCE.S('Q1'!$K$5:$K$560,'Q1'!Y5:Y560)*52</f>
        <v>2.3879973396387873E-2</v>
      </c>
      <c r="AA10">
        <f>_xlfn.COVARIANCE.S('Q1'!$K$5:$K$560,'Q1'!Z5:Z560)*52</f>
        <v>3.7778369735634717E-3</v>
      </c>
      <c r="AB10">
        <f>_xlfn.COVARIANCE.S('Q1'!$K$6:$K$560,'Q8'!B$3:B$557)*52</f>
        <v>-2.0478826459349384E-3</v>
      </c>
      <c r="AC10">
        <f>_xlfn.COVARIANCE.S('Q1'!$K$6:$K$560,'Q8'!C$3:C$557)*52</f>
        <v>-1.5373337950048429E-3</v>
      </c>
      <c r="AD10">
        <f>_xlfn.COVARIANCE.S('Q1'!$K$6:$K$560,'Q8'!D$3:D$557)*52</f>
        <v>-7.8418398604224865E-3</v>
      </c>
      <c r="AE10">
        <f>_xlfn.COVARIANCE.S('Q1'!$K$6:$K$560,'Q8'!E$3:E$557)*52</f>
        <v>1.2197036758145796E-3</v>
      </c>
      <c r="AF10">
        <f>_xlfn.COVARIANCE.S('Q1'!$K$6:$K$560,'Q8'!F$3:F$557)*52</f>
        <v>-1.0212705430261326E-2</v>
      </c>
      <c r="AG10">
        <v>2.5259509731646557E-8</v>
      </c>
      <c r="AI10">
        <v>0.12775595546575763</v>
      </c>
    </row>
    <row r="11" spans="3:35" x14ac:dyDescent="0.25">
      <c r="C11">
        <v>2.8732239800630117E-2</v>
      </c>
      <c r="D11">
        <v>2.9808897366495855E-2</v>
      </c>
      <c r="E11">
        <v>3.4924813102465119E-2</v>
      </c>
      <c r="F11">
        <v>2.1012176188663835E-2</v>
      </c>
      <c r="G11">
        <v>2.8569047836322872E-2</v>
      </c>
      <c r="H11">
        <v>2.6504635687873937E-2</v>
      </c>
      <c r="I11">
        <v>1.9484637224161855E-2</v>
      </c>
      <c r="J11">
        <v>2.6347467834476571E-2</v>
      </c>
      <c r="K11">
        <v>3.2315708914714796E-2</v>
      </c>
      <c r="L11" cm="1">
        <f t="array" ref="L11:L30">TRANSPOSE(M10:AF10)</f>
        <v>3.4007801417394075E-2</v>
      </c>
      <c r="M11">
        <f>_xlfn.COVARIANCE.S('Q1'!$L$5:$L$560,'Q1'!L5:L560)*52</f>
        <v>8.327096532378761E-2</v>
      </c>
      <c r="N11">
        <f>_xlfn.COVARIANCE.S('Q1'!$L$5:$L$560,'Q1'!M5:M560)*52</f>
        <v>2.8380986966035467E-2</v>
      </c>
      <c r="O11">
        <f>_xlfn.COVARIANCE.S('Q1'!$L$5:$L$560,'Q1'!N5:N560)*52</f>
        <v>3.8657617483262879E-2</v>
      </c>
      <c r="P11">
        <f>_xlfn.COVARIANCE.S('Q1'!$L$5:$L$560,'Q1'!O5:O560)*52</f>
        <v>2.6343147063659481E-2</v>
      </c>
      <c r="Q11">
        <f>_xlfn.COVARIANCE.S('Q1'!$L$5:$L$560,'Q1'!P5:P560)*52</f>
        <v>2.6399577462254797E-2</v>
      </c>
      <c r="R11">
        <f>_xlfn.COVARIANCE.S('Q1'!$L$5:$L$560,'Q1'!Q5:Q560)*52</f>
        <v>2.6547965182273127E-2</v>
      </c>
      <c r="S11">
        <f>_xlfn.COVARIANCE.S('Q1'!$L$5:$L$560,'Q1'!R5:R560)*52</f>
        <v>2.8521099194932079E-2</v>
      </c>
      <c r="T11">
        <f>_xlfn.COVARIANCE.S('Q1'!$L$5:$L$560,'Q1'!S5:S560)*52</f>
        <v>1.7219367181273371E-2</v>
      </c>
      <c r="U11">
        <f>_xlfn.COVARIANCE.S('Q1'!$L$5:$L$560,'Q1'!T5:T560)*52</f>
        <v>3.0749339616943278E-2</v>
      </c>
      <c r="V11">
        <f>_xlfn.COVARIANCE.S('Q1'!$L$5:$L$560,'Q1'!U5:U560)*52</f>
        <v>3.0770717543906177E-2</v>
      </c>
      <c r="W11">
        <f>_xlfn.COVARIANCE.S('Q1'!$L$5:$L$560,'Q1'!V5:V560)*52</f>
        <v>2.2889984592597494E-2</v>
      </c>
      <c r="X11">
        <f>_xlfn.COVARIANCE.S('Q1'!$L$5:$L$560,'Q1'!W5:W560)*52</f>
        <v>2.8736820556861144E-2</v>
      </c>
      <c r="Y11">
        <f>_xlfn.COVARIANCE.S('Q1'!$L$5:$L$560,'Q1'!X5:X560)*52</f>
        <v>2.9937096408811394E-2</v>
      </c>
      <c r="Z11">
        <f>_xlfn.COVARIANCE.S('Q1'!$L$5:$L$560,'Q1'!Y5:Y560)*52</f>
        <v>3.0581847821336126E-2</v>
      </c>
      <c r="AA11">
        <f>_xlfn.COVARIANCE.S('Q1'!$L$5:$L$560,'Q1'!Z5:Z560)*52</f>
        <v>6.8670424371459612E-3</v>
      </c>
      <c r="AB11">
        <f>_xlfn.COVARIANCE.S('Q1'!$L$6:$L$560,'Q8'!B$3:B$557)*52</f>
        <v>7.0909727403568629E-4</v>
      </c>
      <c r="AC11">
        <f>_xlfn.COVARIANCE.S('Q1'!$L$6:$L$560,'Q8'!C$3:C$557)*52</f>
        <v>1.7304775318596284E-3</v>
      </c>
      <c r="AD11">
        <f>_xlfn.COVARIANCE.S('Q1'!$L$6:$L$560,'Q8'!D$3:D$557)*52</f>
        <v>-4.5956591487330105E-3</v>
      </c>
      <c r="AE11">
        <f>_xlfn.COVARIANCE.S('Q1'!$L$6:$L$560,'Q8'!E$3:E$557)*52</f>
        <v>5.3699999506924478E-3</v>
      </c>
      <c r="AF11">
        <f>_xlfn.COVARIANCE.S('Q1'!$L$6:$L$560,'Q8'!F$3:F$557)*52</f>
        <v>-2.0729625351243808E-3</v>
      </c>
      <c r="AG11">
        <v>6.4675507809854867E-7</v>
      </c>
      <c r="AI11">
        <v>6.9840688005532101E-2</v>
      </c>
    </row>
    <row r="12" spans="3:35" x14ac:dyDescent="0.25">
      <c r="C12">
        <v>3.7376602883857094E-2</v>
      </c>
      <c r="D12">
        <v>3.3841595016515166E-2</v>
      </c>
      <c r="E12">
        <v>3.90006363286085E-2</v>
      </c>
      <c r="F12">
        <v>3.2563062025292501E-2</v>
      </c>
      <c r="G12">
        <v>5.4010448601153838E-2</v>
      </c>
      <c r="H12">
        <v>4.0829341663506762E-2</v>
      </c>
      <c r="I12">
        <v>4.8744526826505589E-2</v>
      </c>
      <c r="J12">
        <v>3.5985106597666586E-2</v>
      </c>
      <c r="K12">
        <v>3.6371086467386474E-2</v>
      </c>
      <c r="L12">
        <v>2.3786649496436937E-2</v>
      </c>
      <c r="M12" cm="1">
        <f t="array" ref="M12:M30">TRANSPOSE(N11:AF11)</f>
        <v>2.8380986966035467E-2</v>
      </c>
      <c r="N12">
        <f>_xlfn.COVARIANCE.S('Q1'!$M$5:$M$560,'Q1'!M5:M560)*52</f>
        <v>8.3442791264768015E-2</v>
      </c>
      <c r="O12">
        <f>_xlfn.COVARIANCE.S('Q1'!$M$5:$M$560,'Q1'!N5:N560)*52</f>
        <v>5.980713345984956E-2</v>
      </c>
      <c r="P12">
        <f>_xlfn.COVARIANCE.S('Q1'!$M$5:$M$560,'Q1'!O5:O560)*52</f>
        <v>2.0599834230068011E-2</v>
      </c>
      <c r="Q12">
        <f>_xlfn.COVARIANCE.S('Q1'!$M$5:$M$560,'Q1'!P5:P560)*52</f>
        <v>4.0026298878605947E-2</v>
      </c>
      <c r="R12">
        <f>_xlfn.COVARIANCE.S('Q1'!$M$5:$M$560,'Q1'!Q5:Q560)*52</f>
        <v>2.3193816673394149E-2</v>
      </c>
      <c r="S12">
        <f>_xlfn.COVARIANCE.S('Q1'!$M$5:$M$560,'Q1'!R5:R560)*52</f>
        <v>3.4069846971339551E-2</v>
      </c>
      <c r="T12">
        <f>_xlfn.COVARIANCE.S('Q1'!$M$5:$M$560,'Q1'!S5:S560)*52</f>
        <v>2.3959190602270246E-2</v>
      </c>
      <c r="U12">
        <f>_xlfn.COVARIANCE.S('Q1'!$M$5:$M$560,'Q1'!T5:T560)*52</f>
        <v>4.8796372281049293E-2</v>
      </c>
      <c r="V12">
        <f>_xlfn.COVARIANCE.S('Q1'!$M$5:$M$560,'Q1'!U5:U560)*52</f>
        <v>3.0459143310950319E-2</v>
      </c>
      <c r="W12">
        <f>_xlfn.COVARIANCE.S('Q1'!$M$5:$M$560,'Q1'!V5:V560)*52</f>
        <v>3.9296259027847752E-2</v>
      </c>
      <c r="X12">
        <f>_xlfn.COVARIANCE.S('Q1'!$M$5:$M$560,'Q1'!W5:W560)*52</f>
        <v>4.5162717813788063E-2</v>
      </c>
      <c r="Y12">
        <f>_xlfn.COVARIANCE.S('Q1'!$M$5:$M$560,'Q1'!X5:X560)*52</f>
        <v>1.8203864744302849E-2</v>
      </c>
      <c r="Z12">
        <f>_xlfn.COVARIANCE.S('Q1'!$M$5:$M$560,'Q1'!Y5:Y560)*52</f>
        <v>4.2774074436512863E-2</v>
      </c>
      <c r="AA12">
        <f>_xlfn.COVARIANCE.S('Q1'!$M$5:$M$560,'Q1'!Z5:Z560)*52</f>
        <v>2.9717540652863798E-2</v>
      </c>
      <c r="AB12">
        <f>_xlfn.COVARIANCE.S('Q1'!$M$6:$M$560,'Q8'!B$3:B$557)*52</f>
        <v>5.5572920211221224E-3</v>
      </c>
      <c r="AC12">
        <f>_xlfn.COVARIANCE.S('Q1'!$M$6:$M$560,'Q8'!C$3:C$557)*52</f>
        <v>6.3088000690319094E-3</v>
      </c>
      <c r="AD12">
        <f>_xlfn.COVARIANCE.S('Q1'!$M$6:$M$560,'Q8'!D$3:D$557)*52</f>
        <v>-6.1791446170190193E-3</v>
      </c>
      <c r="AE12">
        <f>_xlfn.COVARIANCE.S('Q1'!$M$6:$M$560,'Q8'!E$3:E$557)*52</f>
        <v>1.2587600247826205E-2</v>
      </c>
      <c r="AF12">
        <f>_xlfn.COVARIANCE.S('Q1'!$M$6:$M$560,'Q8'!F$3:F$557)*52</f>
        <v>1.8963471215208753E-2</v>
      </c>
      <c r="AG12">
        <v>-1.8392056191932779E-6</v>
      </c>
      <c r="AI12">
        <v>0.11969302365155117</v>
      </c>
    </row>
    <row r="13" spans="3:35" x14ac:dyDescent="0.25">
      <c r="C13">
        <v>6.7090710208935755E-2</v>
      </c>
      <c r="D13">
        <v>4.741306175266484E-2</v>
      </c>
      <c r="E13">
        <v>6.9621815705509488E-2</v>
      </c>
      <c r="F13">
        <v>6.844678149520024E-2</v>
      </c>
      <c r="G13">
        <v>7.9117170893023475E-2</v>
      </c>
      <c r="H13">
        <v>5.8405144754600673E-2</v>
      </c>
      <c r="I13">
        <v>7.1428614354449638E-2</v>
      </c>
      <c r="J13">
        <v>4.2367649281123319E-2</v>
      </c>
      <c r="K13">
        <v>5.0786895227718357E-2</v>
      </c>
      <c r="L13">
        <v>2.6022535907563385E-2</v>
      </c>
      <c r="M13">
        <v>3.8657617483262879E-2</v>
      </c>
      <c r="N13" cm="1">
        <f t="array" ref="N13:N30">TRANSPOSE(O12:AF12)</f>
        <v>5.980713345984956E-2</v>
      </c>
      <c r="O13">
        <f>_xlfn.COVARIANCE.S('Q1'!$N$5:$N$560,'Q1'!N5:N560)*52</f>
        <v>0.19658083587889413</v>
      </c>
      <c r="P13">
        <f>_xlfn.COVARIANCE.S('Q1'!$N$5:$N$560,'Q1'!O5:O560)*52</f>
        <v>1.0394933574797973E-2</v>
      </c>
      <c r="Q13">
        <f>_xlfn.COVARIANCE.S('Q1'!$N$5:$N$560,'Q1'!P5:P560)*52</f>
        <v>4.5589358893750091E-2</v>
      </c>
      <c r="R13">
        <f>_xlfn.COVARIANCE.S('Q1'!$N$5:$N$560,'Q1'!Q5:Q560)*52</f>
        <v>2.7085598014351963E-2</v>
      </c>
      <c r="S13">
        <f>_xlfn.COVARIANCE.S('Q1'!$N$5:$N$560,'Q1'!R5:R560)*52</f>
        <v>4.3903122510618453E-2</v>
      </c>
      <c r="T13">
        <f>_xlfn.COVARIANCE.S('Q1'!$N$5:$N$560,'Q1'!S5:S560)*52</f>
        <v>1.8647937671816914E-2</v>
      </c>
      <c r="U13">
        <f>_xlfn.COVARIANCE.S('Q1'!$N$5:$N$560,'Q1'!T5:T560)*52</f>
        <v>7.3471783813392644E-2</v>
      </c>
      <c r="V13">
        <f>_xlfn.COVARIANCE.S('Q1'!$N$5:$N$560,'Q1'!U5:U560)*52</f>
        <v>3.2252295480807713E-2</v>
      </c>
      <c r="W13">
        <f>_xlfn.COVARIANCE.S('Q1'!$N$5:$N$560,'Q1'!V5:V560)*52</f>
        <v>5.5803007724663921E-2</v>
      </c>
      <c r="X13">
        <f>_xlfn.COVARIANCE.S('Q1'!$N$5:$N$560,'Q1'!W5:W560)*52</f>
        <v>5.1907210599502256E-2</v>
      </c>
      <c r="Y13">
        <f>_xlfn.COVARIANCE.S('Q1'!$N$5:$N$560,'Q1'!X5:X560)*52</f>
        <v>1.3795125786527751E-2</v>
      </c>
      <c r="Z13">
        <f>_xlfn.COVARIANCE.S('Q1'!$N$5:$N$560,'Q1'!Y5:Y560)*52</f>
        <v>8.1975976743264095E-2</v>
      </c>
      <c r="AA13">
        <f>_xlfn.COVARIANCE.S('Q1'!$N$5:$N$560,'Q1'!Z5:Z560)*52</f>
        <v>1.9018968318470292E-2</v>
      </c>
      <c r="AB13">
        <f>_xlfn.COVARIANCE.S('Q1'!$N$6:$N$560,'Q8'!B$3:B$557)*52</f>
        <v>1.3453851654627667E-2</v>
      </c>
      <c r="AC13">
        <f>_xlfn.COVARIANCE.S('Q1'!$N$6:$N$560,'Q8'!C$3:C$557)*52</f>
        <v>1.5687788238510608E-2</v>
      </c>
      <c r="AD13">
        <f>_xlfn.COVARIANCE.S('Q1'!$N$6:$N$560,'Q8'!D$3:D$557)*52</f>
        <v>3.9946915844014648E-4</v>
      </c>
      <c r="AE13">
        <f>_xlfn.COVARIANCE.S('Q1'!$N$6:$N$560,'Q8'!E$3:E$557)*52</f>
        <v>1.9355191344481892E-2</v>
      </c>
      <c r="AF13">
        <f>_xlfn.COVARIANCE.S('Q1'!$N$6:$N$560,'Q8'!F$3:F$557)*52</f>
        <v>4.7747984222880416E-2</v>
      </c>
      <c r="AG13">
        <v>-3.6154354771465659E-6</v>
      </c>
      <c r="AI13">
        <v>0.23024311534345743</v>
      </c>
    </row>
    <row r="14" spans="3:35" x14ac:dyDescent="0.25">
      <c r="C14">
        <v>9.4603334910250709E-3</v>
      </c>
      <c r="D14">
        <v>1.5964094272951243E-2</v>
      </c>
      <c r="E14">
        <v>1.2021030803136684E-2</v>
      </c>
      <c r="F14">
        <v>5.4311412245152645E-3</v>
      </c>
      <c r="G14">
        <v>1.3575674924217952E-2</v>
      </c>
      <c r="H14">
        <v>1.2613132556019245E-2</v>
      </c>
      <c r="I14">
        <v>7.4106380095226793E-3</v>
      </c>
      <c r="J14">
        <v>1.5576649146804337E-2</v>
      </c>
      <c r="K14">
        <v>2.4102544408236136E-2</v>
      </c>
      <c r="L14">
        <v>2.8149171336994828E-2</v>
      </c>
      <c r="M14">
        <v>2.6343147063659481E-2</v>
      </c>
      <c r="N14">
        <v>2.0599834230068011E-2</v>
      </c>
      <c r="O14" cm="1">
        <f t="array" ref="O14:O30">TRANSPOSE(P13:AF13)</f>
        <v>1.0394933574797973E-2</v>
      </c>
      <c r="P14">
        <f>_xlfn.COVARIANCE.S('Q1'!$O$5:$O$560,'Q1'!O5:O560)*52</f>
        <v>7.9672552202398744E-2</v>
      </c>
      <c r="Q14">
        <f>_xlfn.COVARIANCE.S('Q1'!$O$5:$O$560,'Q1'!P5:P560)*52</f>
        <v>1.7227042158263456E-2</v>
      </c>
      <c r="R14">
        <f>_xlfn.COVARIANCE.S('Q1'!$O$5:$O$560,'Q1'!Q5:Q560)*52</f>
        <v>2.6406056903245788E-2</v>
      </c>
      <c r="S14">
        <f>_xlfn.COVARIANCE.S('Q1'!$O$5:$O$560,'Q1'!R5:R560)*52</f>
        <v>1.879668791844535E-2</v>
      </c>
      <c r="T14">
        <f>_xlfn.COVARIANCE.S('Q1'!$O$5:$O$560,'Q1'!S5:S560)*52</f>
        <v>2.1116317738183923E-2</v>
      </c>
      <c r="U14">
        <f>_xlfn.COVARIANCE.S('Q1'!$O$5:$O$560,'Q1'!T5:T560)*52</f>
        <v>1.0582106107684081E-2</v>
      </c>
      <c r="V14">
        <f>_xlfn.COVARIANCE.S('Q1'!$O$5:$O$560,'Q1'!U5:U560)*52</f>
        <v>2.667482655910278E-2</v>
      </c>
      <c r="W14">
        <f>_xlfn.COVARIANCE.S('Q1'!$O$5:$O$560,'Q1'!V5:V560)*52</f>
        <v>8.4922871278283012E-3</v>
      </c>
      <c r="X14">
        <f>_xlfn.COVARIANCE.S('Q1'!$O$5:$O$560,'Q1'!W5:W560)*52</f>
        <v>1.7280633436904377E-2</v>
      </c>
      <c r="Y14">
        <f>_xlfn.COVARIANCE.S('Q1'!$O$5:$O$560,'Q1'!X5:X560)*52</f>
        <v>2.5782445537608011E-2</v>
      </c>
      <c r="Z14">
        <f>_xlfn.COVARIANCE.S('Q1'!$O$5:$O$560,'Q1'!Y5:Y560)*52</f>
        <v>1.4732734392849523E-2</v>
      </c>
      <c r="AA14">
        <f>_xlfn.COVARIANCE.S('Q1'!$O$5:$O$560,'Q1'!Z5:Z560)*52</f>
        <v>2.9091426349995529E-3</v>
      </c>
      <c r="AB14">
        <f>_xlfn.COVARIANCE.S('Q1'!$O$6:$O$560,'Q8'!B$3:B$557)*52</f>
        <v>-4.0290124933092206E-4</v>
      </c>
      <c r="AC14">
        <f>_xlfn.COVARIANCE.S('Q1'!$O$6:$O$560,'Q8'!C$3:C$557)*52</f>
        <v>-2.6050324832052937E-3</v>
      </c>
      <c r="AD14">
        <f>_xlfn.COVARIANCE.S('Q1'!$O$6:$O$560,'Q8'!D$3:D$557)*52</f>
        <v>-1.972841261012393E-3</v>
      </c>
      <c r="AE14">
        <f>_xlfn.COVARIANCE.S('Q1'!$O$6:$O$560,'Q8'!E$3:E$557)*52</f>
        <v>5.8416278378428917E-3</v>
      </c>
      <c r="AF14">
        <f>_xlfn.COVARIANCE.S('Q1'!$O$6:$O$560,'Q8'!F$3:F$557)*52</f>
        <v>-8.3386544192084848E-3</v>
      </c>
      <c r="AG14">
        <v>-9.5626216462780518E-7</v>
      </c>
      <c r="AI14">
        <v>0.10903720811587872</v>
      </c>
    </row>
    <row r="15" spans="3:35" x14ac:dyDescent="0.25">
      <c r="C15">
        <v>5.2915331916487389E-2</v>
      </c>
      <c r="D15">
        <v>3.4461910642101856E-2</v>
      </c>
      <c r="E15">
        <v>3.9062194704954638E-2</v>
      </c>
      <c r="F15">
        <v>4.0181789133990183E-2</v>
      </c>
      <c r="G15">
        <v>2.9076213811216112E-2</v>
      </c>
      <c r="H15">
        <v>3.2510586414770948E-2</v>
      </c>
      <c r="I15">
        <v>4.9581983191834281E-2</v>
      </c>
      <c r="J15">
        <v>4.3747099302116885E-2</v>
      </c>
      <c r="K15">
        <v>4.2854191655599568E-2</v>
      </c>
      <c r="L15">
        <v>2.5224518205636506E-2</v>
      </c>
      <c r="M15">
        <v>2.6399577462254797E-2</v>
      </c>
      <c r="N15">
        <v>4.0026298878605947E-2</v>
      </c>
      <c r="O15">
        <v>4.5589358893750091E-2</v>
      </c>
      <c r="P15" cm="1">
        <f t="array" ref="P15:P30">TRANSPOSE(Q14:AF14)</f>
        <v>1.7227042158263456E-2</v>
      </c>
      <c r="Q15">
        <f>_xlfn.COVARIANCE.S('Q1'!$P$5:$P$560,'Q1'!P5:P560)*52</f>
        <v>0.15268154525983973</v>
      </c>
      <c r="R15">
        <f>_xlfn.COVARIANCE.S('Q1'!$P$5:$P$560,'Q1'!Q5:Q560)*52</f>
        <v>2.1370149229492676E-2</v>
      </c>
      <c r="S15">
        <f>_xlfn.COVARIANCE.S('Q1'!$P$5:$P$560,'Q1'!R5:R560)*52</f>
        <v>2.9132742129339095E-2</v>
      </c>
      <c r="T15">
        <f>_xlfn.COVARIANCE.S('Q1'!$P$5:$P$560,'Q1'!S5:S560)*52</f>
        <v>2.4955494793517198E-2</v>
      </c>
      <c r="U15">
        <f>_xlfn.COVARIANCE.S('Q1'!$P$5:$P$560,'Q1'!T5:T560)*52</f>
        <v>3.533147148301656E-2</v>
      </c>
      <c r="V15">
        <f>_xlfn.COVARIANCE.S('Q1'!$P$5:$P$560,'Q1'!U5:U560)*52</f>
        <v>3.1259651168256186E-2</v>
      </c>
      <c r="W15">
        <f>_xlfn.COVARIANCE.S('Q1'!$P$5:$P$560,'Q1'!V5:V560)*52</f>
        <v>3.1342478883345168E-2</v>
      </c>
      <c r="X15">
        <f>_xlfn.COVARIANCE.S('Q1'!$P$5:$P$560,'Q1'!W5:W560)*52</f>
        <v>2.959565594778699E-2</v>
      </c>
      <c r="Y15">
        <f>_xlfn.COVARIANCE.S('Q1'!$P$5:$P$560,'Q1'!X5:X560)*52</f>
        <v>2.4768715055150943E-2</v>
      </c>
      <c r="Z15">
        <f>_xlfn.COVARIANCE.S('Q1'!$P$5:$P$560,'Q1'!Y5:Y560)*52</f>
        <v>3.9201406390477894E-2</v>
      </c>
      <c r="AA15">
        <f>_xlfn.COVARIANCE.S('Q1'!$P$5:$P$560,'Q1'!Z5:Z560)*52</f>
        <v>1.7504271009509097E-2</v>
      </c>
      <c r="AB15">
        <f>_xlfn.COVARIANCE.S('Q1'!$P$6:$P$560,'Q8'!B$3:B$557)*52</f>
        <v>3.6841962843626621E-3</v>
      </c>
      <c r="AC15">
        <f>_xlfn.COVARIANCE.S('Q1'!$P$6:$P$560,'Q8'!C$3:C$557)*52</f>
        <v>3.8367285217558575E-3</v>
      </c>
      <c r="AD15">
        <f>_xlfn.COVARIANCE.S('Q1'!$P$6:$P$560,'Q8'!D$3:D$557)*52</f>
        <v>-7.3168349259982671E-3</v>
      </c>
      <c r="AE15">
        <f>_xlfn.COVARIANCE.S('Q1'!$P$6:$P$560,'Q8'!E$3:E$557)*52</f>
        <v>9.6336899324279742E-3</v>
      </c>
      <c r="AF15">
        <f>_xlfn.COVARIANCE.S('Q1'!$P$6:$P$560,'Q8'!F$3:F$557)*52</f>
        <v>1.1132531415184293E-2</v>
      </c>
      <c r="AG15">
        <v>-2.6455433959830269E-6</v>
      </c>
      <c r="AI15">
        <v>0.2502460853210029</v>
      </c>
    </row>
    <row r="16" spans="3:35" x14ac:dyDescent="0.25">
      <c r="C16">
        <v>2.1348102266642809E-2</v>
      </c>
      <c r="D16">
        <v>2.1525969654032376E-2</v>
      </c>
      <c r="E16">
        <v>2.3351765887014909E-2</v>
      </c>
      <c r="F16">
        <v>2.1046834736441165E-2</v>
      </c>
      <c r="G16">
        <v>2.3391253814102213E-2</v>
      </c>
      <c r="H16">
        <v>1.9803203483886582E-2</v>
      </c>
      <c r="I16">
        <v>1.6448454429295538E-2</v>
      </c>
      <c r="J16">
        <v>1.6223853463070887E-2</v>
      </c>
      <c r="K16">
        <v>2.7558314213009014E-2</v>
      </c>
      <c r="L16">
        <v>2.5541714068592163E-2</v>
      </c>
      <c r="M16">
        <v>2.6547965182273127E-2</v>
      </c>
      <c r="N16">
        <v>2.3193816673394149E-2</v>
      </c>
      <c r="O16">
        <v>2.7085598014351963E-2</v>
      </c>
      <c r="P16">
        <v>2.6406056903245788E-2</v>
      </c>
      <c r="Q16" cm="1">
        <f t="array" ref="Q16:Q30">TRANSPOSE(R15:AF15)</f>
        <v>2.1370149229492676E-2</v>
      </c>
      <c r="R16">
        <f>_xlfn.COVARIANCE.S('Q1'!$Q$5:$Q$560,'Q1'!Q5:Q560)*52</f>
        <v>5.2452285449648015E-2</v>
      </c>
      <c r="S16">
        <f>_xlfn.COVARIANCE.S('Q1'!$Q$5:$Q$560,'Q1'!R5:R560)*52</f>
        <v>2.1394125323872765E-2</v>
      </c>
      <c r="T16">
        <f>_xlfn.COVARIANCE.S('Q1'!$Q$5:$Q$560,'Q1'!S5:S560)*52</f>
        <v>1.8121349440833795E-2</v>
      </c>
      <c r="U16">
        <f>_xlfn.COVARIANCE.S('Q1'!$Q$5:$Q$560,'Q1'!T5:T560)*52</f>
        <v>2.5860432726736292E-2</v>
      </c>
      <c r="V16">
        <f>_xlfn.COVARIANCE.S('Q1'!$Q$5:$Q$560,'Q1'!U5:U560)*52</f>
        <v>2.3993276072458988E-2</v>
      </c>
      <c r="W16">
        <f>_xlfn.COVARIANCE.S('Q1'!$Q$5:$Q$560,'Q1'!V5:V560)*52</f>
        <v>2.4445535829952736E-2</v>
      </c>
      <c r="X16">
        <f>_xlfn.COVARIANCE.S('Q1'!$Q$5:$Q$560,'Q1'!W5:W560)*52</f>
        <v>2.4171863827344601E-2</v>
      </c>
      <c r="Y16">
        <f>_xlfn.COVARIANCE.S('Q1'!$Q$5:$Q$560,'Q1'!X5:X560)*52</f>
        <v>1.7686775745524998E-2</v>
      </c>
      <c r="Z16">
        <f>_xlfn.COVARIANCE.S('Q1'!$Q$5:$Q$560,'Q1'!Y5:Y560)*52</f>
        <v>2.3749756373319577E-2</v>
      </c>
      <c r="AA16">
        <f>_xlfn.COVARIANCE.S('Q1'!$Q$5:$Q$560,'Q1'!Z5:Z560)*52</f>
        <v>1.3747473599895884E-2</v>
      </c>
      <c r="AB16">
        <f>_xlfn.COVARIANCE.S('Q1'!$Q$6:$Q$560,'Q8'!B$3:B$557)*52</f>
        <v>2.4402341513022736E-3</v>
      </c>
      <c r="AC16">
        <f>_xlfn.COVARIANCE.S('Q1'!$Q$6:$Q$560,'Q8'!C$3:C$557)*52</f>
        <v>5.0438213258381867E-3</v>
      </c>
      <c r="AD16">
        <f>_xlfn.COVARIANCE.S('Q1'!$Q$6:$Q$560,'Q8'!D$3:D$557)*52</f>
        <v>-2.5828752830551029E-3</v>
      </c>
      <c r="AE16">
        <f>_xlfn.COVARIANCE.S('Q1'!$Q$6:$Q$560,'Q8'!E$3:E$557)*52</f>
        <v>6.6908434646655111E-3</v>
      </c>
      <c r="AF16">
        <f>_xlfn.COVARIANCE.S('Q1'!$Q$6:$Q$560,'Q8'!F$3:F$557)*52</f>
        <v>6.1528426744106371E-3</v>
      </c>
      <c r="AG16">
        <v>5.2372250606071391E-7</v>
      </c>
      <c r="AI16">
        <v>0.13754592982020467</v>
      </c>
    </row>
    <row r="17" spans="3:35" x14ac:dyDescent="0.25">
      <c r="C17">
        <v>2.7060420698492522E-2</v>
      </c>
      <c r="D17">
        <v>2.5195637232049446E-2</v>
      </c>
      <c r="E17">
        <v>2.165222542948636E-2</v>
      </c>
      <c r="F17">
        <v>1.7937882931978493E-2</v>
      </c>
      <c r="G17">
        <v>3.3446582159549827E-2</v>
      </c>
      <c r="H17">
        <v>2.7894000566531123E-2</v>
      </c>
      <c r="I17">
        <v>3.1700300384607465E-2</v>
      </c>
      <c r="J17">
        <v>2.5712394211622573E-2</v>
      </c>
      <c r="K17">
        <v>3.1277739256366253E-2</v>
      </c>
      <c r="L17">
        <v>2.3608904999517566E-2</v>
      </c>
      <c r="M17">
        <v>2.8521099194932079E-2</v>
      </c>
      <c r="N17">
        <v>3.4069846971339551E-2</v>
      </c>
      <c r="O17">
        <v>4.3903122510618453E-2</v>
      </c>
      <c r="P17">
        <v>1.879668791844535E-2</v>
      </c>
      <c r="Q17">
        <v>2.9132742129339095E-2</v>
      </c>
      <c r="R17" cm="1">
        <f t="array" ref="R17:R30">TRANSPOSE(S16:AF16)</f>
        <v>2.1394125323872765E-2</v>
      </c>
      <c r="S17">
        <f>_xlfn.COVARIANCE.S('Q1'!$R$5:$R$560,'Q1'!R5:R560)*52</f>
        <v>5.4945802339375349E-2</v>
      </c>
      <c r="T17">
        <f>_xlfn.COVARIANCE.S('Q1'!$R$5:$R$560,'Q1'!S5:S560)*52</f>
        <v>2.8750003983117774E-2</v>
      </c>
      <c r="U17">
        <f>_xlfn.COVARIANCE.S('Q1'!$R$5:$R$560,'Q1'!T5:T560)*52</f>
        <v>2.7628040155280059E-2</v>
      </c>
      <c r="V17">
        <f>_xlfn.COVARIANCE.S('Q1'!$R$5:$R$560,'Q1'!U5:U560)*52</f>
        <v>2.6858382148559769E-2</v>
      </c>
      <c r="W17">
        <f>_xlfn.COVARIANCE.S('Q1'!$R$5:$R$560,'Q1'!V5:V560)*52</f>
        <v>2.2249440026191211E-2</v>
      </c>
      <c r="X17">
        <f>_xlfn.COVARIANCE.S('Q1'!$R$5:$R$560,'Q1'!W5:W560)*52</f>
        <v>2.7369792661153986E-2</v>
      </c>
      <c r="Y17">
        <f>_xlfn.COVARIANCE.S('Q1'!$R$5:$R$560,'Q1'!X5:X560)*52</f>
        <v>2.2102803369749957E-2</v>
      </c>
      <c r="Z17">
        <f>_xlfn.COVARIANCE.S('Q1'!$R$5:$R$560,'Q1'!Y5:Y560)*52</f>
        <v>2.9792561735507227E-2</v>
      </c>
      <c r="AA17">
        <f>_xlfn.COVARIANCE.S('Q1'!$R$5:$R$560,'Q1'!Z5:Z560)*52</f>
        <v>1.124217808916737E-2</v>
      </c>
      <c r="AB17">
        <f>_xlfn.COVARIANCE.S('Q1'!$R$6:$R$560,'Q8'!B$3:B$557)*52</f>
        <v>3.964995019208003E-3</v>
      </c>
      <c r="AC17">
        <f>_xlfn.COVARIANCE.S('Q1'!$R$6:$R$560,'Q8'!C$3:C$557)*52</f>
        <v>2.9642946235977114E-3</v>
      </c>
      <c r="AD17">
        <f>_xlfn.COVARIANCE.S('Q1'!$R$6:$R$560,'Q8'!D$3:D$557)*52</f>
        <v>-2.3206203087328954E-3</v>
      </c>
      <c r="AE17">
        <f>_xlfn.COVARIANCE.S('Q1'!$R$6:$R$560,'Q8'!E$3:E$557)*52</f>
        <v>5.3792511760627111E-3</v>
      </c>
      <c r="AF17">
        <f>_xlfn.COVARIANCE.S('Q1'!$R$6:$R$560,'Q8'!F$3:F$557)*52</f>
        <v>9.6868434131502021E-3</v>
      </c>
      <c r="AG17">
        <v>-2.015162460830329E-6</v>
      </c>
      <c r="AI17">
        <v>0.10068048028367158</v>
      </c>
    </row>
    <row r="18" spans="3:35" x14ac:dyDescent="0.25">
      <c r="C18">
        <v>1.5443091125914524E-2</v>
      </c>
      <c r="D18">
        <v>1.0169273613007049E-2</v>
      </c>
      <c r="E18">
        <v>1.452035157968772E-2</v>
      </c>
      <c r="F18">
        <v>1.1613728484366146E-2</v>
      </c>
      <c r="G18">
        <v>1.6304377410285759E-2</v>
      </c>
      <c r="H18">
        <v>1.4016173057488448E-2</v>
      </c>
      <c r="I18">
        <v>1.864905873444183E-2</v>
      </c>
      <c r="J18">
        <v>1.7609522295060565E-2</v>
      </c>
      <c r="K18">
        <v>2.0817559961512057E-2</v>
      </c>
      <c r="L18">
        <v>1.946750719420166E-2</v>
      </c>
      <c r="M18">
        <v>1.7219367181273371E-2</v>
      </c>
      <c r="N18">
        <v>2.3959190602270246E-2</v>
      </c>
      <c r="O18">
        <v>1.8647937671816914E-2</v>
      </c>
      <c r="P18">
        <v>2.1116317738183923E-2</v>
      </c>
      <c r="Q18">
        <v>2.4955494793517198E-2</v>
      </c>
      <c r="R18">
        <v>1.8121349440833795E-2</v>
      </c>
      <c r="S18" cm="1">
        <f t="array" ref="S18:S30">TRANSPOSE(T17:AF17)</f>
        <v>2.8750003983117774E-2</v>
      </c>
      <c r="T18">
        <f>_xlfn.COVARIANCE.S('Q1'!$S$5:$S$560,'Q1'!S5:S560)*52</f>
        <v>4.7899729725987453E-2</v>
      </c>
      <c r="U18">
        <f>_xlfn.COVARIANCE.S('Q1'!$S$5:$S$560,'Q1'!T5:T560)*52</f>
        <v>1.3671759850293373E-2</v>
      </c>
      <c r="V18">
        <f>_xlfn.COVARIANCE.S('Q1'!$S$5:$S$560,'Q1'!U5:U560)*52</f>
        <v>2.0943703993996456E-2</v>
      </c>
      <c r="W18">
        <f>_xlfn.COVARIANCE.S('Q1'!$S$5:$S$560,'Q1'!V5:V560)*52</f>
        <v>1.4595401515019228E-2</v>
      </c>
      <c r="X18">
        <f>_xlfn.COVARIANCE.S('Q1'!$S$5:$S$560,'Q1'!W5:W560)*52</f>
        <v>1.968781340540186E-2</v>
      </c>
      <c r="Y18">
        <f>_xlfn.COVARIANCE.S('Q1'!$S$5:$S$560,'Q1'!X5:X560)*52</f>
        <v>2.0382422231496798E-2</v>
      </c>
      <c r="Z18">
        <f>_xlfn.COVARIANCE.S('Q1'!$S$5:$S$560,'Q1'!Y5:Y560)*52</f>
        <v>1.8394189056385405E-2</v>
      </c>
      <c r="AA18">
        <f>_xlfn.COVARIANCE.S('Q1'!$S$5:$S$560,'Q1'!Z5:Z560)*52</f>
        <v>5.1612970002205888E-3</v>
      </c>
      <c r="AB18">
        <f>_xlfn.COVARIANCE.S('Q1'!$S$6:$S$560,'Q8'!B$3:B$557)*52</f>
        <v>-1.1452762495091479E-3</v>
      </c>
      <c r="AC18">
        <f>_xlfn.COVARIANCE.S('Q1'!$S$6:$S$560,'Q8'!C$3:C$557)*52</f>
        <v>-2.263867870346316E-3</v>
      </c>
      <c r="AD18">
        <f>_xlfn.COVARIANCE.S('Q1'!$S$6:$S$560,'Q8'!D$3:D$557)*52</f>
        <v>-6.5251384503909994E-3</v>
      </c>
      <c r="AE18">
        <f>_xlfn.COVARIANCE.S('Q1'!$S$6:$S$560,'Q8'!E$3:E$557)*52</f>
        <v>-7.6268794491957611E-5</v>
      </c>
      <c r="AF18">
        <f>_xlfn.COVARIANCE.S('Q1'!$S$6:$S$560,'Q8'!F$3:F$557)*52</f>
        <v>-7.7637957580007008E-3</v>
      </c>
      <c r="AG18">
        <v>-4.3950406728962192E-7</v>
      </c>
      <c r="AI18">
        <v>4.5614334869172019E-2</v>
      </c>
    </row>
    <row r="19" spans="3:35" x14ac:dyDescent="0.25">
      <c r="C19">
        <v>5.2516147663559297E-2</v>
      </c>
      <c r="D19">
        <v>3.0867685677939325E-2</v>
      </c>
      <c r="E19">
        <v>5.9158512576883399E-2</v>
      </c>
      <c r="F19">
        <v>4.4051288008463911E-2</v>
      </c>
      <c r="G19">
        <v>6.0487316372925003E-2</v>
      </c>
      <c r="H19">
        <v>4.682801660601512E-2</v>
      </c>
      <c r="I19">
        <v>5.2458266950298496E-2</v>
      </c>
      <c r="J19">
        <v>3.6314371777435066E-2</v>
      </c>
      <c r="K19">
        <v>3.4266835600323946E-2</v>
      </c>
      <c r="L19">
        <v>2.158887425880809E-2</v>
      </c>
      <c r="M19">
        <v>3.0749339616943278E-2</v>
      </c>
      <c r="N19">
        <v>4.8796372281049293E-2</v>
      </c>
      <c r="O19">
        <v>7.3471783813392644E-2</v>
      </c>
      <c r="P19">
        <v>1.0582106107684081E-2</v>
      </c>
      <c r="Q19">
        <v>3.533147148301656E-2</v>
      </c>
      <c r="R19">
        <v>2.5860432726736292E-2</v>
      </c>
      <c r="S19">
        <v>2.7628040155280059E-2</v>
      </c>
      <c r="T19" cm="1">
        <f t="array" ref="T19:T30">TRANSPOSE(U18:AF18)</f>
        <v>1.3671759850293373E-2</v>
      </c>
      <c r="U19">
        <f>_xlfn.COVARIANCE.S('Q1'!$T$5:$T$560,'Q1'!T5:T560)*52</f>
        <v>0.11857191382052203</v>
      </c>
      <c r="V19">
        <f>_xlfn.COVARIANCE.S('Q1'!$T$5:$T$560,'Q1'!U5:U560)*52</f>
        <v>2.8359921960213089E-2</v>
      </c>
      <c r="W19">
        <f>_xlfn.COVARIANCE.S('Q1'!$T$5:$T$560,'Q1'!V5:V560)*52</f>
        <v>4.7394044735983673E-2</v>
      </c>
      <c r="X19">
        <f>_xlfn.COVARIANCE.S('Q1'!$T$5:$T$560,'Q1'!W5:W560)*52</f>
        <v>4.8390136656652427E-2</v>
      </c>
      <c r="Y19">
        <f>_xlfn.COVARIANCE.S('Q1'!$T$5:$T$560,'Q1'!X5:X560)*52</f>
        <v>1.8103184599028925E-2</v>
      </c>
      <c r="Z19">
        <f>_xlfn.COVARIANCE.S('Q1'!$T$5:$T$560,'Q1'!Y5:Y560)*52</f>
        <v>6.7540356569838783E-2</v>
      </c>
      <c r="AA19">
        <f>_xlfn.COVARIANCE.S('Q1'!$T$5:$T$560,'Q1'!Z5:Z560)*52</f>
        <v>2.172728685781182E-2</v>
      </c>
      <c r="AB19">
        <f>_xlfn.COVARIANCE.S('Q1'!$T$6:$T$560,'Q8'!B$3:B$557)*52</f>
        <v>8.8779918155506583E-3</v>
      </c>
      <c r="AC19">
        <f>_xlfn.COVARIANCE.S('Q1'!$T$6:$T$560,'Q8'!C$3:C$557)*52</f>
        <v>1.1298362793005666E-2</v>
      </c>
      <c r="AD19">
        <f>_xlfn.COVARIANCE.S('Q1'!$T$6:$T$560,'Q8'!D$3:D$557)*52</f>
        <v>-1.4459060811407316E-3</v>
      </c>
      <c r="AE19">
        <f>_xlfn.COVARIANCE.S('Q1'!$T$6:$T$560,'Q8'!E$3:E$557)*52</f>
        <v>1.1598089354589834E-2</v>
      </c>
      <c r="AF19">
        <f>_xlfn.COVARIANCE.S('Q1'!$T$6:$T$560,'Q8'!F$3:F$557)*52</f>
        <v>3.2925664608815144E-2</v>
      </c>
      <c r="AG19">
        <v>-4.4699282843751612E-7</v>
      </c>
      <c r="AI19">
        <v>0.16908874016030478</v>
      </c>
    </row>
    <row r="20" spans="3:35" x14ac:dyDescent="0.25">
      <c r="C20">
        <v>3.3690029387240479E-2</v>
      </c>
      <c r="D20">
        <v>2.8715951066512577E-2</v>
      </c>
      <c r="E20">
        <v>2.7278501826771519E-2</v>
      </c>
      <c r="F20">
        <v>1.7898976077548139E-2</v>
      </c>
      <c r="G20">
        <v>2.249637493787824E-2</v>
      </c>
      <c r="H20">
        <v>2.4071818643510344E-2</v>
      </c>
      <c r="I20">
        <v>2.5026842730085479E-2</v>
      </c>
      <c r="J20">
        <v>2.4366339175000806E-2</v>
      </c>
      <c r="K20">
        <v>3.4953188538897242E-2</v>
      </c>
      <c r="L20">
        <v>3.1765215414841223E-2</v>
      </c>
      <c r="M20">
        <v>3.0770717543906177E-2</v>
      </c>
      <c r="N20">
        <v>3.0459143310950319E-2</v>
      </c>
      <c r="O20">
        <v>3.2252295480807713E-2</v>
      </c>
      <c r="P20">
        <v>2.667482655910278E-2</v>
      </c>
      <c r="Q20">
        <v>3.1259651168256186E-2</v>
      </c>
      <c r="R20">
        <v>2.3993276072458988E-2</v>
      </c>
      <c r="S20">
        <v>2.6858382148559769E-2</v>
      </c>
      <c r="T20">
        <v>2.0943703993996456E-2</v>
      </c>
      <c r="U20" cm="1">
        <f t="array" ref="U20:U30">TRANSPOSE(V19:AF19)</f>
        <v>2.8359921960213089E-2</v>
      </c>
      <c r="V20">
        <f>_xlfn.COVARIANCE.S('Q1'!$U$5:$U$560,'Q1'!U5:U560)*52</f>
        <v>5.4408180565968058E-2</v>
      </c>
      <c r="W20">
        <f>_xlfn.COVARIANCE.S('Q1'!$U$5:$U$560,'Q1'!V5:V560)*52</f>
        <v>1.6846926761223895E-2</v>
      </c>
      <c r="X20">
        <f>_xlfn.COVARIANCE.S('Q1'!$U$5:$U$560,'Q1'!W5:W560)*52</f>
        <v>2.5181398712689929E-2</v>
      </c>
      <c r="Y20">
        <f>_xlfn.COVARIANCE.S('Q1'!$U$5:$U$560,'Q1'!X5:X560)*52</f>
        <v>2.9970127732064152E-2</v>
      </c>
      <c r="Z20">
        <f>_xlfn.COVARIANCE.S('Q1'!$U$5:$U$560,'Q1'!Y5:Y560)*52</f>
        <v>3.0236354869219152E-2</v>
      </c>
      <c r="AA20">
        <f>_xlfn.COVARIANCE.S('Q1'!$U$5:$U$560,'Q1'!Z5:Z560)*52</f>
        <v>1.2975048420549255E-2</v>
      </c>
      <c r="AB20">
        <f>_xlfn.COVARIANCE.S('Q1'!$U$6:$U$560,'Q8'!B$3:B$557)*52</f>
        <v>-4.2546631350223025E-4</v>
      </c>
      <c r="AC20">
        <f>_xlfn.COVARIANCE.S('Q1'!$U$6:$U$560,'Q8'!C$3:C$557)*52</f>
        <v>2.3067414405116889E-3</v>
      </c>
      <c r="AD20">
        <f>_xlfn.COVARIANCE.S('Q1'!$U$6:$U$560,'Q8'!D$3:D$557)*52</f>
        <v>-3.4395834765445976E-3</v>
      </c>
      <c r="AE20">
        <f>_xlfn.COVARIANCE.S('Q1'!$U$6:$U$560,'Q8'!E$3:E$557)*52</f>
        <v>3.405590395782144E-3</v>
      </c>
      <c r="AF20">
        <f>_xlfn.COVARIANCE.S('Q1'!$U$6:$U$560,'Q8'!F$3:F$557)*52</f>
        <v>-9.2570332161099516E-4</v>
      </c>
      <c r="AG20">
        <v>-4.5573724260549079E-7</v>
      </c>
      <c r="AI20">
        <v>0.10349603867166834</v>
      </c>
    </row>
    <row r="21" spans="3:35" x14ac:dyDescent="0.25">
      <c r="C21">
        <v>5.0313556993519595E-2</v>
      </c>
      <c r="D21">
        <v>1.9803517508273086E-2</v>
      </c>
      <c r="E21">
        <v>4.2422823101758475E-2</v>
      </c>
      <c r="F21">
        <v>4.7121354879418237E-2</v>
      </c>
      <c r="G21">
        <v>4.6838095549385499E-2</v>
      </c>
      <c r="H21">
        <v>3.707641736846707E-2</v>
      </c>
      <c r="I21">
        <v>4.991022163888291E-2</v>
      </c>
      <c r="J21">
        <v>2.9379945153516007E-2</v>
      </c>
      <c r="K21">
        <v>3.3500487091369789E-2</v>
      </c>
      <c r="L21">
        <v>1.6825121321270391E-2</v>
      </c>
      <c r="M21">
        <v>2.2889984592597494E-2</v>
      </c>
      <c r="N21">
        <v>3.9296259027847752E-2</v>
      </c>
      <c r="O21">
        <v>5.5803007724663921E-2</v>
      </c>
      <c r="P21">
        <v>8.4922871278283012E-3</v>
      </c>
      <c r="Q21">
        <v>3.1342478883345168E-2</v>
      </c>
      <c r="R21">
        <v>2.4445535829952736E-2</v>
      </c>
      <c r="S21">
        <v>2.2249440026191211E-2</v>
      </c>
      <c r="T21">
        <v>1.4595401515019228E-2</v>
      </c>
      <c r="U21">
        <v>4.7394044735983673E-2</v>
      </c>
      <c r="V21" cm="1">
        <f t="array" ref="V21:V30">TRANSPOSE(W20:AF20)</f>
        <v>1.6846926761223895E-2</v>
      </c>
      <c r="W21">
        <f>_xlfn.COVARIANCE.S('Q1'!$V$5:$V$560,'Q1'!V5:V560)*52</f>
        <v>0.10294663860756334</v>
      </c>
      <c r="X21">
        <f>_xlfn.COVARIANCE.S('Q1'!$V$5:$V$560,'Q1'!W5:W560)*52</f>
        <v>3.9811432114502457E-2</v>
      </c>
      <c r="Y21">
        <f>_xlfn.COVARIANCE.S('Q1'!$V$5:$V$560,'Q1'!X5:X560)*52</f>
        <v>1.3456713079130789E-2</v>
      </c>
      <c r="Z21">
        <f>_xlfn.COVARIANCE.S('Q1'!$V$5:$V$560,'Q1'!Y5:Y560)*52</f>
        <v>5.070265830967003E-2</v>
      </c>
      <c r="AA21">
        <f>_xlfn.COVARIANCE.S('Q1'!$V$5:$V$560,'Q1'!Z5:Z560)*52</f>
        <v>1.5190603424064373E-2</v>
      </c>
      <c r="AB21">
        <f>_xlfn.COVARIANCE.S('Q1'!$V$6:$V$560,'Q8'!B$3:B$557)*52</f>
        <v>8.9916179952168052E-3</v>
      </c>
      <c r="AC21">
        <f>_xlfn.COVARIANCE.S('Q1'!$V$6:$V$560,'Q8'!C$3:C$557)*52</f>
        <v>1.347955536475978E-2</v>
      </c>
      <c r="AD21">
        <f>_xlfn.COVARIANCE.S('Q1'!$V$6:$V$560,'Q8'!D$3:D$557)*52</f>
        <v>5.324415817466228E-4</v>
      </c>
      <c r="AE21">
        <f>_xlfn.COVARIANCE.S('Q1'!$V$6:$V$560,'Q8'!E$3:E$557)*52</f>
        <v>1.0444734750944701E-2</v>
      </c>
      <c r="AF21">
        <f>_xlfn.COVARIANCE.S('Q1'!$V$6:$V$560,'Q8'!F$3:F$557)*52</f>
        <v>2.9206274202608812E-2</v>
      </c>
      <c r="AG21">
        <v>1.803185238521278E-7</v>
      </c>
      <c r="AI21">
        <v>0.15258801570149472</v>
      </c>
    </row>
    <row r="22" spans="3:35" x14ac:dyDescent="0.25">
      <c r="C22">
        <v>3.8628852762446098E-2</v>
      </c>
      <c r="D22">
        <v>2.4977804338233059E-2</v>
      </c>
      <c r="E22">
        <v>3.9632981459471993E-2</v>
      </c>
      <c r="F22">
        <v>3.110034406828413E-2</v>
      </c>
      <c r="G22">
        <v>4.9486373637356015E-2</v>
      </c>
      <c r="H22">
        <v>3.6363199380012874E-2</v>
      </c>
      <c r="I22">
        <v>4.3327061494946896E-2</v>
      </c>
      <c r="J22">
        <v>3.0631409895977464E-2</v>
      </c>
      <c r="K22">
        <v>2.8240334230845078E-2</v>
      </c>
      <c r="L22">
        <v>1.8935072493337337E-2</v>
      </c>
      <c r="M22">
        <v>2.8736820556861144E-2</v>
      </c>
      <c r="N22">
        <v>4.5162717813788063E-2</v>
      </c>
      <c r="O22">
        <v>5.1907210599502256E-2</v>
      </c>
      <c r="P22">
        <v>1.7280633436904377E-2</v>
      </c>
      <c r="Q22">
        <v>2.959565594778699E-2</v>
      </c>
      <c r="R22">
        <v>2.4171863827344601E-2</v>
      </c>
      <c r="S22">
        <v>2.7369792661153986E-2</v>
      </c>
      <c r="T22">
        <v>1.968781340540186E-2</v>
      </c>
      <c r="U22">
        <v>4.8390136656652427E-2</v>
      </c>
      <c r="V22">
        <v>2.5181398712689929E-2</v>
      </c>
      <c r="W22" cm="1">
        <f t="array" ref="W22:W30">TRANSPOSE(X21:AF21)</f>
        <v>3.9811432114502457E-2</v>
      </c>
      <c r="X22">
        <f>_xlfn.COVARIANCE.S('Q1'!$W$5:$W$560,'Q1'!W5:W560)*52</f>
        <v>7.0856182369853679E-2</v>
      </c>
      <c r="Y22">
        <f>_xlfn.COVARIANCE.S('Q1'!$W$5:$W$560,'Q1'!X5:X560)*52</f>
        <v>2.1655719106266479E-2</v>
      </c>
      <c r="Z22">
        <f>_xlfn.COVARIANCE.S('Q1'!$W$5:$W$560,'Q1'!Y5:Y560)*52</f>
        <v>4.3836949094050656E-2</v>
      </c>
      <c r="AA22">
        <f>_xlfn.COVARIANCE.S('Q1'!$W$5:$W$560,'Q1'!Z5:Z560)*52</f>
        <v>2.5492168849354582E-2</v>
      </c>
      <c r="AB22">
        <f>_xlfn.COVARIANCE.S('Q1'!$W$6:$W$560,'Q8'!B$3:B$557)*52</f>
        <v>5.3193976114646133E-3</v>
      </c>
      <c r="AC22">
        <f>_xlfn.COVARIANCE.S('Q1'!$W$6:$W$560,'Q8'!C$3:C$557)*52</f>
        <v>6.5591798337624498E-3</v>
      </c>
      <c r="AD22">
        <f>_xlfn.COVARIANCE.S('Q1'!$W$6:$W$560,'Q8'!D$3:D$557)*52</f>
        <v>-3.6916757977764323E-3</v>
      </c>
      <c r="AE22">
        <f>_xlfn.COVARIANCE.S('Q1'!$W$6:$W$560,'Q8'!E$3:E$557)*52</f>
        <v>9.5051743465138054E-3</v>
      </c>
      <c r="AF22">
        <f>_xlfn.COVARIANCE.S('Q1'!$W$6:$W$560,'Q8'!F$3:F$557)*52</f>
        <v>1.7974493904796506E-2</v>
      </c>
      <c r="AG22">
        <v>-2.5285356281023E-7</v>
      </c>
      <c r="AI22">
        <v>0.12577278913332421</v>
      </c>
    </row>
    <row r="23" spans="3:35" x14ac:dyDescent="0.25">
      <c r="C23">
        <v>2.0154249503403637E-2</v>
      </c>
      <c r="D23">
        <v>1.6615638948787637E-2</v>
      </c>
      <c r="E23">
        <v>2.2953197390907697E-2</v>
      </c>
      <c r="F23">
        <v>8.9370587312447049E-3</v>
      </c>
      <c r="G23">
        <v>1.0318526408195352E-2</v>
      </c>
      <c r="H23">
        <v>1.0068689563107917E-2</v>
      </c>
      <c r="I23">
        <v>1.3145254477691938E-2</v>
      </c>
      <c r="J23">
        <v>1.7810666891726872E-2</v>
      </c>
      <c r="K23">
        <v>2.3123402209855665E-2</v>
      </c>
      <c r="L23">
        <v>3.3290110965177158E-2</v>
      </c>
      <c r="M23">
        <v>2.9937096408811394E-2</v>
      </c>
      <c r="N23">
        <v>1.8203864744302849E-2</v>
      </c>
      <c r="O23">
        <v>1.3795125786527751E-2</v>
      </c>
      <c r="P23">
        <v>2.5782445537608011E-2</v>
      </c>
      <c r="Q23">
        <v>2.4768715055150943E-2</v>
      </c>
      <c r="R23">
        <v>1.7686775745524998E-2</v>
      </c>
      <c r="S23">
        <v>2.2102803369749957E-2</v>
      </c>
      <c r="T23">
        <v>2.0382422231496798E-2</v>
      </c>
      <c r="U23">
        <v>1.8103184599028925E-2</v>
      </c>
      <c r="V23">
        <v>2.9970127732064152E-2</v>
      </c>
      <c r="W23">
        <v>1.3456713079130789E-2</v>
      </c>
      <c r="X23" cm="1">
        <f t="array" ref="X23:X30">TRANSPOSE(Y22:AF22)</f>
        <v>2.1655719106266479E-2</v>
      </c>
      <c r="Y23">
        <f>_xlfn.COVARIANCE.S('Q1'!$X$5:$X$560,'Q1'!X5:X560)*52</f>
        <v>7.4809373628345416E-2</v>
      </c>
      <c r="Z23">
        <f>_xlfn.COVARIANCE.S('Q1'!$X$5:$X$560,'Q1'!Y5:Y560)*52</f>
        <v>2.0286552683404627E-2</v>
      </c>
      <c r="AA23">
        <f>_xlfn.COVARIANCE.S('Q1'!$X$5:$X$560,'Q1'!Z5:Z560)*52</f>
        <v>4.7853950962504612E-3</v>
      </c>
      <c r="AB23">
        <f>_xlfn.COVARIANCE.S('Q1'!$X$6:$X$560,'Q8'!B$3:B$557)*52</f>
        <v>-2.5525310115206952E-3</v>
      </c>
      <c r="AC23">
        <f>_xlfn.COVARIANCE.S('Q1'!$X$6:$X$560,'Q8'!C$3:C$557)*52</f>
        <v>-2.4778222791134509E-3</v>
      </c>
      <c r="AD23">
        <f>_xlfn.COVARIANCE.S('Q1'!$X$6:$X$560,'Q8'!D$3:D$557)*52</f>
        <v>-2.7730304294309636E-3</v>
      </c>
      <c r="AE23">
        <f>_xlfn.COVARIANCE.S('Q1'!$X$6:$X$560,'Q8'!E$3:E$557)*52</f>
        <v>-1.4623304446313269E-3</v>
      </c>
      <c r="AF23">
        <f>_xlfn.COVARIANCE.S('Q1'!$X$6:$X$560,'Q8'!F$3:F$557)*52</f>
        <v>-1.4999466474652418E-2</v>
      </c>
      <c r="AG23">
        <v>9.9296815699207502E-7</v>
      </c>
      <c r="AI23">
        <v>0.1322678001481114</v>
      </c>
    </row>
    <row r="24" spans="3:35" x14ac:dyDescent="0.25">
      <c r="C24">
        <v>7.1215829231437433E-2</v>
      </c>
      <c r="D24">
        <v>3.1669049632095568E-2</v>
      </c>
      <c r="E24">
        <v>6.4177912875036894E-2</v>
      </c>
      <c r="F24">
        <v>6.1013418217967887E-2</v>
      </c>
      <c r="G24">
        <v>5.6112298204704883E-2</v>
      </c>
      <c r="H24">
        <v>4.4745665034591792E-2</v>
      </c>
      <c r="I24">
        <v>6.073919569803287E-2</v>
      </c>
      <c r="J24">
        <v>3.9456916033071089E-2</v>
      </c>
      <c r="K24">
        <v>3.1926245160807998E-2</v>
      </c>
      <c r="L24">
        <v>2.3879973396387873E-2</v>
      </c>
      <c r="M24">
        <v>3.0581847821336126E-2</v>
      </c>
      <c r="N24">
        <v>4.2774074436512863E-2</v>
      </c>
      <c r="O24">
        <v>8.1975976743264095E-2</v>
      </c>
      <c r="P24">
        <v>1.4732734392849523E-2</v>
      </c>
      <c r="Q24">
        <v>3.9201406390477894E-2</v>
      </c>
      <c r="R24">
        <v>2.3749756373319577E-2</v>
      </c>
      <c r="S24">
        <v>2.9792561735507227E-2</v>
      </c>
      <c r="T24">
        <v>1.8394189056385405E-2</v>
      </c>
      <c r="U24">
        <v>6.7540356569838783E-2</v>
      </c>
      <c r="V24">
        <v>3.0236354869219152E-2</v>
      </c>
      <c r="W24">
        <v>5.070265830967003E-2</v>
      </c>
      <c r="X24">
        <v>4.3836949094050656E-2</v>
      </c>
      <c r="Y24" cm="1">
        <f t="array" ref="Y24:Y30">TRANSPOSE(Z23:AF23)</f>
        <v>2.0286552683404627E-2</v>
      </c>
      <c r="Z24">
        <f>_xlfn.COVARIANCE.S('Q1'!$Y$5:$Y$560,'Q1'!Y5:Y560)*52</f>
        <v>0.1616539577633633</v>
      </c>
      <c r="AA24">
        <f>_xlfn.COVARIANCE.S('Q1'!$Y$5:$Y$560,'Q1'!Z5:Z560)*52</f>
        <v>1.5187916858685521E-2</v>
      </c>
      <c r="AB24">
        <f>_xlfn.COVARIANCE.S('Q1'!$Y$6:$Y$560,'Q8'!B$3:B$557)*52</f>
        <v>1.162446495618704E-2</v>
      </c>
      <c r="AC24">
        <f>_xlfn.COVARIANCE.S('Q1'!$Y$6:$Y$560,'Q8'!C$3:C$557)*52</f>
        <v>9.329489880655864E-3</v>
      </c>
      <c r="AD24">
        <f>_xlfn.COVARIANCE.S('Q1'!$Y$6:$Y$560,'Q8'!D$3:D$557)*52</f>
        <v>3.3217515674661539E-3</v>
      </c>
      <c r="AE24">
        <f>_xlfn.COVARIANCE.S('Q1'!$Y$6:$Y$560,'Q8'!E$3:E$557)*52</f>
        <v>1.6330118363505522E-2</v>
      </c>
      <c r="AF24">
        <f>_xlfn.COVARIANCE.S('Q1'!$Y$6:$Y$560,'Q8'!F$3:F$557)*52</f>
        <v>4.1216668631276626E-2</v>
      </c>
      <c r="AG24">
        <v>-8.4182486947264402E-8</v>
      </c>
      <c r="AI24">
        <v>0.12910342244175688</v>
      </c>
    </row>
    <row r="25" spans="3:35" x14ac:dyDescent="0.25">
      <c r="C25">
        <v>2.2205827492530077E-2</v>
      </c>
      <c r="D25">
        <v>1.6511114527225128E-2</v>
      </c>
      <c r="E25">
        <v>1.6050566574717227E-2</v>
      </c>
      <c r="F25">
        <v>1.7991947522388592E-2</v>
      </c>
      <c r="G25">
        <v>2.0744564055269161E-2</v>
      </c>
      <c r="H25">
        <v>1.4665532230494532E-2</v>
      </c>
      <c r="I25">
        <v>1.5324337036485954E-2</v>
      </c>
      <c r="J25">
        <v>9.2561122836065067E-3</v>
      </c>
      <c r="K25">
        <v>1.6068692572769612E-2</v>
      </c>
      <c r="L25">
        <v>3.7778369735634717E-3</v>
      </c>
      <c r="M25">
        <v>6.8670424371459612E-3</v>
      </c>
      <c r="N25">
        <v>2.9717540652863798E-2</v>
      </c>
      <c r="O25">
        <v>1.9018968318470292E-2</v>
      </c>
      <c r="P25">
        <v>2.9091426349995529E-3</v>
      </c>
      <c r="Q25">
        <v>1.7504271009509097E-2</v>
      </c>
      <c r="R25">
        <v>1.3747473599895884E-2</v>
      </c>
      <c r="S25">
        <v>1.124217808916737E-2</v>
      </c>
      <c r="T25">
        <v>5.1612970002205888E-3</v>
      </c>
      <c r="U25">
        <v>2.172728685781182E-2</v>
      </c>
      <c r="V25">
        <v>1.2975048420549255E-2</v>
      </c>
      <c r="W25">
        <v>1.5190603424064373E-2</v>
      </c>
      <c r="X25">
        <v>2.5492168849354582E-2</v>
      </c>
      <c r="Y25">
        <v>4.7853950962504612E-3</v>
      </c>
      <c r="Z25" cm="1">
        <f t="array" ref="Z25:Z30">TRANSPOSE(AA24:AF24)</f>
        <v>1.5187916858685521E-2</v>
      </c>
      <c r="AA25">
        <f>_xlfn.COVARIANCE.S('Q1'!Z5:Z560,'Q1'!Z5:Z560)*52</f>
        <v>5.7434538974896268E-2</v>
      </c>
      <c r="AB25">
        <f>_xlfn.COVARIANCE.S('Q1'!$Z$6:$Z$560,'Q8'!B$3:B$557)*52</f>
        <v>6.7550338496042434E-3</v>
      </c>
      <c r="AC25">
        <f>_xlfn.COVARIANCE.S('Q1'!$Z$6:$Z$560,'Q8'!C$3:C$557)*52</f>
        <v>7.9246045217101872E-3</v>
      </c>
      <c r="AD25">
        <f>_xlfn.COVARIANCE.S('Q1'!$Z$6:$Z$560,'Q8'!D$3:D$557)*52</f>
        <v>2.1179773275764218E-3</v>
      </c>
      <c r="AE25">
        <f>_xlfn.COVARIANCE.S('Q1'!$Z$6:$Z$560,'Q8'!E$3:E$557)*52</f>
        <v>7.705143072344902E-3</v>
      </c>
      <c r="AF25">
        <f>_xlfn.COVARIANCE.S('Q1'!$Z$6:$Z$560,'Q8'!F$3:F$557)*52</f>
        <v>3.0291988936159264E-2</v>
      </c>
      <c r="AG25">
        <v>-9.31920720223946E-7</v>
      </c>
      <c r="AI25">
        <v>6.2527407853882194E-2</v>
      </c>
    </row>
    <row r="26" spans="3:35" x14ac:dyDescent="0.25">
      <c r="C26">
        <v>1.3118008195264368E-2</v>
      </c>
      <c r="D26">
        <v>6.9032393491817072E-3</v>
      </c>
      <c r="E26">
        <v>9.9712276256978833E-3</v>
      </c>
      <c r="F26">
        <v>7.7096958586126644E-3</v>
      </c>
      <c r="G26">
        <v>8.5837315055162979E-3</v>
      </c>
      <c r="H26">
        <v>7.8520952015693358E-3</v>
      </c>
      <c r="I26">
        <v>1.1168934650736737E-2</v>
      </c>
      <c r="J26">
        <v>2.1691548125581687E-3</v>
      </c>
      <c r="K26">
        <v>7.1045668014316915E-3</v>
      </c>
      <c r="L26">
        <v>-2.0478826459349384E-3</v>
      </c>
      <c r="M26">
        <v>7.0909727403568629E-4</v>
      </c>
      <c r="N26">
        <v>5.5572920211221224E-3</v>
      </c>
      <c r="O26">
        <v>1.3453851654627667E-2</v>
      </c>
      <c r="P26">
        <v>-4.0290124933092206E-4</v>
      </c>
      <c r="Q26">
        <v>3.6841962843626621E-3</v>
      </c>
      <c r="R26">
        <v>2.4402341513022736E-3</v>
      </c>
      <c r="S26">
        <v>3.964995019208003E-3</v>
      </c>
      <c r="T26">
        <v>-1.1452762495091479E-3</v>
      </c>
      <c r="U26">
        <v>8.8779918155506583E-3</v>
      </c>
      <c r="V26">
        <v>-4.2546631350223025E-4</v>
      </c>
      <c r="W26">
        <v>8.9916179952168052E-3</v>
      </c>
      <c r="X26">
        <v>5.3193976114646133E-3</v>
      </c>
      <c r="Y26">
        <v>-2.5525310115206952E-3</v>
      </c>
      <c r="Z26">
        <v>1.162446495618704E-2</v>
      </c>
      <c r="AA26" cm="1">
        <f t="array" ref="AA26:AA30">TRANSPOSE(AB25:AF25)</f>
        <v>6.7550338496042434E-3</v>
      </c>
      <c r="AB26">
        <f>_xlfn.COVARIANCE.S('Q8'!$B$3:$B$557,'Q8'!B$3:B$557)*52</f>
        <v>4.1132300812968897E-2</v>
      </c>
      <c r="AC26">
        <f>_xlfn.COVARIANCE.S('Q8'!$B$3:$B$557,'Q8'!C$3:C$557)*52</f>
        <v>4.1794888478031617E-2</v>
      </c>
      <c r="AD26">
        <f>_xlfn.COVARIANCE.S('Q8'!$B$3:$B$557,'Q8'!D$3:D$557)*52</f>
        <v>3.9147256873273965E-2</v>
      </c>
      <c r="AE26">
        <f>_xlfn.COVARIANCE.S('Q8'!$B$3:$B$557,'Q8'!E$3:E$557)*52</f>
        <v>4.2501937055969455E-2</v>
      </c>
      <c r="AF26">
        <f>_xlfn.COVARIANCE.S('Q8'!$B$3:$B$557,'Q8'!F$3:F$557)*52</f>
        <v>0.11738721700575641</v>
      </c>
      <c r="AG26">
        <v>-1.6712642127932571E-6</v>
      </c>
      <c r="AI26" cm="1">
        <f t="array" ref="AI26:AI30">TRANSPOSE('Q8'!B559:F559)</f>
        <v>0.15123270439084194</v>
      </c>
    </row>
    <row r="27" spans="3:35" x14ac:dyDescent="0.25">
      <c r="C27">
        <v>2.2578496377939593E-2</v>
      </c>
      <c r="D27">
        <v>1.216633915778728E-2</v>
      </c>
      <c r="E27">
        <v>1.2683945916365231E-2</v>
      </c>
      <c r="F27">
        <v>1.1363537443328254E-2</v>
      </c>
      <c r="G27">
        <v>1.0134182493039661E-2</v>
      </c>
      <c r="H27">
        <v>9.1371575679849108E-3</v>
      </c>
      <c r="I27">
        <v>1.4380288646801957E-2</v>
      </c>
      <c r="J27">
        <v>3.6410846961521352E-3</v>
      </c>
      <c r="K27">
        <v>8.6292406131230955E-3</v>
      </c>
      <c r="L27">
        <v>-1.5373337950048429E-3</v>
      </c>
      <c r="M27">
        <v>1.7304775318596284E-3</v>
      </c>
      <c r="N27">
        <v>6.3088000690319094E-3</v>
      </c>
      <c r="O27">
        <v>1.5687788238510608E-2</v>
      </c>
      <c r="P27">
        <v>-2.6050324832052937E-3</v>
      </c>
      <c r="Q27">
        <v>3.8367285217558575E-3</v>
      </c>
      <c r="R27">
        <v>5.0438213258381867E-3</v>
      </c>
      <c r="S27">
        <v>2.9642946235977114E-3</v>
      </c>
      <c r="T27">
        <v>-2.263867870346316E-3</v>
      </c>
      <c r="U27">
        <v>1.1298362793005666E-2</v>
      </c>
      <c r="V27">
        <v>2.3067414405116889E-3</v>
      </c>
      <c r="W27">
        <v>1.347955536475978E-2</v>
      </c>
      <c r="X27">
        <v>6.5591798337624498E-3</v>
      </c>
      <c r="Y27">
        <v>-2.4778222791134509E-3</v>
      </c>
      <c r="Z27">
        <v>9.329489880655864E-3</v>
      </c>
      <c r="AA27">
        <v>7.9246045217101872E-3</v>
      </c>
      <c r="AB27" cm="1">
        <f t="array" ref="AB27:AB30">TRANSPOSE(AC26:AF26)</f>
        <v>4.1794888478031617E-2</v>
      </c>
      <c r="AC27">
        <f>_xlfn.COVARIANCE.S('Q8'!$C$3:$C$557,'Q8'!C$3:C$557)*52</f>
        <v>6.2039415223983305E-2</v>
      </c>
      <c r="AD27">
        <f>_xlfn.COVARIANCE.S('Q8'!$C$3:$C$557,'Q8'!D$3:D$557)*52</f>
        <v>4.3265710114887369E-2</v>
      </c>
      <c r="AE27">
        <f>_xlfn.COVARIANCE.S('Q8'!$C$3:$C$557,'Q8'!E$3:E$557)*52</f>
        <v>4.3875784563274109E-2</v>
      </c>
      <c r="AF27">
        <f>_xlfn.COVARIANCE.S('Q8'!$C$3:$C$557,'Q8'!F$3:F$557)*52</f>
        <v>0.13033987295381649</v>
      </c>
      <c r="AG27">
        <v>-1.0532625932569215E-6</v>
      </c>
      <c r="AI27">
        <v>0.19802262955229824</v>
      </c>
    </row>
    <row r="28" spans="3:35" x14ac:dyDescent="0.25">
      <c r="C28">
        <v>9.8553145915371079E-3</v>
      </c>
      <c r="D28">
        <v>-2.9299556521873247E-3</v>
      </c>
      <c r="E28">
        <v>2.1169096188194104E-3</v>
      </c>
      <c r="F28">
        <v>1.8990905098923124E-3</v>
      </c>
      <c r="G28">
        <v>-2.2886845130117351E-3</v>
      </c>
      <c r="H28">
        <v>-9.0893710597595031E-4</v>
      </c>
      <c r="I28">
        <v>-3.4728536455553693E-4</v>
      </c>
      <c r="J28">
        <v>-5.8646973089483819E-3</v>
      </c>
      <c r="K28">
        <v>-5.4342992193343658E-3</v>
      </c>
      <c r="L28">
        <v>-7.8418398604224865E-3</v>
      </c>
      <c r="M28">
        <v>-4.5956591487330105E-3</v>
      </c>
      <c r="N28">
        <v>-6.1791446170190193E-3</v>
      </c>
      <c r="O28">
        <v>3.9946915844014648E-4</v>
      </c>
      <c r="P28">
        <v>-1.972841261012393E-3</v>
      </c>
      <c r="Q28">
        <v>-7.3168349259982671E-3</v>
      </c>
      <c r="R28">
        <v>-2.5828752830551029E-3</v>
      </c>
      <c r="S28">
        <v>-2.3206203087328954E-3</v>
      </c>
      <c r="T28">
        <v>-6.5251384503909994E-3</v>
      </c>
      <c r="U28">
        <v>-1.4459060811407316E-3</v>
      </c>
      <c r="V28">
        <v>-3.4395834765445976E-3</v>
      </c>
      <c r="W28">
        <v>5.324415817466228E-4</v>
      </c>
      <c r="X28">
        <v>-3.6916757977764323E-3</v>
      </c>
      <c r="Y28">
        <v>-2.7730304294309636E-3</v>
      </c>
      <c r="Z28">
        <v>3.3217515674661539E-3</v>
      </c>
      <c r="AA28">
        <v>2.1179773275764218E-3</v>
      </c>
      <c r="AB28">
        <v>3.9147256873273965E-2</v>
      </c>
      <c r="AC28" cm="1">
        <f t="array" ref="AC28:AC30">TRANSPOSE(AD27:AF27)</f>
        <v>4.3265710114887369E-2</v>
      </c>
      <c r="AD28">
        <f>_xlfn.COVARIANCE.S('Q8'!$D$3:$D$557,'Q8'!D$3:D$557)*52</f>
        <v>9.0877890804265324E-2</v>
      </c>
      <c r="AE28">
        <f>_xlfn.COVARIANCE.S('Q8'!$D$3:$D$557,'Q8'!E$3:E$557)*52</f>
        <v>4.7487922699688725E-2</v>
      </c>
      <c r="AF28">
        <f>_xlfn.COVARIANCE.S('Q8'!$D$3:$D$557,'Q8'!F$3:F$557)*52</f>
        <v>0.13719642723549272</v>
      </c>
      <c r="AG28">
        <v>-8.7460407640026227E-7</v>
      </c>
      <c r="AI28">
        <v>0.22744123719450426</v>
      </c>
    </row>
    <row r="29" spans="3:35" x14ac:dyDescent="0.25">
      <c r="C29">
        <v>1.4566199668746654E-2</v>
      </c>
      <c r="D29">
        <v>5.3063088155047497E-3</v>
      </c>
      <c r="E29">
        <v>6.1328102641294716E-3</v>
      </c>
      <c r="F29">
        <v>1.3091902167403961E-2</v>
      </c>
      <c r="G29">
        <v>1.6463667129989649E-2</v>
      </c>
      <c r="H29">
        <v>1.379646755758961E-2</v>
      </c>
      <c r="I29">
        <v>1.3706193687914528E-2</v>
      </c>
      <c r="J29">
        <v>1.1001342090974569E-2</v>
      </c>
      <c r="K29">
        <v>4.2261535987346277E-3</v>
      </c>
      <c r="L29">
        <v>1.2197036758145796E-3</v>
      </c>
      <c r="M29">
        <v>5.3699999506924478E-3</v>
      </c>
      <c r="N29">
        <v>1.2587600247826205E-2</v>
      </c>
      <c r="O29">
        <v>1.9355191344481892E-2</v>
      </c>
      <c r="P29">
        <v>5.8416278378428917E-3</v>
      </c>
      <c r="Q29">
        <v>9.6336899324279742E-3</v>
      </c>
      <c r="R29">
        <v>6.6908434646655111E-3</v>
      </c>
      <c r="S29">
        <v>5.3792511760627111E-3</v>
      </c>
      <c r="T29">
        <v>-7.6268794491957611E-5</v>
      </c>
      <c r="U29">
        <v>1.1598089354589834E-2</v>
      </c>
      <c r="V29">
        <v>3.405590395782144E-3</v>
      </c>
      <c r="W29">
        <v>1.0444734750944701E-2</v>
      </c>
      <c r="X29">
        <v>9.5051743465138054E-3</v>
      </c>
      <c r="Y29">
        <v>-1.4623304446313269E-3</v>
      </c>
      <c r="Z29">
        <v>1.6330118363505522E-2</v>
      </c>
      <c r="AA29">
        <v>7.705143072344902E-3</v>
      </c>
      <c r="AB29">
        <v>4.2501937055969455E-2</v>
      </c>
      <c r="AC29">
        <v>4.3875784563274109E-2</v>
      </c>
      <c r="AD29" cm="1">
        <f t="array" ref="AD29:AD30">TRANSPOSE(AE28:AF28)</f>
        <v>4.7487922699688725E-2</v>
      </c>
      <c r="AE29">
        <f>_xlfn.COVARIANCE.S('Q8'!$E$3:$E$557,'Q8'!E$3:E$557)*52</f>
        <v>0.10584991722200154</v>
      </c>
      <c r="AF29">
        <f>_xlfn.COVARIANCE.S('Q8'!$E$3:$E$557,'Q8'!F$3:F$557)*52</f>
        <v>0.14074923954636492</v>
      </c>
      <c r="AG29">
        <v>-2.113989844946542E-6</v>
      </c>
      <c r="AI29">
        <v>0.10524416936892765</v>
      </c>
    </row>
    <row r="30" spans="3:35" x14ac:dyDescent="0.25">
      <c r="C30">
        <v>5.3779713621451994E-2</v>
      </c>
      <c r="D30">
        <v>3.3811402328286395E-2</v>
      </c>
      <c r="E30">
        <v>2.5180690603794634E-2</v>
      </c>
      <c r="F30">
        <v>2.9099588821668725E-2</v>
      </c>
      <c r="G30">
        <v>3.3109732994752762E-2</v>
      </c>
      <c r="H30">
        <v>2.9008269976775584E-2</v>
      </c>
      <c r="I30">
        <v>3.0174382030005102E-2</v>
      </c>
      <c r="J30">
        <v>2.673670644599837E-3</v>
      </c>
      <c r="K30">
        <v>1.637263469407018E-2</v>
      </c>
      <c r="L30">
        <v>-1.0212705430261326E-2</v>
      </c>
      <c r="M30">
        <v>-2.0729625351243808E-3</v>
      </c>
      <c r="N30">
        <v>1.8963471215208753E-2</v>
      </c>
      <c r="O30">
        <v>4.7747984222880416E-2</v>
      </c>
      <c r="P30">
        <v>-8.3386544192084848E-3</v>
      </c>
      <c r="Q30">
        <v>1.1132531415184293E-2</v>
      </c>
      <c r="R30">
        <v>6.1528426744106371E-3</v>
      </c>
      <c r="S30">
        <v>9.6868434131502021E-3</v>
      </c>
      <c r="T30">
        <v>-7.7637957580007008E-3</v>
      </c>
      <c r="U30">
        <v>3.2925664608815144E-2</v>
      </c>
      <c r="V30">
        <v>-9.2570332161099516E-4</v>
      </c>
      <c r="W30">
        <v>2.9206274202608812E-2</v>
      </c>
      <c r="X30">
        <v>1.7974493904796506E-2</v>
      </c>
      <c r="Y30">
        <v>-1.4999466474652418E-2</v>
      </c>
      <c r="Z30">
        <v>4.1216668631276626E-2</v>
      </c>
      <c r="AA30">
        <v>3.0291988936159264E-2</v>
      </c>
      <c r="AB30">
        <v>0.11738721700575641</v>
      </c>
      <c r="AC30">
        <v>0.13033987295381649</v>
      </c>
      <c r="AD30">
        <v>0.13719642723549272</v>
      </c>
      <c r="AE30" cm="1">
        <f t="array" ref="AE30">TRANSPOSE(AF29)</f>
        <v>0.14074923954636492</v>
      </c>
      <c r="AF30">
        <f>_xlfn.COVARIANCE.S('Q8'!$F$3:$F$557,'Q8'!F$3:F$557)*52</f>
        <v>0.45701982291728699</v>
      </c>
      <c r="AG30">
        <v>-5.2516467870173814E-6</v>
      </c>
      <c r="AI30">
        <v>9.9953499541543769E-2</v>
      </c>
    </row>
    <row r="31" spans="3:35" x14ac:dyDescent="0.25">
      <c r="C31">
        <f>_xlfn.COVARIANCE.S('Q1'!B6:B560,'Q17'!$B$2:$B$556)*52</f>
        <v>2.5513864501959975E-6</v>
      </c>
      <c r="D31">
        <f>_xlfn.COVARIANCE.S('Q1'!C6:C560,'Q17'!$B$2:$B$556)*52</f>
        <v>-1.2879121017832276E-6</v>
      </c>
      <c r="E31">
        <f>_xlfn.COVARIANCE.S('Q1'!D6:D560,'Q17'!$B$2:$B$556)*52</f>
        <v>-1.9106845768183661E-6</v>
      </c>
      <c r="F31">
        <f>_xlfn.COVARIANCE.S('Q1'!E6:E560,'Q17'!$B$2:$B$556)*52</f>
        <v>4.8083540475321464E-7</v>
      </c>
      <c r="G31">
        <f>_xlfn.COVARIANCE.S('Q1'!F6:F560,'Q17'!$B$2:$B$556)*52</f>
        <v>-1.7241569032605088E-6</v>
      </c>
      <c r="H31">
        <f>_xlfn.COVARIANCE.S('Q1'!G6:G560,'Q17'!$B$2:$B$556)*52</f>
        <v>-1.6551407905693124E-6</v>
      </c>
      <c r="I31">
        <f>_xlfn.COVARIANCE.S('Q1'!H6:H560,'Q17'!$B$2:$B$556)*52</f>
        <v>-2.5427245755303715E-6</v>
      </c>
      <c r="J31">
        <f>_xlfn.COVARIANCE.S('Q1'!I6:I560,'Q17'!$B$2:$B$556)*52</f>
        <v>-8.9284967152072952E-7</v>
      </c>
      <c r="K31">
        <f>_xlfn.COVARIANCE.S('Q1'!J6:J560,'Q17'!$B$2:$B$556)*52</f>
        <v>-2.3547168547440088E-6</v>
      </c>
      <c r="L31">
        <f>_xlfn.COVARIANCE.S('Q1'!K6:K560,'Q17'!$B$2:$B$556)*52</f>
        <v>2.5259509731646557E-8</v>
      </c>
      <c r="M31">
        <f>_xlfn.COVARIANCE.S('Q1'!L6:L560,'Q17'!$B$2:$B$556)*52</f>
        <v>6.4675507809854867E-7</v>
      </c>
      <c r="N31">
        <f>_xlfn.COVARIANCE.S('Q1'!M6:M560,'Q17'!$B$2:$B$556)*52</f>
        <v>-1.8392056191932779E-6</v>
      </c>
      <c r="O31">
        <f>_xlfn.COVARIANCE.S('Q1'!N6:N560,'Q17'!$B$2:$B$556)*52</f>
        <v>-3.6154354771465659E-6</v>
      </c>
      <c r="P31">
        <f>_xlfn.COVARIANCE.S('Q1'!O6:O560,'Q17'!$B$2:$B$556)*52</f>
        <v>-9.5626216462780518E-7</v>
      </c>
      <c r="Q31">
        <f>_xlfn.COVARIANCE.S('Q1'!P6:P560,'Q17'!$B$2:$B$556)*52</f>
        <v>-2.6455433959830269E-6</v>
      </c>
      <c r="R31">
        <f>_xlfn.COVARIANCE.S('Q1'!Q6:Q560,'Q17'!$B$2:$B$556)*52</f>
        <v>5.2372250606071391E-7</v>
      </c>
      <c r="S31">
        <f>_xlfn.COVARIANCE.S('Q1'!R6:R560,'Q17'!$B$2:$B$556)*52</f>
        <v>-2.015162460830329E-6</v>
      </c>
      <c r="T31">
        <f>_xlfn.COVARIANCE.S('Q1'!S6:S560,'Q17'!$B$2:$B$556)*52</f>
        <v>-4.3950406728962192E-7</v>
      </c>
      <c r="U31">
        <f>_xlfn.COVARIANCE.S('Q1'!T6:T560,'Q17'!$B$2:$B$556)*52</f>
        <v>-4.4699282843751612E-7</v>
      </c>
      <c r="V31">
        <f>_xlfn.COVARIANCE.S('Q1'!U6:U560,'Q17'!$B$2:$B$556)*52</f>
        <v>-4.5573724260549079E-7</v>
      </c>
      <c r="W31">
        <f>_xlfn.COVARIANCE.S('Q1'!V6:V560,'Q17'!$B$2:$B$556)*52</f>
        <v>1.803185238521278E-7</v>
      </c>
      <c r="X31">
        <f>_xlfn.COVARIANCE.S('Q1'!W6:W560,'Q17'!$B$2:$B$556)*52</f>
        <v>-2.5285356281023E-7</v>
      </c>
      <c r="Y31">
        <f>_xlfn.COVARIANCE.S('Q1'!X6:X560,'Q17'!$B$2:$B$556)*52</f>
        <v>9.9296815699207502E-7</v>
      </c>
      <c r="Z31">
        <f>_xlfn.COVARIANCE.S('Q1'!Y6:Y560,'Q17'!$B$2:$B$556)*52</f>
        <v>-8.4182486947264402E-8</v>
      </c>
      <c r="AA31">
        <f>_xlfn.COVARIANCE.S('Q1'!Z6:Z560,'Q17'!$B$2:$B$556)*52</f>
        <v>-9.31920720223946E-7</v>
      </c>
      <c r="AB31">
        <f>_xlfn.COVARIANCE.S('Q17'!$B$2:$B$556,'Q8'!B3:B557)*52</f>
        <v>-1.6712642127932571E-6</v>
      </c>
      <c r="AC31">
        <f>_xlfn.COVARIANCE.S('Q17'!$B$2:$B$556,'Q8'!C3:C557)*52</f>
        <v>-1.0532625932569215E-6</v>
      </c>
      <c r="AD31">
        <f>_xlfn.COVARIANCE.S('Q17'!$B$2:$B$556,'Q8'!D3:D557)*52</f>
        <v>-8.7460407640026227E-7</v>
      </c>
      <c r="AE31">
        <f>_xlfn.COVARIANCE.S('Q17'!$B$2:$B$556,'Q8'!E3:E557)*52</f>
        <v>-2.113989844946542E-6</v>
      </c>
      <c r="AF31">
        <f>_xlfn.COVARIANCE.S('Q17'!$B$2:$B$556,'Q8'!F3:F557)*52</f>
        <v>-5.2516467870173814E-6</v>
      </c>
      <c r="AG31">
        <f>_xlfn.COVARIANCE.S('Q17'!B2:B556,'Q17'!B2:B556)*52</f>
        <v>1.3878642182183909E-8</v>
      </c>
      <c r="AI31">
        <f>'Q17'!B558</f>
        <v>1.3025743045663408E-3</v>
      </c>
    </row>
    <row r="33" spans="1:36" x14ac:dyDescent="0.25">
      <c r="A33" t="s">
        <v>472</v>
      </c>
    </row>
    <row r="34" spans="1:36" x14ac:dyDescent="0.25">
      <c r="A34" t="s">
        <v>22</v>
      </c>
      <c r="B34" t="s">
        <v>53</v>
      </c>
      <c r="D34" t="s">
        <v>46</v>
      </c>
      <c r="E34" t="s">
        <v>55</v>
      </c>
      <c r="F34" t="s">
        <v>120</v>
      </c>
    </row>
    <row r="35" spans="1:36" x14ac:dyDescent="0.25">
      <c r="A35" s="17" cm="1">
        <f t="array" ref="A35">MMULT(MMULT(F35:AJ35,SIGMAALL),TRANSPOSE(F35:AJ35))^(1/2)</f>
        <v>8.3459315821065149E-3</v>
      </c>
      <c r="B35" s="17"/>
      <c r="C35" s="17"/>
      <c r="D35" s="17">
        <f>SUM(F35:AJ35)</f>
        <v>1.0000000000009255</v>
      </c>
      <c r="E35" s="17" cm="1">
        <f t="array" ref="E35">MMULT(F35:AJ35,ZALL)</f>
        <v>8.447324734288832E-3</v>
      </c>
      <c r="F35" s="17">
        <v>0</v>
      </c>
      <c r="G35" s="17">
        <v>4.8290051905032743E-4</v>
      </c>
      <c r="H35" s="17">
        <v>0</v>
      </c>
      <c r="I35" s="17">
        <v>4.4797613764396968E-4</v>
      </c>
      <c r="J35" s="17">
        <v>0</v>
      </c>
      <c r="K35" s="17">
        <v>6.888160291011067E-4</v>
      </c>
      <c r="L35" s="17">
        <v>0</v>
      </c>
      <c r="M35" s="17">
        <v>1.2949708699760718E-3</v>
      </c>
      <c r="N35" s="17">
        <v>0</v>
      </c>
      <c r="O35" s="17">
        <v>7.8616460624216975E-4</v>
      </c>
      <c r="P35" s="17">
        <v>1.2673346330319521E-3</v>
      </c>
      <c r="Q35" s="17">
        <v>0</v>
      </c>
      <c r="R35" s="17">
        <v>0</v>
      </c>
      <c r="S35" s="17">
        <v>2.8101183132662549E-3</v>
      </c>
      <c r="T35" s="17">
        <v>0</v>
      </c>
      <c r="U35" s="17">
        <v>9.871934296997141E-4</v>
      </c>
      <c r="V35" s="17">
        <v>1.2998304484279128E-4</v>
      </c>
      <c r="W35" s="17">
        <v>1.4667861856587448E-2</v>
      </c>
      <c r="X35" s="17">
        <v>0</v>
      </c>
      <c r="Y35" s="17">
        <v>7.6809972670286537E-4</v>
      </c>
      <c r="Z35" s="17">
        <v>4.4054001630509221E-4</v>
      </c>
      <c r="AA35" s="17">
        <v>0</v>
      </c>
      <c r="AB35" s="17">
        <v>4.2930359481834655E-3</v>
      </c>
      <c r="AC35" s="17">
        <v>0</v>
      </c>
      <c r="AD35" s="17">
        <v>1.0783190529058632E-2</v>
      </c>
      <c r="AE35" s="17">
        <v>2.7007332979829071E-2</v>
      </c>
      <c r="AF35" s="17">
        <v>0</v>
      </c>
      <c r="AG35" s="17">
        <v>4.4132346966581967E-4</v>
      </c>
      <c r="AH35" s="17">
        <v>0</v>
      </c>
      <c r="AI35" s="17">
        <v>0</v>
      </c>
      <c r="AJ35" s="17">
        <v>0.93270315789173863</v>
      </c>
    </row>
    <row r="36" spans="1:36" x14ac:dyDescent="0.25">
      <c r="A36" s="11" cm="1">
        <f t="array" ref="A36">MMULT(MMULT(F36:AJ36,SIGMAALL),TRANSPOSE(F36:AJ36))^(1/2)</f>
        <v>0.42747029029436495</v>
      </c>
      <c r="B36" s="10">
        <v>-0.5</v>
      </c>
      <c r="C36" s="10"/>
      <c r="D36" s="11">
        <f t="shared" ref="D36:D49" si="0">SUM(F36:AJ36)</f>
        <v>0.99999999973060893</v>
      </c>
      <c r="E36" s="11" cm="1">
        <f t="array" ref="E36">MMULT(F36:AJ36,ZALL)</f>
        <v>-3.1840751994504472E-2</v>
      </c>
      <c r="F36" s="11">
        <v>0</v>
      </c>
      <c r="G36" s="11">
        <v>0</v>
      </c>
      <c r="H36" s="11">
        <v>0</v>
      </c>
      <c r="I36" s="11">
        <v>0</v>
      </c>
      <c r="J36" s="11">
        <v>0</v>
      </c>
      <c r="K36" s="11">
        <v>0</v>
      </c>
      <c r="L36" s="11">
        <v>0.99999999973060893</v>
      </c>
      <c r="M36" s="11">
        <v>0</v>
      </c>
      <c r="N36" s="11">
        <v>0</v>
      </c>
      <c r="O36" s="11">
        <v>0</v>
      </c>
      <c r="P36" s="11">
        <v>0</v>
      </c>
      <c r="Q36" s="11">
        <v>0</v>
      </c>
      <c r="R36" s="11">
        <v>0</v>
      </c>
      <c r="S36" s="11">
        <v>0</v>
      </c>
      <c r="T36" s="11">
        <v>0</v>
      </c>
      <c r="U36" s="11">
        <v>0</v>
      </c>
      <c r="V36" s="11">
        <v>0</v>
      </c>
      <c r="W36" s="11">
        <v>0</v>
      </c>
      <c r="X36" s="11">
        <v>0</v>
      </c>
      <c r="Y36" s="11">
        <v>0</v>
      </c>
      <c r="Z36" s="11">
        <v>0</v>
      </c>
      <c r="AA36" s="11">
        <v>0</v>
      </c>
      <c r="AB36" s="11">
        <v>0</v>
      </c>
      <c r="AC36" s="11">
        <v>0</v>
      </c>
      <c r="AD36" s="11">
        <v>0</v>
      </c>
      <c r="AE36" s="11">
        <v>0</v>
      </c>
      <c r="AF36" s="11">
        <v>0</v>
      </c>
      <c r="AG36" s="11">
        <v>0</v>
      </c>
      <c r="AH36" s="11">
        <v>0</v>
      </c>
      <c r="AI36" s="11">
        <v>0</v>
      </c>
      <c r="AJ36" s="11">
        <v>0</v>
      </c>
    </row>
    <row r="37" spans="1:36" x14ac:dyDescent="0.25">
      <c r="A37" s="11" cm="1">
        <f t="array" ref="A37">MMULT(MMULT(F37:AJ37,SIGMAALL),TRANSPOSE(F37:AJ37))^(1/2)</f>
        <v>8.3459315821065149E-3</v>
      </c>
      <c r="B37" s="10">
        <f>B36+0.1</f>
        <v>-0.4</v>
      </c>
      <c r="C37" s="10"/>
      <c r="D37" s="11">
        <f t="shared" si="0"/>
        <v>1.0000000000009255</v>
      </c>
      <c r="E37" s="11" cm="1">
        <f t="array" ref="E37">MMULT(F37:AJ37,ZALL)</f>
        <v>8.447324734288832E-3</v>
      </c>
      <c r="F37" s="11">
        <v>0</v>
      </c>
      <c r="G37" s="11">
        <v>4.8290051905032743E-4</v>
      </c>
      <c r="H37" s="11">
        <v>0</v>
      </c>
      <c r="I37" s="11">
        <v>4.4797613764396968E-4</v>
      </c>
      <c r="J37" s="11">
        <v>0</v>
      </c>
      <c r="K37" s="11">
        <v>6.888160291011067E-4</v>
      </c>
      <c r="L37" s="11">
        <v>0</v>
      </c>
      <c r="M37" s="11">
        <v>1.2949708699760718E-3</v>
      </c>
      <c r="N37" s="11">
        <v>0</v>
      </c>
      <c r="O37" s="11">
        <v>7.8616460624216975E-4</v>
      </c>
      <c r="P37" s="11">
        <v>1.2673346330319521E-3</v>
      </c>
      <c r="Q37" s="11">
        <v>0</v>
      </c>
      <c r="R37" s="11">
        <v>0</v>
      </c>
      <c r="S37" s="11">
        <v>2.8101183132662549E-3</v>
      </c>
      <c r="T37" s="11">
        <v>0</v>
      </c>
      <c r="U37" s="11">
        <v>9.871934296997141E-4</v>
      </c>
      <c r="V37" s="11">
        <v>1.2998304484279128E-4</v>
      </c>
      <c r="W37" s="11">
        <v>1.4667861856587448E-2</v>
      </c>
      <c r="X37" s="11">
        <v>0</v>
      </c>
      <c r="Y37" s="11">
        <v>7.6809972670286537E-4</v>
      </c>
      <c r="Z37" s="11">
        <v>4.4054001630509221E-4</v>
      </c>
      <c r="AA37" s="11">
        <v>0</v>
      </c>
      <c r="AB37" s="11">
        <v>4.2930359481834655E-3</v>
      </c>
      <c r="AC37" s="11">
        <v>0</v>
      </c>
      <c r="AD37" s="11">
        <v>1.0783190529058632E-2</v>
      </c>
      <c r="AE37" s="11">
        <v>2.7007332979829071E-2</v>
      </c>
      <c r="AF37" s="11">
        <v>0</v>
      </c>
      <c r="AG37" s="11">
        <v>4.4132346966581967E-4</v>
      </c>
      <c r="AH37" s="11">
        <v>0</v>
      </c>
      <c r="AI37" s="11">
        <v>0</v>
      </c>
      <c r="AJ37" s="11">
        <v>0.93270315789173863</v>
      </c>
    </row>
    <row r="38" spans="1:36" x14ac:dyDescent="0.25">
      <c r="A38" s="11" cm="1">
        <f t="array" ref="A38">MMULT(MMULT(F38:AJ38,SIGMAALL),TRANSPOSE(F38:AJ38))^(1/2)</f>
        <v>8.3459315821065149E-3</v>
      </c>
      <c r="B38" s="10">
        <f t="shared" ref="B38:B49" si="1">B37+0.1</f>
        <v>-0.30000000000000004</v>
      </c>
      <c r="C38" s="10"/>
      <c r="D38" s="11">
        <f t="shared" si="0"/>
        <v>1.0000000000009255</v>
      </c>
      <c r="E38" s="11" cm="1">
        <f t="array" ref="E38">MMULT(F38:AJ38,ZALL)</f>
        <v>8.447324734288832E-3</v>
      </c>
      <c r="F38" s="11">
        <v>0</v>
      </c>
      <c r="G38" s="11">
        <v>4.8290051905032743E-4</v>
      </c>
      <c r="H38" s="11">
        <v>0</v>
      </c>
      <c r="I38" s="11">
        <v>4.4797613764396968E-4</v>
      </c>
      <c r="J38" s="11">
        <v>0</v>
      </c>
      <c r="K38" s="11">
        <v>6.888160291011067E-4</v>
      </c>
      <c r="L38" s="11">
        <v>0</v>
      </c>
      <c r="M38" s="11">
        <v>1.2949708699760718E-3</v>
      </c>
      <c r="N38" s="11">
        <v>0</v>
      </c>
      <c r="O38" s="11">
        <v>7.8616460624216975E-4</v>
      </c>
      <c r="P38" s="11">
        <v>1.2673346330319521E-3</v>
      </c>
      <c r="Q38" s="11">
        <v>0</v>
      </c>
      <c r="R38" s="11">
        <v>0</v>
      </c>
      <c r="S38" s="11">
        <v>2.8101183132662549E-3</v>
      </c>
      <c r="T38" s="11">
        <v>0</v>
      </c>
      <c r="U38" s="11">
        <v>9.871934296997141E-4</v>
      </c>
      <c r="V38" s="11">
        <v>1.2998304484279128E-4</v>
      </c>
      <c r="W38" s="11">
        <v>1.4667861856587448E-2</v>
      </c>
      <c r="X38" s="11">
        <v>0</v>
      </c>
      <c r="Y38" s="11">
        <v>7.6809972670286537E-4</v>
      </c>
      <c r="Z38" s="11">
        <v>4.4054001630509221E-4</v>
      </c>
      <c r="AA38" s="11">
        <v>0</v>
      </c>
      <c r="AB38" s="11">
        <v>4.2930359481834655E-3</v>
      </c>
      <c r="AC38" s="11">
        <v>0</v>
      </c>
      <c r="AD38" s="11">
        <v>1.0783190529058632E-2</v>
      </c>
      <c r="AE38" s="11">
        <v>2.7007332979829071E-2</v>
      </c>
      <c r="AF38" s="11">
        <v>0</v>
      </c>
      <c r="AG38" s="11">
        <v>4.4132346966581967E-4</v>
      </c>
      <c r="AH38" s="11">
        <v>0</v>
      </c>
      <c r="AI38" s="11">
        <v>0</v>
      </c>
      <c r="AJ38" s="11">
        <v>0.93270315789173863</v>
      </c>
    </row>
    <row r="39" spans="1:36" x14ac:dyDescent="0.25">
      <c r="A39" s="11" cm="1">
        <f t="array" ref="A39">MMULT(MMULT(F39:AJ39,SIGMAALL),TRANSPOSE(F39:AJ39))^(1/2)</f>
        <v>8.3459315821065149E-3</v>
      </c>
      <c r="B39" s="10">
        <f t="shared" si="1"/>
        <v>-0.20000000000000004</v>
      </c>
      <c r="C39" s="10"/>
      <c r="D39" s="11">
        <f t="shared" si="0"/>
        <v>1.0000000000009255</v>
      </c>
      <c r="E39" s="11" cm="1">
        <f t="array" ref="E39">MMULT(F39:AJ39,ZALL)</f>
        <v>8.447324734288832E-3</v>
      </c>
      <c r="F39" s="11">
        <v>0</v>
      </c>
      <c r="G39" s="11">
        <v>4.8290051905032743E-4</v>
      </c>
      <c r="H39" s="11">
        <v>0</v>
      </c>
      <c r="I39" s="11">
        <v>4.4797613764396968E-4</v>
      </c>
      <c r="J39" s="11">
        <v>0</v>
      </c>
      <c r="K39" s="11">
        <v>6.888160291011067E-4</v>
      </c>
      <c r="L39" s="11">
        <v>0</v>
      </c>
      <c r="M39" s="11">
        <v>1.2949708699760718E-3</v>
      </c>
      <c r="N39" s="11">
        <v>0</v>
      </c>
      <c r="O39" s="11">
        <v>7.8616460624216975E-4</v>
      </c>
      <c r="P39" s="11">
        <v>1.2673346330319521E-3</v>
      </c>
      <c r="Q39" s="11">
        <v>0</v>
      </c>
      <c r="R39" s="11">
        <v>0</v>
      </c>
      <c r="S39" s="11">
        <v>2.8101183132662549E-3</v>
      </c>
      <c r="T39" s="11">
        <v>0</v>
      </c>
      <c r="U39" s="11">
        <v>9.871934296997141E-4</v>
      </c>
      <c r="V39" s="11">
        <v>1.2998304484279128E-4</v>
      </c>
      <c r="W39" s="11">
        <v>1.4667861856587448E-2</v>
      </c>
      <c r="X39" s="11">
        <v>0</v>
      </c>
      <c r="Y39" s="11">
        <v>7.6809972670286537E-4</v>
      </c>
      <c r="Z39" s="11">
        <v>4.4054001630509221E-4</v>
      </c>
      <c r="AA39" s="11">
        <v>0</v>
      </c>
      <c r="AB39" s="11">
        <v>4.2930359481834655E-3</v>
      </c>
      <c r="AC39" s="11">
        <v>0</v>
      </c>
      <c r="AD39" s="11">
        <v>1.0783190529058632E-2</v>
      </c>
      <c r="AE39" s="11">
        <v>2.7007332979829071E-2</v>
      </c>
      <c r="AF39" s="11">
        <v>0</v>
      </c>
      <c r="AG39" s="11">
        <v>4.4132346966581967E-4</v>
      </c>
      <c r="AH39" s="11">
        <v>0</v>
      </c>
      <c r="AI39" s="11">
        <v>0</v>
      </c>
      <c r="AJ39" s="11">
        <v>0.93270315789173863</v>
      </c>
    </row>
    <row r="40" spans="1:36" x14ac:dyDescent="0.25">
      <c r="A40" s="11" cm="1">
        <f t="array" ref="A40">MMULT(MMULT(F40:AJ40,SIGMAALL),TRANSPOSE(F40:AJ40))^(1/2)</f>
        <v>8.3459315821065149E-3</v>
      </c>
      <c r="B40" s="10">
        <f t="shared" si="1"/>
        <v>-0.10000000000000003</v>
      </c>
      <c r="C40" s="10"/>
      <c r="D40" s="11">
        <f t="shared" si="0"/>
        <v>1.0000000000009255</v>
      </c>
      <c r="E40" s="11" cm="1">
        <f t="array" ref="E40">MMULT(F40:AJ40,ZALL)</f>
        <v>8.447324734288832E-3</v>
      </c>
      <c r="F40" s="11">
        <v>0</v>
      </c>
      <c r="G40" s="11">
        <v>4.8290051905032743E-4</v>
      </c>
      <c r="H40" s="11">
        <v>0</v>
      </c>
      <c r="I40" s="11">
        <v>4.4797613764396968E-4</v>
      </c>
      <c r="J40" s="11">
        <v>0</v>
      </c>
      <c r="K40" s="11">
        <v>6.888160291011067E-4</v>
      </c>
      <c r="L40" s="11">
        <v>0</v>
      </c>
      <c r="M40" s="11">
        <v>1.2949708699760718E-3</v>
      </c>
      <c r="N40" s="11">
        <v>0</v>
      </c>
      <c r="O40" s="11">
        <v>7.8616460624216975E-4</v>
      </c>
      <c r="P40" s="11">
        <v>1.2673346330319521E-3</v>
      </c>
      <c r="Q40" s="11">
        <v>0</v>
      </c>
      <c r="R40" s="11">
        <v>0</v>
      </c>
      <c r="S40" s="11">
        <v>2.8101183132662549E-3</v>
      </c>
      <c r="T40" s="11">
        <v>0</v>
      </c>
      <c r="U40" s="11">
        <v>9.871934296997141E-4</v>
      </c>
      <c r="V40" s="11">
        <v>1.2998304484279128E-4</v>
      </c>
      <c r="W40" s="11">
        <v>1.4667861856587448E-2</v>
      </c>
      <c r="X40" s="11">
        <v>0</v>
      </c>
      <c r="Y40" s="11">
        <v>7.6809972670286537E-4</v>
      </c>
      <c r="Z40" s="11">
        <v>4.4054001630509221E-4</v>
      </c>
      <c r="AA40" s="11">
        <v>0</v>
      </c>
      <c r="AB40" s="11">
        <v>4.2930359481834655E-3</v>
      </c>
      <c r="AC40" s="11">
        <v>0</v>
      </c>
      <c r="AD40" s="11">
        <v>1.0783190529058632E-2</v>
      </c>
      <c r="AE40" s="11">
        <v>2.7007332979829071E-2</v>
      </c>
      <c r="AF40" s="11">
        <v>0</v>
      </c>
      <c r="AG40" s="11">
        <v>4.4132346966581967E-4</v>
      </c>
      <c r="AH40" s="11">
        <v>0</v>
      </c>
      <c r="AI40" s="11">
        <v>0</v>
      </c>
      <c r="AJ40" s="11">
        <v>0.93270315789173863</v>
      </c>
    </row>
    <row r="41" spans="1:36" x14ac:dyDescent="0.25">
      <c r="A41" s="11" cm="1">
        <f t="array" ref="A41">MMULT(MMULT(F41:AJ41,SIGMAALL),TRANSPOSE(F41:AJ41))^(1/2)</f>
        <v>1.6794786282294707E-2</v>
      </c>
      <c r="B41" s="10">
        <f t="shared" si="1"/>
        <v>0</v>
      </c>
      <c r="C41" s="10"/>
      <c r="D41" s="11">
        <f t="shared" si="0"/>
        <v>1.0000000079292124</v>
      </c>
      <c r="E41" s="11" cm="1">
        <f t="array" ref="E41">MMULT(F41:AJ41,ZALL)</f>
        <v>-1.2397534561447987E-10</v>
      </c>
      <c r="F41" s="11">
        <v>0</v>
      </c>
      <c r="G41" s="11">
        <v>0</v>
      </c>
      <c r="H41" s="11">
        <v>0</v>
      </c>
      <c r="I41" s="11">
        <v>0</v>
      </c>
      <c r="J41" s="11">
        <v>0</v>
      </c>
      <c r="K41" s="11">
        <v>0</v>
      </c>
      <c r="L41" s="11">
        <v>3.9301258623805721E-2</v>
      </c>
      <c r="M41" s="11">
        <v>0</v>
      </c>
      <c r="N41" s="11">
        <v>0</v>
      </c>
      <c r="O41" s="11">
        <v>0</v>
      </c>
      <c r="P41" s="11">
        <v>0</v>
      </c>
      <c r="Q41" s="11">
        <v>0</v>
      </c>
      <c r="R41" s="11">
        <v>0</v>
      </c>
      <c r="S41" s="11">
        <v>0</v>
      </c>
      <c r="T41" s="11">
        <v>0</v>
      </c>
      <c r="U41" s="11">
        <v>0</v>
      </c>
      <c r="V41" s="11">
        <v>0</v>
      </c>
      <c r="W41" s="11">
        <v>0</v>
      </c>
      <c r="X41" s="11">
        <v>0</v>
      </c>
      <c r="Y41" s="11">
        <v>0</v>
      </c>
      <c r="Z41" s="11">
        <v>0</v>
      </c>
      <c r="AA41" s="11">
        <v>0</v>
      </c>
      <c r="AB41" s="11">
        <v>0</v>
      </c>
      <c r="AC41" s="11">
        <v>0</v>
      </c>
      <c r="AD41" s="11">
        <v>0</v>
      </c>
      <c r="AE41" s="11">
        <v>0</v>
      </c>
      <c r="AF41" s="11">
        <v>0</v>
      </c>
      <c r="AG41" s="11">
        <v>0</v>
      </c>
      <c r="AH41" s="11">
        <v>0</v>
      </c>
      <c r="AI41" s="11">
        <v>0</v>
      </c>
      <c r="AJ41" s="11">
        <v>0.96069874930540666</v>
      </c>
    </row>
    <row r="42" spans="1:36" x14ac:dyDescent="0.25">
      <c r="A42" s="17" cm="1">
        <f t="array" ref="A42">MMULT(MMULT(F42:AJ42,SIGMAALL),TRANSPOSE(F42:AJ42))^(1/2)</f>
        <v>8.196280522395144E-2</v>
      </c>
      <c r="B42" s="18">
        <f t="shared" si="1"/>
        <v>0.1</v>
      </c>
      <c r="C42" s="18"/>
      <c r="D42" s="17">
        <f t="shared" si="0"/>
        <v>1.0000000016865422</v>
      </c>
      <c r="E42" s="17" cm="1">
        <f t="array" ref="E42">MMULT(F42:AJ42,ZALL)</f>
        <v>9.9999999866205919E-2</v>
      </c>
      <c r="F42" s="17">
        <v>8.8812818456376272E-2</v>
      </c>
      <c r="G42" s="17">
        <v>4.82570680679529E-4</v>
      </c>
      <c r="H42" s="17">
        <v>0</v>
      </c>
      <c r="I42" s="17">
        <v>4.484044147095993E-4</v>
      </c>
      <c r="J42" s="17">
        <v>0</v>
      </c>
      <c r="K42" s="17">
        <v>6.8895764227655564E-4</v>
      </c>
      <c r="L42" s="17">
        <v>0</v>
      </c>
      <c r="M42" s="17">
        <v>1.2895982142523594E-3</v>
      </c>
      <c r="N42" s="17">
        <v>0</v>
      </c>
      <c r="O42" s="17">
        <v>7.8871481228325274E-4</v>
      </c>
      <c r="P42" s="17">
        <v>1.2646639557603984E-3</v>
      </c>
      <c r="Q42" s="17">
        <v>0</v>
      </c>
      <c r="R42" s="17">
        <v>1.2968510999401453E-2</v>
      </c>
      <c r="S42" s="17">
        <v>2.8564878018503491E-3</v>
      </c>
      <c r="T42" s="17">
        <v>6.4413588379891071E-2</v>
      </c>
      <c r="U42" s="17">
        <v>9.9179786593644038E-4</v>
      </c>
      <c r="V42" s="17">
        <v>1.299890590118389E-4</v>
      </c>
      <c r="W42" s="17">
        <v>1.4418341502184314E-2</v>
      </c>
      <c r="X42" s="17">
        <v>5.6070917623657797E-3</v>
      </c>
      <c r="Y42" s="17">
        <v>7.6819914599216303E-4</v>
      </c>
      <c r="Z42" s="17">
        <v>4.4047928276325256E-4</v>
      </c>
      <c r="AA42" s="17">
        <v>2.5732275187117723E-3</v>
      </c>
      <c r="AB42" s="17">
        <v>4.3992659681439551E-3</v>
      </c>
      <c r="AC42" s="17">
        <v>0</v>
      </c>
      <c r="AD42" s="17">
        <v>1.056684053637641E-2</v>
      </c>
      <c r="AE42" s="17">
        <v>2.8002872301647063E-2</v>
      </c>
      <c r="AF42" s="17">
        <v>0.15578118435503638</v>
      </c>
      <c r="AG42" s="17">
        <v>4.4314139590314184E-4</v>
      </c>
      <c r="AH42" s="17">
        <v>0</v>
      </c>
      <c r="AI42" s="17">
        <v>0</v>
      </c>
      <c r="AJ42" s="17">
        <v>0.60186325563498888</v>
      </c>
    </row>
    <row r="43" spans="1:36" x14ac:dyDescent="0.25">
      <c r="A43" s="17" cm="1">
        <f t="array" ref="A43">MMULT(MMULT(F43:AJ43,SIGMAALL),TRANSPOSE(F43:AJ43))^(1/2)</f>
        <v>0.16411183278933181</v>
      </c>
      <c r="B43" s="18">
        <f t="shared" si="1"/>
        <v>0.2</v>
      </c>
      <c r="C43" s="18"/>
      <c r="D43" s="17">
        <f t="shared" si="0"/>
        <v>1.0000000052389602</v>
      </c>
      <c r="E43" s="17" cm="1">
        <f t="array" ref="E43">MMULT(F43:AJ43,ZALL)</f>
        <v>0.19999999981365923</v>
      </c>
      <c r="F43" s="17">
        <v>0.17925418817301333</v>
      </c>
      <c r="G43" s="17">
        <v>4.6537193519844816E-4</v>
      </c>
      <c r="H43" s="17">
        <v>0</v>
      </c>
      <c r="I43" s="17">
        <v>4.735995289579438E-4</v>
      </c>
      <c r="J43" s="17">
        <v>0</v>
      </c>
      <c r="K43" s="17">
        <v>6.9714695262702105E-4</v>
      </c>
      <c r="L43" s="17">
        <v>0</v>
      </c>
      <c r="M43" s="17">
        <v>9.7379176604988433E-4</v>
      </c>
      <c r="N43" s="17">
        <v>0</v>
      </c>
      <c r="O43" s="17">
        <v>9.4790067245751535E-4</v>
      </c>
      <c r="P43" s="17">
        <v>1.1239759730673443E-3</v>
      </c>
      <c r="Q43" s="17">
        <v>0</v>
      </c>
      <c r="R43" s="17">
        <v>2.5878984785099434E-2</v>
      </c>
      <c r="S43" s="17">
        <v>5.7218178257111962E-3</v>
      </c>
      <c r="T43" s="17">
        <v>0.13355298494116161</v>
      </c>
      <c r="U43" s="17">
        <v>1.27446506306049E-3</v>
      </c>
      <c r="V43" s="17">
        <v>1.3062309636285678E-4</v>
      </c>
      <c r="W43" s="17">
        <v>5.4250244690906375E-3</v>
      </c>
      <c r="X43" s="17">
        <v>1.2841758261704339E-2</v>
      </c>
      <c r="Y43" s="17">
        <v>7.818649058857533E-4</v>
      </c>
      <c r="Z43" s="17">
        <v>2.4623912540447151E-4</v>
      </c>
      <c r="AA43" s="17">
        <v>1.7066582222954801E-2</v>
      </c>
      <c r="AB43" s="17">
        <v>1.0941075097876798E-2</v>
      </c>
      <c r="AC43" s="17">
        <v>0</v>
      </c>
      <c r="AD43" s="17">
        <v>0</v>
      </c>
      <c r="AE43" s="17">
        <v>8.1547909971538352E-2</v>
      </c>
      <c r="AF43" s="17">
        <v>0.29502064492132668</v>
      </c>
      <c r="AG43" s="17">
        <v>5.8093293213538845E-4</v>
      </c>
      <c r="AH43" s="17">
        <v>0</v>
      </c>
      <c r="AI43" s="17">
        <v>0</v>
      </c>
      <c r="AJ43" s="17">
        <v>0.22505312261827584</v>
      </c>
    </row>
    <row r="44" spans="1:36" x14ac:dyDescent="0.25">
      <c r="A44" s="17" cm="1">
        <f t="array" ref="A44">MMULT(MMULT(F44:AJ44,SIGMAALL),TRANSPOSE(F44:AJ44))^(1/2)</f>
        <v>0.25360070614096658</v>
      </c>
      <c r="B44" s="18">
        <f t="shared" si="1"/>
        <v>0.30000000000000004</v>
      </c>
      <c r="C44" s="18"/>
      <c r="D44" s="17">
        <f t="shared" si="0"/>
        <v>0.99999998564835146</v>
      </c>
      <c r="E44" s="17" cm="1">
        <f t="array" ref="E44">MMULT(F44:AJ44,ZALL)</f>
        <v>0.3000000070110021</v>
      </c>
      <c r="F44" s="17">
        <v>0.3613491468367368</v>
      </c>
      <c r="G44" s="17">
        <v>4.6751306154505277E-4</v>
      </c>
      <c r="H44" s="17">
        <v>0</v>
      </c>
      <c r="I44" s="17">
        <v>4.4671546827830554E-4</v>
      </c>
      <c r="J44" s="17">
        <v>0</v>
      </c>
      <c r="K44" s="17">
        <v>6.6800965986568055E-4</v>
      </c>
      <c r="L44" s="17">
        <v>0</v>
      </c>
      <c r="M44" s="17">
        <v>1.1185373133106228E-3</v>
      </c>
      <c r="N44" s="17">
        <v>0</v>
      </c>
      <c r="O44" s="17">
        <v>7.7740819349899942E-4</v>
      </c>
      <c r="P44" s="17">
        <v>1.1197950052779734E-3</v>
      </c>
      <c r="Q44" s="17">
        <v>0</v>
      </c>
      <c r="R44" s="17">
        <v>2.3929939182497723E-2</v>
      </c>
      <c r="S44" s="17">
        <v>2.8272245329914055E-3</v>
      </c>
      <c r="T44" s="17">
        <v>0.18160076493799646</v>
      </c>
      <c r="U44" s="17">
        <v>9.9038019404978591E-4</v>
      </c>
      <c r="V44" s="17">
        <v>1.290447550017946E-4</v>
      </c>
      <c r="W44" s="17">
        <v>0</v>
      </c>
      <c r="X44" s="17">
        <v>0</v>
      </c>
      <c r="Y44" s="17">
        <v>7.3178222183936388E-4</v>
      </c>
      <c r="Z44" s="17">
        <v>4.3169577487292885E-4</v>
      </c>
      <c r="AA44" s="17">
        <v>0</v>
      </c>
      <c r="AB44" s="17">
        <v>4.4510725515882121E-3</v>
      </c>
      <c r="AC44" s="17">
        <v>0</v>
      </c>
      <c r="AD44" s="17">
        <v>0</v>
      </c>
      <c r="AE44" s="17">
        <v>1.850067601580779E-2</v>
      </c>
      <c r="AF44" s="17">
        <v>0.40000034832682368</v>
      </c>
      <c r="AG44" s="17">
        <v>4.5993161636909591E-4</v>
      </c>
      <c r="AH44" s="17">
        <v>0</v>
      </c>
      <c r="AI44" s="17">
        <v>0</v>
      </c>
      <c r="AJ44" s="17">
        <v>0</v>
      </c>
    </row>
    <row r="45" spans="1:36" x14ac:dyDescent="0.25">
      <c r="A45" s="17" cm="1">
        <f t="array" ref="A45">MMULT(MMULT(F45:AJ45,SIGMAALL),TRANSPOSE(F45:AJ45))^(1/2)</f>
        <v>0.3966465667501029</v>
      </c>
      <c r="B45" s="18">
        <f t="shared" si="1"/>
        <v>0.4</v>
      </c>
      <c r="C45" s="17"/>
      <c r="D45" s="17">
        <f t="shared" si="0"/>
        <v>0.99999999942561257</v>
      </c>
      <c r="E45" s="17" cm="1">
        <f t="array" ref="E45">MMULT(F45:AJ45,ZALL)</f>
        <v>0.40000000072216119</v>
      </c>
      <c r="F45" s="17">
        <v>0.75506707968379105</v>
      </c>
      <c r="G45" s="17">
        <v>3.5788046792292809E-4</v>
      </c>
      <c r="H45" s="17">
        <v>0</v>
      </c>
      <c r="I45" s="17">
        <v>4.0194368053657082E-4</v>
      </c>
      <c r="J45" s="17">
        <v>0</v>
      </c>
      <c r="K45" s="17">
        <v>4.7097219848513632E-4</v>
      </c>
      <c r="L45" s="17">
        <v>0</v>
      </c>
      <c r="M45" s="17">
        <v>0</v>
      </c>
      <c r="N45" s="17">
        <v>0</v>
      </c>
      <c r="O45" s="17">
        <v>5.2395686135036127E-4</v>
      </c>
      <c r="P45" s="17">
        <v>4.4423501574957259E-5</v>
      </c>
      <c r="Q45" s="17">
        <v>0</v>
      </c>
      <c r="R45" s="17">
        <v>0</v>
      </c>
      <c r="S45" s="17">
        <v>0</v>
      </c>
      <c r="T45" s="17">
        <v>0.12243667032572861</v>
      </c>
      <c r="U45" s="17">
        <v>6.8344613529663207E-4</v>
      </c>
      <c r="V45" s="17">
        <v>1.2030755746855867E-4</v>
      </c>
      <c r="W45" s="17">
        <v>0</v>
      </c>
      <c r="X45" s="17">
        <v>0</v>
      </c>
      <c r="Y45" s="17">
        <v>4.1248214845171813E-4</v>
      </c>
      <c r="Z45" s="17">
        <v>3.5564214311397801E-4</v>
      </c>
      <c r="AA45" s="17">
        <v>0</v>
      </c>
      <c r="AB45" s="17">
        <v>0</v>
      </c>
      <c r="AC45" s="17">
        <v>0</v>
      </c>
      <c r="AD45" s="17">
        <v>0</v>
      </c>
      <c r="AE45" s="17">
        <v>0</v>
      </c>
      <c r="AF45" s="17">
        <v>0.11862864456667699</v>
      </c>
      <c r="AG45" s="17">
        <v>4.9748285837288811E-4</v>
      </c>
      <c r="AH45" s="17">
        <v>0</v>
      </c>
      <c r="AI45" s="17">
        <v>0</v>
      </c>
      <c r="AJ45" s="17">
        <v>-9.3270315786678374E-7</v>
      </c>
    </row>
    <row r="46" spans="1:36" x14ac:dyDescent="0.25">
      <c r="A46" s="11" cm="1">
        <f t="array" ref="A46">MMULT(MMULT(F46:AJ46,SIGMAALL),TRANSPOSE(F46:AJ46))^(1/2)</f>
        <v>0.4955078739534638</v>
      </c>
      <c r="B46" s="10">
        <f t="shared" si="1"/>
        <v>0.5</v>
      </c>
      <c r="C46" s="10"/>
      <c r="D46" s="11">
        <f t="shared" si="0"/>
        <v>0.99999997943878904</v>
      </c>
      <c r="E46" s="11" cm="1">
        <f t="array" ref="E46">MMULT(F46:AJ46,ZALL)</f>
        <v>0.45728658153487689</v>
      </c>
      <c r="F46" s="11">
        <v>1.0000009121419469</v>
      </c>
      <c r="G46" s="11">
        <v>0</v>
      </c>
      <c r="H46" s="11">
        <v>0</v>
      </c>
      <c r="I46" s="11">
        <v>0</v>
      </c>
      <c r="J46" s="11">
        <v>0</v>
      </c>
      <c r="K46" s="11">
        <v>0</v>
      </c>
      <c r="L46" s="11">
        <v>0</v>
      </c>
      <c r="M46" s="11">
        <v>0</v>
      </c>
      <c r="N46" s="11">
        <v>0</v>
      </c>
      <c r="O46" s="11">
        <v>0</v>
      </c>
      <c r="P46" s="11">
        <v>0</v>
      </c>
      <c r="Q46" s="11">
        <v>0</v>
      </c>
      <c r="R46" s="11">
        <v>0</v>
      </c>
      <c r="S46" s="11">
        <v>0</v>
      </c>
      <c r="T46" s="11">
        <v>0</v>
      </c>
      <c r="U46" s="11">
        <v>0</v>
      </c>
      <c r="V46" s="11">
        <v>0</v>
      </c>
      <c r="W46" s="11">
        <v>0</v>
      </c>
      <c r="X46" s="11">
        <v>0</v>
      </c>
      <c r="Y46" s="11">
        <v>0</v>
      </c>
      <c r="Z46" s="11">
        <v>0</v>
      </c>
      <c r="AA46" s="11">
        <v>0</v>
      </c>
      <c r="AB46" s="11">
        <v>0</v>
      </c>
      <c r="AC46" s="11">
        <v>0</v>
      </c>
      <c r="AD46" s="11">
        <v>0</v>
      </c>
      <c r="AE46" s="11">
        <v>0</v>
      </c>
      <c r="AF46" s="11">
        <v>0</v>
      </c>
      <c r="AG46" s="11">
        <v>0</v>
      </c>
      <c r="AH46" s="11">
        <v>0</v>
      </c>
      <c r="AI46" s="11">
        <v>0</v>
      </c>
      <c r="AJ46" s="11">
        <v>-9.3270315786678374E-7</v>
      </c>
    </row>
    <row r="47" spans="1:36" x14ac:dyDescent="0.25">
      <c r="A47" s="11" cm="1">
        <f t="array" ref="A47">MMULT(MMULT(F47:AJ47,SIGMAALL),TRANSPOSE(F47:AJ47))^(1/2)</f>
        <v>8.3459315821065149E-3</v>
      </c>
      <c r="B47" s="10">
        <f t="shared" si="1"/>
        <v>0.6</v>
      </c>
      <c r="C47" s="10"/>
      <c r="D47" s="11">
        <f t="shared" si="0"/>
        <v>1.0000000000009255</v>
      </c>
      <c r="E47" s="11" cm="1">
        <f t="array" ref="E47">MMULT(F47:AJ47,ZALL)</f>
        <v>8.447324734288832E-3</v>
      </c>
      <c r="F47" s="11">
        <v>0</v>
      </c>
      <c r="G47" s="11">
        <v>4.8290051905032743E-4</v>
      </c>
      <c r="H47" s="11">
        <v>0</v>
      </c>
      <c r="I47" s="11">
        <v>4.4797613764396968E-4</v>
      </c>
      <c r="J47" s="11">
        <v>0</v>
      </c>
      <c r="K47" s="11">
        <v>6.888160291011067E-4</v>
      </c>
      <c r="L47" s="11">
        <v>0</v>
      </c>
      <c r="M47" s="11">
        <v>1.2949708699760718E-3</v>
      </c>
      <c r="N47" s="11">
        <v>0</v>
      </c>
      <c r="O47" s="11">
        <v>7.8616460624216975E-4</v>
      </c>
      <c r="P47" s="11">
        <v>1.2673346330319521E-3</v>
      </c>
      <c r="Q47" s="11">
        <v>0</v>
      </c>
      <c r="R47" s="11">
        <v>0</v>
      </c>
      <c r="S47" s="11">
        <v>2.8101183132662549E-3</v>
      </c>
      <c r="T47" s="11">
        <v>0</v>
      </c>
      <c r="U47" s="11">
        <v>9.871934296997141E-4</v>
      </c>
      <c r="V47" s="11">
        <v>1.2998304484279128E-4</v>
      </c>
      <c r="W47" s="11">
        <v>1.4667861856587448E-2</v>
      </c>
      <c r="X47" s="11">
        <v>0</v>
      </c>
      <c r="Y47" s="11">
        <v>7.6809972670286537E-4</v>
      </c>
      <c r="Z47" s="11">
        <v>4.4054001630509221E-4</v>
      </c>
      <c r="AA47" s="11">
        <v>0</v>
      </c>
      <c r="AB47" s="11">
        <v>4.2930359481834655E-3</v>
      </c>
      <c r="AC47" s="11">
        <v>0</v>
      </c>
      <c r="AD47" s="11">
        <v>1.0783190529058632E-2</v>
      </c>
      <c r="AE47" s="11">
        <v>2.7007332979829071E-2</v>
      </c>
      <c r="AF47" s="11">
        <v>0</v>
      </c>
      <c r="AG47" s="11">
        <v>4.4132346966581967E-4</v>
      </c>
      <c r="AH47" s="11">
        <v>0</v>
      </c>
      <c r="AI47" s="11">
        <v>0</v>
      </c>
      <c r="AJ47" s="11">
        <v>0.93270315789173863</v>
      </c>
    </row>
    <row r="48" spans="1:36" x14ac:dyDescent="0.25">
      <c r="A48" s="11" cm="1">
        <f t="array" ref="A48">MMULT(MMULT(F48:AJ48,SIGMAALL),TRANSPOSE(F48:AJ48))^(1/2)</f>
        <v>8.3459315821065097E-3</v>
      </c>
      <c r="B48" s="10">
        <f t="shared" si="1"/>
        <v>0.7</v>
      </c>
      <c r="C48" s="10"/>
      <c r="D48" s="11">
        <f t="shared" si="0"/>
        <v>1.0000000000009257</v>
      </c>
      <c r="E48" s="11" cm="1">
        <f t="array" ref="E48">MMULT(F48:AJ48,ZALL)</f>
        <v>8.447324734288832E-3</v>
      </c>
      <c r="F48" s="11">
        <v>0</v>
      </c>
      <c r="G48" s="11">
        <v>4.82900519050327E-4</v>
      </c>
      <c r="H48" s="11">
        <v>0</v>
      </c>
      <c r="I48" s="11">
        <v>4.4797613764397E-4</v>
      </c>
      <c r="J48" s="11">
        <v>0</v>
      </c>
      <c r="K48" s="11">
        <v>6.8881602910110702E-4</v>
      </c>
      <c r="L48" s="11">
        <v>0</v>
      </c>
      <c r="M48" s="11">
        <v>1.29497086997607E-3</v>
      </c>
      <c r="N48" s="11">
        <v>0</v>
      </c>
      <c r="O48" s="11">
        <v>7.8616460624216997E-4</v>
      </c>
      <c r="P48" s="11">
        <v>1.2673346330319499E-3</v>
      </c>
      <c r="Q48" s="11">
        <v>0</v>
      </c>
      <c r="R48" s="11">
        <v>0</v>
      </c>
      <c r="S48" s="11">
        <v>2.8101183132662501E-3</v>
      </c>
      <c r="T48" s="11">
        <v>0</v>
      </c>
      <c r="U48" s="11">
        <v>9.871934296997141E-4</v>
      </c>
      <c r="V48" s="11">
        <v>1.2998304484279101E-4</v>
      </c>
      <c r="W48" s="11">
        <v>1.4667861856587401E-2</v>
      </c>
      <c r="X48" s="11">
        <v>0</v>
      </c>
      <c r="Y48" s="11">
        <v>7.6809972670286504E-4</v>
      </c>
      <c r="Z48" s="11">
        <v>4.40540016305092E-4</v>
      </c>
      <c r="AA48" s="11">
        <v>0</v>
      </c>
      <c r="AB48" s="11">
        <v>4.2930359481834698E-3</v>
      </c>
      <c r="AC48" s="11">
        <v>0</v>
      </c>
      <c r="AD48" s="11">
        <v>1.0783190529058601E-2</v>
      </c>
      <c r="AE48" s="11">
        <v>2.7007332979829098E-2</v>
      </c>
      <c r="AF48" s="11">
        <v>0</v>
      </c>
      <c r="AG48" s="11">
        <v>4.4132346966581999E-4</v>
      </c>
      <c r="AH48" s="11">
        <v>0</v>
      </c>
      <c r="AI48" s="11">
        <v>0</v>
      </c>
      <c r="AJ48" s="11">
        <v>0.93270315789173897</v>
      </c>
    </row>
    <row r="49" spans="1:36" x14ac:dyDescent="0.25">
      <c r="A49" s="11" cm="1">
        <f t="array" ref="A49">MMULT(MMULT(F49:AJ49,SIGMAALL),TRANSPOSE(F49:AJ49))^(1/2)</f>
        <v>8.3459315821065097E-3</v>
      </c>
      <c r="B49" s="10">
        <f t="shared" si="1"/>
        <v>0.79999999999999993</v>
      </c>
      <c r="C49" s="10"/>
      <c r="D49" s="11">
        <f t="shared" si="0"/>
        <v>1.0000000000009257</v>
      </c>
      <c r="E49" s="11" cm="1">
        <f t="array" ref="E49">MMULT(F49:AJ49,ZALL)</f>
        <v>8.447324734288832E-3</v>
      </c>
      <c r="F49" s="11">
        <v>0</v>
      </c>
      <c r="G49" s="11">
        <v>4.82900519050327E-4</v>
      </c>
      <c r="H49" s="11">
        <v>0</v>
      </c>
      <c r="I49" s="11">
        <v>4.4797613764397E-4</v>
      </c>
      <c r="J49" s="11">
        <v>0</v>
      </c>
      <c r="K49" s="11">
        <v>6.8881602910110702E-4</v>
      </c>
      <c r="L49" s="11">
        <v>0</v>
      </c>
      <c r="M49" s="11">
        <v>1.29497086997607E-3</v>
      </c>
      <c r="N49" s="11">
        <v>0</v>
      </c>
      <c r="O49" s="11">
        <v>7.8616460624216997E-4</v>
      </c>
      <c r="P49" s="11">
        <v>1.2673346330319499E-3</v>
      </c>
      <c r="Q49" s="11">
        <v>0</v>
      </c>
      <c r="R49" s="11">
        <v>0</v>
      </c>
      <c r="S49" s="11">
        <v>2.8101183132662501E-3</v>
      </c>
      <c r="T49" s="11">
        <v>0</v>
      </c>
      <c r="U49" s="11">
        <v>9.871934296997141E-4</v>
      </c>
      <c r="V49" s="11">
        <v>1.2998304484279101E-4</v>
      </c>
      <c r="W49" s="11">
        <v>1.4667861856587401E-2</v>
      </c>
      <c r="X49" s="11">
        <v>0</v>
      </c>
      <c r="Y49" s="11">
        <v>7.6809972670286504E-4</v>
      </c>
      <c r="Z49" s="11">
        <v>4.40540016305092E-4</v>
      </c>
      <c r="AA49" s="11">
        <v>0</v>
      </c>
      <c r="AB49" s="11">
        <v>4.2930359481834698E-3</v>
      </c>
      <c r="AC49" s="11">
        <v>0</v>
      </c>
      <c r="AD49" s="11">
        <v>1.0783190529058601E-2</v>
      </c>
      <c r="AE49" s="11">
        <v>2.7007332979829098E-2</v>
      </c>
      <c r="AF49" s="11">
        <v>0</v>
      </c>
      <c r="AG49" s="11">
        <v>4.4132346966581999E-4</v>
      </c>
      <c r="AH49" s="11">
        <v>0</v>
      </c>
      <c r="AI49" s="11">
        <v>0</v>
      </c>
      <c r="AJ49" s="11">
        <v>0.93270315789173897</v>
      </c>
    </row>
    <row r="50" spans="1:36" x14ac:dyDescent="0.25">
      <c r="A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row>
    <row r="51" spans="1:36" x14ac:dyDescent="0.25">
      <c r="A51" s="17" cm="1">
        <f t="array" ref="A51">MMULT(MMULT(F51:AJ51,SIGMAALL),TRANSPOSE(F51:AJ51))^(1/2)</f>
        <v>4.0363788865912888E-2</v>
      </c>
      <c r="B51" s="18">
        <v>0.05</v>
      </c>
      <c r="C51" s="18"/>
      <c r="D51" s="17">
        <f t="shared" ref="D51:D55" si="2">SUM(F51:AJ51)</f>
        <v>1.0000000008656176</v>
      </c>
      <c r="E51" s="17" cm="1">
        <f t="array" ref="E51">MMULT(F51:AJ51,ZALL)</f>
        <v>4.9999999930391184E-2</v>
      </c>
      <c r="F51" s="17">
        <v>4.2990972970815652E-2</v>
      </c>
      <c r="G51" s="17">
        <v>4.8289146871335811E-4</v>
      </c>
      <c r="H51" s="17">
        <v>0</v>
      </c>
      <c r="I51" s="17">
        <v>4.4799161129401434E-4</v>
      </c>
      <c r="J51" s="17">
        <v>0</v>
      </c>
      <c r="K51" s="17">
        <v>6.8881916240064905E-4</v>
      </c>
      <c r="L51" s="17">
        <v>0</v>
      </c>
      <c r="M51" s="17">
        <v>1.2947807806438765E-3</v>
      </c>
      <c r="N51" s="17">
        <v>0</v>
      </c>
      <c r="O51" s="17">
        <v>7.8623810826210585E-4</v>
      </c>
      <c r="P51" s="17">
        <v>1.2672198737542799E-3</v>
      </c>
      <c r="Q51" s="17">
        <v>0</v>
      </c>
      <c r="R51" s="17">
        <v>5.4297780497357161E-3</v>
      </c>
      <c r="S51" s="17">
        <v>2.8114129518283966E-3</v>
      </c>
      <c r="T51" s="17">
        <v>2.9308962145427924E-2</v>
      </c>
      <c r="U51" s="17">
        <v>9.8733366645766159E-4</v>
      </c>
      <c r="V51" s="17">
        <v>1.29982929992555E-4</v>
      </c>
      <c r="W51" s="17">
        <v>1.4653089463930289E-2</v>
      </c>
      <c r="X51" s="17">
        <v>1.2788557131594848E-3</v>
      </c>
      <c r="Y51" s="17">
        <v>7.6809517706515832E-4</v>
      </c>
      <c r="Z51" s="17">
        <v>4.4053832508160348E-4</v>
      </c>
      <c r="AA51" s="17">
        <v>0</v>
      </c>
      <c r="AB51" s="17">
        <v>4.2961579873530293E-3</v>
      </c>
      <c r="AC51" s="17">
        <v>0</v>
      </c>
      <c r="AD51" s="17">
        <v>1.0774221187831359E-2</v>
      </c>
      <c r="AE51" s="17">
        <v>2.7056097922503391E-2</v>
      </c>
      <c r="AF51" s="17">
        <v>6.7043877812500235E-2</v>
      </c>
      <c r="AG51" s="17">
        <v>4.4136446907385704E-4</v>
      </c>
      <c r="AH51" s="17">
        <v>0</v>
      </c>
      <c r="AI51" s="17">
        <v>0</v>
      </c>
      <c r="AJ51" s="17">
        <v>0.78662131908779298</v>
      </c>
    </row>
    <row r="52" spans="1:36" x14ac:dyDescent="0.25">
      <c r="A52" s="17" cm="1">
        <f t="array" ref="A52">MMULT(MMULT(F52:AJ52,SIGMAALL),TRANSPOSE(F52:AJ52))^(1/2)</f>
        <v>0.12373051070297984</v>
      </c>
      <c r="B52" s="18">
        <f t="shared" ref="B52:B55" si="3">B51+0.1</f>
        <v>0.15000000000000002</v>
      </c>
      <c r="C52" s="18"/>
      <c r="D52" s="17">
        <f t="shared" si="2"/>
        <v>1.0000000025702551</v>
      </c>
      <c r="E52" s="17" cm="1">
        <f t="array" ref="E52">MMULT(F52:AJ52,ZALL)</f>
        <v>0.14999999981164852</v>
      </c>
      <c r="F52" s="17">
        <v>0.13451898224236977</v>
      </c>
      <c r="G52" s="17">
        <v>4.8261050849811792E-4</v>
      </c>
      <c r="H52" s="17">
        <v>0</v>
      </c>
      <c r="I52" s="17">
        <v>4.4838923659745668E-4</v>
      </c>
      <c r="J52" s="17">
        <v>0</v>
      </c>
      <c r="K52" s="17">
        <v>6.8897603928117694E-4</v>
      </c>
      <c r="L52" s="17">
        <v>0</v>
      </c>
      <c r="M52" s="17">
        <v>1.290039531542287E-3</v>
      </c>
      <c r="N52" s="17">
        <v>0</v>
      </c>
      <c r="O52" s="17">
        <v>7.8865378105132285E-4</v>
      </c>
      <c r="P52" s="17">
        <v>1.2650287562789217E-3</v>
      </c>
      <c r="Q52" s="17">
        <v>0</v>
      </c>
      <c r="R52" s="17">
        <v>2.0233128379534754E-2</v>
      </c>
      <c r="S52" s="17">
        <v>2.8555035442802143E-3</v>
      </c>
      <c r="T52" s="17">
        <v>9.9639327381658011E-2</v>
      </c>
      <c r="U52" s="17">
        <v>9.9165833694974423E-4</v>
      </c>
      <c r="V52" s="17">
        <v>1.2999180026229017E-4</v>
      </c>
      <c r="W52" s="17">
        <v>1.4491493332261293E-2</v>
      </c>
      <c r="X52" s="17">
        <v>9.3373779140586231E-3</v>
      </c>
      <c r="Y52" s="17">
        <v>7.68276944527154E-4</v>
      </c>
      <c r="Z52" s="17">
        <v>4.3982340105513755E-4</v>
      </c>
      <c r="AA52" s="17">
        <v>7.3577494606518329E-3</v>
      </c>
      <c r="AB52" s="17">
        <v>4.3957195267615972E-3</v>
      </c>
      <c r="AC52" s="17">
        <v>0</v>
      </c>
      <c r="AD52" s="17">
        <v>1.0605215554662593E-2</v>
      </c>
      <c r="AE52" s="17">
        <v>2.8121700340822425E-2</v>
      </c>
      <c r="AF52" s="17">
        <v>0.24464828551707371</v>
      </c>
      <c r="AG52" s="17">
        <v>4.4409347101676076E-4</v>
      </c>
      <c r="AH52" s="17">
        <v>0</v>
      </c>
      <c r="AI52" s="17">
        <v>0</v>
      </c>
      <c r="AJ52" s="17">
        <v>0.41605797756905993</v>
      </c>
    </row>
    <row r="53" spans="1:36" x14ac:dyDescent="0.25">
      <c r="A53" s="17" cm="1">
        <f t="array" ref="A53">MMULT(MMULT(F53:AJ53,SIGMAALL),TRANSPOSE(F53:AJ53))^(1/2)</f>
        <v>0.2058311677629325</v>
      </c>
      <c r="B53" s="18">
        <f t="shared" si="3"/>
        <v>0.25</v>
      </c>
      <c r="C53" s="18"/>
      <c r="D53" s="17">
        <f t="shared" si="2"/>
        <v>1.0000000018205599</v>
      </c>
      <c r="E53" s="17" cm="1">
        <f t="array" ref="E53">MMULT(F53:AJ53,ZALL)</f>
        <v>0.25000000039019493</v>
      </c>
      <c r="F53" s="17">
        <v>0.22488792385945444</v>
      </c>
      <c r="G53" s="17">
        <v>4.6561430468083952E-4</v>
      </c>
      <c r="H53" s="17">
        <v>0</v>
      </c>
      <c r="I53" s="17">
        <v>4.7385295615826831E-4</v>
      </c>
      <c r="J53" s="17">
        <v>0</v>
      </c>
      <c r="K53" s="17">
        <v>6.9761144682852069E-4</v>
      </c>
      <c r="L53" s="17">
        <v>0</v>
      </c>
      <c r="M53" s="17">
        <v>9.7414888936773873E-4</v>
      </c>
      <c r="N53" s="17">
        <v>0</v>
      </c>
      <c r="O53" s="17">
        <v>9.5050577495075052E-4</v>
      </c>
      <c r="P53" s="17">
        <v>1.1272352498348666E-3</v>
      </c>
      <c r="Q53" s="17">
        <v>0</v>
      </c>
      <c r="R53" s="17">
        <v>3.3480228086628136E-2</v>
      </c>
      <c r="S53" s="17">
        <v>5.7710815895931061E-3</v>
      </c>
      <c r="T53" s="17">
        <v>0.16750996110201544</v>
      </c>
      <c r="U53" s="17">
        <v>1.2784268192719411E-3</v>
      </c>
      <c r="V53" s="17">
        <v>1.3068518835679692E-4</v>
      </c>
      <c r="W53" s="17">
        <v>6.4912554763438155E-3</v>
      </c>
      <c r="X53" s="17">
        <v>1.689635776338717E-2</v>
      </c>
      <c r="Y53" s="17">
        <v>7.8374716749620734E-4</v>
      </c>
      <c r="Z53" s="17">
        <v>4.3741798160787799E-4</v>
      </c>
      <c r="AA53" s="17">
        <v>2.2084763576123788E-2</v>
      </c>
      <c r="AB53" s="17">
        <v>1.1168595289682311E-2</v>
      </c>
      <c r="AC53" s="17">
        <v>0</v>
      </c>
      <c r="AD53" s="17">
        <v>0</v>
      </c>
      <c r="AE53" s="17">
        <v>8.5567824208957796E-2</v>
      </c>
      <c r="AF53" s="17">
        <v>0.38136316261457454</v>
      </c>
      <c r="AG53" s="17">
        <v>5.4774020396338016E-4</v>
      </c>
      <c r="AH53" s="17">
        <v>0</v>
      </c>
      <c r="AI53" s="17">
        <v>0</v>
      </c>
      <c r="AJ53" s="17">
        <v>3.6911862271282112E-2</v>
      </c>
    </row>
    <row r="54" spans="1:36" x14ac:dyDescent="0.25">
      <c r="A54" s="11" cm="1">
        <f t="array" ref="A54">MMULT(MMULT(F54:AJ54,SIGMAALL),TRANSPOSE(F54:AJ54))^(1/2)</f>
        <v>0.31841651765413903</v>
      </c>
      <c r="B54" s="10">
        <f t="shared" si="3"/>
        <v>0.35</v>
      </c>
      <c r="C54" s="10"/>
      <c r="D54" s="11">
        <f t="shared" si="2"/>
        <v>1.0000000011244981</v>
      </c>
      <c r="E54" s="11" cm="1">
        <f t="array" ref="E54">MMULT(F54:AJ54,ZALL)</f>
        <v>0.35000000089323857</v>
      </c>
      <c r="F54" s="11">
        <v>0.55497649025956486</v>
      </c>
      <c r="G54" s="11">
        <v>3.6128702678018545E-4</v>
      </c>
      <c r="H54" s="11">
        <v>0</v>
      </c>
      <c r="I54" s="11">
        <v>4.1264610203495879E-4</v>
      </c>
      <c r="J54" s="11">
        <v>0</v>
      </c>
      <c r="K54" s="11">
        <v>4.9011155106414679E-4</v>
      </c>
      <c r="L54" s="11">
        <v>0</v>
      </c>
      <c r="M54" s="11">
        <v>0</v>
      </c>
      <c r="N54" s="11">
        <v>0</v>
      </c>
      <c r="O54" s="11">
        <v>5.7603462295928898E-4</v>
      </c>
      <c r="P54" s="11">
        <v>8.146246004047479E-5</v>
      </c>
      <c r="Q54" s="11">
        <v>0</v>
      </c>
      <c r="R54" s="11">
        <v>0</v>
      </c>
      <c r="S54" s="11">
        <v>5.83718282675996E-4</v>
      </c>
      <c r="T54" s="11">
        <v>0.15978019695106085</v>
      </c>
      <c r="U54" s="11">
        <v>7.7103075139382045E-4</v>
      </c>
      <c r="V54" s="11">
        <v>1.2109510926452004E-4</v>
      </c>
      <c r="W54" s="11">
        <v>0</v>
      </c>
      <c r="X54" s="11">
        <v>0</v>
      </c>
      <c r="Y54" s="11">
        <v>4.3589745280327928E-4</v>
      </c>
      <c r="Z54" s="11">
        <v>3.6155785154356503E-4</v>
      </c>
      <c r="AA54" s="11">
        <v>0</v>
      </c>
      <c r="AB54" s="11">
        <v>8.0041604796150161E-5</v>
      </c>
      <c r="AC54" s="11">
        <v>0</v>
      </c>
      <c r="AD54" s="11">
        <v>0</v>
      </c>
      <c r="AE54" s="11">
        <v>0</v>
      </c>
      <c r="AF54" s="11">
        <v>0.28045049697620689</v>
      </c>
      <c r="AG54" s="11">
        <v>5.1886682546703152E-4</v>
      </c>
      <c r="AH54" s="11">
        <v>0</v>
      </c>
      <c r="AI54" s="11">
        <v>0</v>
      </c>
      <c r="AJ54" s="11">
        <v>-9.3270315786678406E-7</v>
      </c>
    </row>
    <row r="55" spans="1:36" x14ac:dyDescent="0.25">
      <c r="A55" s="11" cm="1">
        <f t="array" ref="A55">MMULT(MMULT(F55:AJ55,SIGMAALL),TRANSPOSE(F55:AJ55))^(1/2)</f>
        <v>0.48052438822930366</v>
      </c>
      <c r="B55" s="10">
        <f t="shared" si="3"/>
        <v>0.44999999999999996</v>
      </c>
      <c r="C55" s="10"/>
      <c r="D55" s="11">
        <f t="shared" si="2"/>
        <v>0.99999999018588359</v>
      </c>
      <c r="E55" s="11" cm="1">
        <f t="array" ref="E55">MMULT(F55:AJ55,ZALL)</f>
        <v>0.45000000448024047</v>
      </c>
      <c r="F55" s="11">
        <v>0.96829875735326709</v>
      </c>
      <c r="G55" s="11">
        <v>0</v>
      </c>
      <c r="H55" s="11">
        <v>0</v>
      </c>
      <c r="I55" s="11">
        <v>0</v>
      </c>
      <c r="J55" s="11">
        <v>0</v>
      </c>
      <c r="K55" s="11">
        <v>0</v>
      </c>
      <c r="L55" s="11">
        <v>0</v>
      </c>
      <c r="M55" s="11">
        <v>0</v>
      </c>
      <c r="N55" s="11">
        <v>0</v>
      </c>
      <c r="O55" s="11">
        <v>0</v>
      </c>
      <c r="P55" s="11">
        <v>0</v>
      </c>
      <c r="Q55" s="11">
        <v>0</v>
      </c>
      <c r="R55" s="11">
        <v>0</v>
      </c>
      <c r="S55" s="11">
        <v>0</v>
      </c>
      <c r="T55" s="11">
        <v>0</v>
      </c>
      <c r="U55" s="11">
        <v>0</v>
      </c>
      <c r="V55" s="11">
        <v>0</v>
      </c>
      <c r="W55" s="11">
        <v>0</v>
      </c>
      <c r="X55" s="11">
        <v>0</v>
      </c>
      <c r="Y55" s="11">
        <v>0</v>
      </c>
      <c r="Z55" s="11">
        <v>0</v>
      </c>
      <c r="AA55" s="11">
        <v>0</v>
      </c>
      <c r="AB55" s="11">
        <v>0</v>
      </c>
      <c r="AC55" s="11">
        <v>0</v>
      </c>
      <c r="AD55" s="11">
        <v>0</v>
      </c>
      <c r="AE55" s="11">
        <v>0</v>
      </c>
      <c r="AF55" s="11">
        <v>0</v>
      </c>
      <c r="AG55" s="11">
        <v>3.1702165535774395E-2</v>
      </c>
      <c r="AH55" s="11">
        <v>0</v>
      </c>
      <c r="AI55" s="11">
        <v>0</v>
      </c>
      <c r="AJ55" s="11">
        <v>-9.3270315786678406E-7</v>
      </c>
    </row>
    <row r="57" spans="1:36" x14ac:dyDescent="0.25">
      <c r="A57" t="s">
        <v>474</v>
      </c>
    </row>
    <row r="58" spans="1:36" x14ac:dyDescent="0.25">
      <c r="A58" t="s">
        <v>22</v>
      </c>
      <c r="B58" t="s">
        <v>53</v>
      </c>
      <c r="D58" t="s">
        <v>46</v>
      </c>
      <c r="E58" t="s">
        <v>55</v>
      </c>
      <c r="F58" t="s">
        <v>120</v>
      </c>
    </row>
    <row r="59" spans="1:36" x14ac:dyDescent="0.25">
      <c r="A59" s="17" cm="1">
        <f t="array" ref="A59">MMULT(MMULT(F59:AJ59,SIGMAALL),TRANSPOSE(F59:AJ59))^(1/2)</f>
        <v>0.11440195481116899</v>
      </c>
      <c r="B59" s="17"/>
      <c r="C59" s="17"/>
      <c r="D59" s="17">
        <f>SUM(F59:AJ59)</f>
        <v>0.99999999643774828</v>
      </c>
      <c r="E59" s="17" cm="1">
        <f t="array" ref="E59">MMULT(F59:AJ59,ZALL)</f>
        <v>0.10740246478555134</v>
      </c>
      <c r="F59" s="17">
        <v>1.5474314714709352E-8</v>
      </c>
      <c r="G59" s="17">
        <v>1.1329016296460085E-2</v>
      </c>
      <c r="H59" s="17">
        <v>5.589616688860037E-7</v>
      </c>
      <c r="I59" s="17">
        <v>4.0961989651481217E-3</v>
      </c>
      <c r="J59" s="17">
        <v>0</v>
      </c>
      <c r="K59" s="17">
        <v>2.1950412276846212E-2</v>
      </c>
      <c r="L59" s="17">
        <v>0</v>
      </c>
      <c r="M59" s="17">
        <v>5.5473488460253503E-2</v>
      </c>
      <c r="N59" s="17">
        <v>0</v>
      </c>
      <c r="O59" s="17">
        <v>6.1418264962747701E-2</v>
      </c>
      <c r="P59" s="17">
        <v>1.4179235476402223E-2</v>
      </c>
      <c r="Q59" s="17">
        <v>4.8309787813924227E-7</v>
      </c>
      <c r="R59" s="17">
        <v>0</v>
      </c>
      <c r="S59" s="17">
        <v>4.9929239429041594E-2</v>
      </c>
      <c r="T59" s="17">
        <v>6.2176968747591241E-7</v>
      </c>
      <c r="U59" s="17">
        <v>4.3482382751538762E-2</v>
      </c>
      <c r="V59" s="17">
        <v>0</v>
      </c>
      <c r="W59" s="17">
        <v>0.16073934660711658</v>
      </c>
      <c r="X59" s="17">
        <v>5.7525763894217326E-7</v>
      </c>
      <c r="Y59" s="17">
        <v>0</v>
      </c>
      <c r="Z59" s="17">
        <v>3.6668233860107954E-3</v>
      </c>
      <c r="AA59" s="17">
        <v>5.7714858857135889E-7</v>
      </c>
      <c r="AB59" s="17">
        <v>6.123044522676202E-2</v>
      </c>
      <c r="AC59" s="17">
        <v>9.0377772443886748E-7</v>
      </c>
      <c r="AD59" s="17">
        <v>0.15050129442490556</v>
      </c>
      <c r="AE59" s="17">
        <v>0.24261572691120362</v>
      </c>
      <c r="AF59" s="17">
        <v>0</v>
      </c>
      <c r="AG59" s="17">
        <v>6.9384153166017606E-2</v>
      </c>
      <c r="AH59" s="17">
        <v>2.3260979264522804E-7</v>
      </c>
      <c r="AI59" s="17">
        <v>0</v>
      </c>
      <c r="AJ59" s="17">
        <v>0.05</v>
      </c>
    </row>
    <row r="60" spans="1:36" x14ac:dyDescent="0.25">
      <c r="A60" s="11" cm="1">
        <f t="array" ref="A60">MMULT(MMULT(F60:AJ60,SIGMAALL),TRANSPOSE(F60:AJ60))^(1/2)</f>
        <v>0.40608322693729865</v>
      </c>
      <c r="B60" s="10">
        <v>-0.5</v>
      </c>
      <c r="C60" s="10"/>
      <c r="D60" s="11">
        <f t="shared" ref="D60:D73" si="4">SUM(F60:AJ60)</f>
        <v>0.99996900000000011</v>
      </c>
      <c r="E60" s="11" cm="1">
        <f t="array" ref="E60">MMULT(F60:AJ60,ZALL)</f>
        <v>-3.0182598624387567E-2</v>
      </c>
      <c r="F60" s="11">
        <v>0</v>
      </c>
      <c r="G60" s="11">
        <v>0</v>
      </c>
      <c r="H60" s="11">
        <v>0</v>
      </c>
      <c r="I60" s="11">
        <v>0</v>
      </c>
      <c r="J60" s="11">
        <v>0</v>
      </c>
      <c r="K60" s="11">
        <v>0</v>
      </c>
      <c r="L60" s="11">
        <v>0.94996900000000006</v>
      </c>
      <c r="M60" s="11">
        <v>0</v>
      </c>
      <c r="N60" s="11">
        <v>0</v>
      </c>
      <c r="O60" s="11">
        <v>0</v>
      </c>
      <c r="P60" s="11">
        <v>0</v>
      </c>
      <c r="Q60" s="11">
        <v>0</v>
      </c>
      <c r="R60" s="11">
        <v>0</v>
      </c>
      <c r="S60" s="11">
        <v>0</v>
      </c>
      <c r="T60" s="11">
        <v>0</v>
      </c>
      <c r="U60" s="11">
        <v>0</v>
      </c>
      <c r="V60" s="11">
        <v>0</v>
      </c>
      <c r="W60" s="11">
        <v>0</v>
      </c>
      <c r="X60" s="11">
        <v>0</v>
      </c>
      <c r="Y60" s="11">
        <v>0</v>
      </c>
      <c r="Z60" s="11">
        <v>0</v>
      </c>
      <c r="AA60" s="11">
        <v>0</v>
      </c>
      <c r="AB60" s="11">
        <v>0</v>
      </c>
      <c r="AC60" s="11">
        <v>0</v>
      </c>
      <c r="AD60" s="11">
        <v>0</v>
      </c>
      <c r="AE60" s="11">
        <v>0</v>
      </c>
      <c r="AF60" s="11">
        <v>0</v>
      </c>
      <c r="AG60" s="11">
        <v>0</v>
      </c>
      <c r="AH60" s="11">
        <v>0</v>
      </c>
      <c r="AI60" s="11">
        <v>0</v>
      </c>
      <c r="AJ60" s="11">
        <v>0.05</v>
      </c>
    </row>
    <row r="61" spans="1:36" x14ac:dyDescent="0.25">
      <c r="A61" s="11" cm="1">
        <f t="array" ref="A61">MMULT(MMULT(F61:AJ61,SIGMAALL),TRANSPOSE(F61:AJ61))^(1/2)</f>
        <v>5.0353702324824647</v>
      </c>
      <c r="B61" s="10">
        <f>B60+0.1</f>
        <v>-0.4</v>
      </c>
      <c r="C61" s="10"/>
      <c r="D61" s="11">
        <f t="shared" si="4"/>
        <v>31</v>
      </c>
      <c r="E61" s="11" cm="1">
        <f t="array" ref="E61">MMULT(F61:AJ61,ZALL)</f>
        <v>4.2331892385605778</v>
      </c>
      <c r="F61" s="11">
        <v>1</v>
      </c>
      <c r="G61" s="11">
        <v>1</v>
      </c>
      <c r="H61" s="11">
        <v>1</v>
      </c>
      <c r="I61" s="11">
        <v>1</v>
      </c>
      <c r="J61" s="11">
        <v>1</v>
      </c>
      <c r="K61" s="11">
        <v>1</v>
      </c>
      <c r="L61" s="11">
        <v>1</v>
      </c>
      <c r="M61" s="11">
        <v>1</v>
      </c>
      <c r="N61" s="11">
        <v>1</v>
      </c>
      <c r="O61" s="11">
        <v>1</v>
      </c>
      <c r="P61" s="11">
        <v>1</v>
      </c>
      <c r="Q61" s="11">
        <v>1</v>
      </c>
      <c r="R61" s="11">
        <v>1</v>
      </c>
      <c r="S61" s="11">
        <v>1</v>
      </c>
      <c r="T61" s="11">
        <v>1</v>
      </c>
      <c r="U61" s="11">
        <v>1</v>
      </c>
      <c r="V61" s="11">
        <v>1</v>
      </c>
      <c r="W61" s="11">
        <v>1</v>
      </c>
      <c r="X61" s="11">
        <v>1</v>
      </c>
      <c r="Y61" s="11">
        <v>1</v>
      </c>
      <c r="Z61" s="11">
        <v>1</v>
      </c>
      <c r="AA61" s="11">
        <v>1</v>
      </c>
      <c r="AB61" s="11">
        <v>1</v>
      </c>
      <c r="AC61" s="11">
        <v>1</v>
      </c>
      <c r="AD61" s="11">
        <v>1</v>
      </c>
      <c r="AE61" s="11">
        <v>1</v>
      </c>
      <c r="AF61" s="11">
        <v>1</v>
      </c>
      <c r="AG61" s="11">
        <v>1</v>
      </c>
      <c r="AH61" s="11">
        <v>1</v>
      </c>
      <c r="AI61" s="11">
        <v>1</v>
      </c>
      <c r="AJ61" s="11">
        <v>1</v>
      </c>
    </row>
    <row r="62" spans="1:36" x14ac:dyDescent="0.25">
      <c r="A62" s="11" cm="1">
        <f t="array" ref="A62">MMULT(MMULT(F62:AJ62,SIGMAALL),TRANSPOSE(F62:AJ62))^(1/2)</f>
        <v>5.0353702324824647</v>
      </c>
      <c r="B62" s="10">
        <f t="shared" ref="B62:B73" si="5">B61+0.1</f>
        <v>-0.30000000000000004</v>
      </c>
      <c r="C62" s="10"/>
      <c r="D62" s="11">
        <f t="shared" si="4"/>
        <v>31</v>
      </c>
      <c r="E62" s="11" cm="1">
        <f t="array" ref="E62">MMULT(F62:AJ62,ZALL)</f>
        <v>4.2331892385605778</v>
      </c>
      <c r="F62" s="11">
        <v>1</v>
      </c>
      <c r="G62" s="11">
        <v>1</v>
      </c>
      <c r="H62" s="11">
        <v>1</v>
      </c>
      <c r="I62" s="11">
        <v>1</v>
      </c>
      <c r="J62" s="11">
        <v>1</v>
      </c>
      <c r="K62" s="11">
        <v>1</v>
      </c>
      <c r="L62" s="11">
        <v>1</v>
      </c>
      <c r="M62" s="11">
        <v>1</v>
      </c>
      <c r="N62" s="11">
        <v>1</v>
      </c>
      <c r="O62" s="11">
        <v>1</v>
      </c>
      <c r="P62" s="11">
        <v>1</v>
      </c>
      <c r="Q62" s="11">
        <v>1</v>
      </c>
      <c r="R62" s="11">
        <v>1</v>
      </c>
      <c r="S62" s="11">
        <v>1</v>
      </c>
      <c r="T62" s="11">
        <v>1</v>
      </c>
      <c r="U62" s="11">
        <v>1</v>
      </c>
      <c r="V62" s="11">
        <v>1</v>
      </c>
      <c r="W62" s="11">
        <v>1</v>
      </c>
      <c r="X62" s="11">
        <v>1</v>
      </c>
      <c r="Y62" s="11">
        <v>1</v>
      </c>
      <c r="Z62" s="11">
        <v>1</v>
      </c>
      <c r="AA62" s="11">
        <v>1</v>
      </c>
      <c r="AB62" s="11">
        <v>1</v>
      </c>
      <c r="AC62" s="11">
        <v>1</v>
      </c>
      <c r="AD62" s="11">
        <v>1</v>
      </c>
      <c r="AE62" s="11">
        <v>1</v>
      </c>
      <c r="AF62" s="11">
        <v>1</v>
      </c>
      <c r="AG62" s="11">
        <v>1</v>
      </c>
      <c r="AH62" s="11">
        <v>1</v>
      </c>
      <c r="AI62" s="11">
        <v>1</v>
      </c>
      <c r="AJ62" s="11">
        <v>1</v>
      </c>
    </row>
    <row r="63" spans="1:36" x14ac:dyDescent="0.25">
      <c r="A63" s="11" cm="1">
        <f t="array" ref="A63">MMULT(MMULT(F63:AJ63,SIGMAALL),TRANSPOSE(F63:AJ63))^(1/2)</f>
        <v>5.0353702324824647</v>
      </c>
      <c r="B63" s="10">
        <f t="shared" si="5"/>
        <v>-0.20000000000000004</v>
      </c>
      <c r="C63" s="10"/>
      <c r="D63" s="11">
        <f t="shared" si="4"/>
        <v>31</v>
      </c>
      <c r="E63" s="11" cm="1">
        <f t="array" ref="E63">MMULT(F63:AJ63,ZALL)</f>
        <v>4.2331892385605778</v>
      </c>
      <c r="F63" s="11">
        <v>1</v>
      </c>
      <c r="G63" s="11">
        <v>1</v>
      </c>
      <c r="H63" s="11">
        <v>1</v>
      </c>
      <c r="I63" s="11">
        <v>1</v>
      </c>
      <c r="J63" s="11">
        <v>1</v>
      </c>
      <c r="K63" s="11">
        <v>1</v>
      </c>
      <c r="L63" s="11">
        <v>1</v>
      </c>
      <c r="M63" s="11">
        <v>1</v>
      </c>
      <c r="N63" s="11">
        <v>1</v>
      </c>
      <c r="O63" s="11">
        <v>1</v>
      </c>
      <c r="P63" s="11">
        <v>1</v>
      </c>
      <c r="Q63" s="11">
        <v>1</v>
      </c>
      <c r="R63" s="11">
        <v>1</v>
      </c>
      <c r="S63" s="11">
        <v>1</v>
      </c>
      <c r="T63" s="11">
        <v>1</v>
      </c>
      <c r="U63" s="11">
        <v>1</v>
      </c>
      <c r="V63" s="11">
        <v>1</v>
      </c>
      <c r="W63" s="11">
        <v>1</v>
      </c>
      <c r="X63" s="11">
        <v>1</v>
      </c>
      <c r="Y63" s="11">
        <v>1</v>
      </c>
      <c r="Z63" s="11">
        <v>1</v>
      </c>
      <c r="AA63" s="11">
        <v>1</v>
      </c>
      <c r="AB63" s="11">
        <v>1</v>
      </c>
      <c r="AC63" s="11">
        <v>1</v>
      </c>
      <c r="AD63" s="11">
        <v>1</v>
      </c>
      <c r="AE63" s="11">
        <v>1</v>
      </c>
      <c r="AF63" s="11">
        <v>1</v>
      </c>
      <c r="AG63" s="11">
        <v>1</v>
      </c>
      <c r="AH63" s="11">
        <v>1</v>
      </c>
      <c r="AI63" s="11">
        <v>1</v>
      </c>
      <c r="AJ63" s="11">
        <v>1</v>
      </c>
    </row>
    <row r="64" spans="1:36" x14ac:dyDescent="0.25">
      <c r="A64" s="11" cm="1">
        <f t="array" ref="A64">MMULT(MMULT(F64:AJ64,SIGMAALL),TRANSPOSE(F64:AJ64))^(1/2)</f>
        <v>5.0353702324824647</v>
      </c>
      <c r="B64" s="10">
        <f t="shared" si="5"/>
        <v>-0.10000000000000003</v>
      </c>
      <c r="C64" s="10"/>
      <c r="D64" s="11">
        <f t="shared" si="4"/>
        <v>31</v>
      </c>
      <c r="E64" s="11" cm="1">
        <f t="array" ref="E64">MMULT(F64:AJ64,ZALL)</f>
        <v>4.2331892385605778</v>
      </c>
      <c r="F64" s="11">
        <v>1</v>
      </c>
      <c r="G64" s="11">
        <v>1</v>
      </c>
      <c r="H64" s="11">
        <v>1</v>
      </c>
      <c r="I64" s="11">
        <v>1</v>
      </c>
      <c r="J64" s="11">
        <v>1</v>
      </c>
      <c r="K64" s="11">
        <v>1</v>
      </c>
      <c r="L64" s="11">
        <v>1</v>
      </c>
      <c r="M64" s="11">
        <v>1</v>
      </c>
      <c r="N64" s="11">
        <v>1</v>
      </c>
      <c r="O64" s="11">
        <v>1</v>
      </c>
      <c r="P64" s="11">
        <v>1</v>
      </c>
      <c r="Q64" s="11">
        <v>1</v>
      </c>
      <c r="R64" s="11">
        <v>1</v>
      </c>
      <c r="S64" s="11">
        <v>1</v>
      </c>
      <c r="T64" s="11">
        <v>1</v>
      </c>
      <c r="U64" s="11">
        <v>1</v>
      </c>
      <c r="V64" s="11">
        <v>1</v>
      </c>
      <c r="W64" s="11">
        <v>1</v>
      </c>
      <c r="X64" s="11">
        <v>1</v>
      </c>
      <c r="Y64" s="11">
        <v>1</v>
      </c>
      <c r="Z64" s="11">
        <v>1</v>
      </c>
      <c r="AA64" s="11">
        <v>1</v>
      </c>
      <c r="AB64" s="11">
        <v>1</v>
      </c>
      <c r="AC64" s="11">
        <v>1</v>
      </c>
      <c r="AD64" s="11">
        <v>1</v>
      </c>
      <c r="AE64" s="11">
        <v>1</v>
      </c>
      <c r="AF64" s="11">
        <v>1</v>
      </c>
      <c r="AG64" s="11">
        <v>1</v>
      </c>
      <c r="AH64" s="11">
        <v>1</v>
      </c>
      <c r="AI64" s="11">
        <v>1</v>
      </c>
      <c r="AJ64" s="11">
        <v>1</v>
      </c>
    </row>
    <row r="65" spans="1:36" x14ac:dyDescent="0.25">
      <c r="A65" s="11" cm="1">
        <f t="array" ref="A65">MMULT(MMULT(F65:AJ65,SIGMAALL),TRANSPOSE(F65:AJ65))^(1/2)</f>
        <v>0.26977440160748789</v>
      </c>
      <c r="B65" s="10">
        <f t="shared" si="5"/>
        <v>0</v>
      </c>
      <c r="C65" s="10"/>
      <c r="D65" s="11">
        <f t="shared" si="4"/>
        <v>1.0000000000009241</v>
      </c>
      <c r="E65" s="11" cm="1">
        <f t="array" ref="E65">MMULT(F65:AJ65,ZALL)</f>
        <v>-1.8732071392613646E-10</v>
      </c>
      <c r="F65" s="11">
        <v>0</v>
      </c>
      <c r="G65" s="11">
        <v>0</v>
      </c>
      <c r="H65" s="11">
        <v>0</v>
      </c>
      <c r="I65" s="11">
        <v>0</v>
      </c>
      <c r="J65" s="11">
        <v>0</v>
      </c>
      <c r="K65" s="11">
        <v>0</v>
      </c>
      <c r="L65" s="11">
        <v>0.56198348398501474</v>
      </c>
      <c r="M65" s="11">
        <v>0</v>
      </c>
      <c r="N65" s="11">
        <v>0</v>
      </c>
      <c r="O65" s="11">
        <v>0</v>
      </c>
      <c r="P65" s="11">
        <v>0</v>
      </c>
      <c r="Q65" s="11">
        <v>0</v>
      </c>
      <c r="R65" s="11">
        <v>0</v>
      </c>
      <c r="S65" s="11">
        <v>0</v>
      </c>
      <c r="T65" s="11">
        <v>0</v>
      </c>
      <c r="U65" s="11">
        <v>0</v>
      </c>
      <c r="V65" s="11">
        <v>0</v>
      </c>
      <c r="W65" s="11">
        <v>0.38034596763927681</v>
      </c>
      <c r="X65" s="11">
        <v>0</v>
      </c>
      <c r="Y65" s="11">
        <v>0</v>
      </c>
      <c r="Z65" s="11">
        <v>0</v>
      </c>
      <c r="AA65" s="11">
        <v>0</v>
      </c>
      <c r="AB65" s="11">
        <v>0</v>
      </c>
      <c r="AC65" s="11">
        <v>0</v>
      </c>
      <c r="AD65" s="11">
        <v>7.6705483766325829E-3</v>
      </c>
      <c r="AE65" s="11">
        <v>0</v>
      </c>
      <c r="AF65" s="11">
        <v>0</v>
      </c>
      <c r="AG65" s="11">
        <v>0</v>
      </c>
      <c r="AH65" s="11">
        <v>0</v>
      </c>
      <c r="AI65" s="11">
        <v>0</v>
      </c>
      <c r="AJ65" s="11">
        <v>0.05</v>
      </c>
    </row>
    <row r="66" spans="1:36" x14ac:dyDescent="0.25">
      <c r="A66" s="11" cm="1">
        <f t="array" ref="A66">MMULT(MMULT(F66:AJ66,SIGMAALL),TRANSPOSE(F66:AJ66))^(1/2)</f>
        <v>0.41706074822945111</v>
      </c>
      <c r="B66" s="10">
        <f t="shared" si="5"/>
        <v>0.1</v>
      </c>
      <c r="C66" s="10"/>
      <c r="D66" s="11">
        <f t="shared" si="4"/>
        <v>2.2161554334285967</v>
      </c>
      <c r="E66" s="11" cm="1">
        <f t="array" ref="E66">MMULT(F66:AJ66,ZALL)</f>
        <v>0.10000000000135439</v>
      </c>
      <c r="F66" s="11">
        <v>1.4211802790349815E-3</v>
      </c>
      <c r="G66" s="11">
        <v>0</v>
      </c>
      <c r="H66" s="11">
        <v>0</v>
      </c>
      <c r="I66" s="11">
        <v>0</v>
      </c>
      <c r="J66" s="11">
        <v>3.9390576126102923E-2</v>
      </c>
      <c r="K66" s="11">
        <v>0</v>
      </c>
      <c r="L66" s="11">
        <v>0.60424912162119526</v>
      </c>
      <c r="M66" s="11">
        <v>0.23209135169181</v>
      </c>
      <c r="N66" s="11">
        <v>0</v>
      </c>
      <c r="O66" s="11">
        <v>0</v>
      </c>
      <c r="P66" s="11">
        <v>0.22072603705745794</v>
      </c>
      <c r="Q66" s="11">
        <v>3.2692549966059074E-2</v>
      </c>
      <c r="R66" s="11">
        <v>0</v>
      </c>
      <c r="S66" s="11">
        <v>7.2884216283815847E-2</v>
      </c>
      <c r="T66" s="11">
        <v>0</v>
      </c>
      <c r="U66" s="11">
        <v>0</v>
      </c>
      <c r="V66" s="11">
        <v>0.10440422042808695</v>
      </c>
      <c r="W66" s="11">
        <v>0.31210328557406969</v>
      </c>
      <c r="X66" s="11">
        <v>0</v>
      </c>
      <c r="Y66" s="11">
        <v>9.3784499015758721E-2</v>
      </c>
      <c r="Z66" s="11">
        <v>0</v>
      </c>
      <c r="AA66" s="11">
        <v>9.7608157774771234E-3</v>
      </c>
      <c r="AB66" s="11">
        <v>0</v>
      </c>
      <c r="AC66" s="11">
        <v>0</v>
      </c>
      <c r="AD66" s="11">
        <v>0.24831036792785657</v>
      </c>
      <c r="AE66" s="11">
        <v>0</v>
      </c>
      <c r="AF66" s="11">
        <v>0</v>
      </c>
      <c r="AG66" s="11">
        <v>0</v>
      </c>
      <c r="AH66" s="11">
        <v>8.7190921347401237E-2</v>
      </c>
      <c r="AI66" s="11">
        <v>0.10714629033247017</v>
      </c>
      <c r="AJ66" s="11">
        <v>0.05</v>
      </c>
    </row>
    <row r="67" spans="1:36" x14ac:dyDescent="0.25">
      <c r="A67" s="17" cm="1">
        <f t="array" ref="A67">MMULT(MMULT(F67:AJ67,SIGMAALL),TRANSPOSE(F67:AJ67))^(1/2)</f>
        <v>0.14849537085439499</v>
      </c>
      <c r="B67" s="18">
        <f t="shared" si="5"/>
        <v>0.2</v>
      </c>
      <c r="C67" s="18"/>
      <c r="D67" s="17">
        <f t="shared" si="4"/>
        <v>1.0000000000009237</v>
      </c>
      <c r="E67" s="17" cm="1">
        <f t="array" ref="E67">MMULT(F67:AJ67,ZALL)</f>
        <v>0.20000000096582088</v>
      </c>
      <c r="F67" s="17">
        <v>0.10978816424792612</v>
      </c>
      <c r="G67" s="17">
        <v>0</v>
      </c>
      <c r="H67" s="17">
        <v>0</v>
      </c>
      <c r="I67" s="17">
        <v>2.4252299126534805E-2</v>
      </c>
      <c r="J67" s="17">
        <v>0</v>
      </c>
      <c r="K67" s="17">
        <v>2.1120421686002186E-2</v>
      </c>
      <c r="L67" s="17">
        <v>0</v>
      </c>
      <c r="M67" s="17">
        <v>0</v>
      </c>
      <c r="N67" s="17">
        <v>0</v>
      </c>
      <c r="O67" s="17">
        <v>4.4192578333921512E-2</v>
      </c>
      <c r="P67" s="17">
        <v>0</v>
      </c>
      <c r="Q67" s="17">
        <v>0</v>
      </c>
      <c r="R67" s="17">
        <v>8.4975842540717366E-3</v>
      </c>
      <c r="S67" s="17">
        <v>5.7545040310544152E-2</v>
      </c>
      <c r="T67" s="17">
        <v>8.1255443189502355E-2</v>
      </c>
      <c r="U67" s="17">
        <v>0.12520525582845632</v>
      </c>
      <c r="V67" s="17">
        <v>0</v>
      </c>
      <c r="W67" s="17">
        <v>0</v>
      </c>
      <c r="X67" s="17">
        <v>0</v>
      </c>
      <c r="Y67" s="17">
        <v>0</v>
      </c>
      <c r="Z67" s="17">
        <v>0</v>
      </c>
      <c r="AA67" s="17">
        <v>0</v>
      </c>
      <c r="AB67" s="17">
        <v>9.1103320321666847E-2</v>
      </c>
      <c r="AC67" s="17">
        <v>0</v>
      </c>
      <c r="AD67" s="17">
        <v>0</v>
      </c>
      <c r="AE67" s="17">
        <v>8.7975983752264536E-2</v>
      </c>
      <c r="AF67" s="17">
        <v>0.10830323034730999</v>
      </c>
      <c r="AG67" s="17">
        <v>0.19076067860272325</v>
      </c>
      <c r="AH67" s="17">
        <v>0</v>
      </c>
      <c r="AI67" s="17">
        <v>0</v>
      </c>
      <c r="AJ67" s="17">
        <v>0.05</v>
      </c>
    </row>
    <row r="68" spans="1:36" x14ac:dyDescent="0.25">
      <c r="A68" s="11" cm="1">
        <f t="array" ref="A68">MMULT(MMULT(F68:AJ68,SIGMAALL),TRANSPOSE(F68:AJ68))^(1/2)</f>
        <v>0.24209954107140183</v>
      </c>
      <c r="B68" s="10">
        <f t="shared" si="5"/>
        <v>0.30000000000000004</v>
      </c>
      <c r="C68" s="10"/>
      <c r="D68" s="11">
        <f t="shared" si="4"/>
        <v>1.0000009967870362</v>
      </c>
      <c r="E68" s="11" cm="1">
        <f t="array" ref="E68">MMULT(F68:AJ68,ZALL)</f>
        <v>0.29999999974543962</v>
      </c>
      <c r="F68" s="11">
        <v>0.35623466152842009</v>
      </c>
      <c r="G68" s="11">
        <v>0</v>
      </c>
      <c r="H68" s="11">
        <v>5.1459993928995507E-5</v>
      </c>
      <c r="I68" s="11">
        <v>0</v>
      </c>
      <c r="J68" s="11">
        <v>0</v>
      </c>
      <c r="K68" s="11">
        <v>0</v>
      </c>
      <c r="L68" s="11">
        <v>0</v>
      </c>
      <c r="M68" s="11">
        <v>5.5251427221337766E-8</v>
      </c>
      <c r="N68" s="11">
        <v>0</v>
      </c>
      <c r="O68" s="11">
        <v>0</v>
      </c>
      <c r="P68" s="11">
        <v>0</v>
      </c>
      <c r="Q68" s="11">
        <v>0</v>
      </c>
      <c r="R68" s="11">
        <v>2.3330542501398422E-2</v>
      </c>
      <c r="S68" s="11">
        <v>0</v>
      </c>
      <c r="T68" s="11">
        <v>0.1646056121961087</v>
      </c>
      <c r="U68" s="11">
        <v>0</v>
      </c>
      <c r="V68" s="11">
        <v>0</v>
      </c>
      <c r="W68" s="11">
        <v>1.4644507735737117E-7</v>
      </c>
      <c r="X68" s="11">
        <v>0</v>
      </c>
      <c r="Y68" s="11">
        <v>0</v>
      </c>
      <c r="Z68" s="11">
        <v>0</v>
      </c>
      <c r="AA68" s="11">
        <v>0</v>
      </c>
      <c r="AB68" s="11">
        <v>0</v>
      </c>
      <c r="AC68" s="11">
        <v>2.2322240066311445E-5</v>
      </c>
      <c r="AD68" s="11">
        <v>2.3472938467036339E-7</v>
      </c>
      <c r="AE68" s="11">
        <v>0</v>
      </c>
      <c r="AF68" s="11">
        <v>6.2069585335722058E-2</v>
      </c>
      <c r="AG68" s="11">
        <v>0.34368591407612092</v>
      </c>
      <c r="AH68" s="11">
        <v>0</v>
      </c>
      <c r="AI68" s="11">
        <v>4.6248938161518196E-7</v>
      </c>
      <c r="AJ68" s="11">
        <v>0.05</v>
      </c>
    </row>
    <row r="69" spans="1:36" x14ac:dyDescent="0.25">
      <c r="A69" s="17" cm="1">
        <f t="array" ref="A69">MMULT(MMULT(F69:AJ69,SIGMAALL),TRANSPOSE(F69:AJ69))^(1/2)</f>
        <v>0.42186796422596118</v>
      </c>
      <c r="B69" s="18">
        <f t="shared" si="5"/>
        <v>0.4</v>
      </c>
      <c r="C69" s="17"/>
      <c r="D69" s="17">
        <f t="shared" si="4"/>
        <v>1.0000000000009239</v>
      </c>
      <c r="E69" s="17" cm="1">
        <f t="array" ref="E69">MMULT(F69:AJ69,ZALL)</f>
        <v>0.39999999995057101</v>
      </c>
      <c r="F69" s="17">
        <v>0.83442596533925906</v>
      </c>
      <c r="G69" s="17">
        <v>3.6523406989007268E-3</v>
      </c>
      <c r="H69" s="17">
        <v>2.1308873855087926E-3</v>
      </c>
      <c r="I69" s="17">
        <v>4.6695288041914583E-3</v>
      </c>
      <c r="J69" s="17">
        <v>3.523895060712625E-3</v>
      </c>
      <c r="K69" s="17">
        <v>4.3932068252921144E-3</v>
      </c>
      <c r="L69" s="17">
        <v>0</v>
      </c>
      <c r="M69" s="17">
        <v>0</v>
      </c>
      <c r="N69" s="17">
        <v>3.9168517264046862E-3</v>
      </c>
      <c r="O69" s="17">
        <v>5.0737527729243807E-3</v>
      </c>
      <c r="P69" s="17">
        <v>0</v>
      </c>
      <c r="Q69" s="17">
        <v>4.0607158500245702E-3</v>
      </c>
      <c r="R69" s="17">
        <v>5.4474121568928099E-3</v>
      </c>
      <c r="S69" s="17">
        <v>5.9782351796675371E-3</v>
      </c>
      <c r="T69" s="17">
        <v>7.3035574512636562E-3</v>
      </c>
      <c r="U69" s="17">
        <v>6.0111329067604417E-3</v>
      </c>
      <c r="V69" s="17">
        <v>4.2776306510858087E-3</v>
      </c>
      <c r="W69" s="17">
        <v>0</v>
      </c>
      <c r="X69" s="17">
        <v>4.5746669867855333E-3</v>
      </c>
      <c r="Y69" s="17">
        <v>3.9071472838182273E-3</v>
      </c>
      <c r="Z69" s="17">
        <v>4.2112598046600263E-3</v>
      </c>
      <c r="AA69" s="17">
        <v>4.2036586603153943E-3</v>
      </c>
      <c r="AB69" s="17">
        <v>5.9443068641382461E-3</v>
      </c>
      <c r="AC69" s="17">
        <v>1.8007735751885883E-3</v>
      </c>
      <c r="AD69" s="17">
        <v>0</v>
      </c>
      <c r="AE69" s="17">
        <v>7.117828108526356E-3</v>
      </c>
      <c r="AF69" s="17">
        <v>7.9715717442738285E-3</v>
      </c>
      <c r="AG69" s="17">
        <v>9.9791916110785993E-3</v>
      </c>
      <c r="AH69" s="17">
        <v>5.424482553250295E-3</v>
      </c>
      <c r="AI69" s="17">
        <v>0</v>
      </c>
      <c r="AJ69" s="17">
        <v>0.05</v>
      </c>
    </row>
    <row r="70" spans="1:36" x14ac:dyDescent="0.25">
      <c r="A70" s="11" cm="1">
        <f t="array" ref="A70">MMULT(MMULT(F70:AJ70,SIGMAALL),TRANSPOSE(F70:AJ70))^(1/2)</f>
        <v>0.54172107389649482</v>
      </c>
      <c r="B70" s="10">
        <f t="shared" si="5"/>
        <v>0.5</v>
      </c>
      <c r="C70" s="10"/>
      <c r="D70" s="11">
        <f t="shared" si="4"/>
        <v>1.1432647875229269</v>
      </c>
      <c r="E70" s="11" cm="1">
        <f t="array" ref="E70">MMULT(F70:AJ70,ZALL)</f>
        <v>0.49999999143070606</v>
      </c>
      <c r="F70" s="11">
        <v>1.0932647875229269</v>
      </c>
      <c r="G70" s="11">
        <v>0</v>
      </c>
      <c r="H70" s="11">
        <v>0</v>
      </c>
      <c r="I70" s="11">
        <v>0</v>
      </c>
      <c r="J70" s="11">
        <v>0</v>
      </c>
      <c r="K70" s="11">
        <v>0</v>
      </c>
      <c r="L70" s="11">
        <v>0</v>
      </c>
      <c r="M70" s="11">
        <v>0</v>
      </c>
      <c r="N70" s="11">
        <v>0</v>
      </c>
      <c r="O70" s="11">
        <v>0</v>
      </c>
      <c r="P70" s="11">
        <v>0</v>
      </c>
      <c r="Q70" s="11">
        <v>0</v>
      </c>
      <c r="R70" s="11">
        <v>0</v>
      </c>
      <c r="S70" s="11">
        <v>0</v>
      </c>
      <c r="T70" s="11">
        <v>0</v>
      </c>
      <c r="U70" s="11">
        <v>0</v>
      </c>
      <c r="V70" s="11">
        <v>0</v>
      </c>
      <c r="W70" s="11">
        <v>0</v>
      </c>
      <c r="X70" s="11">
        <v>0</v>
      </c>
      <c r="Y70" s="11">
        <v>0</v>
      </c>
      <c r="Z70" s="11">
        <v>0</v>
      </c>
      <c r="AA70" s="11">
        <v>0</v>
      </c>
      <c r="AB70" s="11">
        <v>0</v>
      </c>
      <c r="AC70" s="11">
        <v>0</v>
      </c>
      <c r="AD70" s="11">
        <v>0</v>
      </c>
      <c r="AE70" s="11">
        <v>0</v>
      </c>
      <c r="AF70" s="11">
        <v>0</v>
      </c>
      <c r="AG70" s="11">
        <v>0</v>
      </c>
      <c r="AH70" s="11">
        <v>0</v>
      </c>
      <c r="AI70" s="11">
        <v>0</v>
      </c>
      <c r="AJ70" s="11">
        <v>0.05</v>
      </c>
    </row>
    <row r="71" spans="1:36" x14ac:dyDescent="0.25">
      <c r="A71" s="11" cm="1">
        <f t="array" ref="A71">MMULT(MMULT(F71:AJ71,SIGMAALL),TRANSPOSE(F71:AJ71))^(1/2)</f>
        <v>0.65007936015076839</v>
      </c>
      <c r="B71" s="10">
        <f t="shared" si="5"/>
        <v>0.6</v>
      </c>
      <c r="C71" s="10"/>
      <c r="D71" s="11">
        <f t="shared" si="4"/>
        <v>1.3619462470770207</v>
      </c>
      <c r="E71" s="11" cm="1">
        <f t="array" ref="E71">MMULT(F71:AJ71,ZALL)</f>
        <v>0.59999999756673428</v>
      </c>
      <c r="F71" s="11">
        <v>1.3119462470770207</v>
      </c>
      <c r="G71" s="11">
        <v>0</v>
      </c>
      <c r="H71" s="11">
        <v>0</v>
      </c>
      <c r="I71" s="11">
        <v>0</v>
      </c>
      <c r="J71" s="11">
        <v>0</v>
      </c>
      <c r="K71" s="11">
        <v>0</v>
      </c>
      <c r="L71" s="11">
        <v>0</v>
      </c>
      <c r="M71" s="11">
        <v>0</v>
      </c>
      <c r="N71" s="11">
        <v>0</v>
      </c>
      <c r="O71" s="11">
        <v>0</v>
      </c>
      <c r="P71" s="11">
        <v>0</v>
      </c>
      <c r="Q71" s="11">
        <v>0</v>
      </c>
      <c r="R71" s="11">
        <v>0</v>
      </c>
      <c r="S71" s="11">
        <v>0</v>
      </c>
      <c r="T71" s="11">
        <v>0</v>
      </c>
      <c r="U71" s="11">
        <v>0</v>
      </c>
      <c r="V71" s="11">
        <v>0</v>
      </c>
      <c r="W71" s="11">
        <v>0</v>
      </c>
      <c r="X71" s="11">
        <v>0</v>
      </c>
      <c r="Y71" s="11">
        <v>0</v>
      </c>
      <c r="Z71" s="11">
        <v>0</v>
      </c>
      <c r="AA71" s="11">
        <v>0</v>
      </c>
      <c r="AB71" s="11">
        <v>0</v>
      </c>
      <c r="AC71" s="11">
        <v>0</v>
      </c>
      <c r="AD71" s="11">
        <v>0</v>
      </c>
      <c r="AE71" s="11">
        <v>0</v>
      </c>
      <c r="AF71" s="11">
        <v>0</v>
      </c>
      <c r="AG71" s="11">
        <v>0</v>
      </c>
      <c r="AH71" s="11">
        <v>0</v>
      </c>
      <c r="AI71" s="11">
        <v>0</v>
      </c>
      <c r="AJ71" s="11">
        <v>0.05</v>
      </c>
    </row>
    <row r="72" spans="1:36" x14ac:dyDescent="0.25">
      <c r="A72" s="11" cm="1">
        <f t="array" ref="A72">MMULT(MMULT(F72:AJ72,SIGMAALL),TRANSPOSE(F72:AJ72))^(1/2)</f>
        <v>5.0353702324824647</v>
      </c>
      <c r="B72" s="10">
        <f t="shared" si="5"/>
        <v>0.7</v>
      </c>
      <c r="C72" s="10"/>
      <c r="D72" s="11">
        <f t="shared" si="4"/>
        <v>31</v>
      </c>
      <c r="E72" s="11" cm="1">
        <f t="array" ref="E72">MMULT(F72:AJ72,ZALL)</f>
        <v>4.2331892385605778</v>
      </c>
      <c r="F72" s="11">
        <v>1</v>
      </c>
      <c r="G72" s="11">
        <v>1</v>
      </c>
      <c r="H72" s="11">
        <v>1</v>
      </c>
      <c r="I72" s="11">
        <v>1</v>
      </c>
      <c r="J72" s="11">
        <v>1</v>
      </c>
      <c r="K72" s="11">
        <v>1</v>
      </c>
      <c r="L72" s="11">
        <v>1</v>
      </c>
      <c r="M72" s="11">
        <v>1</v>
      </c>
      <c r="N72" s="11">
        <v>1</v>
      </c>
      <c r="O72" s="11">
        <v>1</v>
      </c>
      <c r="P72" s="11">
        <v>1</v>
      </c>
      <c r="Q72" s="11">
        <v>1</v>
      </c>
      <c r="R72" s="11">
        <v>1</v>
      </c>
      <c r="S72" s="11">
        <v>1</v>
      </c>
      <c r="T72" s="11">
        <v>1</v>
      </c>
      <c r="U72" s="11">
        <v>1</v>
      </c>
      <c r="V72" s="11">
        <v>1</v>
      </c>
      <c r="W72" s="11">
        <v>1</v>
      </c>
      <c r="X72" s="11">
        <v>1</v>
      </c>
      <c r="Y72" s="11">
        <v>1</v>
      </c>
      <c r="Z72" s="11">
        <v>1</v>
      </c>
      <c r="AA72" s="11">
        <v>1</v>
      </c>
      <c r="AB72" s="11">
        <v>1</v>
      </c>
      <c r="AC72" s="11">
        <v>1</v>
      </c>
      <c r="AD72" s="11">
        <v>1</v>
      </c>
      <c r="AE72" s="11">
        <v>1</v>
      </c>
      <c r="AF72" s="11">
        <v>1</v>
      </c>
      <c r="AG72" s="11">
        <v>1</v>
      </c>
      <c r="AH72" s="11">
        <v>1</v>
      </c>
      <c r="AI72" s="11">
        <v>1</v>
      </c>
      <c r="AJ72" s="11">
        <v>1</v>
      </c>
    </row>
    <row r="73" spans="1:36" x14ac:dyDescent="0.25">
      <c r="A73" s="11" cm="1">
        <f t="array" ref="A73">MMULT(MMULT(F73:AJ73,SIGMAALL),TRANSPOSE(F73:AJ73))^(1/2)</f>
        <v>5.0353702324824647</v>
      </c>
      <c r="B73" s="10">
        <f t="shared" si="5"/>
        <v>0.79999999999999993</v>
      </c>
      <c r="C73" s="10"/>
      <c r="D73" s="11">
        <f t="shared" si="4"/>
        <v>31</v>
      </c>
      <c r="E73" s="11" cm="1">
        <f t="array" ref="E73">MMULT(F73:AJ73,ZALL)</f>
        <v>4.2331892385605778</v>
      </c>
      <c r="F73" s="11">
        <v>1</v>
      </c>
      <c r="G73" s="11">
        <v>1</v>
      </c>
      <c r="H73" s="11">
        <v>1</v>
      </c>
      <c r="I73" s="11">
        <v>1</v>
      </c>
      <c r="J73" s="11">
        <v>1</v>
      </c>
      <c r="K73" s="11">
        <v>1</v>
      </c>
      <c r="L73" s="11">
        <v>1</v>
      </c>
      <c r="M73" s="11">
        <v>1</v>
      </c>
      <c r="N73" s="11">
        <v>1</v>
      </c>
      <c r="O73" s="11">
        <v>1</v>
      </c>
      <c r="P73" s="11">
        <v>1</v>
      </c>
      <c r="Q73" s="11">
        <v>1</v>
      </c>
      <c r="R73" s="11">
        <v>1</v>
      </c>
      <c r="S73" s="11">
        <v>1</v>
      </c>
      <c r="T73" s="11">
        <v>1</v>
      </c>
      <c r="U73" s="11">
        <v>1</v>
      </c>
      <c r="V73" s="11">
        <v>1</v>
      </c>
      <c r="W73" s="11">
        <v>1</v>
      </c>
      <c r="X73" s="11">
        <v>1</v>
      </c>
      <c r="Y73" s="11">
        <v>1</v>
      </c>
      <c r="Z73" s="11">
        <v>1</v>
      </c>
      <c r="AA73" s="11">
        <v>1</v>
      </c>
      <c r="AB73" s="11">
        <v>1</v>
      </c>
      <c r="AC73" s="11">
        <v>1</v>
      </c>
      <c r="AD73" s="11">
        <v>1</v>
      </c>
      <c r="AE73" s="11">
        <v>1</v>
      </c>
      <c r="AF73" s="11">
        <v>1</v>
      </c>
      <c r="AG73" s="11">
        <v>1</v>
      </c>
      <c r="AH73" s="11">
        <v>1</v>
      </c>
      <c r="AI73" s="11">
        <v>1</v>
      </c>
      <c r="AJ73" s="11">
        <v>1</v>
      </c>
    </row>
    <row r="74" spans="1:36" x14ac:dyDescent="0.25">
      <c r="A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row>
    <row r="75" spans="1:36" x14ac:dyDescent="0.25">
      <c r="A75" s="17" cm="1">
        <f t="array" ref="A75">MMULT(MMULT(F75:AJ75,SIGMAALL),TRANSPOSE(F75:AJ75))^(1/2)</f>
        <v>0.14328429634657161</v>
      </c>
      <c r="B75" s="18">
        <v>0.05</v>
      </c>
      <c r="C75" s="18"/>
      <c r="D75" s="17">
        <f t="shared" ref="D75:D79" si="6">SUM(F75:AJ75)</f>
        <v>0.99999999361099534</v>
      </c>
      <c r="E75" s="17" cm="1">
        <f t="array" ref="E75">MMULT(F75:AJ75,ZALL)</f>
        <v>5.0000000349116787E-2</v>
      </c>
      <c r="F75" s="17">
        <v>0</v>
      </c>
      <c r="G75" s="17">
        <v>2.0545941770282399E-5</v>
      </c>
      <c r="H75" s="17">
        <v>5.4680597158612826E-5</v>
      </c>
      <c r="I75" s="17">
        <v>1.9632741744403105E-4</v>
      </c>
      <c r="J75" s="17">
        <v>0</v>
      </c>
      <c r="K75" s="17">
        <v>0</v>
      </c>
      <c r="L75" s="17">
        <v>9.7688778012754454E-2</v>
      </c>
      <c r="M75" s="17">
        <v>3.2759492452123951E-2</v>
      </c>
      <c r="N75" s="17">
        <v>0</v>
      </c>
      <c r="O75" s="17">
        <v>0</v>
      </c>
      <c r="P75" s="17">
        <v>9.0992863306477129E-2</v>
      </c>
      <c r="Q75" s="17">
        <v>0</v>
      </c>
      <c r="R75" s="17">
        <v>0</v>
      </c>
      <c r="S75" s="17">
        <v>1.7160967678959731E-2</v>
      </c>
      <c r="T75" s="17">
        <v>0</v>
      </c>
      <c r="U75" s="17">
        <v>0</v>
      </c>
      <c r="V75" s="17">
        <v>0</v>
      </c>
      <c r="W75" s="17">
        <v>0.35322566563630803</v>
      </c>
      <c r="X75" s="17">
        <v>1.1785591044487477E-4</v>
      </c>
      <c r="Y75" s="17">
        <v>0</v>
      </c>
      <c r="Z75" s="17">
        <v>1.3553131330657259E-4</v>
      </c>
      <c r="AA75" s="17">
        <v>0</v>
      </c>
      <c r="AB75" s="17">
        <v>0</v>
      </c>
      <c r="AC75" s="17">
        <v>0</v>
      </c>
      <c r="AD75" s="17">
        <v>0.26466993238247533</v>
      </c>
      <c r="AE75" s="17">
        <v>7.7694497667269772E-5</v>
      </c>
      <c r="AF75" s="17">
        <v>2.9861566210332124E-4</v>
      </c>
      <c r="AG75" s="17">
        <v>4.7715046099128293E-4</v>
      </c>
      <c r="AH75" s="17">
        <v>9.212389234101051E-2</v>
      </c>
      <c r="AI75" s="17">
        <v>0</v>
      </c>
      <c r="AJ75" s="17">
        <v>0.05</v>
      </c>
    </row>
    <row r="76" spans="1:36" x14ac:dyDescent="0.25">
      <c r="A76" s="17" cm="1">
        <f t="array" ref="A76">MMULT(MMULT(F76:AJ76,SIGMAALL),TRANSPOSE(F76:AJ76))^(1/2)</f>
        <v>0.12339517608097227</v>
      </c>
      <c r="B76" s="18">
        <f t="shared" ref="B76:B79" si="7">B75+0.1</f>
        <v>0.15000000000000002</v>
      </c>
      <c r="C76" s="18"/>
      <c r="D76" s="17">
        <f t="shared" si="6"/>
        <v>1.0000000027223961</v>
      </c>
      <c r="E76" s="17" cm="1">
        <f t="array" ref="E76">MMULT(F76:AJ76,ZALL)</f>
        <v>0.15000000057361171</v>
      </c>
      <c r="F76" s="17">
        <v>4.1393700911045897E-2</v>
      </c>
      <c r="G76" s="17">
        <v>1.8854986050153219E-3</v>
      </c>
      <c r="H76" s="17">
        <v>1.7089242967094146E-7</v>
      </c>
      <c r="I76" s="17">
        <v>2.0758379538439044E-2</v>
      </c>
      <c r="J76" s="17">
        <v>0</v>
      </c>
      <c r="K76" s="17">
        <v>4.586188778311899E-2</v>
      </c>
      <c r="L76" s="17">
        <v>0</v>
      </c>
      <c r="M76" s="17">
        <v>1.158804570022925E-3</v>
      </c>
      <c r="N76" s="17">
        <v>3.4146729778426409E-7</v>
      </c>
      <c r="O76" s="17">
        <v>6.3353922293678699E-2</v>
      </c>
      <c r="P76" s="17">
        <v>4.680070877996965E-7</v>
      </c>
      <c r="Q76" s="17">
        <v>0</v>
      </c>
      <c r="R76" s="17">
        <v>0</v>
      </c>
      <c r="S76" s="17">
        <v>5.554663656326899E-2</v>
      </c>
      <c r="T76" s="17">
        <v>3.7017099021664404E-2</v>
      </c>
      <c r="U76" s="17">
        <v>8.7449552081512699E-2</v>
      </c>
      <c r="V76" s="17">
        <v>0</v>
      </c>
      <c r="W76" s="17">
        <v>7.2696259179921396E-2</v>
      </c>
      <c r="X76" s="17">
        <v>2.5983550521517896E-7</v>
      </c>
      <c r="Y76" s="17">
        <v>0</v>
      </c>
      <c r="Z76" s="17">
        <v>3.1476683352895532E-3</v>
      </c>
      <c r="AA76" s="17">
        <v>4.807591446083678E-7</v>
      </c>
      <c r="AB76" s="17">
        <v>8.4782966421188849E-2</v>
      </c>
      <c r="AC76" s="17">
        <v>0</v>
      </c>
      <c r="AD76" s="17">
        <v>8.5301573057958102E-2</v>
      </c>
      <c r="AE76" s="17">
        <v>0.18863198718313579</v>
      </c>
      <c r="AF76" s="17">
        <v>3.5018474427891091E-2</v>
      </c>
      <c r="AG76" s="17">
        <v>0.12599328963524126</v>
      </c>
      <c r="AH76" s="17">
        <v>5.8215253785823559E-7</v>
      </c>
      <c r="AI76" s="17">
        <v>0</v>
      </c>
      <c r="AJ76" s="17">
        <v>0.05</v>
      </c>
    </row>
    <row r="77" spans="1:36" x14ac:dyDescent="0.25">
      <c r="A77" s="17" cm="1">
        <f t="array" ref="A77">MMULT(MMULT(F77:AJ77,SIGMAALL),TRANSPOSE(F77:AJ77))^(1/2)</f>
        <v>0.18826904234293329</v>
      </c>
      <c r="B77" s="18">
        <f t="shared" si="7"/>
        <v>0.25</v>
      </c>
      <c r="C77" s="18"/>
      <c r="D77" s="17">
        <f t="shared" si="6"/>
        <v>1.0000000000009239</v>
      </c>
      <c r="E77" s="17" cm="1">
        <f t="array" ref="E77">MMULT(F77:AJ77,ZALL)</f>
        <v>0.25000000165928515</v>
      </c>
      <c r="F77" s="17">
        <v>0.22273385307420487</v>
      </c>
      <c r="G77" s="17">
        <v>0</v>
      </c>
      <c r="H77" s="17">
        <v>0</v>
      </c>
      <c r="I77" s="17">
        <v>7.931879460787045E-3</v>
      </c>
      <c r="J77" s="17">
        <v>0</v>
      </c>
      <c r="K77" s="17">
        <v>0</v>
      </c>
      <c r="L77" s="17">
        <v>0</v>
      </c>
      <c r="M77" s="17">
        <v>0</v>
      </c>
      <c r="N77" s="17">
        <v>0</v>
      </c>
      <c r="O77" s="17">
        <v>0</v>
      </c>
      <c r="P77" s="17">
        <v>0</v>
      </c>
      <c r="Q77" s="17">
        <v>0</v>
      </c>
      <c r="R77" s="17">
        <v>2.2727214681501903E-2</v>
      </c>
      <c r="S77" s="17">
        <v>2.2235528799442777E-2</v>
      </c>
      <c r="T77" s="17">
        <v>0.12802259667269558</v>
      </c>
      <c r="U77" s="17">
        <v>9.1522502496656791E-2</v>
      </c>
      <c r="V77" s="17">
        <v>0</v>
      </c>
      <c r="W77" s="17">
        <v>0</v>
      </c>
      <c r="X77" s="17">
        <v>0</v>
      </c>
      <c r="Y77" s="17">
        <v>0</v>
      </c>
      <c r="Z77" s="17">
        <v>0</v>
      </c>
      <c r="AA77" s="17">
        <v>0</v>
      </c>
      <c r="AB77" s="17">
        <v>6.0403422151678689E-2</v>
      </c>
      <c r="AC77" s="17">
        <v>0</v>
      </c>
      <c r="AD77" s="17">
        <v>0</v>
      </c>
      <c r="AE77" s="17">
        <v>0</v>
      </c>
      <c r="AF77" s="17">
        <v>0.12244624740155688</v>
      </c>
      <c r="AG77" s="17">
        <v>0.27197675526239939</v>
      </c>
      <c r="AH77" s="17">
        <v>0</v>
      </c>
      <c r="AI77" s="17">
        <v>0</v>
      </c>
      <c r="AJ77" s="17">
        <v>0.05</v>
      </c>
    </row>
    <row r="78" spans="1:36" x14ac:dyDescent="0.25">
      <c r="A78" s="17" cm="1">
        <f t="array" ref="A78">MMULT(MMULT(F78:AJ78,SIGMAALL),TRANSPOSE(F78:AJ78))^(1/2)</f>
        <v>0.31268149673839457</v>
      </c>
      <c r="B78" s="18">
        <f t="shared" si="7"/>
        <v>0.35</v>
      </c>
      <c r="C78" s="18"/>
      <c r="D78" s="17">
        <f t="shared" si="6"/>
        <v>1.0000000000009239</v>
      </c>
      <c r="E78" s="17" cm="1">
        <f t="array" ref="E78">MMULT(F78:AJ78,ZALL)</f>
        <v>0.35000000110351259</v>
      </c>
      <c r="F78" s="17">
        <v>0.57319673466257859</v>
      </c>
      <c r="G78" s="17">
        <v>0</v>
      </c>
      <c r="H78" s="17">
        <v>0</v>
      </c>
      <c r="I78" s="17">
        <v>0</v>
      </c>
      <c r="J78" s="17">
        <v>0</v>
      </c>
      <c r="K78" s="17">
        <v>0</v>
      </c>
      <c r="L78" s="17">
        <v>0</v>
      </c>
      <c r="M78" s="17">
        <v>0</v>
      </c>
      <c r="N78" s="17">
        <v>0</v>
      </c>
      <c r="O78" s="17">
        <v>0</v>
      </c>
      <c r="P78" s="17">
        <v>0</v>
      </c>
      <c r="Q78" s="17">
        <v>0</v>
      </c>
      <c r="R78" s="17">
        <v>0</v>
      </c>
      <c r="S78" s="17">
        <v>0</v>
      </c>
      <c r="T78" s="17">
        <v>9.293351036082681E-2</v>
      </c>
      <c r="U78" s="17">
        <v>0</v>
      </c>
      <c r="V78" s="17">
        <v>0</v>
      </c>
      <c r="W78" s="17">
        <v>0</v>
      </c>
      <c r="X78" s="17">
        <v>0</v>
      </c>
      <c r="Y78" s="17">
        <v>0</v>
      </c>
      <c r="Z78" s="17">
        <v>0</v>
      </c>
      <c r="AA78" s="17">
        <v>0</v>
      </c>
      <c r="AB78" s="17">
        <v>0</v>
      </c>
      <c r="AC78" s="17">
        <v>0</v>
      </c>
      <c r="AD78" s="17">
        <v>0</v>
      </c>
      <c r="AE78" s="17">
        <v>0</v>
      </c>
      <c r="AF78" s="17">
        <v>0</v>
      </c>
      <c r="AG78" s="17">
        <v>0.28386975497751848</v>
      </c>
      <c r="AH78" s="17">
        <v>0</v>
      </c>
      <c r="AI78" s="17">
        <v>0</v>
      </c>
      <c r="AJ78" s="17">
        <v>0.05</v>
      </c>
    </row>
    <row r="79" spans="1:36" x14ac:dyDescent="0.25">
      <c r="A79" s="11" cm="1">
        <f t="array" ref="A79">MMULT(MMULT(F79:AJ79,SIGMAALL),TRANSPOSE(F79:AJ79))^(1/2)</f>
        <v>0.4875419369034143</v>
      </c>
      <c r="B79" s="10">
        <f t="shared" si="7"/>
        <v>0.44999999999999996</v>
      </c>
      <c r="C79" s="10"/>
      <c r="D79" s="11">
        <f t="shared" si="6"/>
        <v>1.0339240701234307</v>
      </c>
      <c r="E79" s="11" cm="1">
        <f t="array" ref="E79">MMULT(F79:AJ79,ZALL)</f>
        <v>0.44999999402277469</v>
      </c>
      <c r="F79" s="11">
        <v>0.98392407012343075</v>
      </c>
      <c r="G79" s="11">
        <v>0</v>
      </c>
      <c r="H79" s="11">
        <v>0</v>
      </c>
      <c r="I79" s="11">
        <v>0</v>
      </c>
      <c r="J79" s="11">
        <v>0</v>
      </c>
      <c r="K79" s="11">
        <v>0</v>
      </c>
      <c r="L79" s="11">
        <v>0</v>
      </c>
      <c r="M79" s="11">
        <v>0</v>
      </c>
      <c r="N79" s="11">
        <v>0</v>
      </c>
      <c r="O79" s="11">
        <v>0</v>
      </c>
      <c r="P79" s="11">
        <v>0</v>
      </c>
      <c r="Q79" s="11">
        <v>0</v>
      </c>
      <c r="R79" s="11">
        <v>0</v>
      </c>
      <c r="S79" s="11">
        <v>0</v>
      </c>
      <c r="T79" s="11">
        <v>0</v>
      </c>
      <c r="U79" s="11">
        <v>0</v>
      </c>
      <c r="V79" s="11">
        <v>0</v>
      </c>
      <c r="W79" s="11">
        <v>0</v>
      </c>
      <c r="X79" s="11">
        <v>0</v>
      </c>
      <c r="Y79" s="11">
        <v>0</v>
      </c>
      <c r="Z79" s="11">
        <v>0</v>
      </c>
      <c r="AA79" s="11">
        <v>0</v>
      </c>
      <c r="AB79" s="11">
        <v>0</v>
      </c>
      <c r="AC79" s="11">
        <v>0</v>
      </c>
      <c r="AD79" s="11">
        <v>0</v>
      </c>
      <c r="AE79" s="11">
        <v>0</v>
      </c>
      <c r="AF79" s="11">
        <v>0</v>
      </c>
      <c r="AG79" s="11">
        <v>0</v>
      </c>
      <c r="AH79" s="11">
        <v>0</v>
      </c>
      <c r="AI79" s="11">
        <v>0</v>
      </c>
      <c r="AJ79" s="11">
        <v>0.05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7DDCC-19D3-4468-8D61-4DC6C8A9A07E}">
  <dimension ref="A1:D10"/>
  <sheetViews>
    <sheetView workbookViewId="0">
      <selection activeCell="V31" sqref="V31"/>
    </sheetView>
  </sheetViews>
  <sheetFormatPr defaultRowHeight="15" x14ac:dyDescent="0.25"/>
  <cols>
    <col min="3" max="3" width="12" bestFit="1" customWidth="1"/>
  </cols>
  <sheetData>
    <row r="1" spans="1:4" x14ac:dyDescent="0.25">
      <c r="A1" t="s">
        <v>473</v>
      </c>
      <c r="C1" t="s">
        <v>474</v>
      </c>
    </row>
    <row r="2" spans="1:4" x14ac:dyDescent="0.25">
      <c r="A2" t="s">
        <v>22</v>
      </c>
      <c r="B2" t="s">
        <v>53</v>
      </c>
      <c r="C2" t="s">
        <v>22</v>
      </c>
      <c r="D2" t="s">
        <v>53</v>
      </c>
    </row>
    <row r="3" spans="1:4" x14ac:dyDescent="0.25">
      <c r="A3">
        <v>8.3459315821065149E-3</v>
      </c>
      <c r="B3">
        <v>8.447324734288832E-3</v>
      </c>
      <c r="C3">
        <v>0.14328429634657161</v>
      </c>
      <c r="D3">
        <v>0.05</v>
      </c>
    </row>
    <row r="4" spans="1:4" x14ac:dyDescent="0.25">
      <c r="A4">
        <v>4.0363788865912888E-2</v>
      </c>
      <c r="B4">
        <v>4.9999999418865876E-2</v>
      </c>
      <c r="C4">
        <v>0.11440195481116899</v>
      </c>
      <c r="D4">
        <v>0.10740246478555134</v>
      </c>
    </row>
    <row r="5" spans="1:4" x14ac:dyDescent="0.25">
      <c r="A5">
        <v>8.196280522395144E-2</v>
      </c>
      <c r="B5">
        <v>9.9999999866205919E-2</v>
      </c>
      <c r="C5">
        <v>0.12339517608097227</v>
      </c>
      <c r="D5">
        <v>0.15</v>
      </c>
    </row>
    <row r="6" spans="1:4" x14ac:dyDescent="0.25">
      <c r="A6">
        <v>0.12373051070297984</v>
      </c>
      <c r="B6">
        <v>0.14999999981164852</v>
      </c>
      <c r="C6">
        <v>0.14849537085439499</v>
      </c>
      <c r="D6">
        <v>0.2</v>
      </c>
    </row>
    <row r="7" spans="1:4" x14ac:dyDescent="0.25">
      <c r="A7">
        <v>0.16411183278933181</v>
      </c>
      <c r="B7">
        <v>0.19999999981365923</v>
      </c>
      <c r="C7">
        <v>0.18826904234293329</v>
      </c>
      <c r="D7">
        <v>0.25</v>
      </c>
    </row>
    <row r="8" spans="1:4" x14ac:dyDescent="0.25">
      <c r="A8">
        <v>0.2058311677629325</v>
      </c>
      <c r="B8">
        <v>0.25000000039019493</v>
      </c>
      <c r="C8">
        <v>0.31268149673839457</v>
      </c>
      <c r="D8">
        <v>0.35</v>
      </c>
    </row>
    <row r="9" spans="1:4" x14ac:dyDescent="0.25">
      <c r="A9">
        <v>0.25360070614096658</v>
      </c>
      <c r="B9">
        <v>0.3000000070110021</v>
      </c>
      <c r="C9">
        <v>0.42186796422596118</v>
      </c>
      <c r="D9">
        <v>0.4</v>
      </c>
    </row>
    <row r="10" spans="1:4" x14ac:dyDescent="0.25">
      <c r="A10">
        <v>0.3966465667501029</v>
      </c>
      <c r="B10">
        <v>0.40000000072216119</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914D6-455A-4B6A-8011-681E835E3536}">
  <dimension ref="A1:AH29"/>
  <sheetViews>
    <sheetView workbookViewId="0">
      <selection activeCell="X33" sqref="X33"/>
    </sheetView>
  </sheetViews>
  <sheetFormatPr defaultRowHeight="15" x14ac:dyDescent="0.25"/>
  <sheetData>
    <row r="1" spans="1:34" x14ac:dyDescent="0.25">
      <c r="A1" t="s">
        <v>475</v>
      </c>
      <c r="D1" t="s">
        <v>476</v>
      </c>
    </row>
    <row r="2" spans="1:34" x14ac:dyDescent="0.25">
      <c r="A2" t="s">
        <v>22</v>
      </c>
      <c r="B2" t="s">
        <v>21</v>
      </c>
      <c r="C2" t="s">
        <v>46</v>
      </c>
      <c r="D2" t="s">
        <v>3</v>
      </c>
      <c r="E2" t="s">
        <v>57</v>
      </c>
      <c r="F2" t="s">
        <v>59</v>
      </c>
      <c r="G2" t="s">
        <v>61</v>
      </c>
      <c r="H2" t="s">
        <v>4</v>
      </c>
      <c r="I2" t="s">
        <v>5</v>
      </c>
      <c r="J2" t="s">
        <v>66</v>
      </c>
      <c r="K2" t="s">
        <v>68</v>
      </c>
      <c r="L2" t="s">
        <v>71</v>
      </c>
      <c r="M2" t="s">
        <v>74</v>
      </c>
      <c r="N2" t="s">
        <v>76</v>
      </c>
      <c r="O2" t="s">
        <v>78</v>
      </c>
      <c r="P2" t="s">
        <v>81</v>
      </c>
      <c r="Q2" t="s">
        <v>83</v>
      </c>
      <c r="R2" t="s">
        <v>86</v>
      </c>
      <c r="S2" t="s">
        <v>88</v>
      </c>
      <c r="T2" t="s">
        <v>90</v>
      </c>
      <c r="U2" t="s">
        <v>93</v>
      </c>
      <c r="V2" t="s">
        <v>95</v>
      </c>
      <c r="W2" t="s">
        <v>98</v>
      </c>
      <c r="X2" t="s">
        <v>100</v>
      </c>
      <c r="Y2" t="s">
        <v>102</v>
      </c>
      <c r="Z2" t="s">
        <v>105</v>
      </c>
      <c r="AA2" t="s">
        <v>108</v>
      </c>
      <c r="AB2" t="s">
        <v>110</v>
      </c>
      <c r="AC2" t="s">
        <v>27</v>
      </c>
      <c r="AD2" t="s">
        <v>28</v>
      </c>
      <c r="AE2" t="s">
        <v>29</v>
      </c>
      <c r="AF2" t="s">
        <v>30</v>
      </c>
      <c r="AG2" t="s">
        <v>31</v>
      </c>
      <c r="AH2" t="s">
        <v>477</v>
      </c>
    </row>
    <row r="3" spans="1:34" x14ac:dyDescent="0.25">
      <c r="A3" cm="1">
        <f t="array" ref="A3">MMULT(MMULT(D3:AH3,SIGMAALL),TRANSPOSE(D3:AH3))^(1/2)</f>
        <v>0.11042107349075013</v>
      </c>
      <c r="B3" cm="1">
        <f t="array" ref="B3">MMULT(D3:AH3,ZALL)</f>
        <v>0.15000000088517909</v>
      </c>
      <c r="C3">
        <f>SUM(D3:AH3)</f>
        <v>1.0000000000009237</v>
      </c>
      <c r="D3">
        <v>9.8724377522708601E-2</v>
      </c>
      <c r="E3">
        <v>0</v>
      </c>
      <c r="F3">
        <v>0</v>
      </c>
      <c r="G3">
        <v>1.6500304780183099E-2</v>
      </c>
      <c r="H3">
        <v>0</v>
      </c>
      <c r="I3">
        <v>0</v>
      </c>
      <c r="J3">
        <v>0</v>
      </c>
      <c r="K3">
        <v>0</v>
      </c>
      <c r="L3">
        <v>0</v>
      </c>
      <c r="M3">
        <v>1.9381853616504102E-2</v>
      </c>
      <c r="N3">
        <v>0</v>
      </c>
      <c r="O3">
        <v>0</v>
      </c>
      <c r="P3">
        <v>1.2235402209388671E-2</v>
      </c>
      <c r="Q3">
        <v>3.1815413462572995E-2</v>
      </c>
      <c r="R3">
        <v>6.8432955244787069E-2</v>
      </c>
      <c r="S3">
        <v>8.6835644039064727E-2</v>
      </c>
      <c r="T3">
        <v>0</v>
      </c>
      <c r="U3">
        <v>0</v>
      </c>
      <c r="V3">
        <v>0</v>
      </c>
      <c r="W3">
        <v>0</v>
      </c>
      <c r="X3">
        <v>0</v>
      </c>
      <c r="Y3">
        <v>0</v>
      </c>
      <c r="Z3">
        <v>5.8311588380783076E-2</v>
      </c>
      <c r="AA3">
        <v>0</v>
      </c>
      <c r="AB3">
        <v>0</v>
      </c>
      <c r="AC3">
        <v>2.611324097820323E-2</v>
      </c>
      <c r="AD3">
        <v>8.2728095036593355E-2</v>
      </c>
      <c r="AE3">
        <v>0.15382545193916572</v>
      </c>
      <c r="AF3">
        <v>0</v>
      </c>
      <c r="AG3">
        <v>0</v>
      </c>
      <c r="AH3">
        <v>0.34509567279096909</v>
      </c>
    </row>
    <row r="27" spans="1:34" x14ac:dyDescent="0.25">
      <c r="A27" t="s">
        <v>474</v>
      </c>
      <c r="D27" t="s">
        <v>476</v>
      </c>
    </row>
    <row r="28" spans="1:34" x14ac:dyDescent="0.25">
      <c r="A28" t="s">
        <v>22</v>
      </c>
      <c r="B28" t="s">
        <v>21</v>
      </c>
      <c r="C28" t="s">
        <v>46</v>
      </c>
      <c r="D28" t="s">
        <v>3</v>
      </c>
      <c r="E28" t="s">
        <v>57</v>
      </c>
      <c r="F28" t="s">
        <v>59</v>
      </c>
      <c r="G28" t="s">
        <v>61</v>
      </c>
      <c r="H28" t="s">
        <v>4</v>
      </c>
      <c r="I28" t="s">
        <v>5</v>
      </c>
      <c r="J28" t="s">
        <v>66</v>
      </c>
      <c r="K28" t="s">
        <v>68</v>
      </c>
      <c r="L28" t="s">
        <v>71</v>
      </c>
      <c r="M28" t="s">
        <v>74</v>
      </c>
      <c r="N28" t="s">
        <v>76</v>
      </c>
      <c r="O28" t="s">
        <v>78</v>
      </c>
      <c r="P28" t="s">
        <v>81</v>
      </c>
      <c r="Q28" t="s">
        <v>83</v>
      </c>
      <c r="R28" t="s">
        <v>86</v>
      </c>
      <c r="S28" t="s">
        <v>88</v>
      </c>
      <c r="T28" t="s">
        <v>90</v>
      </c>
      <c r="U28" t="s">
        <v>93</v>
      </c>
      <c r="V28" t="s">
        <v>95</v>
      </c>
      <c r="W28" t="s">
        <v>98</v>
      </c>
      <c r="X28" t="s">
        <v>100</v>
      </c>
      <c r="Y28" t="s">
        <v>102</v>
      </c>
      <c r="Z28" t="s">
        <v>105</v>
      </c>
      <c r="AA28" t="s">
        <v>108</v>
      </c>
      <c r="AB28" t="s">
        <v>110</v>
      </c>
      <c r="AC28" t="s">
        <v>27</v>
      </c>
      <c r="AD28" t="s">
        <v>28</v>
      </c>
      <c r="AE28" t="s">
        <v>29</v>
      </c>
      <c r="AF28" t="s">
        <v>30</v>
      </c>
      <c r="AG28" t="s">
        <v>31</v>
      </c>
      <c r="AH28" t="s">
        <v>477</v>
      </c>
    </row>
    <row r="29" spans="1:34" x14ac:dyDescent="0.25">
      <c r="A29" cm="1">
        <f t="array" ref="A29">MMULT(MMULT(D29:AH29,SIGMAALL),TRANSPOSE(D29:AH29))^(1/2)</f>
        <v>0.12339461267228974</v>
      </c>
      <c r="B29" cm="1">
        <f t="array" ref="B29">MMULT(D29:AH29,ZALL)</f>
        <v>0.15000000049596462</v>
      </c>
      <c r="C29">
        <f>SUM(D29:AH29)</f>
        <v>1.0000004376087195</v>
      </c>
      <c r="D29">
        <v>4.1297874910635586E-2</v>
      </c>
      <c r="E29">
        <v>1.5446391506007029E-3</v>
      </c>
      <c r="F29">
        <v>0</v>
      </c>
      <c r="G29">
        <v>2.0547008383391619E-2</v>
      </c>
      <c r="H29">
        <v>0</v>
      </c>
      <c r="I29">
        <v>4.5500168110658178E-2</v>
      </c>
      <c r="J29">
        <v>0</v>
      </c>
      <c r="K29">
        <v>7.3548097132598378E-4</v>
      </c>
      <c r="L29">
        <v>0</v>
      </c>
      <c r="M29">
        <v>6.3719330776485936E-2</v>
      </c>
      <c r="N29">
        <v>0</v>
      </c>
      <c r="O29">
        <v>0</v>
      </c>
      <c r="P29">
        <v>0</v>
      </c>
      <c r="Q29">
        <v>5.5533064269318012E-2</v>
      </c>
      <c r="R29">
        <v>3.7170363355998173E-2</v>
      </c>
      <c r="S29">
        <v>8.7067129104756225E-2</v>
      </c>
      <c r="T29">
        <v>0</v>
      </c>
      <c r="U29">
        <v>7.2820564875979613E-2</v>
      </c>
      <c r="V29">
        <v>0</v>
      </c>
      <c r="W29">
        <v>0</v>
      </c>
      <c r="X29">
        <v>4.4999418557556091E-3</v>
      </c>
      <c r="Y29">
        <v>0</v>
      </c>
      <c r="Z29">
        <v>8.4632329018507813E-2</v>
      </c>
      <c r="AA29">
        <v>0</v>
      </c>
      <c r="AB29">
        <v>8.5374678688628164E-2</v>
      </c>
      <c r="AC29">
        <v>0.18854406553587827</v>
      </c>
      <c r="AD29">
        <v>3.4990813483088787E-2</v>
      </c>
      <c r="AE29">
        <v>0.12602298511771079</v>
      </c>
      <c r="AF29">
        <v>0</v>
      </c>
      <c r="AG29">
        <v>0</v>
      </c>
      <c r="AH29">
        <v>0.05</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C7108-A40D-4EC8-8BEC-3FA4D1AA7229}">
  <dimension ref="A1:G557"/>
  <sheetViews>
    <sheetView workbookViewId="0">
      <selection activeCell="R26" sqref="R26"/>
    </sheetView>
  </sheetViews>
  <sheetFormatPr defaultRowHeight="15" x14ac:dyDescent="0.25"/>
  <cols>
    <col min="1" max="1" width="10.7109375" bestFit="1" customWidth="1"/>
  </cols>
  <sheetData>
    <row r="1" spans="1:7" x14ac:dyDescent="0.25">
      <c r="A1" t="s">
        <v>32</v>
      </c>
      <c r="B1" t="s">
        <v>33</v>
      </c>
      <c r="C1" t="s">
        <v>34</v>
      </c>
      <c r="D1" t="s">
        <v>35</v>
      </c>
      <c r="E1" t="s">
        <v>36</v>
      </c>
      <c r="F1" t="s">
        <v>2</v>
      </c>
      <c r="G1" t="s">
        <v>37</v>
      </c>
    </row>
    <row r="2" spans="1:7" x14ac:dyDescent="0.25">
      <c r="A2" s="1">
        <v>41275</v>
      </c>
      <c r="B2">
        <v>10604.5</v>
      </c>
      <c r="C2">
        <v>10743.690430000001</v>
      </c>
      <c r="D2">
        <v>10589.700199999999</v>
      </c>
      <c r="E2">
        <v>10599.009770000001</v>
      </c>
      <c r="F2">
        <v>10599.009770000001</v>
      </c>
      <c r="G2">
        <v>406700000</v>
      </c>
    </row>
    <row r="3" spans="1:7" x14ac:dyDescent="0.25">
      <c r="A3" s="1">
        <v>41282</v>
      </c>
      <c r="B3">
        <v>10544.20996</v>
      </c>
      <c r="C3">
        <v>10830.429690000001</v>
      </c>
      <c r="D3">
        <v>10398.610350000001</v>
      </c>
      <c r="E3">
        <v>10801.570309999999</v>
      </c>
      <c r="F3">
        <v>10801.570309999999</v>
      </c>
      <c r="G3">
        <v>931500000</v>
      </c>
    </row>
    <row r="4" spans="1:7" x14ac:dyDescent="0.25">
      <c r="A4" s="1">
        <v>41289</v>
      </c>
      <c r="B4">
        <v>10914.650390000001</v>
      </c>
      <c r="C4">
        <v>10952.309569999999</v>
      </c>
      <c r="D4">
        <v>10432.969730000001</v>
      </c>
      <c r="E4">
        <v>10747.740229999999</v>
      </c>
      <c r="F4">
        <v>10747.740229999999</v>
      </c>
      <c r="G4">
        <v>1203600000</v>
      </c>
    </row>
    <row r="5" spans="1:7" x14ac:dyDescent="0.25">
      <c r="A5" s="1">
        <v>41296</v>
      </c>
      <c r="B5">
        <v>10765.099609999999</v>
      </c>
      <c r="C5">
        <v>11002.860350000001</v>
      </c>
      <c r="D5">
        <v>10441.110350000001</v>
      </c>
      <c r="E5">
        <v>10824.309569999999</v>
      </c>
      <c r="F5">
        <v>10824.309569999999</v>
      </c>
      <c r="G5">
        <v>1077000000</v>
      </c>
    </row>
    <row r="6" spans="1:7" x14ac:dyDescent="0.25">
      <c r="A6" s="1">
        <v>41303</v>
      </c>
      <c r="B6">
        <v>10751.009770000001</v>
      </c>
      <c r="C6">
        <v>11285.490229999999</v>
      </c>
      <c r="D6">
        <v>10751.009770000001</v>
      </c>
      <c r="E6">
        <v>11260.349609999999</v>
      </c>
      <c r="F6">
        <v>11260.349609999999</v>
      </c>
      <c r="G6">
        <v>1349300000</v>
      </c>
    </row>
    <row r="7" spans="1:7" x14ac:dyDescent="0.25">
      <c r="A7" s="1">
        <v>41310</v>
      </c>
      <c r="B7">
        <v>11105.240229999999</v>
      </c>
      <c r="C7">
        <v>11498.41992</v>
      </c>
      <c r="D7">
        <v>11046.91992</v>
      </c>
      <c r="E7">
        <v>11153.160159999999</v>
      </c>
      <c r="F7">
        <v>11153.160159999999</v>
      </c>
      <c r="G7">
        <v>1471000000</v>
      </c>
    </row>
    <row r="8" spans="1:7" x14ac:dyDescent="0.25">
      <c r="A8" s="1">
        <v>41317</v>
      </c>
      <c r="B8">
        <v>11346.719730000001</v>
      </c>
      <c r="C8">
        <v>11460.639649999999</v>
      </c>
      <c r="D8">
        <v>11065.059569999999</v>
      </c>
      <c r="E8">
        <v>11407.87012</v>
      </c>
      <c r="F8">
        <v>11407.87012</v>
      </c>
      <c r="G8">
        <v>1441100000</v>
      </c>
    </row>
    <row r="9" spans="1:7" x14ac:dyDescent="0.25">
      <c r="A9" s="1">
        <v>41324</v>
      </c>
      <c r="B9">
        <v>11336.450199999999</v>
      </c>
      <c r="C9">
        <v>11662.51953</v>
      </c>
      <c r="D9">
        <v>11175.66992</v>
      </c>
      <c r="E9">
        <v>11662.51953</v>
      </c>
      <c r="F9">
        <v>11662.51953</v>
      </c>
      <c r="G9">
        <v>1077000000</v>
      </c>
    </row>
    <row r="10" spans="1:7" x14ac:dyDescent="0.25">
      <c r="A10" s="1">
        <v>41331</v>
      </c>
      <c r="B10">
        <v>11449.660159999999</v>
      </c>
      <c r="C10">
        <v>11767.679690000001</v>
      </c>
      <c r="D10">
        <v>11253.969730000001</v>
      </c>
      <c r="E10">
        <v>11652.29004</v>
      </c>
      <c r="F10">
        <v>11652.29004</v>
      </c>
      <c r="G10">
        <v>1073800000</v>
      </c>
    </row>
    <row r="11" spans="1:7" x14ac:dyDescent="0.25">
      <c r="A11" s="1">
        <v>41338</v>
      </c>
      <c r="B11">
        <v>11732.570309999999</v>
      </c>
      <c r="C11">
        <v>12403.950199999999</v>
      </c>
      <c r="D11">
        <v>11666.37988</v>
      </c>
      <c r="E11">
        <v>12349.04981</v>
      </c>
      <c r="F11">
        <v>12349.04981</v>
      </c>
      <c r="G11">
        <v>1312700000</v>
      </c>
    </row>
    <row r="12" spans="1:7" x14ac:dyDescent="0.25">
      <c r="A12" s="1">
        <v>41345</v>
      </c>
      <c r="B12">
        <v>12433.599609999999</v>
      </c>
      <c r="C12">
        <v>12560.950199999999</v>
      </c>
      <c r="D12">
        <v>12220.62988</v>
      </c>
      <c r="E12">
        <v>12220.62988</v>
      </c>
      <c r="F12">
        <v>12220.62988</v>
      </c>
      <c r="G12">
        <v>1120800000</v>
      </c>
    </row>
    <row r="13" spans="1:7" x14ac:dyDescent="0.25">
      <c r="A13" s="1">
        <v>41352</v>
      </c>
      <c r="B13">
        <v>12405.610350000001</v>
      </c>
      <c r="C13">
        <v>12650.259770000001</v>
      </c>
      <c r="D13">
        <v>12338.530269999999</v>
      </c>
      <c r="E13">
        <v>12546.45996</v>
      </c>
      <c r="F13">
        <v>12546.45996</v>
      </c>
      <c r="G13">
        <v>696400000</v>
      </c>
    </row>
    <row r="14" spans="1:7" x14ac:dyDescent="0.25">
      <c r="A14" s="1">
        <v>41359</v>
      </c>
      <c r="B14">
        <v>12461.79004</v>
      </c>
      <c r="C14">
        <v>12540.12012</v>
      </c>
      <c r="D14">
        <v>12133</v>
      </c>
      <c r="E14">
        <v>12135.01953</v>
      </c>
      <c r="F14">
        <v>12135.01953</v>
      </c>
      <c r="G14">
        <v>924700000</v>
      </c>
    </row>
    <row r="15" spans="1:7" x14ac:dyDescent="0.25">
      <c r="A15" s="1">
        <v>41366</v>
      </c>
      <c r="B15">
        <v>12051.570309999999</v>
      </c>
      <c r="C15">
        <v>13225.62012</v>
      </c>
      <c r="D15">
        <v>11805.780269999999</v>
      </c>
      <c r="E15">
        <v>13192.589840000001</v>
      </c>
      <c r="F15">
        <v>13192.589840000001</v>
      </c>
      <c r="G15">
        <v>1610400000</v>
      </c>
    </row>
    <row r="16" spans="1:7" x14ac:dyDescent="0.25">
      <c r="A16" s="1">
        <v>41373</v>
      </c>
      <c r="B16">
        <v>13309.12988</v>
      </c>
      <c r="C16">
        <v>13568.25</v>
      </c>
      <c r="D16">
        <v>13151.73047</v>
      </c>
      <c r="E16">
        <v>13275.660159999999</v>
      </c>
      <c r="F16">
        <v>13275.660159999999</v>
      </c>
      <c r="G16">
        <v>1688900000</v>
      </c>
    </row>
    <row r="17" spans="1:7" x14ac:dyDescent="0.25">
      <c r="A17" s="1">
        <v>41380</v>
      </c>
      <c r="B17">
        <v>13023.910159999999</v>
      </c>
      <c r="C17">
        <v>13611.58008</v>
      </c>
      <c r="D17">
        <v>13004.45996</v>
      </c>
      <c r="E17">
        <v>13568.37012</v>
      </c>
      <c r="F17">
        <v>13568.37012</v>
      </c>
      <c r="G17">
        <v>1386200000</v>
      </c>
    </row>
    <row r="18" spans="1:7" x14ac:dyDescent="0.25">
      <c r="A18" s="1">
        <v>41387</v>
      </c>
      <c r="B18">
        <v>13545.599609999999</v>
      </c>
      <c r="C18">
        <v>13983.87012</v>
      </c>
      <c r="D18">
        <v>13505.530269999999</v>
      </c>
      <c r="E18">
        <v>13884.12988</v>
      </c>
      <c r="F18">
        <v>13884.12988</v>
      </c>
      <c r="G18">
        <v>1090400000</v>
      </c>
    </row>
    <row r="19" spans="1:7" x14ac:dyDescent="0.25">
      <c r="A19" s="1">
        <v>41394</v>
      </c>
      <c r="B19">
        <v>13854.820309999999</v>
      </c>
      <c r="C19">
        <v>13897.059569999999</v>
      </c>
      <c r="D19">
        <v>13637.95996</v>
      </c>
      <c r="E19">
        <v>13694.04004</v>
      </c>
      <c r="F19">
        <v>13694.04004</v>
      </c>
      <c r="G19">
        <v>602800000</v>
      </c>
    </row>
    <row r="20" spans="1:7" x14ac:dyDescent="0.25">
      <c r="A20" s="1">
        <v>41401</v>
      </c>
      <c r="B20">
        <v>13960.04004</v>
      </c>
      <c r="C20">
        <v>14849.009770000001</v>
      </c>
      <c r="D20">
        <v>13951.809569999999</v>
      </c>
      <c r="E20">
        <v>14782.20996</v>
      </c>
      <c r="F20">
        <v>14782.20996</v>
      </c>
      <c r="G20">
        <v>1437800000</v>
      </c>
    </row>
    <row r="21" spans="1:7" x14ac:dyDescent="0.25">
      <c r="A21" s="1">
        <v>41408</v>
      </c>
      <c r="B21">
        <v>14822.559569999999</v>
      </c>
      <c r="C21">
        <v>15381.740229999999</v>
      </c>
      <c r="D21">
        <v>14755.08008</v>
      </c>
      <c r="E21">
        <v>15360.809569999999</v>
      </c>
      <c r="F21">
        <v>15360.809569999999</v>
      </c>
      <c r="G21">
        <v>1797400000</v>
      </c>
    </row>
    <row r="22" spans="1:7" x14ac:dyDescent="0.25">
      <c r="A22" s="1">
        <v>41415</v>
      </c>
      <c r="B22">
        <v>15264.79004</v>
      </c>
      <c r="C22">
        <v>15942.599609999999</v>
      </c>
      <c r="D22">
        <v>13981.51953</v>
      </c>
      <c r="E22">
        <v>14142.650390000001</v>
      </c>
      <c r="F22">
        <v>14142.650390000001</v>
      </c>
      <c r="G22">
        <v>2354700000</v>
      </c>
    </row>
    <row r="23" spans="1:7" x14ac:dyDescent="0.25">
      <c r="A23" s="1">
        <v>41422</v>
      </c>
      <c r="B23">
        <v>13943.62012</v>
      </c>
      <c r="C23">
        <v>14512.280269999999</v>
      </c>
      <c r="D23">
        <v>13261.820309999999</v>
      </c>
      <c r="E23">
        <v>13261.820309999999</v>
      </c>
      <c r="F23">
        <v>13261.820309999999</v>
      </c>
      <c r="G23">
        <v>1517700000</v>
      </c>
    </row>
    <row r="24" spans="1:7" x14ac:dyDescent="0.25">
      <c r="A24" s="1">
        <v>41429</v>
      </c>
      <c r="B24">
        <v>13186.599609999999</v>
      </c>
      <c r="C24">
        <v>13711.41992</v>
      </c>
      <c r="D24">
        <v>12548.200199999999</v>
      </c>
      <c r="E24">
        <v>13514.200199999999</v>
      </c>
      <c r="F24">
        <v>13514.200199999999</v>
      </c>
      <c r="G24">
        <v>1561900000</v>
      </c>
    </row>
    <row r="25" spans="1:7" x14ac:dyDescent="0.25">
      <c r="A25" s="1">
        <v>41436</v>
      </c>
      <c r="B25">
        <v>13504.76953</v>
      </c>
      <c r="C25">
        <v>13584.309569999999</v>
      </c>
      <c r="D25">
        <v>12415.849609999999</v>
      </c>
      <c r="E25">
        <v>13033.12012</v>
      </c>
      <c r="F25">
        <v>13033.12012</v>
      </c>
      <c r="G25">
        <v>1156700000</v>
      </c>
    </row>
    <row r="26" spans="1:7" x14ac:dyDescent="0.25">
      <c r="A26" s="1">
        <v>41443</v>
      </c>
      <c r="B26">
        <v>13015.150390000001</v>
      </c>
      <c r="C26">
        <v>13426.12988</v>
      </c>
      <c r="D26">
        <v>12702.66992</v>
      </c>
      <c r="E26">
        <v>13062.780269999999</v>
      </c>
      <c r="F26">
        <v>13062.780269999999</v>
      </c>
      <c r="G26">
        <v>964800000</v>
      </c>
    </row>
    <row r="27" spans="1:7" x14ac:dyDescent="0.25">
      <c r="A27" s="1">
        <v>41450</v>
      </c>
      <c r="B27">
        <v>13081.62012</v>
      </c>
      <c r="C27">
        <v>13862.70996</v>
      </c>
      <c r="D27">
        <v>12758.219730000001</v>
      </c>
      <c r="E27">
        <v>13852.5</v>
      </c>
      <c r="F27">
        <v>13852.5</v>
      </c>
      <c r="G27">
        <v>961700000</v>
      </c>
    </row>
    <row r="28" spans="1:7" x14ac:dyDescent="0.25">
      <c r="A28" s="1">
        <v>41457</v>
      </c>
      <c r="B28">
        <v>13969.150390000001</v>
      </c>
      <c r="C28">
        <v>14497.650390000001</v>
      </c>
      <c r="D28">
        <v>13898.54004</v>
      </c>
      <c r="E28">
        <v>14109.339840000001</v>
      </c>
      <c r="F28">
        <v>14109.339840000001</v>
      </c>
      <c r="G28">
        <v>958200000</v>
      </c>
    </row>
    <row r="29" spans="1:7" x14ac:dyDescent="0.25">
      <c r="A29" s="1">
        <v>41464</v>
      </c>
      <c r="B29">
        <v>14295.440430000001</v>
      </c>
      <c r="C29">
        <v>14574.16992</v>
      </c>
      <c r="D29">
        <v>14186.030269999999</v>
      </c>
      <c r="E29">
        <v>14506.25</v>
      </c>
      <c r="F29">
        <v>14506.25</v>
      </c>
      <c r="G29">
        <v>728200000</v>
      </c>
    </row>
    <row r="30" spans="1:7" x14ac:dyDescent="0.25">
      <c r="A30" s="1">
        <v>41471</v>
      </c>
      <c r="B30">
        <v>14594.87988</v>
      </c>
      <c r="C30">
        <v>14953.29004</v>
      </c>
      <c r="D30">
        <v>14413.280269999999</v>
      </c>
      <c r="E30">
        <v>14658.04004</v>
      </c>
      <c r="F30">
        <v>14658.04004</v>
      </c>
      <c r="G30">
        <v>1072000000</v>
      </c>
    </row>
    <row r="31" spans="1:7" x14ac:dyDescent="0.25">
      <c r="A31" s="1">
        <v>41478</v>
      </c>
      <c r="B31">
        <v>14555.360350000001</v>
      </c>
      <c r="C31">
        <v>14820.179690000001</v>
      </c>
      <c r="D31">
        <v>13661.12988</v>
      </c>
      <c r="E31">
        <v>13661.12988</v>
      </c>
      <c r="F31">
        <v>13661.12988</v>
      </c>
      <c r="G31">
        <v>845100000</v>
      </c>
    </row>
    <row r="32" spans="1:7" x14ac:dyDescent="0.25">
      <c r="A32" s="1">
        <v>41485</v>
      </c>
      <c r="B32">
        <v>13634.200199999999</v>
      </c>
      <c r="C32">
        <v>14466.160159999999</v>
      </c>
      <c r="D32">
        <v>13613.780269999999</v>
      </c>
      <c r="E32">
        <v>14258.04004</v>
      </c>
      <c r="F32">
        <v>14258.04004</v>
      </c>
      <c r="G32">
        <v>893200000</v>
      </c>
    </row>
    <row r="33" spans="1:7" x14ac:dyDescent="0.25">
      <c r="A33" s="1">
        <v>41492</v>
      </c>
      <c r="B33">
        <v>14237.099609999999</v>
      </c>
      <c r="C33">
        <v>14401.059569999999</v>
      </c>
      <c r="D33">
        <v>13430.639649999999</v>
      </c>
      <c r="E33">
        <v>13519.429690000001</v>
      </c>
      <c r="F33">
        <v>13519.429690000001</v>
      </c>
      <c r="G33">
        <v>777000000</v>
      </c>
    </row>
    <row r="34" spans="1:7" x14ac:dyDescent="0.25">
      <c r="A34" s="1">
        <v>41499</v>
      </c>
      <c r="B34">
        <v>13696.360350000001</v>
      </c>
      <c r="C34">
        <v>14050.160159999999</v>
      </c>
      <c r="D34">
        <v>13532.610350000001</v>
      </c>
      <c r="E34">
        <v>13758.12988</v>
      </c>
      <c r="F34">
        <v>13758.12988</v>
      </c>
      <c r="G34">
        <v>643000000</v>
      </c>
    </row>
    <row r="35" spans="1:7" x14ac:dyDescent="0.25">
      <c r="A35" s="1">
        <v>41506</v>
      </c>
      <c r="B35">
        <v>13632.95996</v>
      </c>
      <c r="C35">
        <v>13774.660159999999</v>
      </c>
      <c r="D35">
        <v>13238.73047</v>
      </c>
      <c r="E35">
        <v>13636.280269999999</v>
      </c>
      <c r="F35">
        <v>13636.280269999999</v>
      </c>
      <c r="G35">
        <v>687800000</v>
      </c>
    </row>
    <row r="36" spans="1:7" x14ac:dyDescent="0.25">
      <c r="A36" s="1">
        <v>41513</v>
      </c>
      <c r="B36">
        <v>13551.75</v>
      </c>
      <c r="C36">
        <v>13678.79004</v>
      </c>
      <c r="D36">
        <v>13188.139649999999</v>
      </c>
      <c r="E36">
        <v>13572.91992</v>
      </c>
      <c r="F36">
        <v>13572.91992</v>
      </c>
      <c r="G36">
        <v>640300000</v>
      </c>
    </row>
    <row r="37" spans="1:7" x14ac:dyDescent="0.25">
      <c r="A37" s="1">
        <v>41520</v>
      </c>
      <c r="B37">
        <v>13748.679690000001</v>
      </c>
      <c r="C37">
        <v>14251.45996</v>
      </c>
      <c r="D37">
        <v>13748.679690000001</v>
      </c>
      <c r="E37">
        <v>14205.23047</v>
      </c>
      <c r="F37">
        <v>14205.23047</v>
      </c>
      <c r="G37">
        <v>760800000</v>
      </c>
    </row>
    <row r="38" spans="1:7" x14ac:dyDescent="0.25">
      <c r="A38" s="1">
        <v>41527</v>
      </c>
      <c r="B38">
        <v>14318.719730000001</v>
      </c>
      <c r="C38">
        <v>14561.45996</v>
      </c>
      <c r="D38">
        <v>14233.12012</v>
      </c>
      <c r="E38">
        <v>14404.66992</v>
      </c>
      <c r="F38">
        <v>14404.66992</v>
      </c>
      <c r="G38">
        <v>679000000</v>
      </c>
    </row>
    <row r="39" spans="1:7" x14ac:dyDescent="0.25">
      <c r="A39" s="1">
        <v>41534</v>
      </c>
      <c r="B39">
        <v>14456.990229999999</v>
      </c>
      <c r="C39">
        <v>14816.650390000001</v>
      </c>
      <c r="D39">
        <v>14311.66992</v>
      </c>
      <c r="E39">
        <v>14742.41992</v>
      </c>
      <c r="F39">
        <v>14742.41992</v>
      </c>
      <c r="G39">
        <v>614300000</v>
      </c>
    </row>
    <row r="40" spans="1:7" x14ac:dyDescent="0.25">
      <c r="A40" s="1">
        <v>41541</v>
      </c>
      <c r="B40">
        <v>14626.04004</v>
      </c>
      <c r="C40">
        <v>14817.5</v>
      </c>
      <c r="D40">
        <v>14410.51953</v>
      </c>
      <c r="E40">
        <v>14455.79981</v>
      </c>
      <c r="F40">
        <v>14455.79981</v>
      </c>
      <c r="G40">
        <v>741900000</v>
      </c>
    </row>
    <row r="41" spans="1:7" x14ac:dyDescent="0.25">
      <c r="A41" s="1">
        <v>41548</v>
      </c>
      <c r="B41">
        <v>14517.98047</v>
      </c>
      <c r="C41">
        <v>14642.969730000001</v>
      </c>
      <c r="D41">
        <v>13841.929690000001</v>
      </c>
      <c r="E41">
        <v>13853.320309999999</v>
      </c>
      <c r="F41">
        <v>13853.320309999999</v>
      </c>
      <c r="G41">
        <v>763200000</v>
      </c>
    </row>
    <row r="42" spans="1:7" x14ac:dyDescent="0.25">
      <c r="A42" s="1">
        <v>41555</v>
      </c>
      <c r="B42">
        <v>13794.740229999999</v>
      </c>
      <c r="C42">
        <v>14447.87012</v>
      </c>
      <c r="D42">
        <v>13748.940430000001</v>
      </c>
      <c r="E42">
        <v>14404.740229999999</v>
      </c>
      <c r="F42">
        <v>14404.740229999999</v>
      </c>
      <c r="G42">
        <v>638900000</v>
      </c>
    </row>
    <row r="43" spans="1:7" x14ac:dyDescent="0.25">
      <c r="A43" s="1">
        <v>41562</v>
      </c>
      <c r="B43">
        <v>14510.26953</v>
      </c>
      <c r="C43">
        <v>14727.849609999999</v>
      </c>
      <c r="D43">
        <v>14415.759770000001</v>
      </c>
      <c r="E43">
        <v>14693.570309999999</v>
      </c>
      <c r="F43">
        <v>14693.570309999999</v>
      </c>
      <c r="G43">
        <v>596600000</v>
      </c>
    </row>
    <row r="44" spans="1:7" x14ac:dyDescent="0.25">
      <c r="A44" s="1">
        <v>41569</v>
      </c>
      <c r="B44">
        <v>14677.08008</v>
      </c>
      <c r="C44">
        <v>14799.280269999999</v>
      </c>
      <c r="D44">
        <v>14088.190430000001</v>
      </c>
      <c r="E44">
        <v>14396.04004</v>
      </c>
      <c r="F44">
        <v>14396.04004</v>
      </c>
      <c r="G44">
        <v>646100000</v>
      </c>
    </row>
    <row r="45" spans="1:7" x14ac:dyDescent="0.25">
      <c r="A45" s="1">
        <v>41576</v>
      </c>
      <c r="B45">
        <v>14288.719730000001</v>
      </c>
      <c r="C45">
        <v>14526.87988</v>
      </c>
      <c r="D45">
        <v>14126.410159999999</v>
      </c>
      <c r="E45">
        <v>14201.570309999999</v>
      </c>
      <c r="F45">
        <v>14201.570309999999</v>
      </c>
      <c r="G45">
        <v>621600000</v>
      </c>
    </row>
    <row r="46" spans="1:7" x14ac:dyDescent="0.25">
      <c r="A46" s="1">
        <v>41583</v>
      </c>
      <c r="B46">
        <v>14319.75</v>
      </c>
      <c r="C46">
        <v>14407.690430000001</v>
      </c>
      <c r="D46">
        <v>14026.16992</v>
      </c>
      <c r="E46">
        <v>14269.839840000001</v>
      </c>
      <c r="F46">
        <v>14269.839840000001</v>
      </c>
      <c r="G46">
        <v>652200000</v>
      </c>
    </row>
    <row r="47" spans="1:7" x14ac:dyDescent="0.25">
      <c r="A47" s="1">
        <v>41590</v>
      </c>
      <c r="B47">
        <v>14289.87012</v>
      </c>
      <c r="C47">
        <v>15273.610350000001</v>
      </c>
      <c r="D47">
        <v>14278.20996</v>
      </c>
      <c r="E47">
        <v>15164.29981</v>
      </c>
      <c r="F47">
        <v>15164.29981</v>
      </c>
      <c r="G47">
        <v>910600000</v>
      </c>
    </row>
    <row r="48" spans="1:7" x14ac:dyDescent="0.25">
      <c r="A48" s="1">
        <v>41597</v>
      </c>
      <c r="B48">
        <v>15096.62988</v>
      </c>
      <c r="C48">
        <v>15619.12988</v>
      </c>
      <c r="D48">
        <v>15020.33008</v>
      </c>
      <c r="E48">
        <v>15619.12988</v>
      </c>
      <c r="F48">
        <v>15619.12988</v>
      </c>
      <c r="G48">
        <v>828600000</v>
      </c>
    </row>
    <row r="49" spans="1:7" x14ac:dyDescent="0.25">
      <c r="A49" s="1">
        <v>41604</v>
      </c>
      <c r="B49">
        <v>15501.950199999999</v>
      </c>
      <c r="C49">
        <v>15729.089840000001</v>
      </c>
      <c r="D49">
        <v>15414.51953</v>
      </c>
      <c r="E49">
        <v>15655.070309999999</v>
      </c>
      <c r="F49">
        <v>15655.070309999999</v>
      </c>
      <c r="G49">
        <v>756900000</v>
      </c>
    </row>
    <row r="50" spans="1:7" x14ac:dyDescent="0.25">
      <c r="A50" s="1">
        <v>41611</v>
      </c>
      <c r="B50">
        <v>15747.54004</v>
      </c>
      <c r="C50">
        <v>15794.150390000001</v>
      </c>
      <c r="D50">
        <v>15112.54004</v>
      </c>
      <c r="E50">
        <v>15650.20996</v>
      </c>
      <c r="F50">
        <v>15650.20996</v>
      </c>
      <c r="G50">
        <v>749100000</v>
      </c>
    </row>
    <row r="51" spans="1:7" x14ac:dyDescent="0.25">
      <c r="A51" s="1">
        <v>41618</v>
      </c>
      <c r="B51">
        <v>15633.969730000001</v>
      </c>
      <c r="C51">
        <v>15633.969730000001</v>
      </c>
      <c r="D51">
        <v>15146.12988</v>
      </c>
      <c r="E51">
        <v>15152.910159999999</v>
      </c>
      <c r="F51">
        <v>15152.910159999999</v>
      </c>
      <c r="G51">
        <v>774500000</v>
      </c>
    </row>
    <row r="52" spans="1:7" x14ac:dyDescent="0.25">
      <c r="A52" s="1">
        <v>41625</v>
      </c>
      <c r="B52">
        <v>15290.219730000001</v>
      </c>
      <c r="C52">
        <v>15891.820309999999</v>
      </c>
      <c r="D52">
        <v>15248.41992</v>
      </c>
      <c r="E52">
        <v>15870.41992</v>
      </c>
      <c r="F52">
        <v>15870.41992</v>
      </c>
      <c r="G52">
        <v>650900000</v>
      </c>
    </row>
    <row r="53" spans="1:7" x14ac:dyDescent="0.25">
      <c r="A53" s="1">
        <v>41632</v>
      </c>
      <c r="B53">
        <v>15955.900390000001</v>
      </c>
      <c r="C53">
        <v>16320.219730000001</v>
      </c>
      <c r="D53">
        <v>15849</v>
      </c>
      <c r="E53">
        <v>16291.309569999999</v>
      </c>
      <c r="F53">
        <v>16291.309569999999</v>
      </c>
      <c r="G53">
        <v>833300000</v>
      </c>
    </row>
    <row r="54" spans="1:7" x14ac:dyDescent="0.25">
      <c r="A54" s="1">
        <v>41639</v>
      </c>
      <c r="B54">
        <v>16147.54004</v>
      </c>
      <c r="C54">
        <v>16164.009770000001</v>
      </c>
      <c r="D54">
        <v>15864.440430000001</v>
      </c>
      <c r="E54">
        <v>15908.87988</v>
      </c>
      <c r="F54">
        <v>15908.87988</v>
      </c>
      <c r="G54">
        <v>192700000</v>
      </c>
    </row>
    <row r="55" spans="1:7" x14ac:dyDescent="0.25">
      <c r="A55" s="1">
        <v>41646</v>
      </c>
      <c r="B55">
        <v>15835.410159999999</v>
      </c>
      <c r="C55">
        <v>16121.450199999999</v>
      </c>
      <c r="D55">
        <v>15754.700199999999</v>
      </c>
      <c r="E55">
        <v>15912.059569999999</v>
      </c>
      <c r="F55">
        <v>15912.059569999999</v>
      </c>
      <c r="G55">
        <v>827500000</v>
      </c>
    </row>
    <row r="56" spans="1:7" x14ac:dyDescent="0.25">
      <c r="A56" s="1">
        <v>41653</v>
      </c>
      <c r="B56">
        <v>15657.200199999999</v>
      </c>
      <c r="C56">
        <v>15941.08008</v>
      </c>
      <c r="D56">
        <v>15383.690430000001</v>
      </c>
      <c r="E56">
        <v>15641.679690000001</v>
      </c>
      <c r="F56">
        <v>15641.679690000001</v>
      </c>
      <c r="G56">
        <v>936800000</v>
      </c>
    </row>
    <row r="57" spans="1:7" x14ac:dyDescent="0.25">
      <c r="A57" s="1">
        <v>41660</v>
      </c>
      <c r="B57">
        <v>15710.889649999999</v>
      </c>
      <c r="C57">
        <v>15958.58008</v>
      </c>
      <c r="D57">
        <v>14933.54981</v>
      </c>
      <c r="E57">
        <v>15005.73047</v>
      </c>
      <c r="F57">
        <v>15005.73047</v>
      </c>
      <c r="G57">
        <v>991400000</v>
      </c>
    </row>
    <row r="58" spans="1:7" x14ac:dyDescent="0.25">
      <c r="A58" s="1">
        <v>41667</v>
      </c>
      <c r="B58">
        <v>15038.639649999999</v>
      </c>
      <c r="C58">
        <v>15383.910159999999</v>
      </c>
      <c r="D58">
        <v>14615.04981</v>
      </c>
      <c r="E58">
        <v>14619.12988</v>
      </c>
      <c r="F58">
        <v>14619.12988</v>
      </c>
      <c r="G58">
        <v>989300000</v>
      </c>
    </row>
    <row r="59" spans="1:7" x14ac:dyDescent="0.25">
      <c r="A59" s="1">
        <v>41674</v>
      </c>
      <c r="B59">
        <v>14353.33008</v>
      </c>
      <c r="C59">
        <v>14725.91992</v>
      </c>
      <c r="D59">
        <v>13995.860350000001</v>
      </c>
      <c r="E59">
        <v>14718.339840000001</v>
      </c>
      <c r="F59">
        <v>14718.339840000001</v>
      </c>
      <c r="G59">
        <v>1103300000</v>
      </c>
    </row>
    <row r="60" spans="1:7" x14ac:dyDescent="0.25">
      <c r="A60" s="1">
        <v>41681</v>
      </c>
      <c r="B60">
        <v>14821.73047</v>
      </c>
      <c r="C60">
        <v>14874.79004</v>
      </c>
      <c r="D60">
        <v>14214.599609999999</v>
      </c>
      <c r="E60">
        <v>14393.110350000001</v>
      </c>
      <c r="F60">
        <v>14393.110350000001</v>
      </c>
      <c r="G60">
        <v>666700000</v>
      </c>
    </row>
    <row r="61" spans="1:7" x14ac:dyDescent="0.25">
      <c r="A61" s="1">
        <v>41688</v>
      </c>
      <c r="B61">
        <v>14514.469730000001</v>
      </c>
      <c r="C61">
        <v>14982.530269999999</v>
      </c>
      <c r="D61">
        <v>14428.73047</v>
      </c>
      <c r="E61">
        <v>14837.679690000001</v>
      </c>
      <c r="F61">
        <v>14837.679690000001</v>
      </c>
      <c r="G61">
        <v>830600000</v>
      </c>
    </row>
    <row r="62" spans="1:7" x14ac:dyDescent="0.25">
      <c r="A62" s="1">
        <v>41695</v>
      </c>
      <c r="B62">
        <v>15002.509770000001</v>
      </c>
      <c r="C62">
        <v>15094.54004</v>
      </c>
      <c r="D62">
        <v>14443.099609999999</v>
      </c>
      <c r="E62">
        <v>14652.23047</v>
      </c>
      <c r="F62">
        <v>14652.23047</v>
      </c>
      <c r="G62">
        <v>733800000</v>
      </c>
    </row>
    <row r="63" spans="1:7" x14ac:dyDescent="0.25">
      <c r="A63" s="1">
        <v>41702</v>
      </c>
      <c r="B63">
        <v>14553.950199999999</v>
      </c>
      <c r="C63">
        <v>15312.599609999999</v>
      </c>
      <c r="D63">
        <v>14546.339840000001</v>
      </c>
      <c r="E63">
        <v>15120.139649999999</v>
      </c>
      <c r="F63">
        <v>15120.139649999999</v>
      </c>
      <c r="G63">
        <v>669200000</v>
      </c>
    </row>
    <row r="64" spans="1:7" x14ac:dyDescent="0.25">
      <c r="A64" s="1">
        <v>41709</v>
      </c>
      <c r="B64">
        <v>15179.469730000001</v>
      </c>
      <c r="C64">
        <v>15256.030269999999</v>
      </c>
      <c r="D64">
        <v>14203.20996</v>
      </c>
      <c r="E64">
        <v>14277.66992</v>
      </c>
      <c r="F64">
        <v>14277.66992</v>
      </c>
      <c r="G64">
        <v>750700000</v>
      </c>
    </row>
    <row r="65" spans="1:7" x14ac:dyDescent="0.25">
      <c r="A65" s="1">
        <v>41716</v>
      </c>
      <c r="B65">
        <v>14491.410159999999</v>
      </c>
      <c r="C65">
        <v>14663.54004</v>
      </c>
      <c r="D65">
        <v>14207.83008</v>
      </c>
      <c r="E65">
        <v>14475.29981</v>
      </c>
      <c r="F65">
        <v>14475.29981</v>
      </c>
      <c r="G65">
        <v>622500000</v>
      </c>
    </row>
    <row r="66" spans="1:7" x14ac:dyDescent="0.25">
      <c r="A66" s="1">
        <v>41723</v>
      </c>
      <c r="B66">
        <v>14401.690430000001</v>
      </c>
      <c r="C66">
        <v>14843.66992</v>
      </c>
      <c r="D66">
        <v>14227.809569999999</v>
      </c>
      <c r="E66">
        <v>14827.83008</v>
      </c>
      <c r="F66">
        <v>14827.83008</v>
      </c>
      <c r="G66">
        <v>822500000</v>
      </c>
    </row>
    <row r="67" spans="1:7" x14ac:dyDescent="0.25">
      <c r="A67" s="1">
        <v>41730</v>
      </c>
      <c r="B67">
        <v>14870.509770000001</v>
      </c>
      <c r="C67">
        <v>15164.389649999999</v>
      </c>
      <c r="D67">
        <v>14751.29004</v>
      </c>
      <c r="E67">
        <v>14808.849609999999</v>
      </c>
      <c r="F67">
        <v>14808.849609999999</v>
      </c>
      <c r="G67">
        <v>645900000</v>
      </c>
    </row>
    <row r="68" spans="1:7" x14ac:dyDescent="0.25">
      <c r="A68" s="1">
        <v>41737</v>
      </c>
      <c r="B68">
        <v>14715.79981</v>
      </c>
      <c r="C68">
        <v>14740.099609999999</v>
      </c>
      <c r="D68">
        <v>13885.110350000001</v>
      </c>
      <c r="E68">
        <v>13910.160159999999</v>
      </c>
      <c r="F68">
        <v>13910.160159999999</v>
      </c>
      <c r="G68">
        <v>717500000</v>
      </c>
    </row>
    <row r="69" spans="1:7" x14ac:dyDescent="0.25">
      <c r="A69" s="1">
        <v>41744</v>
      </c>
      <c r="B69">
        <v>14068.75</v>
      </c>
      <c r="C69">
        <v>14649.5</v>
      </c>
      <c r="D69">
        <v>13969.16992</v>
      </c>
      <c r="E69">
        <v>14512.37988</v>
      </c>
      <c r="F69">
        <v>14512.37988</v>
      </c>
      <c r="G69">
        <v>565800000</v>
      </c>
    </row>
    <row r="70" spans="1:7" x14ac:dyDescent="0.25">
      <c r="A70" s="1">
        <v>41751</v>
      </c>
      <c r="B70">
        <v>14586.29004</v>
      </c>
      <c r="C70">
        <v>14604.29981</v>
      </c>
      <c r="D70">
        <v>14224.469730000001</v>
      </c>
      <c r="E70">
        <v>14288.23047</v>
      </c>
      <c r="F70">
        <v>14288.23047</v>
      </c>
      <c r="G70">
        <v>521200000</v>
      </c>
    </row>
    <row r="71" spans="1:7" x14ac:dyDescent="0.25">
      <c r="A71" s="1">
        <v>41758</v>
      </c>
      <c r="B71">
        <v>14393.509770000001</v>
      </c>
      <c r="C71">
        <v>14493.030269999999</v>
      </c>
      <c r="D71">
        <v>14275.690430000001</v>
      </c>
      <c r="E71">
        <v>14457.509770000001</v>
      </c>
      <c r="F71">
        <v>14457.509770000001</v>
      </c>
      <c r="G71">
        <v>362900000</v>
      </c>
    </row>
    <row r="72" spans="1:7" x14ac:dyDescent="0.25">
      <c r="A72" s="1">
        <v>41765</v>
      </c>
      <c r="B72">
        <v>14296.25</v>
      </c>
      <c r="C72">
        <v>14299.12988</v>
      </c>
      <c r="D72">
        <v>14033.450199999999</v>
      </c>
      <c r="E72">
        <v>14149.51953</v>
      </c>
      <c r="F72">
        <v>14149.51953</v>
      </c>
      <c r="G72">
        <v>500700000</v>
      </c>
    </row>
    <row r="73" spans="1:7" x14ac:dyDescent="0.25">
      <c r="A73" s="1">
        <v>41772</v>
      </c>
      <c r="B73">
        <v>14367.940430000001</v>
      </c>
      <c r="C73">
        <v>14464.009770000001</v>
      </c>
      <c r="D73">
        <v>13991.79981</v>
      </c>
      <c r="E73">
        <v>14006.440430000001</v>
      </c>
      <c r="F73">
        <v>14006.440430000001</v>
      </c>
      <c r="G73">
        <v>620500000</v>
      </c>
    </row>
    <row r="74" spans="1:7" x14ac:dyDescent="0.25">
      <c r="A74" s="1">
        <v>41779</v>
      </c>
      <c r="B74">
        <v>14088.450199999999</v>
      </c>
      <c r="C74">
        <v>14602.51953</v>
      </c>
      <c r="D74">
        <v>13964.429690000001</v>
      </c>
      <c r="E74">
        <v>14602.51953</v>
      </c>
      <c r="F74">
        <v>14602.51953</v>
      </c>
      <c r="G74">
        <v>654400000</v>
      </c>
    </row>
    <row r="75" spans="1:7" x14ac:dyDescent="0.25">
      <c r="A75" s="1">
        <v>41786</v>
      </c>
      <c r="B75">
        <v>14589.79004</v>
      </c>
      <c r="C75">
        <v>14963.910159999999</v>
      </c>
      <c r="D75">
        <v>14574.01953</v>
      </c>
      <c r="E75">
        <v>14935.91992</v>
      </c>
      <c r="F75">
        <v>14935.91992</v>
      </c>
      <c r="G75">
        <v>677400000</v>
      </c>
    </row>
    <row r="76" spans="1:7" x14ac:dyDescent="0.25">
      <c r="A76" s="1">
        <v>41793</v>
      </c>
      <c r="B76">
        <v>15089.04004</v>
      </c>
      <c r="C76">
        <v>15206.570309999999</v>
      </c>
      <c r="D76">
        <v>14985.20996</v>
      </c>
      <c r="E76">
        <v>15124</v>
      </c>
      <c r="F76">
        <v>15124</v>
      </c>
      <c r="G76">
        <v>647900000</v>
      </c>
    </row>
    <row r="77" spans="1:7" x14ac:dyDescent="0.25">
      <c r="A77" s="1">
        <v>41800</v>
      </c>
      <c r="B77">
        <v>15130.740229999999</v>
      </c>
      <c r="C77">
        <v>15184.76953</v>
      </c>
      <c r="D77">
        <v>14830.990229999999</v>
      </c>
      <c r="E77">
        <v>14933.29004</v>
      </c>
      <c r="F77">
        <v>14933.29004</v>
      </c>
      <c r="G77">
        <v>641400000</v>
      </c>
    </row>
    <row r="78" spans="1:7" x14ac:dyDescent="0.25">
      <c r="A78" s="1">
        <v>41807</v>
      </c>
      <c r="B78">
        <v>14962.990229999999</v>
      </c>
      <c r="C78">
        <v>15442.66992</v>
      </c>
      <c r="D78">
        <v>14948.54004</v>
      </c>
      <c r="E78">
        <v>15369.280269999999</v>
      </c>
      <c r="F78">
        <v>15369.280269999999</v>
      </c>
      <c r="G78">
        <v>725900000</v>
      </c>
    </row>
    <row r="79" spans="1:7" x14ac:dyDescent="0.25">
      <c r="A79" s="1">
        <v>41814</v>
      </c>
      <c r="B79">
        <v>15300.5</v>
      </c>
      <c r="C79">
        <v>15424.570309999999</v>
      </c>
      <c r="D79">
        <v>15027.309569999999</v>
      </c>
      <c r="E79">
        <v>15162.099609999999</v>
      </c>
      <c r="F79">
        <v>15162.099609999999</v>
      </c>
      <c r="G79">
        <v>569500000</v>
      </c>
    </row>
    <row r="80" spans="1:7" x14ac:dyDescent="0.25">
      <c r="A80" s="1">
        <v>41821</v>
      </c>
      <c r="B80">
        <v>15179.639649999999</v>
      </c>
      <c r="C80">
        <v>15490.37012</v>
      </c>
      <c r="D80">
        <v>15145.87012</v>
      </c>
      <c r="E80">
        <v>15379.440430000001</v>
      </c>
      <c r="F80">
        <v>15379.440430000001</v>
      </c>
      <c r="G80">
        <v>561300000</v>
      </c>
    </row>
    <row r="81" spans="1:7" x14ac:dyDescent="0.25">
      <c r="A81" s="1">
        <v>41828</v>
      </c>
      <c r="B81">
        <v>15304.26953</v>
      </c>
      <c r="C81">
        <v>15389.889649999999</v>
      </c>
      <c r="D81">
        <v>15101.490229999999</v>
      </c>
      <c r="E81">
        <v>15296.820309999999</v>
      </c>
      <c r="F81">
        <v>15296.820309999999</v>
      </c>
      <c r="G81">
        <v>568800000</v>
      </c>
    </row>
    <row r="82" spans="1:7" x14ac:dyDescent="0.25">
      <c r="A82" s="1">
        <v>41835</v>
      </c>
      <c r="B82">
        <v>15354.429690000001</v>
      </c>
      <c r="C82">
        <v>15465.740229999999</v>
      </c>
      <c r="D82">
        <v>15110.450199999999</v>
      </c>
      <c r="E82">
        <v>15215.70996</v>
      </c>
      <c r="F82">
        <v>15215.70996</v>
      </c>
      <c r="G82">
        <v>393900000</v>
      </c>
    </row>
    <row r="83" spans="1:7" x14ac:dyDescent="0.25">
      <c r="A83" s="1">
        <v>41842</v>
      </c>
      <c r="B83">
        <v>15296.41992</v>
      </c>
      <c r="C83">
        <v>15556.62012</v>
      </c>
      <c r="D83">
        <v>15232.139649999999</v>
      </c>
      <c r="E83">
        <v>15529.400390000001</v>
      </c>
      <c r="F83">
        <v>15529.400390000001</v>
      </c>
      <c r="G83">
        <v>573000000</v>
      </c>
    </row>
    <row r="84" spans="1:7" x14ac:dyDescent="0.25">
      <c r="A84" s="1">
        <v>41849</v>
      </c>
      <c r="B84">
        <v>15564.79004</v>
      </c>
      <c r="C84">
        <v>15759.660159999999</v>
      </c>
      <c r="D84">
        <v>15440.20996</v>
      </c>
      <c r="E84">
        <v>15474.5</v>
      </c>
      <c r="F84">
        <v>15474.5</v>
      </c>
      <c r="G84">
        <v>637300000</v>
      </c>
    </row>
    <row r="85" spans="1:7" x14ac:dyDescent="0.25">
      <c r="A85" s="1">
        <v>41856</v>
      </c>
      <c r="B85">
        <v>15506.87012</v>
      </c>
      <c r="C85">
        <v>15507.320309999999</v>
      </c>
      <c r="D85">
        <v>14753.839840000001</v>
      </c>
      <c r="E85">
        <v>15130.51953</v>
      </c>
      <c r="F85">
        <v>15130.51953</v>
      </c>
      <c r="G85">
        <v>701900000</v>
      </c>
    </row>
    <row r="86" spans="1:7" x14ac:dyDescent="0.25">
      <c r="A86" s="1">
        <v>41863</v>
      </c>
      <c r="B86">
        <v>15164.73047</v>
      </c>
      <c r="C86">
        <v>15365.349609999999</v>
      </c>
      <c r="D86">
        <v>15108.530269999999</v>
      </c>
      <c r="E86">
        <v>15322.599609999999</v>
      </c>
      <c r="F86">
        <v>15322.599609999999</v>
      </c>
      <c r="G86">
        <v>444300000</v>
      </c>
    </row>
    <row r="87" spans="1:7" x14ac:dyDescent="0.25">
      <c r="A87" s="1">
        <v>41870</v>
      </c>
      <c r="B87">
        <v>15451.940430000001</v>
      </c>
      <c r="C87">
        <v>15628.780269999999</v>
      </c>
      <c r="D87">
        <v>15429.110350000001</v>
      </c>
      <c r="E87">
        <v>15613.25</v>
      </c>
      <c r="F87">
        <v>15613.25</v>
      </c>
      <c r="G87">
        <v>488800000</v>
      </c>
    </row>
    <row r="88" spans="1:7" x14ac:dyDescent="0.25">
      <c r="A88" s="1">
        <v>41877</v>
      </c>
      <c r="B88">
        <v>15609.639649999999</v>
      </c>
      <c r="C88">
        <v>15613.339840000001</v>
      </c>
      <c r="D88">
        <v>15356</v>
      </c>
      <c r="E88">
        <v>15476.599609999999</v>
      </c>
      <c r="F88">
        <v>15476.599609999999</v>
      </c>
      <c r="G88">
        <v>473700000</v>
      </c>
    </row>
    <row r="89" spans="1:7" x14ac:dyDescent="0.25">
      <c r="A89" s="1">
        <v>41884</v>
      </c>
      <c r="B89">
        <v>15526.940430000001</v>
      </c>
      <c r="C89">
        <v>15829.37988</v>
      </c>
      <c r="D89">
        <v>15516.5</v>
      </c>
      <c r="E89">
        <v>15705.110350000001</v>
      </c>
      <c r="F89">
        <v>15705.110350000001</v>
      </c>
      <c r="G89">
        <v>576500000</v>
      </c>
    </row>
    <row r="90" spans="1:7" x14ac:dyDescent="0.25">
      <c r="A90" s="1">
        <v>41891</v>
      </c>
      <c r="B90">
        <v>15795.820309999999</v>
      </c>
      <c r="C90">
        <v>15984.900390000001</v>
      </c>
      <c r="D90">
        <v>15664.79004</v>
      </c>
      <c r="E90">
        <v>15948.29004</v>
      </c>
      <c r="F90">
        <v>15948.29004</v>
      </c>
      <c r="G90">
        <v>529500000</v>
      </c>
    </row>
    <row r="91" spans="1:7" x14ac:dyDescent="0.25">
      <c r="A91" s="1">
        <v>41898</v>
      </c>
      <c r="B91">
        <v>15896.059569999999</v>
      </c>
      <c r="C91">
        <v>16364.08008</v>
      </c>
      <c r="D91">
        <v>15871.12012</v>
      </c>
      <c r="E91">
        <v>16205.900390000001</v>
      </c>
      <c r="F91">
        <v>16205.900390000001</v>
      </c>
      <c r="G91">
        <v>679500000</v>
      </c>
    </row>
    <row r="92" spans="1:7" x14ac:dyDescent="0.25">
      <c r="A92" s="1">
        <v>41905</v>
      </c>
      <c r="B92">
        <v>16105.559569999999</v>
      </c>
      <c r="C92">
        <v>16374.139649999999</v>
      </c>
      <c r="D92">
        <v>16087.950199999999</v>
      </c>
      <c r="E92">
        <v>16310.639649999999</v>
      </c>
      <c r="F92">
        <v>16310.639649999999</v>
      </c>
      <c r="G92">
        <v>517300000</v>
      </c>
    </row>
    <row r="93" spans="1:7" x14ac:dyDescent="0.25">
      <c r="A93" s="1">
        <v>41912</v>
      </c>
      <c r="B93">
        <v>16252.719730000001</v>
      </c>
      <c r="C93">
        <v>16252.719730000001</v>
      </c>
      <c r="D93">
        <v>15559.070309999999</v>
      </c>
      <c r="E93">
        <v>15890.950199999999</v>
      </c>
      <c r="F93">
        <v>15890.950199999999</v>
      </c>
      <c r="G93">
        <v>732300000</v>
      </c>
    </row>
    <row r="94" spans="1:7" x14ac:dyDescent="0.25">
      <c r="A94" s="1">
        <v>41919</v>
      </c>
      <c r="B94">
        <v>15841.16992</v>
      </c>
      <c r="C94">
        <v>15913.51953</v>
      </c>
      <c r="D94">
        <v>15221.83008</v>
      </c>
      <c r="E94">
        <v>15300.54981</v>
      </c>
      <c r="F94">
        <v>15300.54981</v>
      </c>
      <c r="G94">
        <v>612100000</v>
      </c>
    </row>
    <row r="95" spans="1:7" x14ac:dyDescent="0.25">
      <c r="A95" s="1">
        <v>41926</v>
      </c>
      <c r="B95">
        <v>15036.87012</v>
      </c>
      <c r="C95">
        <v>15111.23047</v>
      </c>
      <c r="D95">
        <v>14529.030269999999</v>
      </c>
      <c r="E95">
        <v>15111.23047</v>
      </c>
      <c r="F95">
        <v>15111.23047</v>
      </c>
      <c r="G95">
        <v>878300000</v>
      </c>
    </row>
    <row r="96" spans="1:7" x14ac:dyDescent="0.25">
      <c r="A96" s="1">
        <v>41933</v>
      </c>
      <c r="B96">
        <v>15115.29004</v>
      </c>
      <c r="C96">
        <v>15424.04981</v>
      </c>
      <c r="D96">
        <v>14761.839840000001</v>
      </c>
      <c r="E96">
        <v>15388.719730000001</v>
      </c>
      <c r="F96">
        <v>15388.719730000001</v>
      </c>
      <c r="G96">
        <v>642800000</v>
      </c>
    </row>
    <row r="97" spans="1:7" x14ac:dyDescent="0.25">
      <c r="A97" s="1">
        <v>41940</v>
      </c>
      <c r="B97">
        <v>15363.280269999999</v>
      </c>
      <c r="C97">
        <v>16533.910159999999</v>
      </c>
      <c r="D97">
        <v>15263.360350000001</v>
      </c>
      <c r="E97">
        <v>16413.759770000001</v>
      </c>
      <c r="F97">
        <v>16413.759770000001</v>
      </c>
      <c r="G97">
        <v>723700000</v>
      </c>
    </row>
    <row r="98" spans="1:7" x14ac:dyDescent="0.25">
      <c r="A98" s="1">
        <v>41947</v>
      </c>
      <c r="B98">
        <v>16732.849610000001</v>
      </c>
      <c r="C98">
        <v>17127.660159999999</v>
      </c>
      <c r="D98">
        <v>16713.369139999999</v>
      </c>
      <c r="E98">
        <v>16780.529299999998</v>
      </c>
      <c r="F98">
        <v>16780.529299999998</v>
      </c>
      <c r="G98">
        <v>1045700000</v>
      </c>
    </row>
    <row r="99" spans="1:7" x14ac:dyDescent="0.25">
      <c r="A99" s="1">
        <v>41954</v>
      </c>
      <c r="B99">
        <v>16869.490229999999</v>
      </c>
      <c r="C99">
        <v>17520.539059999999</v>
      </c>
      <c r="D99">
        <v>16855.300780000001</v>
      </c>
      <c r="E99">
        <v>16973.800780000001</v>
      </c>
      <c r="F99">
        <v>16973.800780000001</v>
      </c>
      <c r="G99">
        <v>895900000</v>
      </c>
    </row>
    <row r="100" spans="1:7" x14ac:dyDescent="0.25">
      <c r="A100" s="1">
        <v>41961</v>
      </c>
      <c r="B100">
        <v>17188.839840000001</v>
      </c>
      <c r="C100">
        <v>17472.570309999999</v>
      </c>
      <c r="D100">
        <v>17108.199219999999</v>
      </c>
      <c r="E100">
        <v>17357.509770000001</v>
      </c>
      <c r="F100">
        <v>17357.509770000001</v>
      </c>
      <c r="G100">
        <v>628500000</v>
      </c>
    </row>
    <row r="101" spans="1:7" x14ac:dyDescent="0.25">
      <c r="A101" s="1">
        <v>41968</v>
      </c>
      <c r="B101">
        <v>17490.390630000002</v>
      </c>
      <c r="C101">
        <v>17649.019530000001</v>
      </c>
      <c r="D101">
        <v>17212.480469999999</v>
      </c>
      <c r="E101">
        <v>17590.099610000001</v>
      </c>
      <c r="F101">
        <v>17590.099610000001</v>
      </c>
      <c r="G101">
        <v>711200000</v>
      </c>
    </row>
    <row r="102" spans="1:7" x14ac:dyDescent="0.25">
      <c r="A102" s="1">
        <v>41975</v>
      </c>
      <c r="B102">
        <v>17481.060549999998</v>
      </c>
      <c r="C102">
        <v>18030.83008</v>
      </c>
      <c r="D102">
        <v>17476.41992</v>
      </c>
      <c r="E102">
        <v>17935.640630000002</v>
      </c>
      <c r="F102">
        <v>17935.640630000002</v>
      </c>
      <c r="G102">
        <v>689700000</v>
      </c>
    </row>
    <row r="103" spans="1:7" x14ac:dyDescent="0.25">
      <c r="A103" s="1">
        <v>41982</v>
      </c>
      <c r="B103">
        <v>17820.240229999999</v>
      </c>
      <c r="C103">
        <v>17892.160159999999</v>
      </c>
      <c r="D103">
        <v>17037.210940000001</v>
      </c>
      <c r="E103">
        <v>17099.400389999999</v>
      </c>
      <c r="F103">
        <v>17099.400389999999</v>
      </c>
      <c r="G103">
        <v>822300000</v>
      </c>
    </row>
    <row r="104" spans="1:7" x14ac:dyDescent="0.25">
      <c r="A104" s="1">
        <v>41989</v>
      </c>
      <c r="B104">
        <v>16862.41992</v>
      </c>
      <c r="C104">
        <v>17692.58008</v>
      </c>
      <c r="D104">
        <v>16672.939450000002</v>
      </c>
      <c r="E104">
        <v>17635.140630000002</v>
      </c>
      <c r="F104">
        <v>17635.140630000002</v>
      </c>
      <c r="G104">
        <v>812200000</v>
      </c>
    </row>
    <row r="105" spans="1:7" x14ac:dyDescent="0.25">
      <c r="A105" s="1">
        <v>41996</v>
      </c>
      <c r="B105">
        <v>17842.039059999999</v>
      </c>
      <c r="C105">
        <v>17914.550780000001</v>
      </c>
      <c r="D105">
        <v>17525.660159999999</v>
      </c>
      <c r="E105">
        <v>17729.839840000001</v>
      </c>
      <c r="F105">
        <v>17729.839840000001</v>
      </c>
      <c r="G105">
        <v>414500000</v>
      </c>
    </row>
    <row r="106" spans="1:7" x14ac:dyDescent="0.25">
      <c r="A106" s="1">
        <v>42003</v>
      </c>
      <c r="B106">
        <v>17702.119139999999</v>
      </c>
      <c r="C106">
        <v>17713.759770000001</v>
      </c>
      <c r="D106">
        <v>17219.220700000002</v>
      </c>
      <c r="E106">
        <v>17408.710940000001</v>
      </c>
      <c r="F106">
        <v>17408.710940000001</v>
      </c>
      <c r="G106">
        <v>214800000</v>
      </c>
    </row>
    <row r="107" spans="1:7" x14ac:dyDescent="0.25">
      <c r="A107" s="1">
        <v>42010</v>
      </c>
      <c r="B107">
        <v>17101.58008</v>
      </c>
      <c r="C107">
        <v>17342.650389999999</v>
      </c>
      <c r="D107">
        <v>16808.259770000001</v>
      </c>
      <c r="E107">
        <v>17197.730469999999</v>
      </c>
      <c r="F107">
        <v>17197.730469999999</v>
      </c>
      <c r="G107">
        <v>600400000</v>
      </c>
    </row>
    <row r="108" spans="1:7" x14ac:dyDescent="0.25">
      <c r="A108" s="1">
        <v>42017</v>
      </c>
      <c r="B108">
        <v>16970.880860000001</v>
      </c>
      <c r="C108">
        <v>17141.980469999999</v>
      </c>
      <c r="D108">
        <v>16592.570309999999</v>
      </c>
      <c r="E108">
        <v>17014.289059999999</v>
      </c>
      <c r="F108">
        <v>17014.289059999999</v>
      </c>
      <c r="G108">
        <v>744500000</v>
      </c>
    </row>
    <row r="109" spans="1:7" x14ac:dyDescent="0.25">
      <c r="A109" s="1">
        <v>42024</v>
      </c>
      <c r="B109">
        <v>17071.650389999999</v>
      </c>
      <c r="C109">
        <v>17532.060549999998</v>
      </c>
      <c r="D109">
        <v>17066.769530000001</v>
      </c>
      <c r="E109">
        <v>17468.519530000001</v>
      </c>
      <c r="F109">
        <v>17468.519530000001</v>
      </c>
      <c r="G109">
        <v>635000000</v>
      </c>
    </row>
    <row r="110" spans="1:7" x14ac:dyDescent="0.25">
      <c r="A110" s="1">
        <v>42031</v>
      </c>
      <c r="B110">
        <v>17649.400389999999</v>
      </c>
      <c r="C110">
        <v>17850.589840000001</v>
      </c>
      <c r="D110">
        <v>17459.449219999999</v>
      </c>
      <c r="E110">
        <v>17558.039059999999</v>
      </c>
      <c r="F110">
        <v>17558.039059999999</v>
      </c>
      <c r="G110">
        <v>731100000</v>
      </c>
    </row>
    <row r="111" spans="1:7" x14ac:dyDescent="0.25">
      <c r="A111" s="1">
        <v>42038</v>
      </c>
      <c r="B111">
        <v>17654.599610000001</v>
      </c>
      <c r="C111">
        <v>17799.490229999999</v>
      </c>
      <c r="D111">
        <v>17271.869139999999</v>
      </c>
      <c r="E111">
        <v>17711.929690000001</v>
      </c>
      <c r="F111">
        <v>17711.929690000001</v>
      </c>
      <c r="G111">
        <v>813600000</v>
      </c>
    </row>
    <row r="112" spans="1:7" x14ac:dyDescent="0.25">
      <c r="A112" s="1">
        <v>42045</v>
      </c>
      <c r="B112">
        <v>17662.66992</v>
      </c>
      <c r="C112">
        <v>18074.259770000001</v>
      </c>
      <c r="D112">
        <v>17550.029299999998</v>
      </c>
      <c r="E112">
        <v>18004.769530000001</v>
      </c>
      <c r="F112">
        <v>18004.769530000001</v>
      </c>
      <c r="G112">
        <v>619700000</v>
      </c>
    </row>
    <row r="113" spans="1:7" x14ac:dyDescent="0.25">
      <c r="A113" s="1">
        <v>42052</v>
      </c>
      <c r="B113">
        <v>17949.699219999999</v>
      </c>
      <c r="C113">
        <v>18509.08008</v>
      </c>
      <c r="D113">
        <v>17901.259770000001</v>
      </c>
      <c r="E113">
        <v>18466.91992</v>
      </c>
      <c r="F113">
        <v>18466.91992</v>
      </c>
      <c r="G113">
        <v>791600000</v>
      </c>
    </row>
    <row r="114" spans="1:7" x14ac:dyDescent="0.25">
      <c r="A114" s="1">
        <v>42059</v>
      </c>
      <c r="B114">
        <v>18468.390630000002</v>
      </c>
      <c r="C114">
        <v>18939.16992</v>
      </c>
      <c r="D114">
        <v>18427.980469999999</v>
      </c>
      <c r="E114">
        <v>18826.880860000001</v>
      </c>
      <c r="F114">
        <v>18826.880860000001</v>
      </c>
      <c r="G114">
        <v>749300000</v>
      </c>
    </row>
    <row r="115" spans="1:7" x14ac:dyDescent="0.25">
      <c r="A115" s="1">
        <v>42066</v>
      </c>
      <c r="B115">
        <v>18910.519530000001</v>
      </c>
      <c r="C115">
        <v>18979.640630000002</v>
      </c>
      <c r="D115">
        <v>18586.839840000001</v>
      </c>
      <c r="E115">
        <v>18790.550780000001</v>
      </c>
      <c r="F115">
        <v>18790.550780000001</v>
      </c>
      <c r="G115">
        <v>685100000</v>
      </c>
    </row>
    <row r="116" spans="1:7" x14ac:dyDescent="0.25">
      <c r="A116" s="1">
        <v>42073</v>
      </c>
      <c r="B116">
        <v>18891.009770000001</v>
      </c>
      <c r="C116">
        <v>19349.199219999999</v>
      </c>
      <c r="D116">
        <v>18577.060549999998</v>
      </c>
      <c r="E116">
        <v>19246.060549999998</v>
      </c>
      <c r="F116">
        <v>19246.060549999998</v>
      </c>
      <c r="G116">
        <v>784800000</v>
      </c>
    </row>
    <row r="117" spans="1:7" x14ac:dyDescent="0.25">
      <c r="A117" s="1">
        <v>42080</v>
      </c>
      <c r="B117">
        <v>19425.890630000002</v>
      </c>
      <c r="C117">
        <v>19778.599610000001</v>
      </c>
      <c r="D117">
        <v>19312.699219999999</v>
      </c>
      <c r="E117">
        <v>19754.359380000002</v>
      </c>
      <c r="F117">
        <v>19754.359380000002</v>
      </c>
      <c r="G117">
        <v>679200000</v>
      </c>
    </row>
    <row r="118" spans="1:7" x14ac:dyDescent="0.25">
      <c r="A118" s="1">
        <v>42087</v>
      </c>
      <c r="B118">
        <v>19718.990229999999</v>
      </c>
      <c r="C118">
        <v>19775.449219999999</v>
      </c>
      <c r="D118">
        <v>19099.869139999999</v>
      </c>
      <c r="E118">
        <v>19411.400389999999</v>
      </c>
      <c r="F118">
        <v>19411.400389999999</v>
      </c>
      <c r="G118">
        <v>756300000</v>
      </c>
    </row>
    <row r="119" spans="1:7" x14ac:dyDescent="0.25">
      <c r="A119" s="1">
        <v>42094</v>
      </c>
      <c r="B119">
        <v>19592.429690000001</v>
      </c>
      <c r="C119">
        <v>19607.25</v>
      </c>
      <c r="D119">
        <v>18927.949219999999</v>
      </c>
      <c r="E119">
        <v>19397.980469999999</v>
      </c>
      <c r="F119">
        <v>19397.980469999999</v>
      </c>
      <c r="G119">
        <v>660400000</v>
      </c>
    </row>
    <row r="120" spans="1:7" x14ac:dyDescent="0.25">
      <c r="A120" s="1">
        <v>42101</v>
      </c>
      <c r="B120">
        <v>19539.029299999998</v>
      </c>
      <c r="C120">
        <v>20006</v>
      </c>
      <c r="D120">
        <v>19501.310549999998</v>
      </c>
      <c r="E120">
        <v>19905.460940000001</v>
      </c>
      <c r="F120">
        <v>19905.460940000001</v>
      </c>
      <c r="G120">
        <v>640900000</v>
      </c>
    </row>
    <row r="121" spans="1:7" x14ac:dyDescent="0.25">
      <c r="A121" s="1">
        <v>42108</v>
      </c>
      <c r="B121">
        <v>19828.650389999999</v>
      </c>
      <c r="C121">
        <v>19922.5</v>
      </c>
      <c r="D121">
        <v>19474.230469999999</v>
      </c>
      <c r="E121">
        <v>19634.490229999999</v>
      </c>
      <c r="F121">
        <v>19634.490229999999</v>
      </c>
      <c r="G121">
        <v>739800000</v>
      </c>
    </row>
    <row r="122" spans="1:7" x14ac:dyDescent="0.25">
      <c r="A122" s="1">
        <v>42115</v>
      </c>
      <c r="B122">
        <v>19731.570309999999</v>
      </c>
      <c r="C122">
        <v>20252.119139999999</v>
      </c>
      <c r="D122">
        <v>19678.220700000002</v>
      </c>
      <c r="E122">
        <v>19983.320309999999</v>
      </c>
      <c r="F122">
        <v>19983.320309999999</v>
      </c>
      <c r="G122">
        <v>830100000</v>
      </c>
    </row>
    <row r="123" spans="1:7" x14ac:dyDescent="0.25">
      <c r="A123" s="1">
        <v>42122</v>
      </c>
      <c r="B123">
        <v>20068.650389999999</v>
      </c>
      <c r="C123">
        <v>20133.779299999998</v>
      </c>
      <c r="D123">
        <v>19399.160159999999</v>
      </c>
      <c r="E123">
        <v>19531.630860000001</v>
      </c>
      <c r="F123">
        <v>19531.630860000001</v>
      </c>
      <c r="G123">
        <v>481900000</v>
      </c>
    </row>
    <row r="124" spans="1:7" x14ac:dyDescent="0.25">
      <c r="A124" s="1">
        <v>42129</v>
      </c>
      <c r="B124">
        <v>19356.460940000001</v>
      </c>
      <c r="C124">
        <v>19679.630860000001</v>
      </c>
      <c r="D124">
        <v>19257.849610000001</v>
      </c>
      <c r="E124">
        <v>19620.910159999999</v>
      </c>
      <c r="F124">
        <v>19620.910159999999</v>
      </c>
      <c r="G124">
        <v>561700000</v>
      </c>
    </row>
    <row r="125" spans="1:7" x14ac:dyDescent="0.25">
      <c r="A125" s="1">
        <v>42136</v>
      </c>
      <c r="B125">
        <v>19608.230469999999</v>
      </c>
      <c r="C125">
        <v>19890.269530000001</v>
      </c>
      <c r="D125">
        <v>19467.650389999999</v>
      </c>
      <c r="E125">
        <v>19890.269530000001</v>
      </c>
      <c r="F125">
        <v>19890.269530000001</v>
      </c>
      <c r="G125">
        <v>954000000</v>
      </c>
    </row>
    <row r="126" spans="1:7" x14ac:dyDescent="0.25">
      <c r="A126" s="1">
        <v>42143</v>
      </c>
      <c r="B126">
        <v>19977.140630000002</v>
      </c>
      <c r="C126">
        <v>20417.769530000001</v>
      </c>
      <c r="D126">
        <v>19946.75</v>
      </c>
      <c r="E126">
        <v>20413.769530000001</v>
      </c>
      <c r="F126">
        <v>20413.769530000001</v>
      </c>
      <c r="G126">
        <v>823600000</v>
      </c>
    </row>
    <row r="127" spans="1:7" x14ac:dyDescent="0.25">
      <c r="A127" s="1">
        <v>42150</v>
      </c>
      <c r="B127">
        <v>20431.269530000001</v>
      </c>
      <c r="C127">
        <v>20655.33008</v>
      </c>
      <c r="D127">
        <v>20363.210940000001</v>
      </c>
      <c r="E127">
        <v>20569.869139999999</v>
      </c>
      <c r="F127">
        <v>20569.869139999999</v>
      </c>
      <c r="G127">
        <v>971500000</v>
      </c>
    </row>
    <row r="128" spans="1:7" x14ac:dyDescent="0.25">
      <c r="A128" s="1">
        <v>42157</v>
      </c>
      <c r="B128">
        <v>20604.66992</v>
      </c>
      <c r="C128">
        <v>20619.609380000002</v>
      </c>
      <c r="D128">
        <v>20359.060549999998</v>
      </c>
      <c r="E128">
        <v>20457.189450000002</v>
      </c>
      <c r="F128">
        <v>20457.189450000002</v>
      </c>
      <c r="G128">
        <v>841300000</v>
      </c>
    </row>
    <row r="129" spans="1:7" x14ac:dyDescent="0.25">
      <c r="A129" s="1">
        <v>42164</v>
      </c>
      <c r="B129">
        <v>20293.050780000001</v>
      </c>
      <c r="C129">
        <v>20437.259770000001</v>
      </c>
      <c r="D129">
        <v>20016.320309999999</v>
      </c>
      <c r="E129">
        <v>20387.789059999999</v>
      </c>
      <c r="F129">
        <v>20387.789059999999</v>
      </c>
      <c r="G129">
        <v>799900000</v>
      </c>
    </row>
    <row r="130" spans="1:7" x14ac:dyDescent="0.25">
      <c r="A130" s="1">
        <v>42171</v>
      </c>
      <c r="B130">
        <v>20332.83008</v>
      </c>
      <c r="C130">
        <v>20433.300780000001</v>
      </c>
      <c r="D130">
        <v>19990.550780000001</v>
      </c>
      <c r="E130">
        <v>20428.189450000002</v>
      </c>
      <c r="F130">
        <v>20428.189450000002</v>
      </c>
      <c r="G130">
        <v>693100000</v>
      </c>
    </row>
    <row r="131" spans="1:7" x14ac:dyDescent="0.25">
      <c r="A131" s="1">
        <v>42178</v>
      </c>
      <c r="B131">
        <v>20547.740229999999</v>
      </c>
      <c r="C131">
        <v>20952.710940000001</v>
      </c>
      <c r="D131">
        <v>20093.160159999999</v>
      </c>
      <c r="E131">
        <v>20109.949219999999</v>
      </c>
      <c r="F131">
        <v>20109.949219999999</v>
      </c>
      <c r="G131">
        <v>783700000</v>
      </c>
    </row>
    <row r="132" spans="1:7" x14ac:dyDescent="0.25">
      <c r="A132" s="1">
        <v>42185</v>
      </c>
      <c r="B132">
        <v>20174.609380000002</v>
      </c>
      <c r="C132">
        <v>20601.730469999999</v>
      </c>
      <c r="D132">
        <v>20012.230469999999</v>
      </c>
      <c r="E132">
        <v>20112.119139999999</v>
      </c>
      <c r="F132">
        <v>20112.119139999999</v>
      </c>
      <c r="G132">
        <v>739000000</v>
      </c>
    </row>
    <row r="133" spans="1:7" x14ac:dyDescent="0.25">
      <c r="A133" s="1">
        <v>42192</v>
      </c>
      <c r="B133">
        <v>20354.230469999999</v>
      </c>
      <c r="C133">
        <v>20428</v>
      </c>
      <c r="D133">
        <v>19115.199219999999</v>
      </c>
      <c r="E133">
        <v>20089.769530000001</v>
      </c>
      <c r="F133">
        <v>20089.769530000001</v>
      </c>
      <c r="G133">
        <v>931800000</v>
      </c>
    </row>
    <row r="134" spans="1:7" x14ac:dyDescent="0.25">
      <c r="A134" s="1">
        <v>42199</v>
      </c>
      <c r="B134">
        <v>20355.33008</v>
      </c>
      <c r="C134">
        <v>20658.949219999999</v>
      </c>
      <c r="D134">
        <v>20322.199219999999</v>
      </c>
      <c r="E134">
        <v>20650.91992</v>
      </c>
      <c r="F134">
        <v>20650.91992</v>
      </c>
      <c r="G134">
        <v>543800000</v>
      </c>
    </row>
    <row r="135" spans="1:7" x14ac:dyDescent="0.25">
      <c r="A135" s="1">
        <v>42206</v>
      </c>
      <c r="B135">
        <v>20763.310549999998</v>
      </c>
      <c r="C135">
        <v>20850</v>
      </c>
      <c r="D135">
        <v>20278.730469999999</v>
      </c>
      <c r="E135">
        <v>20350.099610000001</v>
      </c>
      <c r="F135">
        <v>20350.099610000001</v>
      </c>
      <c r="G135">
        <v>632300000</v>
      </c>
    </row>
    <row r="136" spans="1:7" x14ac:dyDescent="0.25">
      <c r="A136" s="1">
        <v>42213</v>
      </c>
      <c r="B136">
        <v>20188.570309999999</v>
      </c>
      <c r="C136">
        <v>20585.240229999999</v>
      </c>
      <c r="D136">
        <v>20070.619139999999</v>
      </c>
      <c r="E136">
        <v>20548.109380000002</v>
      </c>
      <c r="F136">
        <v>20548.109380000002</v>
      </c>
      <c r="G136">
        <v>813000000</v>
      </c>
    </row>
    <row r="137" spans="1:7" x14ac:dyDescent="0.25">
      <c r="A137" s="1">
        <v>42220</v>
      </c>
      <c r="B137">
        <v>20462.179690000001</v>
      </c>
      <c r="C137">
        <v>20820.859380000002</v>
      </c>
      <c r="D137">
        <v>20448.490229999999</v>
      </c>
      <c r="E137">
        <v>20808.689450000002</v>
      </c>
      <c r="F137">
        <v>20808.689450000002</v>
      </c>
      <c r="G137">
        <v>792900000</v>
      </c>
    </row>
    <row r="138" spans="1:7" x14ac:dyDescent="0.25">
      <c r="A138" s="1">
        <v>42227</v>
      </c>
      <c r="B138">
        <v>20920.599610000001</v>
      </c>
      <c r="C138">
        <v>20946.929690000001</v>
      </c>
      <c r="D138">
        <v>20303.019530000001</v>
      </c>
      <c r="E138">
        <v>20620.259770000001</v>
      </c>
      <c r="F138">
        <v>20620.259770000001</v>
      </c>
      <c r="G138">
        <v>742900000</v>
      </c>
    </row>
    <row r="139" spans="1:7" x14ac:dyDescent="0.25">
      <c r="A139" s="1">
        <v>42234</v>
      </c>
      <c r="B139">
        <v>20640.589840000001</v>
      </c>
      <c r="C139">
        <v>20663.179690000001</v>
      </c>
      <c r="D139">
        <v>18498.800780000001</v>
      </c>
      <c r="E139">
        <v>18540.679690000001</v>
      </c>
      <c r="F139">
        <v>18540.679690000001</v>
      </c>
      <c r="G139">
        <v>866400000</v>
      </c>
    </row>
    <row r="140" spans="1:7" x14ac:dyDescent="0.25">
      <c r="A140" s="1">
        <v>42241</v>
      </c>
      <c r="B140">
        <v>18171.660159999999</v>
      </c>
      <c r="C140">
        <v>19192.820309999999</v>
      </c>
      <c r="D140">
        <v>17714.300780000001</v>
      </c>
      <c r="E140">
        <v>18890.480469999999</v>
      </c>
      <c r="F140">
        <v>18890.480469999999</v>
      </c>
      <c r="G140">
        <v>1147300000</v>
      </c>
    </row>
    <row r="141" spans="1:7" x14ac:dyDescent="0.25">
      <c r="A141" s="1">
        <v>42248</v>
      </c>
      <c r="B141">
        <v>18763.720700000002</v>
      </c>
      <c r="C141">
        <v>18777.470700000002</v>
      </c>
      <c r="D141">
        <v>17478.720700000002</v>
      </c>
      <c r="E141">
        <v>17860.470700000002</v>
      </c>
      <c r="F141">
        <v>17860.470700000002</v>
      </c>
      <c r="G141">
        <v>853400000</v>
      </c>
    </row>
    <row r="142" spans="1:7" x14ac:dyDescent="0.25">
      <c r="A142" s="1">
        <v>42255</v>
      </c>
      <c r="B142">
        <v>17941.910159999999</v>
      </c>
      <c r="C142">
        <v>18770.509770000001</v>
      </c>
      <c r="D142">
        <v>17415.609380000002</v>
      </c>
      <c r="E142">
        <v>17965.699219999999</v>
      </c>
      <c r="F142">
        <v>17965.699219999999</v>
      </c>
      <c r="G142">
        <v>857300000</v>
      </c>
    </row>
    <row r="143" spans="1:7" x14ac:dyDescent="0.25">
      <c r="A143" s="1">
        <v>42262</v>
      </c>
      <c r="B143">
        <v>18082.720700000002</v>
      </c>
      <c r="C143">
        <v>18468.199219999999</v>
      </c>
      <c r="D143">
        <v>17995.980469999999</v>
      </c>
      <c r="E143">
        <v>18070.210940000001</v>
      </c>
      <c r="F143">
        <v>18070.210940000001</v>
      </c>
      <c r="G143">
        <v>575300000</v>
      </c>
    </row>
    <row r="144" spans="1:7" x14ac:dyDescent="0.25">
      <c r="A144" s="1">
        <v>42269</v>
      </c>
      <c r="B144">
        <v>17803.410159999999</v>
      </c>
      <c r="C144">
        <v>17886.490229999999</v>
      </c>
      <c r="D144">
        <v>17483.689450000002</v>
      </c>
      <c r="E144">
        <v>17645.109380000002</v>
      </c>
      <c r="F144">
        <v>17645.109380000002</v>
      </c>
      <c r="G144">
        <v>483500000</v>
      </c>
    </row>
    <row r="145" spans="1:7" x14ac:dyDescent="0.25">
      <c r="A145" s="1">
        <v>42276</v>
      </c>
      <c r="B145">
        <v>17359.380860000001</v>
      </c>
      <c r="C145">
        <v>18079.460940000001</v>
      </c>
      <c r="D145">
        <v>16901.490229999999</v>
      </c>
      <c r="E145">
        <v>18005.490229999999</v>
      </c>
      <c r="F145">
        <v>18005.490229999999</v>
      </c>
      <c r="G145">
        <v>770200000</v>
      </c>
    </row>
    <row r="146" spans="1:7" x14ac:dyDescent="0.25">
      <c r="A146" s="1">
        <v>42283</v>
      </c>
      <c r="B146">
        <v>18302.410159999999</v>
      </c>
      <c r="C146">
        <v>18438.66992</v>
      </c>
      <c r="D146">
        <v>18043.08008</v>
      </c>
      <c r="E146">
        <v>18438.66992</v>
      </c>
      <c r="F146">
        <v>18438.66992</v>
      </c>
      <c r="G146">
        <v>651700000</v>
      </c>
    </row>
    <row r="147" spans="1:7" x14ac:dyDescent="0.25">
      <c r="A147" s="1">
        <v>42290</v>
      </c>
      <c r="B147">
        <v>18335.150389999999</v>
      </c>
      <c r="C147">
        <v>18397.519530000001</v>
      </c>
      <c r="D147">
        <v>17758.119139999999</v>
      </c>
      <c r="E147">
        <v>18131.230469999999</v>
      </c>
      <c r="F147">
        <v>18131.230469999999</v>
      </c>
      <c r="G147">
        <v>671900000</v>
      </c>
    </row>
    <row r="148" spans="1:7" x14ac:dyDescent="0.25">
      <c r="A148" s="1">
        <v>42297</v>
      </c>
      <c r="B148">
        <v>18245.539059999999</v>
      </c>
      <c r="C148">
        <v>19088.759770000001</v>
      </c>
      <c r="D148">
        <v>18147.980469999999</v>
      </c>
      <c r="E148">
        <v>18947.119139999999</v>
      </c>
      <c r="F148">
        <v>18947.119139999999</v>
      </c>
      <c r="G148">
        <v>654900000</v>
      </c>
    </row>
    <row r="149" spans="1:7" x14ac:dyDescent="0.25">
      <c r="A149" s="1">
        <v>42304</v>
      </c>
      <c r="B149">
        <v>18961.160159999999</v>
      </c>
      <c r="C149">
        <v>19202.339840000001</v>
      </c>
      <c r="D149">
        <v>18641.220700000002</v>
      </c>
      <c r="E149">
        <v>18683.240229999999</v>
      </c>
      <c r="F149">
        <v>18683.240229999999</v>
      </c>
      <c r="G149">
        <v>742000000</v>
      </c>
    </row>
    <row r="150" spans="1:7" x14ac:dyDescent="0.25">
      <c r="A150" s="1">
        <v>42311</v>
      </c>
      <c r="B150">
        <v>18941.320309999999</v>
      </c>
      <c r="C150">
        <v>19684.410159999999</v>
      </c>
      <c r="D150">
        <v>18926.910159999999</v>
      </c>
      <c r="E150">
        <v>19642.740229999999</v>
      </c>
      <c r="F150">
        <v>19642.740229999999</v>
      </c>
      <c r="G150">
        <v>593000000</v>
      </c>
    </row>
    <row r="151" spans="1:7" x14ac:dyDescent="0.25">
      <c r="A151" s="1">
        <v>42318</v>
      </c>
      <c r="B151">
        <v>19457.050780000001</v>
      </c>
      <c r="C151">
        <v>19725.83008</v>
      </c>
      <c r="D151">
        <v>19252.039059999999</v>
      </c>
      <c r="E151">
        <v>19393.689450000002</v>
      </c>
      <c r="F151">
        <v>19393.689450000002</v>
      </c>
      <c r="G151">
        <v>636600000</v>
      </c>
    </row>
    <row r="152" spans="1:7" x14ac:dyDescent="0.25">
      <c r="A152" s="1">
        <v>42325</v>
      </c>
      <c r="B152">
        <v>19641.66992</v>
      </c>
      <c r="C152">
        <v>19959.060549999998</v>
      </c>
      <c r="D152">
        <v>19628.839840000001</v>
      </c>
      <c r="E152">
        <v>19879.810549999998</v>
      </c>
      <c r="F152">
        <v>19879.810549999998</v>
      </c>
      <c r="G152">
        <v>521400000</v>
      </c>
    </row>
    <row r="153" spans="1:7" x14ac:dyDescent="0.25">
      <c r="A153" s="1">
        <v>42332</v>
      </c>
      <c r="B153">
        <v>19875.990229999999</v>
      </c>
      <c r="C153">
        <v>19994.050780000001</v>
      </c>
      <c r="D153">
        <v>19707.66992</v>
      </c>
      <c r="E153">
        <v>19747.470700000002</v>
      </c>
      <c r="F153">
        <v>19747.470700000002</v>
      </c>
      <c r="G153">
        <v>660200000</v>
      </c>
    </row>
    <row r="154" spans="1:7" x14ac:dyDescent="0.25">
      <c r="A154" s="1">
        <v>42339</v>
      </c>
      <c r="B154">
        <v>19799.08008</v>
      </c>
      <c r="C154">
        <v>20012.400389999999</v>
      </c>
      <c r="D154">
        <v>19444.539059999999</v>
      </c>
      <c r="E154">
        <v>19698.150389999999</v>
      </c>
      <c r="F154">
        <v>19698.150389999999</v>
      </c>
      <c r="G154">
        <v>602600000</v>
      </c>
    </row>
    <row r="155" spans="1:7" x14ac:dyDescent="0.25">
      <c r="A155" s="1">
        <v>42346</v>
      </c>
      <c r="B155">
        <v>19689.869139999999</v>
      </c>
      <c r="C155">
        <v>19764.210940000001</v>
      </c>
      <c r="D155">
        <v>18611.089840000001</v>
      </c>
      <c r="E155">
        <v>18883.41992</v>
      </c>
      <c r="F155">
        <v>18883.41992</v>
      </c>
      <c r="G155">
        <v>670600000</v>
      </c>
    </row>
    <row r="156" spans="1:7" x14ac:dyDescent="0.25">
      <c r="A156" s="1">
        <v>42353</v>
      </c>
      <c r="B156">
        <v>18869.039059999999</v>
      </c>
      <c r="C156">
        <v>19869.08008</v>
      </c>
      <c r="D156">
        <v>18562.509770000001</v>
      </c>
      <c r="E156">
        <v>18916.019530000001</v>
      </c>
      <c r="F156">
        <v>18916.019530000001</v>
      </c>
      <c r="G156">
        <v>788400000</v>
      </c>
    </row>
    <row r="157" spans="1:7" x14ac:dyDescent="0.25">
      <c r="A157" s="1">
        <v>42360</v>
      </c>
      <c r="B157">
        <v>18927.859380000002</v>
      </c>
      <c r="C157">
        <v>19071.410159999999</v>
      </c>
      <c r="D157">
        <v>18744.439450000002</v>
      </c>
      <c r="E157">
        <v>18873.349610000001</v>
      </c>
      <c r="F157">
        <v>18873.349610000001</v>
      </c>
      <c r="G157">
        <v>490100000</v>
      </c>
    </row>
    <row r="158" spans="1:7" x14ac:dyDescent="0.25">
      <c r="A158" s="1">
        <v>42367</v>
      </c>
      <c r="B158">
        <v>18843.390630000002</v>
      </c>
      <c r="C158">
        <v>19113.179690000001</v>
      </c>
      <c r="D158">
        <v>18394.429690000001</v>
      </c>
      <c r="E158">
        <v>18450.980469999999</v>
      </c>
      <c r="F158">
        <v>18450.980469999999</v>
      </c>
      <c r="G158">
        <v>337600000</v>
      </c>
    </row>
    <row r="159" spans="1:7" x14ac:dyDescent="0.25">
      <c r="A159" s="1">
        <v>42374</v>
      </c>
      <c r="B159">
        <v>18398.759770000001</v>
      </c>
      <c r="C159">
        <v>18547.380860000001</v>
      </c>
      <c r="D159">
        <v>17509.640630000002</v>
      </c>
      <c r="E159">
        <v>17697.960940000001</v>
      </c>
      <c r="F159">
        <v>17697.960940000001</v>
      </c>
      <c r="G159">
        <v>626800000</v>
      </c>
    </row>
    <row r="160" spans="1:7" x14ac:dyDescent="0.25">
      <c r="A160" s="1">
        <v>42381</v>
      </c>
      <c r="B160">
        <v>17470.929690000001</v>
      </c>
      <c r="C160">
        <v>17717.75</v>
      </c>
      <c r="D160">
        <v>16665.050780000001</v>
      </c>
      <c r="E160">
        <v>16955.570309999999</v>
      </c>
      <c r="F160">
        <v>16955.570309999999</v>
      </c>
      <c r="G160">
        <v>827600000</v>
      </c>
    </row>
    <row r="161" spans="1:7" x14ac:dyDescent="0.25">
      <c r="A161" s="1">
        <v>42388</v>
      </c>
      <c r="B161">
        <v>16902.289059999999</v>
      </c>
      <c r="C161">
        <v>17208.240229999999</v>
      </c>
      <c r="D161">
        <v>16017.259770000001</v>
      </c>
      <c r="E161">
        <v>17110.910159999999</v>
      </c>
      <c r="F161">
        <v>17110.910159999999</v>
      </c>
      <c r="G161">
        <v>904000000</v>
      </c>
    </row>
    <row r="162" spans="1:7" x14ac:dyDescent="0.25">
      <c r="A162" s="1">
        <v>42395</v>
      </c>
      <c r="B162">
        <v>16833.130860000001</v>
      </c>
      <c r="C162">
        <v>17905.369139999999</v>
      </c>
      <c r="D162">
        <v>16652.259770000001</v>
      </c>
      <c r="E162">
        <v>17865.230469999999</v>
      </c>
      <c r="F162">
        <v>17865.230469999999</v>
      </c>
      <c r="G162">
        <v>982300000</v>
      </c>
    </row>
    <row r="163" spans="1:7" x14ac:dyDescent="0.25">
      <c r="A163" s="1">
        <v>42402</v>
      </c>
      <c r="B163">
        <v>17716.519530000001</v>
      </c>
      <c r="C163">
        <v>17864.699219999999</v>
      </c>
      <c r="D163">
        <v>16552.300780000001</v>
      </c>
      <c r="E163">
        <v>17004.300780000001</v>
      </c>
      <c r="F163">
        <v>17004.300780000001</v>
      </c>
      <c r="G163">
        <v>1128100000</v>
      </c>
    </row>
    <row r="164" spans="1:7" x14ac:dyDescent="0.25">
      <c r="A164" s="1">
        <v>42409</v>
      </c>
      <c r="B164">
        <v>16666.789059999999</v>
      </c>
      <c r="C164">
        <v>16668.699219999999</v>
      </c>
      <c r="D164">
        <v>14865.76953</v>
      </c>
      <c r="E164">
        <v>16022.58008</v>
      </c>
      <c r="F164">
        <v>16022.58008</v>
      </c>
      <c r="G164">
        <v>1084400000</v>
      </c>
    </row>
    <row r="165" spans="1:7" x14ac:dyDescent="0.25">
      <c r="A165" s="1">
        <v>42416</v>
      </c>
      <c r="B165">
        <v>15849.469730000001</v>
      </c>
      <c r="C165">
        <v>16341.559569999999</v>
      </c>
      <c r="D165">
        <v>15632.12012</v>
      </c>
      <c r="E165">
        <v>16111.04981</v>
      </c>
      <c r="F165">
        <v>16111.04981</v>
      </c>
      <c r="G165">
        <v>918300000</v>
      </c>
    </row>
    <row r="166" spans="1:7" x14ac:dyDescent="0.25">
      <c r="A166" s="1">
        <v>42423</v>
      </c>
      <c r="B166">
        <v>16230.37988</v>
      </c>
      <c r="C166">
        <v>16472.5</v>
      </c>
      <c r="D166">
        <v>15753.76953</v>
      </c>
      <c r="E166">
        <v>16026.759770000001</v>
      </c>
      <c r="F166">
        <v>16026.759770000001</v>
      </c>
      <c r="G166">
        <v>798300000</v>
      </c>
    </row>
    <row r="167" spans="1:7" x14ac:dyDescent="0.25">
      <c r="A167" s="1">
        <v>42430</v>
      </c>
      <c r="B167">
        <v>16013</v>
      </c>
      <c r="C167">
        <v>17042.91992</v>
      </c>
      <c r="D167">
        <v>15857.37012</v>
      </c>
      <c r="E167">
        <v>16911.320309999999</v>
      </c>
      <c r="F167">
        <v>16911.320309999999</v>
      </c>
      <c r="G167">
        <v>871900000</v>
      </c>
    </row>
    <row r="168" spans="1:7" x14ac:dyDescent="0.25">
      <c r="A168" s="1">
        <v>42437</v>
      </c>
      <c r="B168">
        <v>16889.480469999999</v>
      </c>
      <c r="C168">
        <v>17291.349610000001</v>
      </c>
      <c r="D168">
        <v>16494.800780000001</v>
      </c>
      <c r="E168">
        <v>17233.75</v>
      </c>
      <c r="F168">
        <v>17233.75</v>
      </c>
      <c r="G168">
        <v>818000000</v>
      </c>
    </row>
    <row r="169" spans="1:7" x14ac:dyDescent="0.25">
      <c r="A169" s="1">
        <v>42444</v>
      </c>
      <c r="B169">
        <v>17219.890630000002</v>
      </c>
      <c r="C169">
        <v>17279.300780000001</v>
      </c>
      <c r="D169">
        <v>16613.689450000002</v>
      </c>
      <c r="E169">
        <v>16724.810549999998</v>
      </c>
      <c r="F169">
        <v>16724.810549999998</v>
      </c>
      <c r="G169">
        <v>578900000</v>
      </c>
    </row>
    <row r="170" spans="1:7" x14ac:dyDescent="0.25">
      <c r="A170" s="1">
        <v>42451</v>
      </c>
      <c r="B170">
        <v>16937.310549999998</v>
      </c>
      <c r="C170">
        <v>17167.880860000001</v>
      </c>
      <c r="D170">
        <v>16843.990229999999</v>
      </c>
      <c r="E170">
        <v>17134.369139999999</v>
      </c>
      <c r="F170">
        <v>17134.369139999999</v>
      </c>
      <c r="G170">
        <v>633000000</v>
      </c>
    </row>
    <row r="171" spans="1:7" x14ac:dyDescent="0.25">
      <c r="A171" s="1">
        <v>42458</v>
      </c>
      <c r="B171">
        <v>16985.279299999998</v>
      </c>
      <c r="C171">
        <v>17137.199219999999</v>
      </c>
      <c r="D171">
        <v>16029.5</v>
      </c>
      <c r="E171">
        <v>16123.26953</v>
      </c>
      <c r="F171">
        <v>16123.26953</v>
      </c>
      <c r="G171">
        <v>728900000</v>
      </c>
    </row>
    <row r="172" spans="1:7" x14ac:dyDescent="0.25">
      <c r="A172" s="1">
        <v>42465</v>
      </c>
      <c r="B172">
        <v>16044.23047</v>
      </c>
      <c r="C172">
        <v>16066.179690000001</v>
      </c>
      <c r="D172">
        <v>15471.79981</v>
      </c>
      <c r="E172">
        <v>15751.12988</v>
      </c>
      <c r="F172">
        <v>15751.12988</v>
      </c>
      <c r="G172">
        <v>761300000</v>
      </c>
    </row>
    <row r="173" spans="1:7" x14ac:dyDescent="0.25">
      <c r="A173" s="1">
        <v>42472</v>
      </c>
      <c r="B173">
        <v>15719.240229999999</v>
      </c>
      <c r="C173">
        <v>16928.66992</v>
      </c>
      <c r="D173">
        <v>15693.610350000001</v>
      </c>
      <c r="E173">
        <v>16275.950199999999</v>
      </c>
      <c r="F173">
        <v>16275.950199999999</v>
      </c>
      <c r="G173">
        <v>755100000</v>
      </c>
    </row>
    <row r="174" spans="1:7" x14ac:dyDescent="0.25">
      <c r="A174" s="1">
        <v>42479</v>
      </c>
      <c r="B174">
        <v>16582.660159999999</v>
      </c>
      <c r="C174">
        <v>17613.560549999998</v>
      </c>
      <c r="D174">
        <v>16570.5</v>
      </c>
      <c r="E174">
        <v>17439.300780000001</v>
      </c>
      <c r="F174">
        <v>17439.300780000001</v>
      </c>
      <c r="G174">
        <v>855400000</v>
      </c>
    </row>
    <row r="175" spans="1:7" x14ac:dyDescent="0.25">
      <c r="A175" s="1">
        <v>42486</v>
      </c>
      <c r="B175">
        <v>17358.560549999998</v>
      </c>
      <c r="C175">
        <v>17572.269530000001</v>
      </c>
      <c r="D175">
        <v>15975.469730000001</v>
      </c>
      <c r="E175">
        <v>16147.37988</v>
      </c>
      <c r="F175">
        <v>16147.37988</v>
      </c>
      <c r="G175">
        <v>715500000</v>
      </c>
    </row>
    <row r="176" spans="1:7" x14ac:dyDescent="0.25">
      <c r="A176" s="1">
        <v>42493</v>
      </c>
      <c r="B176">
        <v>16212.66992</v>
      </c>
      <c r="C176">
        <v>16292.860350000001</v>
      </c>
      <c r="D176">
        <v>15989.349609999999</v>
      </c>
      <c r="E176">
        <v>16216.030269999999</v>
      </c>
      <c r="F176">
        <v>16216.030269999999</v>
      </c>
      <c r="G176">
        <v>266900000</v>
      </c>
    </row>
    <row r="177" spans="1:7" x14ac:dyDescent="0.25">
      <c r="A177" s="1">
        <v>42500</v>
      </c>
      <c r="B177">
        <v>16307.5</v>
      </c>
      <c r="C177">
        <v>16814.640630000002</v>
      </c>
      <c r="D177">
        <v>16229.150390000001</v>
      </c>
      <c r="E177">
        <v>16466.400389999999</v>
      </c>
      <c r="F177">
        <v>16466.400389999999</v>
      </c>
      <c r="G177">
        <v>745400000</v>
      </c>
    </row>
    <row r="178" spans="1:7" x14ac:dyDescent="0.25">
      <c r="A178" s="1">
        <v>42507</v>
      </c>
      <c r="B178">
        <v>16618.949219999999</v>
      </c>
      <c r="C178">
        <v>16841.039059999999</v>
      </c>
      <c r="D178">
        <v>16417.839840000001</v>
      </c>
      <c r="E178">
        <v>16654.599610000001</v>
      </c>
      <c r="F178">
        <v>16654.599610000001</v>
      </c>
      <c r="G178">
        <v>667100000</v>
      </c>
    </row>
    <row r="179" spans="1:7" x14ac:dyDescent="0.25">
      <c r="A179" s="1">
        <v>42514</v>
      </c>
      <c r="B179">
        <v>16605.039059999999</v>
      </c>
      <c r="C179">
        <v>17068.019530000001</v>
      </c>
      <c r="D179">
        <v>16471.369139999999</v>
      </c>
      <c r="E179">
        <v>17068.019530000001</v>
      </c>
      <c r="F179">
        <v>17068.019530000001</v>
      </c>
      <c r="G179">
        <v>547800000</v>
      </c>
    </row>
    <row r="180" spans="1:7" x14ac:dyDescent="0.25">
      <c r="A180" s="1">
        <v>42521</v>
      </c>
      <c r="B180">
        <v>17029.460940000001</v>
      </c>
      <c r="C180">
        <v>17251.359380000002</v>
      </c>
      <c r="D180">
        <v>16322.639649999999</v>
      </c>
      <c r="E180">
        <v>16580.029299999998</v>
      </c>
      <c r="F180">
        <v>16580.029299999998</v>
      </c>
      <c r="G180">
        <v>662700000</v>
      </c>
    </row>
    <row r="181" spans="1:7" x14ac:dyDescent="0.25">
      <c r="A181" s="1">
        <v>42528</v>
      </c>
      <c r="B181">
        <v>16651.050780000001</v>
      </c>
      <c r="C181">
        <v>16830.91992</v>
      </c>
      <c r="D181">
        <v>16019.179690000001</v>
      </c>
      <c r="E181">
        <v>16019.179690000001</v>
      </c>
      <c r="F181">
        <v>16019.179690000001</v>
      </c>
      <c r="G181">
        <v>617800000</v>
      </c>
    </row>
    <row r="182" spans="1:7" x14ac:dyDescent="0.25">
      <c r="A182" s="1">
        <v>42535</v>
      </c>
      <c r="B182">
        <v>16001.190430000001</v>
      </c>
      <c r="C182">
        <v>16082.5</v>
      </c>
      <c r="D182">
        <v>15395.98047</v>
      </c>
      <c r="E182">
        <v>15965.29981</v>
      </c>
      <c r="F182">
        <v>15965.29981</v>
      </c>
      <c r="G182">
        <v>721900000</v>
      </c>
    </row>
    <row r="183" spans="1:7" x14ac:dyDescent="0.25">
      <c r="A183" s="1">
        <v>42542</v>
      </c>
      <c r="B183">
        <v>15875.809569999999</v>
      </c>
      <c r="C183">
        <v>16389.16992</v>
      </c>
      <c r="D183">
        <v>14864.009770000001</v>
      </c>
      <c r="E183">
        <v>15309.20996</v>
      </c>
      <c r="F183">
        <v>15309.20996</v>
      </c>
      <c r="G183">
        <v>768300000</v>
      </c>
    </row>
    <row r="184" spans="1:7" x14ac:dyDescent="0.25">
      <c r="A184" s="1">
        <v>42549</v>
      </c>
      <c r="B184">
        <v>15094.70996</v>
      </c>
      <c r="C184">
        <v>15805.309569999999</v>
      </c>
      <c r="D184">
        <v>14987.79004</v>
      </c>
      <c r="E184">
        <v>15775.79981</v>
      </c>
      <c r="F184">
        <v>15775.79981</v>
      </c>
      <c r="G184">
        <v>707400000</v>
      </c>
    </row>
    <row r="185" spans="1:7" x14ac:dyDescent="0.25">
      <c r="A185" s="1">
        <v>42556</v>
      </c>
      <c r="B185">
        <v>15682.160159999999</v>
      </c>
      <c r="C185">
        <v>15816.66992</v>
      </c>
      <c r="D185">
        <v>15106.51953</v>
      </c>
      <c r="E185">
        <v>15708.820309999999</v>
      </c>
      <c r="F185">
        <v>15708.820309999999</v>
      </c>
      <c r="G185">
        <v>663300000</v>
      </c>
    </row>
    <row r="186" spans="1:7" x14ac:dyDescent="0.25">
      <c r="A186" s="1">
        <v>42563</v>
      </c>
      <c r="B186">
        <v>15961.29981</v>
      </c>
      <c r="C186">
        <v>16607.320309999999</v>
      </c>
      <c r="D186">
        <v>15956.910159999999</v>
      </c>
      <c r="E186">
        <v>16497.849610000001</v>
      </c>
      <c r="F186">
        <v>16497.849610000001</v>
      </c>
      <c r="G186">
        <v>688700000</v>
      </c>
    </row>
    <row r="187" spans="1:7" x14ac:dyDescent="0.25">
      <c r="A187" s="1">
        <v>42570</v>
      </c>
      <c r="B187">
        <v>16612.089840000001</v>
      </c>
      <c r="C187">
        <v>16938.960940000001</v>
      </c>
      <c r="D187">
        <v>16514.660159999999</v>
      </c>
      <c r="E187">
        <v>16620.289059999999</v>
      </c>
      <c r="F187">
        <v>16620.289059999999</v>
      </c>
      <c r="G187">
        <v>590600000</v>
      </c>
    </row>
    <row r="188" spans="1:7" x14ac:dyDescent="0.25">
      <c r="A188" s="1">
        <v>42577</v>
      </c>
      <c r="B188">
        <v>16535.810549999998</v>
      </c>
      <c r="C188">
        <v>16821.429690000001</v>
      </c>
      <c r="D188">
        <v>16174.349609999999</v>
      </c>
      <c r="E188">
        <v>16635.769530000001</v>
      </c>
      <c r="F188">
        <v>16635.769530000001</v>
      </c>
      <c r="G188">
        <v>820000000</v>
      </c>
    </row>
    <row r="189" spans="1:7" x14ac:dyDescent="0.25">
      <c r="A189" s="1">
        <v>42584</v>
      </c>
      <c r="B189">
        <v>16469.679690000001</v>
      </c>
      <c r="C189">
        <v>16652.039059999999</v>
      </c>
      <c r="D189">
        <v>15921.04004</v>
      </c>
      <c r="E189">
        <v>16650.570309999999</v>
      </c>
      <c r="F189">
        <v>16650.570309999999</v>
      </c>
      <c r="G189">
        <v>718300000</v>
      </c>
    </row>
    <row r="190" spans="1:7" x14ac:dyDescent="0.25">
      <c r="A190" s="1">
        <v>42591</v>
      </c>
      <c r="B190">
        <v>16632.410159999999</v>
      </c>
      <c r="C190">
        <v>16943.66992</v>
      </c>
      <c r="D190">
        <v>16630.560549999998</v>
      </c>
      <c r="E190">
        <v>16869.560549999998</v>
      </c>
      <c r="F190">
        <v>16869.560549999998</v>
      </c>
      <c r="G190">
        <v>444100000</v>
      </c>
    </row>
    <row r="191" spans="1:7" x14ac:dyDescent="0.25">
      <c r="A191" s="1">
        <v>42598</v>
      </c>
      <c r="B191">
        <v>16878.660159999999</v>
      </c>
      <c r="C191">
        <v>16887.570309999999</v>
      </c>
      <c r="D191">
        <v>16452.619139999999</v>
      </c>
      <c r="E191">
        <v>16598.189450000002</v>
      </c>
      <c r="F191">
        <v>16598.189450000002</v>
      </c>
      <c r="G191">
        <v>575000000</v>
      </c>
    </row>
    <row r="192" spans="1:7" x14ac:dyDescent="0.25">
      <c r="A192" s="1">
        <v>42605</v>
      </c>
      <c r="B192">
        <v>16549.820309999999</v>
      </c>
      <c r="C192">
        <v>16764.640630000002</v>
      </c>
      <c r="D192">
        <v>16320.429690000001</v>
      </c>
      <c r="E192">
        <v>16737.490229999999</v>
      </c>
      <c r="F192">
        <v>16737.490229999999</v>
      </c>
      <c r="G192">
        <v>510100000</v>
      </c>
    </row>
    <row r="193" spans="1:7" x14ac:dyDescent="0.25">
      <c r="A193" s="1">
        <v>42612</v>
      </c>
      <c r="B193">
        <v>16690.980469999999</v>
      </c>
      <c r="C193">
        <v>17156.359380000002</v>
      </c>
      <c r="D193">
        <v>16677.849610000001</v>
      </c>
      <c r="E193">
        <v>17037.630860000001</v>
      </c>
      <c r="F193">
        <v>17037.630860000001</v>
      </c>
      <c r="G193">
        <v>629100000</v>
      </c>
    </row>
    <row r="194" spans="1:7" x14ac:dyDescent="0.25">
      <c r="A194" s="1">
        <v>42619</v>
      </c>
      <c r="B194">
        <v>17035.029299999998</v>
      </c>
      <c r="C194">
        <v>17097.589840000001</v>
      </c>
      <c r="D194">
        <v>16601.539059999999</v>
      </c>
      <c r="E194">
        <v>16672.91992</v>
      </c>
      <c r="F194">
        <v>16672.91992</v>
      </c>
      <c r="G194">
        <v>588800000</v>
      </c>
    </row>
    <row r="195" spans="1:7" x14ac:dyDescent="0.25">
      <c r="A195" s="1">
        <v>42626</v>
      </c>
      <c r="B195">
        <v>16764.650389999999</v>
      </c>
      <c r="C195">
        <v>16787.060549999998</v>
      </c>
      <c r="D195">
        <v>16359.780269999999</v>
      </c>
      <c r="E195">
        <v>16519.289059999999</v>
      </c>
      <c r="F195">
        <v>16519.289059999999</v>
      </c>
      <c r="G195">
        <v>459400000</v>
      </c>
    </row>
    <row r="196" spans="1:7" x14ac:dyDescent="0.25">
      <c r="A196" s="1">
        <v>42633</v>
      </c>
      <c r="B196">
        <v>16403.220700000002</v>
      </c>
      <c r="C196">
        <v>16823.630860000001</v>
      </c>
      <c r="D196">
        <v>16399.650389999999</v>
      </c>
      <c r="E196">
        <v>16544.560549999998</v>
      </c>
      <c r="F196">
        <v>16544.560549999998</v>
      </c>
      <c r="G196">
        <v>553500000</v>
      </c>
    </row>
    <row r="197" spans="1:7" x14ac:dyDescent="0.25">
      <c r="A197" s="1">
        <v>42640</v>
      </c>
      <c r="B197">
        <v>16390.910159999999</v>
      </c>
      <c r="C197">
        <v>16756.429690000001</v>
      </c>
      <c r="D197">
        <v>16285.410159999999</v>
      </c>
      <c r="E197">
        <v>16598.66992</v>
      </c>
      <c r="F197">
        <v>16598.66992</v>
      </c>
      <c r="G197">
        <v>615600000</v>
      </c>
    </row>
    <row r="198" spans="1:7" x14ac:dyDescent="0.25">
      <c r="A198" s="1">
        <v>42647</v>
      </c>
      <c r="B198">
        <v>16661.509770000001</v>
      </c>
      <c r="C198">
        <v>16971.279299999998</v>
      </c>
      <c r="D198">
        <v>16637.820309999999</v>
      </c>
      <c r="E198">
        <v>16860.089840000001</v>
      </c>
      <c r="F198">
        <v>16860.089840000001</v>
      </c>
      <c r="G198">
        <v>426300000</v>
      </c>
    </row>
    <row r="199" spans="1:7" x14ac:dyDescent="0.25">
      <c r="A199" s="1">
        <v>42654</v>
      </c>
      <c r="B199">
        <v>16936.310549999998</v>
      </c>
      <c r="C199">
        <v>17074.460940000001</v>
      </c>
      <c r="D199">
        <v>16727.779299999998</v>
      </c>
      <c r="E199">
        <v>16900.119139999999</v>
      </c>
      <c r="F199">
        <v>16900.119139999999</v>
      </c>
      <c r="G199">
        <v>543500000</v>
      </c>
    </row>
    <row r="200" spans="1:7" x14ac:dyDescent="0.25">
      <c r="A200" s="1">
        <v>42661</v>
      </c>
      <c r="B200">
        <v>16862.310549999998</v>
      </c>
      <c r="C200">
        <v>17288.890630000002</v>
      </c>
      <c r="D200">
        <v>16844.16992</v>
      </c>
      <c r="E200">
        <v>17234.41992</v>
      </c>
      <c r="F200">
        <v>17234.41992</v>
      </c>
      <c r="G200">
        <v>514600000</v>
      </c>
    </row>
    <row r="201" spans="1:7" x14ac:dyDescent="0.25">
      <c r="A201" s="1">
        <v>42668</v>
      </c>
      <c r="B201">
        <v>17298.630860000001</v>
      </c>
      <c r="C201">
        <v>17461.029299999998</v>
      </c>
      <c r="D201">
        <v>17278.119139999999</v>
      </c>
      <c r="E201">
        <v>17425.019530000001</v>
      </c>
      <c r="F201">
        <v>17425.019530000001</v>
      </c>
      <c r="G201">
        <v>639200000</v>
      </c>
    </row>
    <row r="202" spans="1:7" x14ac:dyDescent="0.25">
      <c r="A202" s="1">
        <v>42675</v>
      </c>
      <c r="B202">
        <v>17380.539059999999</v>
      </c>
      <c r="C202">
        <v>17473.119139999999</v>
      </c>
      <c r="D202">
        <v>16801.980469999999</v>
      </c>
      <c r="E202">
        <v>17177.210940000001</v>
      </c>
      <c r="F202">
        <v>17177.210940000001</v>
      </c>
      <c r="G202">
        <v>506000000</v>
      </c>
    </row>
    <row r="203" spans="1:7" x14ac:dyDescent="0.25">
      <c r="A203" s="1">
        <v>42682</v>
      </c>
      <c r="B203">
        <v>17242.699219999999</v>
      </c>
      <c r="C203">
        <v>17697.33008</v>
      </c>
      <c r="D203">
        <v>16111.809569999999</v>
      </c>
      <c r="E203">
        <v>17672.619139999999</v>
      </c>
      <c r="F203">
        <v>17672.619139999999</v>
      </c>
      <c r="G203">
        <v>1011400000</v>
      </c>
    </row>
    <row r="204" spans="1:7" x14ac:dyDescent="0.25">
      <c r="A204" s="1">
        <v>42689</v>
      </c>
      <c r="B204">
        <v>17690.220700000002</v>
      </c>
      <c r="C204">
        <v>18129.029299999998</v>
      </c>
      <c r="D204">
        <v>17605.769530000001</v>
      </c>
      <c r="E204">
        <v>18106.019530000001</v>
      </c>
      <c r="F204">
        <v>18106.019530000001</v>
      </c>
      <c r="G204">
        <v>837100000</v>
      </c>
    </row>
    <row r="205" spans="1:7" x14ac:dyDescent="0.25">
      <c r="A205" s="1">
        <v>42696</v>
      </c>
      <c r="B205">
        <v>18091.050780000001</v>
      </c>
      <c r="C205">
        <v>18482.939450000002</v>
      </c>
      <c r="D205">
        <v>18050.550780000001</v>
      </c>
      <c r="E205">
        <v>18356.890630000002</v>
      </c>
      <c r="F205">
        <v>18356.890630000002</v>
      </c>
      <c r="G205">
        <v>581200000</v>
      </c>
    </row>
    <row r="206" spans="1:7" x14ac:dyDescent="0.25">
      <c r="A206" s="1">
        <v>42703</v>
      </c>
      <c r="B206">
        <v>18263.630860000001</v>
      </c>
      <c r="C206">
        <v>18746.279299999998</v>
      </c>
      <c r="D206">
        <v>18227.390630000002</v>
      </c>
      <c r="E206">
        <v>18274.990229999999</v>
      </c>
      <c r="F206">
        <v>18274.990229999999</v>
      </c>
      <c r="G206">
        <v>810000000</v>
      </c>
    </row>
    <row r="207" spans="1:7" x14ac:dyDescent="0.25">
      <c r="A207" s="1">
        <v>42710</v>
      </c>
      <c r="B207">
        <v>18457.199219999999</v>
      </c>
      <c r="C207">
        <v>19280.929690000001</v>
      </c>
      <c r="D207">
        <v>18318.990229999999</v>
      </c>
      <c r="E207">
        <v>19155.029299999998</v>
      </c>
      <c r="F207">
        <v>19155.029299999998</v>
      </c>
      <c r="G207">
        <v>910800000</v>
      </c>
    </row>
    <row r="208" spans="1:7" x14ac:dyDescent="0.25">
      <c r="A208" s="1">
        <v>42717</v>
      </c>
      <c r="B208">
        <v>19120.759770000001</v>
      </c>
      <c r="C208">
        <v>19439.970700000002</v>
      </c>
      <c r="D208">
        <v>19060.720700000002</v>
      </c>
      <c r="E208">
        <v>19391.599610000001</v>
      </c>
      <c r="F208">
        <v>19391.599610000001</v>
      </c>
      <c r="G208">
        <v>690100000</v>
      </c>
    </row>
    <row r="209" spans="1:7" x14ac:dyDescent="0.25">
      <c r="A209" s="1">
        <v>42724</v>
      </c>
      <c r="B209">
        <v>19367.839840000001</v>
      </c>
      <c r="C209">
        <v>19592.900389999999</v>
      </c>
      <c r="D209">
        <v>19327.509770000001</v>
      </c>
      <c r="E209">
        <v>19396.640630000002</v>
      </c>
      <c r="F209">
        <v>19396.640630000002</v>
      </c>
      <c r="G209">
        <v>448900000</v>
      </c>
    </row>
    <row r="210" spans="1:7" x14ac:dyDescent="0.25">
      <c r="A210" s="1">
        <v>42731</v>
      </c>
      <c r="B210">
        <v>19353.429690000001</v>
      </c>
      <c r="C210">
        <v>19478.58008</v>
      </c>
      <c r="D210">
        <v>18991.589840000001</v>
      </c>
      <c r="E210">
        <v>19114.369139999999</v>
      </c>
      <c r="F210">
        <v>19114.369139999999</v>
      </c>
      <c r="G210">
        <v>469200000</v>
      </c>
    </row>
    <row r="211" spans="1:7" x14ac:dyDescent="0.25">
      <c r="A211" s="1">
        <v>42738</v>
      </c>
      <c r="B211">
        <v>19298.679690000001</v>
      </c>
      <c r="C211">
        <v>19615.400389999999</v>
      </c>
      <c r="D211">
        <v>19277.929690000001</v>
      </c>
      <c r="E211">
        <v>19454.33008</v>
      </c>
      <c r="F211">
        <v>19454.33008</v>
      </c>
      <c r="G211">
        <v>417100000</v>
      </c>
    </row>
    <row r="212" spans="1:7" x14ac:dyDescent="0.25">
      <c r="A212" s="1">
        <v>42745</v>
      </c>
      <c r="B212">
        <v>19414.83008</v>
      </c>
      <c r="C212">
        <v>19484.900389999999</v>
      </c>
      <c r="D212">
        <v>19061.269530000001</v>
      </c>
      <c r="E212">
        <v>19095.240229999999</v>
      </c>
      <c r="F212">
        <v>19095.240229999999</v>
      </c>
      <c r="G212">
        <v>595500000</v>
      </c>
    </row>
    <row r="213" spans="1:7" x14ac:dyDescent="0.25">
      <c r="A213" s="1">
        <v>42752</v>
      </c>
      <c r="B213">
        <v>19038.449219999999</v>
      </c>
      <c r="C213">
        <v>19176.859380000002</v>
      </c>
      <c r="D213">
        <v>18650.33008</v>
      </c>
      <c r="E213">
        <v>18891.029299999998</v>
      </c>
      <c r="F213">
        <v>18891.029299999998</v>
      </c>
      <c r="G213">
        <v>659400000</v>
      </c>
    </row>
    <row r="214" spans="1:7" x14ac:dyDescent="0.25">
      <c r="A214" s="1">
        <v>42759</v>
      </c>
      <c r="B214">
        <v>18817.41992</v>
      </c>
      <c r="C214">
        <v>19486.679690000001</v>
      </c>
      <c r="D214">
        <v>18783.160159999999</v>
      </c>
      <c r="E214">
        <v>19368.849610000001</v>
      </c>
      <c r="F214">
        <v>19368.849610000001</v>
      </c>
      <c r="G214">
        <v>634500000</v>
      </c>
    </row>
    <row r="215" spans="1:7" x14ac:dyDescent="0.25">
      <c r="A215" s="1">
        <v>42766</v>
      </c>
      <c r="B215">
        <v>19145.349610000001</v>
      </c>
      <c r="C215">
        <v>19199.75</v>
      </c>
      <c r="D215">
        <v>18830.890630000002</v>
      </c>
      <c r="E215">
        <v>18976.710940000001</v>
      </c>
      <c r="F215">
        <v>18976.710940000001</v>
      </c>
      <c r="G215">
        <v>663300000</v>
      </c>
    </row>
    <row r="216" spans="1:7" x14ac:dyDescent="0.25">
      <c r="A216" s="1">
        <v>42773</v>
      </c>
      <c r="B216">
        <v>18844.119139999999</v>
      </c>
      <c r="C216">
        <v>19519.439450000002</v>
      </c>
      <c r="D216">
        <v>18805.320309999999</v>
      </c>
      <c r="E216">
        <v>19459.150389999999</v>
      </c>
      <c r="F216">
        <v>19459.150389999999</v>
      </c>
      <c r="G216">
        <v>606800000</v>
      </c>
    </row>
    <row r="217" spans="1:7" x14ac:dyDescent="0.25">
      <c r="A217" s="1">
        <v>42780</v>
      </c>
      <c r="B217">
        <v>19478.859380000002</v>
      </c>
      <c r="C217">
        <v>19501.009770000001</v>
      </c>
      <c r="D217">
        <v>19115.109380000002</v>
      </c>
      <c r="E217">
        <v>19251.08008</v>
      </c>
      <c r="F217">
        <v>19251.08008</v>
      </c>
      <c r="G217">
        <v>665900000</v>
      </c>
    </row>
    <row r="218" spans="1:7" x14ac:dyDescent="0.25">
      <c r="A218" s="1">
        <v>42787</v>
      </c>
      <c r="B218">
        <v>19267.869139999999</v>
      </c>
      <c r="C218">
        <v>19419.220700000002</v>
      </c>
      <c r="D218">
        <v>18995.550780000001</v>
      </c>
      <c r="E218">
        <v>19107.470700000002</v>
      </c>
      <c r="F218">
        <v>19107.470700000002</v>
      </c>
      <c r="G218">
        <v>671300000</v>
      </c>
    </row>
    <row r="219" spans="1:7" x14ac:dyDescent="0.25">
      <c r="A219" s="1">
        <v>42794</v>
      </c>
      <c r="B219">
        <v>19194.679690000001</v>
      </c>
      <c r="C219">
        <v>19668.009770000001</v>
      </c>
      <c r="D219">
        <v>19118.990229999999</v>
      </c>
      <c r="E219">
        <v>19379.140630000002</v>
      </c>
      <c r="F219">
        <v>19379.140630000002</v>
      </c>
      <c r="G219">
        <v>610400000</v>
      </c>
    </row>
    <row r="220" spans="1:7" x14ac:dyDescent="0.25">
      <c r="A220" s="1">
        <v>42801</v>
      </c>
      <c r="B220">
        <v>19337.189450000002</v>
      </c>
      <c r="C220">
        <v>19656.480469999999</v>
      </c>
      <c r="D220">
        <v>19198.779299999998</v>
      </c>
      <c r="E220">
        <v>19633.75</v>
      </c>
      <c r="F220">
        <v>19633.75</v>
      </c>
      <c r="G220">
        <v>551000000</v>
      </c>
    </row>
    <row r="221" spans="1:7" x14ac:dyDescent="0.25">
      <c r="A221" s="1">
        <v>42808</v>
      </c>
      <c r="B221">
        <v>19634.289059999999</v>
      </c>
      <c r="C221">
        <v>19637.550780000001</v>
      </c>
      <c r="D221">
        <v>19454.16992</v>
      </c>
      <c r="E221">
        <v>19521.589840000001</v>
      </c>
      <c r="F221">
        <v>19521.589840000001</v>
      </c>
      <c r="G221">
        <v>498600000</v>
      </c>
    </row>
    <row r="222" spans="1:7" x14ac:dyDescent="0.25">
      <c r="A222" s="1">
        <v>42815</v>
      </c>
      <c r="B222">
        <v>19416.550780000001</v>
      </c>
      <c r="C222">
        <v>19485.140630000002</v>
      </c>
      <c r="D222">
        <v>18973.75</v>
      </c>
      <c r="E222">
        <v>18985.589840000001</v>
      </c>
      <c r="F222">
        <v>18985.589840000001</v>
      </c>
      <c r="G222">
        <v>607800000</v>
      </c>
    </row>
    <row r="223" spans="1:7" x14ac:dyDescent="0.25">
      <c r="A223" s="1">
        <v>42822</v>
      </c>
      <c r="B223">
        <v>19159.070309999999</v>
      </c>
      <c r="C223">
        <v>19251.300780000001</v>
      </c>
      <c r="D223">
        <v>18909.259770000001</v>
      </c>
      <c r="E223">
        <v>18983.230469999999</v>
      </c>
      <c r="F223">
        <v>18983.230469999999</v>
      </c>
      <c r="G223">
        <v>645300000</v>
      </c>
    </row>
    <row r="224" spans="1:7" x14ac:dyDescent="0.25">
      <c r="A224" s="1">
        <v>42829</v>
      </c>
      <c r="B224">
        <v>18933.820309999999</v>
      </c>
      <c r="C224">
        <v>18947.33008</v>
      </c>
      <c r="D224">
        <v>18517.429690000001</v>
      </c>
      <c r="E224">
        <v>18797.880860000001</v>
      </c>
      <c r="F224">
        <v>18797.880860000001</v>
      </c>
      <c r="G224">
        <v>675000000</v>
      </c>
    </row>
    <row r="225" spans="1:7" x14ac:dyDescent="0.25">
      <c r="A225" s="1">
        <v>42836</v>
      </c>
      <c r="B225">
        <v>18717.550780000001</v>
      </c>
      <c r="C225">
        <v>18767.699219999999</v>
      </c>
      <c r="D225">
        <v>18224.679690000001</v>
      </c>
      <c r="E225">
        <v>18355.259770000001</v>
      </c>
      <c r="F225">
        <v>18355.259770000001</v>
      </c>
      <c r="G225">
        <v>345100000</v>
      </c>
    </row>
    <row r="226" spans="1:7" x14ac:dyDescent="0.25">
      <c r="A226" s="1">
        <v>42843</v>
      </c>
      <c r="B226">
        <v>18497.380860000001</v>
      </c>
      <c r="C226">
        <v>18910.33008</v>
      </c>
      <c r="D226">
        <v>18327.33008</v>
      </c>
      <c r="E226">
        <v>18875.880860000001</v>
      </c>
      <c r="F226">
        <v>18875.880860000001</v>
      </c>
      <c r="G226">
        <v>542300000</v>
      </c>
    </row>
    <row r="227" spans="1:7" x14ac:dyDescent="0.25">
      <c r="A227" s="1">
        <v>42850</v>
      </c>
      <c r="B227">
        <v>18872.560549999998</v>
      </c>
      <c r="C227">
        <v>19311.210940000001</v>
      </c>
      <c r="D227">
        <v>18867.189450000002</v>
      </c>
      <c r="E227">
        <v>19310.519530000001</v>
      </c>
      <c r="F227">
        <v>19310.519530000001</v>
      </c>
      <c r="G227">
        <v>588400000</v>
      </c>
    </row>
    <row r="228" spans="1:7" x14ac:dyDescent="0.25">
      <c r="A228" s="1">
        <v>42857</v>
      </c>
      <c r="B228">
        <v>19335.720700000002</v>
      </c>
      <c r="C228">
        <v>19929.480469999999</v>
      </c>
      <c r="D228">
        <v>19335.019530000001</v>
      </c>
      <c r="E228">
        <v>19895.699219999999</v>
      </c>
      <c r="F228">
        <v>19895.699219999999</v>
      </c>
      <c r="G228">
        <v>261400000</v>
      </c>
    </row>
    <row r="229" spans="1:7" x14ac:dyDescent="0.25">
      <c r="A229" s="1">
        <v>42864</v>
      </c>
      <c r="B229">
        <v>19915.640630000002</v>
      </c>
      <c r="C229">
        <v>19989.939450000002</v>
      </c>
      <c r="D229">
        <v>19740.630860000001</v>
      </c>
      <c r="E229">
        <v>19869.849610000001</v>
      </c>
      <c r="F229">
        <v>19869.849610000001</v>
      </c>
      <c r="G229">
        <v>654000000</v>
      </c>
    </row>
    <row r="230" spans="1:7" x14ac:dyDescent="0.25">
      <c r="A230" s="1">
        <v>42871</v>
      </c>
      <c r="B230">
        <v>19953.060549999998</v>
      </c>
      <c r="C230">
        <v>19998.490229999999</v>
      </c>
      <c r="D230">
        <v>19449.730469999999</v>
      </c>
      <c r="E230">
        <v>19678.279299999998</v>
      </c>
      <c r="F230">
        <v>19678.279299999998</v>
      </c>
      <c r="G230">
        <v>579000000</v>
      </c>
    </row>
    <row r="231" spans="1:7" x14ac:dyDescent="0.25">
      <c r="A231" s="1">
        <v>42878</v>
      </c>
      <c r="B231">
        <v>19647.740229999999</v>
      </c>
      <c r="C231">
        <v>19850.929690000001</v>
      </c>
      <c r="D231">
        <v>19585.539059999999</v>
      </c>
      <c r="E231">
        <v>19682.570309999999</v>
      </c>
      <c r="F231">
        <v>19682.570309999999</v>
      </c>
      <c r="G231">
        <v>431600000</v>
      </c>
    </row>
    <row r="232" spans="1:7" x14ac:dyDescent="0.25">
      <c r="A232" s="1">
        <v>42885</v>
      </c>
      <c r="B232">
        <v>19681.109380000002</v>
      </c>
      <c r="C232">
        <v>20239.810549999998</v>
      </c>
      <c r="D232">
        <v>19570.130860000001</v>
      </c>
      <c r="E232">
        <v>20170.820309999999</v>
      </c>
      <c r="F232">
        <v>20170.820309999999</v>
      </c>
      <c r="G232">
        <v>550700000</v>
      </c>
    </row>
    <row r="233" spans="1:7" x14ac:dyDescent="0.25">
      <c r="A233" s="1">
        <v>42892</v>
      </c>
      <c r="B233">
        <v>20122.259770000001</v>
      </c>
      <c r="C233">
        <v>20152.949219999999</v>
      </c>
      <c r="D233">
        <v>19837.640630000002</v>
      </c>
      <c r="E233">
        <v>19908.58008</v>
      </c>
      <c r="F233">
        <v>19908.58008</v>
      </c>
      <c r="G233">
        <v>583900000</v>
      </c>
    </row>
    <row r="234" spans="1:7" x14ac:dyDescent="0.25">
      <c r="A234" s="1">
        <v>42899</v>
      </c>
      <c r="B234">
        <v>19859.810549999998</v>
      </c>
      <c r="C234">
        <v>20087.710940000001</v>
      </c>
      <c r="D234">
        <v>19755.339840000001</v>
      </c>
      <c r="E234">
        <v>20067.75</v>
      </c>
      <c r="F234">
        <v>20067.75</v>
      </c>
      <c r="G234">
        <v>512100000</v>
      </c>
    </row>
    <row r="235" spans="1:7" x14ac:dyDescent="0.25">
      <c r="A235" s="1">
        <v>42906</v>
      </c>
      <c r="B235">
        <v>20234.119139999999</v>
      </c>
      <c r="C235">
        <v>20318.109380000002</v>
      </c>
      <c r="D235">
        <v>20089.539059999999</v>
      </c>
      <c r="E235">
        <v>20153.349610000001</v>
      </c>
      <c r="F235">
        <v>20153.349610000001</v>
      </c>
      <c r="G235">
        <v>436300000</v>
      </c>
    </row>
    <row r="236" spans="1:7" x14ac:dyDescent="0.25">
      <c r="A236" s="1">
        <v>42913</v>
      </c>
      <c r="B236">
        <v>20229.119139999999</v>
      </c>
      <c r="C236">
        <v>20266.589840000001</v>
      </c>
      <c r="D236">
        <v>19946.509770000001</v>
      </c>
      <c r="E236">
        <v>20055.800780000001</v>
      </c>
      <c r="F236">
        <v>20055.800780000001</v>
      </c>
      <c r="G236">
        <v>524600000</v>
      </c>
    </row>
    <row r="237" spans="1:7" x14ac:dyDescent="0.25">
      <c r="A237" s="1">
        <v>42920</v>
      </c>
      <c r="B237">
        <v>20192.269530000001</v>
      </c>
      <c r="C237">
        <v>20197.160159999999</v>
      </c>
      <c r="D237">
        <v>19856.650389999999</v>
      </c>
      <c r="E237">
        <v>20080.980469999999</v>
      </c>
      <c r="F237">
        <v>20080.980469999999</v>
      </c>
      <c r="G237">
        <v>465200000</v>
      </c>
    </row>
    <row r="238" spans="1:7" x14ac:dyDescent="0.25">
      <c r="A238" s="1">
        <v>42927</v>
      </c>
      <c r="B238">
        <v>20073.859380000002</v>
      </c>
      <c r="C238">
        <v>20200.880860000001</v>
      </c>
      <c r="D238">
        <v>20061.160159999999</v>
      </c>
      <c r="E238">
        <v>20118.859380000002</v>
      </c>
      <c r="F238">
        <v>20118.859380000002</v>
      </c>
      <c r="G238">
        <v>332300000</v>
      </c>
    </row>
    <row r="239" spans="1:7" x14ac:dyDescent="0.25">
      <c r="A239" s="1">
        <v>42934</v>
      </c>
      <c r="B239">
        <v>20074.410159999999</v>
      </c>
      <c r="C239">
        <v>20157.109380000002</v>
      </c>
      <c r="D239">
        <v>19901.880860000001</v>
      </c>
      <c r="E239">
        <v>19975.66992</v>
      </c>
      <c r="F239">
        <v>19975.66992</v>
      </c>
      <c r="G239">
        <v>415400000</v>
      </c>
    </row>
    <row r="240" spans="1:7" x14ac:dyDescent="0.25">
      <c r="A240" s="1">
        <v>42941</v>
      </c>
      <c r="B240">
        <v>19979.560549999998</v>
      </c>
      <c r="C240">
        <v>20176.390630000002</v>
      </c>
      <c r="D240">
        <v>19891.900389999999</v>
      </c>
      <c r="E240">
        <v>19925.179690000001</v>
      </c>
      <c r="F240">
        <v>19925.179690000001</v>
      </c>
      <c r="G240">
        <v>494300000</v>
      </c>
    </row>
    <row r="241" spans="1:7" x14ac:dyDescent="0.25">
      <c r="A241" s="1">
        <v>42948</v>
      </c>
      <c r="B241">
        <v>19907.08008</v>
      </c>
      <c r="C241">
        <v>20113.730469999999</v>
      </c>
      <c r="D241">
        <v>19904.720700000002</v>
      </c>
      <c r="E241">
        <v>20055.890630000002</v>
      </c>
      <c r="F241">
        <v>20055.890630000002</v>
      </c>
      <c r="G241">
        <v>446800000</v>
      </c>
    </row>
    <row r="242" spans="1:7" x14ac:dyDescent="0.25">
      <c r="A242" s="1">
        <v>42955</v>
      </c>
      <c r="B242">
        <v>20062.650389999999</v>
      </c>
      <c r="C242">
        <v>20076.800780000001</v>
      </c>
      <c r="D242">
        <v>19486.480469999999</v>
      </c>
      <c r="E242">
        <v>19537.099610000001</v>
      </c>
      <c r="F242">
        <v>19537.099610000001</v>
      </c>
      <c r="G242">
        <v>397300000</v>
      </c>
    </row>
    <row r="243" spans="1:7" x14ac:dyDescent="0.25">
      <c r="A243" s="1">
        <v>42962</v>
      </c>
      <c r="B243">
        <v>19689.380860000001</v>
      </c>
      <c r="C243">
        <v>19824.119139999999</v>
      </c>
      <c r="D243">
        <v>19365.650389999999</v>
      </c>
      <c r="E243">
        <v>19393.130860000001</v>
      </c>
      <c r="F243">
        <v>19393.130860000001</v>
      </c>
      <c r="G243">
        <v>402600000</v>
      </c>
    </row>
    <row r="244" spans="1:7" x14ac:dyDescent="0.25">
      <c r="A244" s="1">
        <v>42969</v>
      </c>
      <c r="B244">
        <v>19373.109380000002</v>
      </c>
      <c r="C244">
        <v>19561.320309999999</v>
      </c>
      <c r="D244">
        <v>19351.91992</v>
      </c>
      <c r="E244">
        <v>19449.900389999999</v>
      </c>
      <c r="F244">
        <v>19449.900389999999</v>
      </c>
      <c r="G244">
        <v>364600000</v>
      </c>
    </row>
    <row r="245" spans="1:7" x14ac:dyDescent="0.25">
      <c r="A245" s="1">
        <v>42976</v>
      </c>
      <c r="B245">
        <v>19319.109380000002</v>
      </c>
      <c r="C245">
        <v>19735.960940000001</v>
      </c>
      <c r="D245">
        <v>19280.019530000001</v>
      </c>
      <c r="E245">
        <v>19508.25</v>
      </c>
      <c r="F245">
        <v>19508.25</v>
      </c>
      <c r="G245">
        <v>415800000</v>
      </c>
    </row>
    <row r="246" spans="1:7" x14ac:dyDescent="0.25">
      <c r="A246" s="1">
        <v>42983</v>
      </c>
      <c r="B246">
        <v>19533.380860000001</v>
      </c>
      <c r="C246">
        <v>19567.029299999998</v>
      </c>
      <c r="D246">
        <v>19239.519530000001</v>
      </c>
      <c r="E246">
        <v>19545.769530000001</v>
      </c>
      <c r="F246">
        <v>19545.769530000001</v>
      </c>
      <c r="G246">
        <v>433300000</v>
      </c>
    </row>
    <row r="247" spans="1:7" x14ac:dyDescent="0.25">
      <c r="A247" s="1">
        <v>42990</v>
      </c>
      <c r="B247">
        <v>19736.140630000002</v>
      </c>
      <c r="C247">
        <v>19933.400389999999</v>
      </c>
      <c r="D247">
        <v>19718.800780000001</v>
      </c>
      <c r="E247">
        <v>19909.5</v>
      </c>
      <c r="F247">
        <v>19909.5</v>
      </c>
      <c r="G247">
        <v>380000000</v>
      </c>
    </row>
    <row r="248" spans="1:7" x14ac:dyDescent="0.25">
      <c r="A248" s="1">
        <v>42997</v>
      </c>
      <c r="B248">
        <v>20128.179690000001</v>
      </c>
      <c r="C248">
        <v>20481.269530000001</v>
      </c>
      <c r="D248">
        <v>20122</v>
      </c>
      <c r="E248">
        <v>20397.58008</v>
      </c>
      <c r="F248">
        <v>20397.58008</v>
      </c>
      <c r="G248">
        <v>515400000</v>
      </c>
    </row>
    <row r="249" spans="1:7" x14ac:dyDescent="0.25">
      <c r="A249" s="1">
        <v>43004</v>
      </c>
      <c r="B249">
        <v>20349.259770000001</v>
      </c>
      <c r="C249">
        <v>20411.33008</v>
      </c>
      <c r="D249">
        <v>20213.660159999999</v>
      </c>
      <c r="E249">
        <v>20400.779299999998</v>
      </c>
      <c r="F249">
        <v>20400.779299999998</v>
      </c>
      <c r="G249">
        <v>395300000</v>
      </c>
    </row>
    <row r="250" spans="1:7" x14ac:dyDescent="0.25">
      <c r="A250" s="1">
        <v>43011</v>
      </c>
      <c r="B250">
        <v>20475.25</v>
      </c>
      <c r="C250">
        <v>20721.150389999999</v>
      </c>
      <c r="D250">
        <v>20438.16992</v>
      </c>
      <c r="E250">
        <v>20690.710940000001</v>
      </c>
      <c r="F250">
        <v>20690.710940000001</v>
      </c>
      <c r="G250">
        <v>279500000</v>
      </c>
    </row>
    <row r="251" spans="1:7" x14ac:dyDescent="0.25">
      <c r="A251" s="1">
        <v>43018</v>
      </c>
      <c r="B251">
        <v>20680.539059999999</v>
      </c>
      <c r="C251">
        <v>21347.070309999999</v>
      </c>
      <c r="D251">
        <v>20663.08008</v>
      </c>
      <c r="E251">
        <v>21255.560549999998</v>
      </c>
      <c r="F251">
        <v>21255.560549999998</v>
      </c>
      <c r="G251">
        <v>451700000</v>
      </c>
    </row>
    <row r="252" spans="1:7" x14ac:dyDescent="0.25">
      <c r="A252" s="1">
        <v>43025</v>
      </c>
      <c r="B252">
        <v>21352.16992</v>
      </c>
      <c r="C252">
        <v>21723.599610000001</v>
      </c>
      <c r="D252">
        <v>21230.66992</v>
      </c>
      <c r="E252">
        <v>21696.650389999999</v>
      </c>
      <c r="F252">
        <v>21696.650389999999</v>
      </c>
      <c r="G252">
        <v>422800000</v>
      </c>
    </row>
    <row r="253" spans="1:7" x14ac:dyDescent="0.25">
      <c r="A253" s="1">
        <v>43032</v>
      </c>
      <c r="B253">
        <v>21670</v>
      </c>
      <c r="C253">
        <v>22086.880860000001</v>
      </c>
      <c r="D253">
        <v>21646.519530000001</v>
      </c>
      <c r="E253">
        <v>22011.66992</v>
      </c>
      <c r="F253">
        <v>22011.66992</v>
      </c>
      <c r="G253">
        <v>548800000</v>
      </c>
    </row>
    <row r="254" spans="1:7" x14ac:dyDescent="0.25">
      <c r="A254" s="1">
        <v>43039</v>
      </c>
      <c r="B254">
        <v>21897.289059999999</v>
      </c>
      <c r="C254">
        <v>22644.679690000001</v>
      </c>
      <c r="D254">
        <v>21840.070309999999</v>
      </c>
      <c r="E254">
        <v>22548.349610000001</v>
      </c>
      <c r="F254">
        <v>22548.349610000001</v>
      </c>
      <c r="G254">
        <v>432600000</v>
      </c>
    </row>
    <row r="255" spans="1:7" x14ac:dyDescent="0.25">
      <c r="A255" s="1">
        <v>43046</v>
      </c>
      <c r="B255">
        <v>22518.75</v>
      </c>
      <c r="C255">
        <v>23382.150389999999</v>
      </c>
      <c r="D255">
        <v>22380.990229999999</v>
      </c>
      <c r="E255">
        <v>22380.990229999999</v>
      </c>
      <c r="F255">
        <v>22380.990229999999</v>
      </c>
      <c r="G255">
        <v>555700000</v>
      </c>
    </row>
    <row r="256" spans="1:7" x14ac:dyDescent="0.25">
      <c r="A256" s="1">
        <v>43053</v>
      </c>
      <c r="B256">
        <v>22342.929690000001</v>
      </c>
      <c r="C256">
        <v>22757.400389999999</v>
      </c>
      <c r="D256">
        <v>21972.339840000001</v>
      </c>
      <c r="E256">
        <v>22261.759770000001</v>
      </c>
      <c r="F256">
        <v>22261.759770000001</v>
      </c>
      <c r="G256">
        <v>498500000</v>
      </c>
    </row>
    <row r="257" spans="1:7" x14ac:dyDescent="0.25">
      <c r="A257" s="1">
        <v>43060</v>
      </c>
      <c r="B257">
        <v>22456.789059999999</v>
      </c>
      <c r="C257">
        <v>22677.339840000001</v>
      </c>
      <c r="D257">
        <v>22381.009770000001</v>
      </c>
      <c r="E257">
        <v>22495.990229999999</v>
      </c>
      <c r="F257">
        <v>22495.990229999999</v>
      </c>
      <c r="G257">
        <v>288600000</v>
      </c>
    </row>
    <row r="258" spans="1:7" x14ac:dyDescent="0.25">
      <c r="A258" s="1">
        <v>43067</v>
      </c>
      <c r="B258">
        <v>22474.740229999999</v>
      </c>
      <c r="C258">
        <v>22994.310549999998</v>
      </c>
      <c r="D258">
        <v>22363.939450000002</v>
      </c>
      <c r="E258">
        <v>22707.160159999999</v>
      </c>
      <c r="F258">
        <v>22707.160159999999</v>
      </c>
      <c r="G258">
        <v>466800000</v>
      </c>
    </row>
    <row r="259" spans="1:7" x14ac:dyDescent="0.25">
      <c r="A259" s="1">
        <v>43074</v>
      </c>
      <c r="B259">
        <v>22595.33008</v>
      </c>
      <c r="C259">
        <v>22938.730469999999</v>
      </c>
      <c r="D259">
        <v>22119.210940000001</v>
      </c>
      <c r="E259">
        <v>22938.730469999999</v>
      </c>
      <c r="F259">
        <v>22938.730469999999</v>
      </c>
      <c r="G259">
        <v>429100000</v>
      </c>
    </row>
    <row r="260" spans="1:7" x14ac:dyDescent="0.25">
      <c r="A260" s="1">
        <v>43081</v>
      </c>
      <c r="B260">
        <v>22936.410159999999</v>
      </c>
      <c r="C260">
        <v>22994.33008</v>
      </c>
      <c r="D260">
        <v>22478.320309999999</v>
      </c>
      <c r="E260">
        <v>22901.769530000001</v>
      </c>
      <c r="F260">
        <v>22901.769530000001</v>
      </c>
      <c r="G260">
        <v>447200000</v>
      </c>
    </row>
    <row r="261" spans="1:7" x14ac:dyDescent="0.25">
      <c r="A261" s="1">
        <v>43088</v>
      </c>
      <c r="B261">
        <v>22961.470700000002</v>
      </c>
      <c r="C261">
        <v>22990.41992</v>
      </c>
      <c r="D261">
        <v>22728.060549999998</v>
      </c>
      <c r="E261">
        <v>22939.179690000001</v>
      </c>
      <c r="F261">
        <v>22939.179690000001</v>
      </c>
      <c r="G261">
        <v>313700000</v>
      </c>
    </row>
    <row r="262" spans="1:7" x14ac:dyDescent="0.25">
      <c r="A262" s="1">
        <v>43095</v>
      </c>
      <c r="B262">
        <v>22922.949219999999</v>
      </c>
      <c r="C262">
        <v>22954.449219999999</v>
      </c>
      <c r="D262">
        <v>22736.429690000001</v>
      </c>
      <c r="E262">
        <v>22764.939450000002</v>
      </c>
      <c r="F262">
        <v>22764.939450000002</v>
      </c>
      <c r="G262">
        <v>190400000</v>
      </c>
    </row>
    <row r="263" spans="1:7" x14ac:dyDescent="0.25">
      <c r="A263" s="1">
        <v>43102</v>
      </c>
      <c r="B263">
        <v>23073.730469999999</v>
      </c>
      <c r="C263">
        <v>23730.470700000002</v>
      </c>
      <c r="D263">
        <v>23065.199219999999</v>
      </c>
      <c r="E263">
        <v>23714.529299999998</v>
      </c>
      <c r="F263">
        <v>23714.529299999998</v>
      </c>
      <c r="G263">
        <v>204100000</v>
      </c>
    </row>
    <row r="264" spans="1:7" x14ac:dyDescent="0.25">
      <c r="A264" s="1">
        <v>43109</v>
      </c>
      <c r="B264">
        <v>23948.970700000002</v>
      </c>
      <c r="C264">
        <v>23952.609380000002</v>
      </c>
      <c r="D264">
        <v>23588.070309999999</v>
      </c>
      <c r="E264">
        <v>23714.880860000001</v>
      </c>
      <c r="F264">
        <v>23714.880860000001</v>
      </c>
      <c r="G264">
        <v>435700000</v>
      </c>
    </row>
    <row r="265" spans="1:7" x14ac:dyDescent="0.25">
      <c r="A265" s="1">
        <v>43116</v>
      </c>
      <c r="B265">
        <v>23721.16992</v>
      </c>
      <c r="C265">
        <v>24084.41992</v>
      </c>
      <c r="D265">
        <v>23697.810549999998</v>
      </c>
      <c r="E265">
        <v>23816.33008</v>
      </c>
      <c r="F265">
        <v>23816.33008</v>
      </c>
      <c r="G265">
        <v>387100000</v>
      </c>
    </row>
    <row r="266" spans="1:7" x14ac:dyDescent="0.25">
      <c r="A266" s="1">
        <v>43123</v>
      </c>
      <c r="B266">
        <v>23924.400389999999</v>
      </c>
      <c r="C266">
        <v>24129.339840000001</v>
      </c>
      <c r="D266">
        <v>23580.16992</v>
      </c>
      <c r="E266">
        <v>23629.339840000001</v>
      </c>
      <c r="F266">
        <v>23629.339840000001</v>
      </c>
      <c r="G266">
        <v>390800000</v>
      </c>
    </row>
    <row r="267" spans="1:7" x14ac:dyDescent="0.25">
      <c r="A267" s="1">
        <v>43130</v>
      </c>
      <c r="B267">
        <v>23559.33008</v>
      </c>
      <c r="C267">
        <v>23581.980469999999</v>
      </c>
      <c r="D267">
        <v>22659.429690000001</v>
      </c>
      <c r="E267">
        <v>22682.08008</v>
      </c>
      <c r="F267">
        <v>22682.08008</v>
      </c>
      <c r="G267">
        <v>496600000</v>
      </c>
    </row>
    <row r="268" spans="1:7" x14ac:dyDescent="0.25">
      <c r="A268" s="1">
        <v>43137</v>
      </c>
      <c r="B268">
        <v>22267</v>
      </c>
      <c r="C268">
        <v>22353.869139999999</v>
      </c>
      <c r="D268">
        <v>21078.710940000001</v>
      </c>
      <c r="E268">
        <v>21382.619139999999</v>
      </c>
      <c r="F268">
        <v>21382.619139999999</v>
      </c>
      <c r="G268">
        <v>565900000</v>
      </c>
    </row>
    <row r="269" spans="1:7" x14ac:dyDescent="0.25">
      <c r="A269" s="1">
        <v>43144</v>
      </c>
      <c r="B269">
        <v>21633.339840000001</v>
      </c>
      <c r="C269">
        <v>22152.849610000001</v>
      </c>
      <c r="D269">
        <v>20950.150389999999</v>
      </c>
      <c r="E269">
        <v>22149.210940000001</v>
      </c>
      <c r="F269">
        <v>22149.210940000001</v>
      </c>
      <c r="G269">
        <v>451300000</v>
      </c>
    </row>
    <row r="270" spans="1:7" x14ac:dyDescent="0.25">
      <c r="A270" s="1">
        <v>43151</v>
      </c>
      <c r="B270">
        <v>22054.320309999999</v>
      </c>
      <c r="C270">
        <v>22226.529299999998</v>
      </c>
      <c r="D270">
        <v>21626.849610000001</v>
      </c>
      <c r="E270">
        <v>22153.630860000001</v>
      </c>
      <c r="F270">
        <v>22153.630860000001</v>
      </c>
      <c r="G270">
        <v>351900000</v>
      </c>
    </row>
    <row r="271" spans="1:7" x14ac:dyDescent="0.25">
      <c r="A271" s="1">
        <v>43158</v>
      </c>
      <c r="B271">
        <v>22391.66992</v>
      </c>
      <c r="C271">
        <v>22502.050780000001</v>
      </c>
      <c r="D271">
        <v>20937.259770000001</v>
      </c>
      <c r="E271">
        <v>21042.089840000001</v>
      </c>
      <c r="F271">
        <v>21042.089840000001</v>
      </c>
      <c r="G271">
        <v>437700000</v>
      </c>
    </row>
    <row r="272" spans="1:7" x14ac:dyDescent="0.25">
      <c r="A272" s="1">
        <v>43165</v>
      </c>
      <c r="B272">
        <v>21390.199219999999</v>
      </c>
      <c r="C272">
        <v>21971.160159999999</v>
      </c>
      <c r="D272">
        <v>21201.939450000002</v>
      </c>
      <c r="E272">
        <v>21824.029299999998</v>
      </c>
      <c r="F272">
        <v>21824.029299999998</v>
      </c>
      <c r="G272">
        <v>416600000</v>
      </c>
    </row>
    <row r="273" spans="1:7" x14ac:dyDescent="0.25">
      <c r="A273" s="1">
        <v>43172</v>
      </c>
      <c r="B273">
        <v>21742.449219999999</v>
      </c>
      <c r="C273">
        <v>21968.099610000001</v>
      </c>
      <c r="D273">
        <v>21366.880860000001</v>
      </c>
      <c r="E273">
        <v>21480.900389999999</v>
      </c>
      <c r="F273">
        <v>21480.900389999999</v>
      </c>
      <c r="G273">
        <v>341400000</v>
      </c>
    </row>
    <row r="274" spans="1:7" x14ac:dyDescent="0.25">
      <c r="A274" s="1">
        <v>43179</v>
      </c>
      <c r="B274">
        <v>21297.980469999999</v>
      </c>
      <c r="C274">
        <v>21592</v>
      </c>
      <c r="D274">
        <v>20347.490229999999</v>
      </c>
      <c r="E274">
        <v>20766.099610000001</v>
      </c>
      <c r="F274">
        <v>20766.099610000001</v>
      </c>
      <c r="G274">
        <v>367600000</v>
      </c>
    </row>
    <row r="275" spans="1:7" x14ac:dyDescent="0.25">
      <c r="A275" s="1">
        <v>43186</v>
      </c>
      <c r="B275">
        <v>20958.900389999999</v>
      </c>
      <c r="C275">
        <v>21597.470700000002</v>
      </c>
      <c r="D275">
        <v>20776.820309999999</v>
      </c>
      <c r="E275">
        <v>21388.58008</v>
      </c>
      <c r="F275">
        <v>21388.58008</v>
      </c>
      <c r="G275">
        <v>380000000</v>
      </c>
    </row>
    <row r="276" spans="1:7" x14ac:dyDescent="0.25">
      <c r="A276" s="1">
        <v>43193</v>
      </c>
      <c r="B276">
        <v>21115.480469999999</v>
      </c>
      <c r="C276">
        <v>21742.839840000001</v>
      </c>
      <c r="D276">
        <v>21056.019530000001</v>
      </c>
      <c r="E276">
        <v>21678.259770000001</v>
      </c>
      <c r="F276">
        <v>21678.259770000001</v>
      </c>
      <c r="G276">
        <v>356600000</v>
      </c>
    </row>
    <row r="277" spans="1:7" x14ac:dyDescent="0.25">
      <c r="A277" s="1">
        <v>43200</v>
      </c>
      <c r="B277">
        <v>21599.66992</v>
      </c>
      <c r="C277">
        <v>21933.990229999999</v>
      </c>
      <c r="D277">
        <v>21542.369139999999</v>
      </c>
      <c r="E277">
        <v>21835.529299999998</v>
      </c>
      <c r="F277">
        <v>21835.529299999998</v>
      </c>
      <c r="G277">
        <v>329100000</v>
      </c>
    </row>
    <row r="278" spans="1:7" x14ac:dyDescent="0.25">
      <c r="A278" s="1">
        <v>43207</v>
      </c>
      <c r="B278">
        <v>21801.83008</v>
      </c>
      <c r="C278">
        <v>22360.650389999999</v>
      </c>
      <c r="D278">
        <v>21772.41992</v>
      </c>
      <c r="E278">
        <v>22088.039059999999</v>
      </c>
      <c r="F278">
        <v>22088.039059999999</v>
      </c>
      <c r="G278">
        <v>341100000</v>
      </c>
    </row>
    <row r="279" spans="1:7" x14ac:dyDescent="0.25">
      <c r="A279" s="1">
        <v>43214</v>
      </c>
      <c r="B279">
        <v>22228.820309999999</v>
      </c>
      <c r="C279">
        <v>22495.560549999998</v>
      </c>
      <c r="D279">
        <v>22080.759770000001</v>
      </c>
      <c r="E279">
        <v>22467.869139999999</v>
      </c>
      <c r="F279">
        <v>22467.869139999999</v>
      </c>
      <c r="G279">
        <v>311700000</v>
      </c>
    </row>
    <row r="280" spans="1:7" x14ac:dyDescent="0.25">
      <c r="A280" s="1">
        <v>43221</v>
      </c>
      <c r="B280">
        <v>22453.41992</v>
      </c>
      <c r="C280">
        <v>22568.189450000002</v>
      </c>
      <c r="D280">
        <v>22350.910159999999</v>
      </c>
      <c r="E280">
        <v>22467.160159999999</v>
      </c>
      <c r="F280">
        <v>22467.160159999999</v>
      </c>
      <c r="G280">
        <v>229600000</v>
      </c>
    </row>
    <row r="281" spans="1:7" x14ac:dyDescent="0.25">
      <c r="A281" s="1">
        <v>43228</v>
      </c>
      <c r="B281">
        <v>22440.650389999999</v>
      </c>
      <c r="C281">
        <v>22894.759770000001</v>
      </c>
      <c r="D281">
        <v>22364.75</v>
      </c>
      <c r="E281">
        <v>22865.859380000002</v>
      </c>
      <c r="F281">
        <v>22865.859380000002</v>
      </c>
      <c r="G281">
        <v>385400000</v>
      </c>
    </row>
    <row r="282" spans="1:7" x14ac:dyDescent="0.25">
      <c r="A282" s="1">
        <v>43235</v>
      </c>
      <c r="B282">
        <v>22889.470700000002</v>
      </c>
      <c r="C282">
        <v>23050.390630000002</v>
      </c>
      <c r="D282">
        <v>22695.839840000001</v>
      </c>
      <c r="E282">
        <v>23002.369139999999</v>
      </c>
      <c r="F282">
        <v>23002.369139999999</v>
      </c>
      <c r="G282">
        <v>366600000</v>
      </c>
    </row>
    <row r="283" spans="1:7" x14ac:dyDescent="0.25">
      <c r="A283" s="1">
        <v>43242</v>
      </c>
      <c r="B283">
        <v>23025.949219999999</v>
      </c>
      <c r="C283">
        <v>23031.66992</v>
      </c>
      <c r="D283">
        <v>22318.150389999999</v>
      </c>
      <c r="E283">
        <v>22481.089840000001</v>
      </c>
      <c r="F283">
        <v>22481.089840000001</v>
      </c>
      <c r="G283">
        <v>343300000</v>
      </c>
    </row>
    <row r="284" spans="1:7" x14ac:dyDescent="0.25">
      <c r="A284" s="1">
        <v>43249</v>
      </c>
      <c r="B284">
        <v>22431.949219999999</v>
      </c>
      <c r="C284">
        <v>22515.720700000002</v>
      </c>
      <c r="D284">
        <v>21931.650389999999</v>
      </c>
      <c r="E284">
        <v>22475.939450000002</v>
      </c>
      <c r="F284">
        <v>22475.939450000002</v>
      </c>
      <c r="G284">
        <v>437100000</v>
      </c>
    </row>
    <row r="285" spans="1:7" x14ac:dyDescent="0.25">
      <c r="A285" s="1">
        <v>43256</v>
      </c>
      <c r="B285">
        <v>22552.16992</v>
      </c>
      <c r="C285">
        <v>22879</v>
      </c>
      <c r="D285">
        <v>22470.039059999999</v>
      </c>
      <c r="E285">
        <v>22804.039059999999</v>
      </c>
      <c r="F285">
        <v>22804.039059999999</v>
      </c>
      <c r="G285">
        <v>346800000</v>
      </c>
    </row>
    <row r="286" spans="1:7" x14ac:dyDescent="0.25">
      <c r="A286" s="1">
        <v>43263</v>
      </c>
      <c r="B286">
        <v>22977.220700000002</v>
      </c>
      <c r="C286">
        <v>23011.570309999999</v>
      </c>
      <c r="D286">
        <v>22601.130860000001</v>
      </c>
      <c r="E286">
        <v>22680.33008</v>
      </c>
      <c r="F286">
        <v>22680.33008</v>
      </c>
      <c r="G286">
        <v>346500000</v>
      </c>
    </row>
    <row r="287" spans="1:7" x14ac:dyDescent="0.25">
      <c r="A287" s="1">
        <v>43270</v>
      </c>
      <c r="B287">
        <v>22565.91992</v>
      </c>
      <c r="C287">
        <v>22782.009770000001</v>
      </c>
      <c r="D287">
        <v>22167.160159999999</v>
      </c>
      <c r="E287">
        <v>22338.150389999999</v>
      </c>
      <c r="F287">
        <v>22338.150389999999</v>
      </c>
      <c r="G287">
        <v>390800000</v>
      </c>
    </row>
    <row r="288" spans="1:7" x14ac:dyDescent="0.25">
      <c r="A288" s="1">
        <v>43277</v>
      </c>
      <c r="B288">
        <v>22160.33008</v>
      </c>
      <c r="C288">
        <v>22368.779299999998</v>
      </c>
      <c r="D288">
        <v>21784.480469999999</v>
      </c>
      <c r="E288">
        <v>21811.929690000001</v>
      </c>
      <c r="F288">
        <v>21811.929690000001</v>
      </c>
      <c r="G288">
        <v>342100000</v>
      </c>
    </row>
    <row r="289" spans="1:7" x14ac:dyDescent="0.25">
      <c r="A289" s="1">
        <v>43284</v>
      </c>
      <c r="B289">
        <v>21889.060549999998</v>
      </c>
      <c r="C289">
        <v>22105.949219999999</v>
      </c>
      <c r="D289">
        <v>21462.949219999999</v>
      </c>
      <c r="E289">
        <v>22052.179690000001</v>
      </c>
      <c r="F289">
        <v>22052.179690000001</v>
      </c>
      <c r="G289">
        <v>338200000</v>
      </c>
    </row>
    <row r="290" spans="1:7" x14ac:dyDescent="0.25">
      <c r="A290" s="1">
        <v>43291</v>
      </c>
      <c r="B290">
        <v>22215.339840000001</v>
      </c>
      <c r="C290">
        <v>22692.859380000002</v>
      </c>
      <c r="D290">
        <v>21744.25</v>
      </c>
      <c r="E290">
        <v>22597.349610000001</v>
      </c>
      <c r="F290">
        <v>22597.349610000001</v>
      </c>
      <c r="G290">
        <v>302600000</v>
      </c>
    </row>
    <row r="291" spans="1:7" x14ac:dyDescent="0.25">
      <c r="A291" s="1">
        <v>43298</v>
      </c>
      <c r="B291">
        <v>22605.730469999999</v>
      </c>
      <c r="C291">
        <v>22949.320309999999</v>
      </c>
      <c r="D291">
        <v>22341.869139999999</v>
      </c>
      <c r="E291">
        <v>22396.990229999999</v>
      </c>
      <c r="F291">
        <v>22396.990229999999</v>
      </c>
      <c r="G291">
        <v>352400000</v>
      </c>
    </row>
    <row r="292" spans="1:7" x14ac:dyDescent="0.25">
      <c r="A292" s="1">
        <v>43305</v>
      </c>
      <c r="B292">
        <v>22555.050780000001</v>
      </c>
      <c r="C292">
        <v>22717.150389999999</v>
      </c>
      <c r="D292">
        <v>22416.230469999999</v>
      </c>
      <c r="E292">
        <v>22544.839840000001</v>
      </c>
      <c r="F292">
        <v>22544.839840000001</v>
      </c>
      <c r="G292">
        <v>348100000</v>
      </c>
    </row>
    <row r="293" spans="1:7" x14ac:dyDescent="0.25">
      <c r="A293" s="1">
        <v>43312</v>
      </c>
      <c r="B293">
        <v>22472.119139999999</v>
      </c>
      <c r="C293">
        <v>22775.470700000002</v>
      </c>
      <c r="D293">
        <v>22352.210940000001</v>
      </c>
      <c r="E293">
        <v>22507.320309999999</v>
      </c>
      <c r="F293">
        <v>22507.320309999999</v>
      </c>
      <c r="G293">
        <v>449400000</v>
      </c>
    </row>
    <row r="294" spans="1:7" x14ac:dyDescent="0.25">
      <c r="A294" s="1">
        <v>43319</v>
      </c>
      <c r="B294">
        <v>22514.310549999998</v>
      </c>
      <c r="C294">
        <v>22800.609380000002</v>
      </c>
      <c r="D294">
        <v>21851.320309999999</v>
      </c>
      <c r="E294">
        <v>21857.429690000001</v>
      </c>
      <c r="F294">
        <v>21857.429690000001</v>
      </c>
      <c r="G294">
        <v>355700000</v>
      </c>
    </row>
    <row r="295" spans="1:7" x14ac:dyDescent="0.25">
      <c r="A295" s="1">
        <v>43326</v>
      </c>
      <c r="B295">
        <v>22053.070309999999</v>
      </c>
      <c r="C295">
        <v>22380.279299999998</v>
      </c>
      <c r="D295">
        <v>21871.699219999999</v>
      </c>
      <c r="E295">
        <v>22199</v>
      </c>
      <c r="F295">
        <v>22199</v>
      </c>
      <c r="G295">
        <v>301700000</v>
      </c>
    </row>
    <row r="296" spans="1:7" x14ac:dyDescent="0.25">
      <c r="A296" s="1">
        <v>43333</v>
      </c>
      <c r="B296">
        <v>22110.539059999999</v>
      </c>
      <c r="C296">
        <v>22838.060549999998</v>
      </c>
      <c r="D296">
        <v>22053.140630000002</v>
      </c>
      <c r="E296">
        <v>22799.640630000002</v>
      </c>
      <c r="F296">
        <v>22799.640630000002</v>
      </c>
      <c r="G296">
        <v>262300000</v>
      </c>
    </row>
    <row r="297" spans="1:7" x14ac:dyDescent="0.25">
      <c r="A297" s="1">
        <v>43340</v>
      </c>
      <c r="B297">
        <v>22967.740229999999</v>
      </c>
      <c r="C297">
        <v>23032.16992</v>
      </c>
      <c r="D297">
        <v>22678.029299999998</v>
      </c>
      <c r="E297">
        <v>22707.380860000001</v>
      </c>
      <c r="F297">
        <v>22707.380860000001</v>
      </c>
      <c r="G297">
        <v>311400000</v>
      </c>
    </row>
    <row r="298" spans="1:7" x14ac:dyDescent="0.25">
      <c r="A298" s="1">
        <v>43347</v>
      </c>
      <c r="B298">
        <v>22740.050780000001</v>
      </c>
      <c r="C298">
        <v>22753.179690000001</v>
      </c>
      <c r="D298">
        <v>22172.900389999999</v>
      </c>
      <c r="E298">
        <v>22373.089840000001</v>
      </c>
      <c r="F298">
        <v>22373.089840000001</v>
      </c>
      <c r="G298">
        <v>305400000</v>
      </c>
    </row>
    <row r="299" spans="1:7" x14ac:dyDescent="0.25">
      <c r="A299" s="1">
        <v>43354</v>
      </c>
      <c r="B299">
        <v>22469.779299999998</v>
      </c>
      <c r="C299">
        <v>23105.279299999998</v>
      </c>
      <c r="D299">
        <v>22457.099610000001</v>
      </c>
      <c r="E299">
        <v>23094.66992</v>
      </c>
      <c r="F299">
        <v>23094.66992</v>
      </c>
      <c r="G299">
        <v>334000000</v>
      </c>
    </row>
    <row r="300" spans="1:7" x14ac:dyDescent="0.25">
      <c r="A300" s="1">
        <v>43361</v>
      </c>
      <c r="B300">
        <v>23042.189450000002</v>
      </c>
      <c r="C300">
        <v>23971.410159999999</v>
      </c>
      <c r="D300">
        <v>23039.259770000001</v>
      </c>
      <c r="E300">
        <v>23869.929690000001</v>
      </c>
      <c r="F300">
        <v>23869.929690000001</v>
      </c>
      <c r="G300">
        <v>406400000</v>
      </c>
    </row>
    <row r="301" spans="1:7" x14ac:dyDescent="0.25">
      <c r="A301" s="1">
        <v>43368</v>
      </c>
      <c r="B301">
        <v>23881.849610000001</v>
      </c>
      <c r="C301">
        <v>24306.539059999999</v>
      </c>
      <c r="D301">
        <v>23778.039059999999</v>
      </c>
      <c r="E301">
        <v>24245.759770000001</v>
      </c>
      <c r="F301">
        <v>24245.759770000001</v>
      </c>
      <c r="G301">
        <v>416900000</v>
      </c>
    </row>
    <row r="302" spans="1:7" x14ac:dyDescent="0.25">
      <c r="A302" s="1">
        <v>43375</v>
      </c>
      <c r="B302">
        <v>24376.16992</v>
      </c>
      <c r="C302">
        <v>24448.070309999999</v>
      </c>
      <c r="D302">
        <v>23730.189450000002</v>
      </c>
      <c r="E302">
        <v>23783.720700000002</v>
      </c>
      <c r="F302">
        <v>23783.720700000002</v>
      </c>
      <c r="G302">
        <v>325800000</v>
      </c>
    </row>
    <row r="303" spans="1:7" x14ac:dyDescent="0.25">
      <c r="A303" s="1">
        <v>43382</v>
      </c>
      <c r="B303">
        <v>23550.470700000002</v>
      </c>
      <c r="C303">
        <v>23589.380860000001</v>
      </c>
      <c r="D303">
        <v>22261.91992</v>
      </c>
      <c r="E303">
        <v>22271.300780000001</v>
      </c>
      <c r="F303">
        <v>22271.300780000001</v>
      </c>
      <c r="G303">
        <v>451800000</v>
      </c>
    </row>
    <row r="304" spans="1:7" x14ac:dyDescent="0.25">
      <c r="A304" s="1">
        <v>43389</v>
      </c>
      <c r="B304">
        <v>22298.199219999999</v>
      </c>
      <c r="C304">
        <v>22959.410159999999</v>
      </c>
      <c r="D304">
        <v>22212.570309999999</v>
      </c>
      <c r="E304">
        <v>22614.820309999999</v>
      </c>
      <c r="F304">
        <v>22614.820309999999</v>
      </c>
      <c r="G304">
        <v>336900000</v>
      </c>
    </row>
    <row r="305" spans="1:7" x14ac:dyDescent="0.25">
      <c r="A305" s="1">
        <v>43396</v>
      </c>
      <c r="B305">
        <v>22404.140630000002</v>
      </c>
      <c r="C305">
        <v>22410.150389999999</v>
      </c>
      <c r="D305">
        <v>20971.929690000001</v>
      </c>
      <c r="E305">
        <v>21149.800780000001</v>
      </c>
      <c r="F305">
        <v>21149.800780000001</v>
      </c>
      <c r="G305">
        <v>421400000</v>
      </c>
    </row>
    <row r="306" spans="1:7" x14ac:dyDescent="0.25">
      <c r="A306" s="1">
        <v>43403</v>
      </c>
      <c r="B306">
        <v>21049.519530000001</v>
      </c>
      <c r="C306">
        <v>22308.41992</v>
      </c>
      <c r="D306">
        <v>21035.880860000001</v>
      </c>
      <c r="E306">
        <v>21898.990229999999</v>
      </c>
      <c r="F306">
        <v>21898.990229999999</v>
      </c>
      <c r="G306">
        <v>504400000</v>
      </c>
    </row>
    <row r="307" spans="1:7" x14ac:dyDescent="0.25">
      <c r="A307" s="1">
        <v>43410</v>
      </c>
      <c r="B307">
        <v>22018.869139999999</v>
      </c>
      <c r="C307">
        <v>22583.429690000001</v>
      </c>
      <c r="D307">
        <v>21994.279299999998</v>
      </c>
      <c r="E307">
        <v>22269.880860000001</v>
      </c>
      <c r="F307">
        <v>22269.880860000001</v>
      </c>
      <c r="G307">
        <v>315600000</v>
      </c>
    </row>
    <row r="308" spans="1:7" x14ac:dyDescent="0.25">
      <c r="A308" s="1">
        <v>43417</v>
      </c>
      <c r="B308">
        <v>21885.240229999999</v>
      </c>
      <c r="C308">
        <v>21990.410159999999</v>
      </c>
      <c r="D308">
        <v>21484.650389999999</v>
      </c>
      <c r="E308">
        <v>21821.160159999999</v>
      </c>
      <c r="F308">
        <v>21821.160159999999</v>
      </c>
      <c r="G308">
        <v>307900000</v>
      </c>
    </row>
    <row r="309" spans="1:7" x14ac:dyDescent="0.25">
      <c r="A309" s="1">
        <v>43424</v>
      </c>
      <c r="B309">
        <v>21582.689450000002</v>
      </c>
      <c r="C309">
        <v>21838.099610000001</v>
      </c>
      <c r="D309">
        <v>21243.380860000001</v>
      </c>
      <c r="E309">
        <v>21812</v>
      </c>
      <c r="F309">
        <v>21812</v>
      </c>
      <c r="G309">
        <v>303700000</v>
      </c>
    </row>
    <row r="310" spans="1:7" x14ac:dyDescent="0.25">
      <c r="A310" s="1">
        <v>43431</v>
      </c>
      <c r="B310">
        <v>21967.980469999999</v>
      </c>
      <c r="C310">
        <v>22698.789059999999</v>
      </c>
      <c r="D310">
        <v>21816.050780000001</v>
      </c>
      <c r="E310">
        <v>22574.759770000001</v>
      </c>
      <c r="F310">
        <v>22574.759770000001</v>
      </c>
      <c r="G310">
        <v>395500000</v>
      </c>
    </row>
    <row r="311" spans="1:7" x14ac:dyDescent="0.25">
      <c r="A311" s="1">
        <v>43438</v>
      </c>
      <c r="B311">
        <v>22533.970700000002</v>
      </c>
      <c r="C311">
        <v>22576.619139999999</v>
      </c>
      <c r="D311">
        <v>21169.960940000001</v>
      </c>
      <c r="E311">
        <v>21219.5</v>
      </c>
      <c r="F311">
        <v>21219.5</v>
      </c>
      <c r="G311">
        <v>418000000</v>
      </c>
    </row>
    <row r="312" spans="1:7" x14ac:dyDescent="0.25">
      <c r="A312" s="1">
        <v>43445</v>
      </c>
      <c r="B312">
        <v>21273.039059999999</v>
      </c>
      <c r="C312">
        <v>21871.339840000001</v>
      </c>
      <c r="D312">
        <v>21062.310549999998</v>
      </c>
      <c r="E312">
        <v>21506.880860000001</v>
      </c>
      <c r="F312">
        <v>21506.880860000001</v>
      </c>
      <c r="G312">
        <v>422500000</v>
      </c>
    </row>
    <row r="313" spans="1:7" x14ac:dyDescent="0.25">
      <c r="A313" s="1">
        <v>43452</v>
      </c>
      <c r="B313">
        <v>21275.509770000001</v>
      </c>
      <c r="C313">
        <v>21330.359380000002</v>
      </c>
      <c r="D313">
        <v>20006.66992</v>
      </c>
      <c r="E313">
        <v>20166.189450000002</v>
      </c>
      <c r="F313">
        <v>20166.189450000002</v>
      </c>
      <c r="G313">
        <v>374700000</v>
      </c>
    </row>
    <row r="314" spans="1:7" x14ac:dyDescent="0.25">
      <c r="A314" s="1">
        <v>43459</v>
      </c>
      <c r="B314">
        <v>19785.429690000001</v>
      </c>
      <c r="C314">
        <v>20211.570309999999</v>
      </c>
      <c r="D314">
        <v>18948.58008</v>
      </c>
      <c r="E314">
        <v>20014.769530000001</v>
      </c>
      <c r="F314">
        <v>20014.769530000001</v>
      </c>
      <c r="G314">
        <v>243500000</v>
      </c>
    </row>
    <row r="315" spans="1:7" x14ac:dyDescent="0.25">
      <c r="A315" s="1">
        <v>43466</v>
      </c>
      <c r="B315">
        <v>19655.130860000001</v>
      </c>
      <c r="C315">
        <v>20266.220700000002</v>
      </c>
      <c r="D315">
        <v>19241.369139999999</v>
      </c>
      <c r="E315">
        <v>20038.970700000002</v>
      </c>
      <c r="F315">
        <v>20038.970700000002</v>
      </c>
      <c r="G315">
        <v>173100000</v>
      </c>
    </row>
    <row r="316" spans="1:7" x14ac:dyDescent="0.25">
      <c r="A316" s="1">
        <v>43473</v>
      </c>
      <c r="B316">
        <v>20224.66992</v>
      </c>
      <c r="C316">
        <v>20494.349610000001</v>
      </c>
      <c r="D316">
        <v>20101.929690000001</v>
      </c>
      <c r="E316">
        <v>20359.699219999999</v>
      </c>
      <c r="F316">
        <v>20359.699219999999</v>
      </c>
      <c r="G316">
        <v>310600000</v>
      </c>
    </row>
    <row r="317" spans="1:7" x14ac:dyDescent="0.25">
      <c r="A317" s="1">
        <v>43480</v>
      </c>
      <c r="B317">
        <v>20264.820309999999</v>
      </c>
      <c r="C317">
        <v>20892.679690000001</v>
      </c>
      <c r="D317">
        <v>20204.429690000001</v>
      </c>
      <c r="E317">
        <v>20719.33008</v>
      </c>
      <c r="F317">
        <v>20719.33008</v>
      </c>
      <c r="G317">
        <v>337300000</v>
      </c>
    </row>
    <row r="318" spans="1:7" x14ac:dyDescent="0.25">
      <c r="A318" s="1">
        <v>43487</v>
      </c>
      <c r="B318">
        <v>20770.060549999998</v>
      </c>
      <c r="C318">
        <v>20844.310549999998</v>
      </c>
      <c r="D318">
        <v>20438.220700000002</v>
      </c>
      <c r="E318">
        <v>20649</v>
      </c>
      <c r="F318">
        <v>20649</v>
      </c>
      <c r="G318">
        <v>243700000</v>
      </c>
    </row>
    <row r="319" spans="1:7" x14ac:dyDescent="0.25">
      <c r="A319" s="1">
        <v>43494</v>
      </c>
      <c r="B319">
        <v>20555.439450000002</v>
      </c>
      <c r="C319">
        <v>20929.630860000001</v>
      </c>
      <c r="D319">
        <v>20406.220700000002</v>
      </c>
      <c r="E319">
        <v>20883.769530000001</v>
      </c>
      <c r="F319">
        <v>20883.769530000001</v>
      </c>
      <c r="G319">
        <v>359700000</v>
      </c>
    </row>
    <row r="320" spans="1:7" x14ac:dyDescent="0.25">
      <c r="A320" s="1">
        <v>43501</v>
      </c>
      <c r="B320">
        <v>20960.470700000002</v>
      </c>
      <c r="C320">
        <v>20981.230469999999</v>
      </c>
      <c r="D320">
        <v>20315.310549999998</v>
      </c>
      <c r="E320">
        <v>20333.16992</v>
      </c>
      <c r="F320">
        <v>20333.16992</v>
      </c>
      <c r="G320">
        <v>291200000</v>
      </c>
    </row>
    <row r="321" spans="1:7" x14ac:dyDescent="0.25">
      <c r="A321" s="1">
        <v>43508</v>
      </c>
      <c r="B321">
        <v>20442.550780000001</v>
      </c>
      <c r="C321">
        <v>21306.359380000002</v>
      </c>
      <c r="D321">
        <v>20428.570309999999</v>
      </c>
      <c r="E321">
        <v>21281.849610000001</v>
      </c>
      <c r="F321">
        <v>21281.849610000001</v>
      </c>
      <c r="G321">
        <v>354600000</v>
      </c>
    </row>
    <row r="322" spans="1:7" x14ac:dyDescent="0.25">
      <c r="A322" s="1">
        <v>43515</v>
      </c>
      <c r="B322">
        <v>21256.58008</v>
      </c>
      <c r="C322">
        <v>21590.029299999998</v>
      </c>
      <c r="D322">
        <v>21217.160159999999</v>
      </c>
      <c r="E322">
        <v>21528.230469999999</v>
      </c>
      <c r="F322">
        <v>21528.230469999999</v>
      </c>
      <c r="G322">
        <v>285900000</v>
      </c>
    </row>
    <row r="323" spans="1:7" x14ac:dyDescent="0.25">
      <c r="A323" s="1">
        <v>43522</v>
      </c>
      <c r="B323">
        <v>21556.019530000001</v>
      </c>
      <c r="C323">
        <v>21860.390630000002</v>
      </c>
      <c r="D323">
        <v>21364.089840000001</v>
      </c>
      <c r="E323">
        <v>21822.039059999999</v>
      </c>
      <c r="F323">
        <v>21822.039059999999</v>
      </c>
      <c r="G323">
        <v>317300000</v>
      </c>
    </row>
    <row r="324" spans="1:7" x14ac:dyDescent="0.25">
      <c r="A324" s="1">
        <v>43529</v>
      </c>
      <c r="B324">
        <v>21712.800780000001</v>
      </c>
      <c r="C324">
        <v>21798.380860000001</v>
      </c>
      <c r="D324">
        <v>20938</v>
      </c>
      <c r="E324">
        <v>21125.089840000001</v>
      </c>
      <c r="F324">
        <v>21125.089840000001</v>
      </c>
      <c r="G324">
        <v>346900000</v>
      </c>
    </row>
    <row r="325" spans="1:7" x14ac:dyDescent="0.25">
      <c r="A325" s="1">
        <v>43536</v>
      </c>
      <c r="B325">
        <v>21361.609380000002</v>
      </c>
      <c r="C325">
        <v>21612.66992</v>
      </c>
      <c r="D325">
        <v>21198.990229999999</v>
      </c>
      <c r="E325">
        <v>21584.5</v>
      </c>
      <c r="F325">
        <v>21584.5</v>
      </c>
      <c r="G325">
        <v>336500000</v>
      </c>
    </row>
    <row r="326" spans="1:7" x14ac:dyDescent="0.25">
      <c r="A326" s="1">
        <v>43543</v>
      </c>
      <c r="B326">
        <v>21558.429690000001</v>
      </c>
      <c r="C326">
        <v>21713.259770000001</v>
      </c>
      <c r="D326">
        <v>20911.570309999999</v>
      </c>
      <c r="E326">
        <v>20977.109380000002</v>
      </c>
      <c r="F326">
        <v>20977.109380000002</v>
      </c>
      <c r="G326">
        <v>281800000</v>
      </c>
    </row>
    <row r="327" spans="1:7" x14ac:dyDescent="0.25">
      <c r="A327" s="1">
        <v>43550</v>
      </c>
      <c r="B327">
        <v>21174.339840000001</v>
      </c>
      <c r="C327">
        <v>21682.939450000002</v>
      </c>
      <c r="D327">
        <v>20974.189450000002</v>
      </c>
      <c r="E327">
        <v>21509.029299999998</v>
      </c>
      <c r="F327">
        <v>21509.029299999998</v>
      </c>
      <c r="G327">
        <v>387400000</v>
      </c>
    </row>
    <row r="328" spans="1:7" x14ac:dyDescent="0.25">
      <c r="A328" s="1">
        <v>43557</v>
      </c>
      <c r="B328">
        <v>21744.640630000002</v>
      </c>
      <c r="C328">
        <v>21900.550780000001</v>
      </c>
      <c r="D328">
        <v>21489.949219999999</v>
      </c>
      <c r="E328">
        <v>21761.650389999999</v>
      </c>
      <c r="F328">
        <v>21761.650389999999</v>
      </c>
      <c r="G328">
        <v>310500000</v>
      </c>
    </row>
    <row r="329" spans="1:7" x14ac:dyDescent="0.25">
      <c r="A329" s="1">
        <v>43564</v>
      </c>
      <c r="B329">
        <v>21750.289059999999</v>
      </c>
      <c r="C329">
        <v>22211.029299999998</v>
      </c>
      <c r="D329">
        <v>21571.66992</v>
      </c>
      <c r="E329">
        <v>22169.109380000002</v>
      </c>
      <c r="F329">
        <v>22169.109380000002</v>
      </c>
      <c r="G329">
        <v>301900000</v>
      </c>
    </row>
    <row r="330" spans="1:7" x14ac:dyDescent="0.25">
      <c r="A330" s="1">
        <v>43571</v>
      </c>
      <c r="B330">
        <v>22108.150389999999</v>
      </c>
      <c r="C330">
        <v>22345.189450000002</v>
      </c>
      <c r="D330">
        <v>22058.390630000002</v>
      </c>
      <c r="E330">
        <v>22217.900389999999</v>
      </c>
      <c r="F330">
        <v>22217.900389999999</v>
      </c>
      <c r="G330">
        <v>242900000</v>
      </c>
    </row>
    <row r="331" spans="1:7" x14ac:dyDescent="0.25">
      <c r="A331" s="1">
        <v>43578</v>
      </c>
      <c r="B331">
        <v>22241.740229999999</v>
      </c>
      <c r="C331">
        <v>22362.91992</v>
      </c>
      <c r="D331">
        <v>22073.099610000001</v>
      </c>
      <c r="E331">
        <v>22258.730469999999</v>
      </c>
      <c r="F331">
        <v>22258.730469999999</v>
      </c>
      <c r="G331">
        <v>255100000</v>
      </c>
    </row>
    <row r="332" spans="1:7" x14ac:dyDescent="0.25">
      <c r="A332" s="1">
        <v>43592</v>
      </c>
      <c r="B332">
        <v>22184.400389999999</v>
      </c>
      <c r="C332">
        <v>22190.490229999999</v>
      </c>
      <c r="D332">
        <v>21127.929690000001</v>
      </c>
      <c r="E332">
        <v>21191.279299999998</v>
      </c>
      <c r="F332">
        <v>21191.279299999998</v>
      </c>
      <c r="G332">
        <v>446300000</v>
      </c>
    </row>
    <row r="333" spans="1:7" x14ac:dyDescent="0.25">
      <c r="A333" s="1">
        <v>43599</v>
      </c>
      <c r="B333">
        <v>20870.769530000001</v>
      </c>
      <c r="C333">
        <v>21430.060549999998</v>
      </c>
      <c r="D333">
        <v>20751.449219999999</v>
      </c>
      <c r="E333">
        <v>21301.730469999999</v>
      </c>
      <c r="F333">
        <v>21301.730469999999</v>
      </c>
      <c r="G333">
        <v>397700000</v>
      </c>
    </row>
    <row r="334" spans="1:7" x14ac:dyDescent="0.25">
      <c r="A334" s="1">
        <v>43606</v>
      </c>
      <c r="B334">
        <v>21211.259770000001</v>
      </c>
      <c r="C334">
        <v>21404.539059999999</v>
      </c>
      <c r="D334">
        <v>20922</v>
      </c>
      <c r="E334">
        <v>21182.58008</v>
      </c>
      <c r="F334">
        <v>21182.58008</v>
      </c>
      <c r="G334">
        <v>307800000</v>
      </c>
    </row>
    <row r="335" spans="1:7" x14ac:dyDescent="0.25">
      <c r="A335" s="1">
        <v>43613</v>
      </c>
      <c r="B335">
        <v>21187.16992</v>
      </c>
      <c r="C335">
        <v>21297.699219999999</v>
      </c>
      <c r="D335">
        <v>20305.740229999999</v>
      </c>
      <c r="E335">
        <v>20410.880860000001</v>
      </c>
      <c r="F335">
        <v>20410.880860000001</v>
      </c>
      <c r="G335">
        <v>373700000</v>
      </c>
    </row>
    <row r="336" spans="1:7" x14ac:dyDescent="0.25">
      <c r="A336" s="1">
        <v>43620</v>
      </c>
      <c r="B336">
        <v>20435.859380000002</v>
      </c>
      <c r="C336">
        <v>21166.119139999999</v>
      </c>
      <c r="D336">
        <v>20289.640630000002</v>
      </c>
      <c r="E336">
        <v>21134.41992</v>
      </c>
      <c r="F336">
        <v>21134.41992</v>
      </c>
      <c r="G336">
        <v>310000000</v>
      </c>
    </row>
    <row r="337" spans="1:7" x14ac:dyDescent="0.25">
      <c r="A337" s="1">
        <v>43627</v>
      </c>
      <c r="B337">
        <v>21099.539059999999</v>
      </c>
      <c r="C337">
        <v>21259.699219999999</v>
      </c>
      <c r="D337">
        <v>20932.130860000001</v>
      </c>
      <c r="E337">
        <v>21124</v>
      </c>
      <c r="F337">
        <v>21124</v>
      </c>
      <c r="G337">
        <v>283800000</v>
      </c>
    </row>
    <row r="338" spans="1:7" x14ac:dyDescent="0.25">
      <c r="A338" s="1">
        <v>43634</v>
      </c>
      <c r="B338">
        <v>21111.769530000001</v>
      </c>
      <c r="C338">
        <v>21497.820309999999</v>
      </c>
      <c r="D338">
        <v>20924.189450000002</v>
      </c>
      <c r="E338">
        <v>21285.990229999999</v>
      </c>
      <c r="F338">
        <v>21285.990229999999</v>
      </c>
      <c r="G338">
        <v>306600000</v>
      </c>
    </row>
    <row r="339" spans="1:7" x14ac:dyDescent="0.25">
      <c r="A339" s="1">
        <v>43641</v>
      </c>
      <c r="B339">
        <v>21238.070309999999</v>
      </c>
      <c r="C339">
        <v>21758.339840000001</v>
      </c>
      <c r="D339">
        <v>21035.839840000001</v>
      </c>
      <c r="E339">
        <v>21729.970700000002</v>
      </c>
      <c r="F339">
        <v>21729.970700000002</v>
      </c>
      <c r="G339">
        <v>294500000</v>
      </c>
    </row>
    <row r="340" spans="1:7" x14ac:dyDescent="0.25">
      <c r="A340" s="1">
        <v>43648</v>
      </c>
      <c r="B340">
        <v>21699.429690000001</v>
      </c>
      <c r="C340">
        <v>21784.220700000002</v>
      </c>
      <c r="D340">
        <v>21499.570309999999</v>
      </c>
      <c r="E340">
        <v>21534.349610000001</v>
      </c>
      <c r="F340">
        <v>21534.349610000001</v>
      </c>
      <c r="G340">
        <v>244200000</v>
      </c>
    </row>
    <row r="341" spans="1:7" x14ac:dyDescent="0.25">
      <c r="A341" s="1">
        <v>43655</v>
      </c>
      <c r="B341">
        <v>21598.150389999999</v>
      </c>
      <c r="C341">
        <v>21720.140630000002</v>
      </c>
      <c r="D341">
        <v>21488.220700000002</v>
      </c>
      <c r="E341">
        <v>21685.900389999999</v>
      </c>
      <c r="F341">
        <v>21685.900389999999</v>
      </c>
      <c r="G341">
        <v>207800000</v>
      </c>
    </row>
    <row r="342" spans="1:7" x14ac:dyDescent="0.25">
      <c r="A342" s="1">
        <v>43662</v>
      </c>
      <c r="B342">
        <v>21644.380860000001</v>
      </c>
      <c r="C342">
        <v>21655.519530000001</v>
      </c>
      <c r="D342">
        <v>20993.439450000002</v>
      </c>
      <c r="E342">
        <v>21416.789059999999</v>
      </c>
      <c r="F342">
        <v>21416.789059999999</v>
      </c>
      <c r="G342">
        <v>278100000</v>
      </c>
    </row>
    <row r="343" spans="1:7" x14ac:dyDescent="0.25">
      <c r="A343" s="1">
        <v>43669</v>
      </c>
      <c r="B343">
        <v>21425.439450000002</v>
      </c>
      <c r="C343">
        <v>21823.070309999999</v>
      </c>
      <c r="D343">
        <v>21411.929690000001</v>
      </c>
      <c r="E343">
        <v>21616.800780000001</v>
      </c>
      <c r="F343">
        <v>21616.800780000001</v>
      </c>
      <c r="G343">
        <v>240700000</v>
      </c>
    </row>
    <row r="344" spans="1:7" x14ac:dyDescent="0.25">
      <c r="A344" s="1">
        <v>43676</v>
      </c>
      <c r="B344">
        <v>21681.820309999999</v>
      </c>
      <c r="C344">
        <v>21792.980469999999</v>
      </c>
      <c r="D344">
        <v>20514.189450000002</v>
      </c>
      <c r="E344">
        <v>20720.289059999999</v>
      </c>
      <c r="F344">
        <v>20720.289059999999</v>
      </c>
      <c r="G344">
        <v>384000000</v>
      </c>
    </row>
    <row r="345" spans="1:7" x14ac:dyDescent="0.25">
      <c r="A345" s="1">
        <v>43683</v>
      </c>
      <c r="B345">
        <v>20325.519530000001</v>
      </c>
      <c r="C345">
        <v>20782.060549999998</v>
      </c>
      <c r="D345">
        <v>20110.759770000001</v>
      </c>
      <c r="E345">
        <v>20684.820309999999</v>
      </c>
      <c r="F345">
        <v>20684.820309999999</v>
      </c>
      <c r="G345">
        <v>291800000</v>
      </c>
    </row>
    <row r="346" spans="1:7" x14ac:dyDescent="0.25">
      <c r="A346" s="1">
        <v>43690</v>
      </c>
      <c r="B346">
        <v>20432.679690000001</v>
      </c>
      <c r="C346">
        <v>20697.41992</v>
      </c>
      <c r="D346">
        <v>20184.849610000001</v>
      </c>
      <c r="E346">
        <v>20563.160159999999</v>
      </c>
      <c r="F346">
        <v>20563.160159999999</v>
      </c>
      <c r="G346">
        <v>311000000</v>
      </c>
    </row>
    <row r="347" spans="1:7" x14ac:dyDescent="0.25">
      <c r="A347" s="1">
        <v>43697</v>
      </c>
      <c r="B347">
        <v>20605.349610000001</v>
      </c>
      <c r="C347">
        <v>20731.189450000002</v>
      </c>
      <c r="D347">
        <v>20173.759770000001</v>
      </c>
      <c r="E347">
        <v>20261.039059999999</v>
      </c>
      <c r="F347">
        <v>20261.039059999999</v>
      </c>
      <c r="G347">
        <v>278300000</v>
      </c>
    </row>
    <row r="348" spans="1:7" x14ac:dyDescent="0.25">
      <c r="A348" s="1">
        <v>43704</v>
      </c>
      <c r="B348">
        <v>20467.220700000002</v>
      </c>
      <c r="C348">
        <v>20748.349610000001</v>
      </c>
      <c r="D348">
        <v>20361.119139999999</v>
      </c>
      <c r="E348">
        <v>20620.189450000002</v>
      </c>
      <c r="F348">
        <v>20620.189450000002</v>
      </c>
      <c r="G348">
        <v>281800000</v>
      </c>
    </row>
    <row r="349" spans="1:7" x14ac:dyDescent="0.25">
      <c r="A349" s="1">
        <v>43711</v>
      </c>
      <c r="B349">
        <v>20581.58008</v>
      </c>
      <c r="C349">
        <v>21333.509770000001</v>
      </c>
      <c r="D349">
        <v>20554.160159999999</v>
      </c>
      <c r="E349">
        <v>21318.41992</v>
      </c>
      <c r="F349">
        <v>21318.41992</v>
      </c>
      <c r="G349">
        <v>263400000</v>
      </c>
    </row>
    <row r="350" spans="1:7" x14ac:dyDescent="0.25">
      <c r="A350" s="1">
        <v>43718</v>
      </c>
      <c r="B350">
        <v>21363.570309999999</v>
      </c>
      <c r="C350">
        <v>22019.660159999999</v>
      </c>
      <c r="D350">
        <v>21350.349610000001</v>
      </c>
      <c r="E350">
        <v>21988.289059999999</v>
      </c>
      <c r="F350">
        <v>21988.289059999999</v>
      </c>
      <c r="G350">
        <v>414800000</v>
      </c>
    </row>
    <row r="351" spans="1:7" x14ac:dyDescent="0.25">
      <c r="A351" s="1">
        <v>43725</v>
      </c>
      <c r="B351">
        <v>21947.589840000001</v>
      </c>
      <c r="C351">
        <v>22255.560549999998</v>
      </c>
      <c r="D351">
        <v>21878.630860000001</v>
      </c>
      <c r="E351">
        <v>22079.089840000001</v>
      </c>
      <c r="F351">
        <v>22079.089840000001</v>
      </c>
      <c r="G351">
        <v>314100000</v>
      </c>
    </row>
    <row r="352" spans="1:7" x14ac:dyDescent="0.25">
      <c r="A352" s="1">
        <v>43732</v>
      </c>
      <c r="B352">
        <v>22095.349610000001</v>
      </c>
      <c r="C352">
        <v>22184.910159999999</v>
      </c>
      <c r="D352">
        <v>21666.599610000001</v>
      </c>
      <c r="E352">
        <v>21755.839840000001</v>
      </c>
      <c r="F352">
        <v>21755.839840000001</v>
      </c>
      <c r="G352">
        <v>357900000</v>
      </c>
    </row>
    <row r="353" spans="1:7" x14ac:dyDescent="0.25">
      <c r="A353" s="1">
        <v>43739</v>
      </c>
      <c r="B353">
        <v>21831.439450000002</v>
      </c>
      <c r="C353">
        <v>21938.769530000001</v>
      </c>
      <c r="D353">
        <v>21276.009770000001</v>
      </c>
      <c r="E353">
        <v>21375.25</v>
      </c>
      <c r="F353">
        <v>21375.25</v>
      </c>
      <c r="G353">
        <v>298400000</v>
      </c>
    </row>
    <row r="354" spans="1:7" x14ac:dyDescent="0.25">
      <c r="A354" s="1">
        <v>43746</v>
      </c>
      <c r="B354">
        <v>21494.480469999999</v>
      </c>
      <c r="C354">
        <v>21820.769530000001</v>
      </c>
      <c r="D354">
        <v>21308.880860000001</v>
      </c>
      <c r="E354">
        <v>21798.869139999999</v>
      </c>
      <c r="F354">
        <v>21798.869139999999</v>
      </c>
      <c r="G354">
        <v>243500000</v>
      </c>
    </row>
    <row r="355" spans="1:7" x14ac:dyDescent="0.25">
      <c r="A355" s="1">
        <v>43753</v>
      </c>
      <c r="B355">
        <v>22063.710940000001</v>
      </c>
      <c r="C355">
        <v>22649.849610000001</v>
      </c>
      <c r="D355">
        <v>22049.710940000001</v>
      </c>
      <c r="E355">
        <v>22548.900389999999</v>
      </c>
      <c r="F355">
        <v>22548.900389999999</v>
      </c>
      <c r="G355">
        <v>318600000</v>
      </c>
    </row>
    <row r="356" spans="1:7" x14ac:dyDescent="0.25">
      <c r="A356" s="1">
        <v>43760</v>
      </c>
      <c r="B356">
        <v>22619.769530000001</v>
      </c>
      <c r="C356">
        <v>22896.220700000002</v>
      </c>
      <c r="D356">
        <v>22457.890630000002</v>
      </c>
      <c r="E356">
        <v>22867.269530000001</v>
      </c>
      <c r="F356">
        <v>22867.269530000001</v>
      </c>
      <c r="G356">
        <v>234600000</v>
      </c>
    </row>
    <row r="357" spans="1:7" x14ac:dyDescent="0.25">
      <c r="A357" s="1">
        <v>43767</v>
      </c>
      <c r="B357">
        <v>22950.789059999999</v>
      </c>
      <c r="C357">
        <v>23008.429690000001</v>
      </c>
      <c r="D357">
        <v>22705.599610000001</v>
      </c>
      <c r="E357">
        <v>22850.769530000001</v>
      </c>
      <c r="F357">
        <v>22850.769530000001</v>
      </c>
      <c r="G357">
        <v>318200000</v>
      </c>
    </row>
    <row r="358" spans="1:7" x14ac:dyDescent="0.25">
      <c r="A358" s="1">
        <v>43774</v>
      </c>
      <c r="B358">
        <v>23118.789059999999</v>
      </c>
      <c r="C358">
        <v>23591.089840000001</v>
      </c>
      <c r="D358">
        <v>23090.939450000002</v>
      </c>
      <c r="E358">
        <v>23331.839840000001</v>
      </c>
      <c r="F358">
        <v>23331.839840000001</v>
      </c>
      <c r="G358">
        <v>406500000</v>
      </c>
    </row>
    <row r="359" spans="1:7" x14ac:dyDescent="0.25">
      <c r="A359" s="1">
        <v>43781</v>
      </c>
      <c r="B359">
        <v>23336.369139999999</v>
      </c>
      <c r="C359">
        <v>23545.699219999999</v>
      </c>
      <c r="D359">
        <v>23062.160159999999</v>
      </c>
      <c r="E359">
        <v>23416.759770000001</v>
      </c>
      <c r="F359">
        <v>23416.759770000001</v>
      </c>
      <c r="G359">
        <v>335800000</v>
      </c>
    </row>
    <row r="360" spans="1:7" x14ac:dyDescent="0.25">
      <c r="A360" s="1">
        <v>43788</v>
      </c>
      <c r="B360">
        <v>23366.359380000002</v>
      </c>
      <c r="C360">
        <v>23389.529299999998</v>
      </c>
      <c r="D360">
        <v>22726.710940000001</v>
      </c>
      <c r="E360">
        <v>23292.810549999998</v>
      </c>
      <c r="F360">
        <v>23292.810549999998</v>
      </c>
      <c r="G360">
        <v>305600000</v>
      </c>
    </row>
    <row r="361" spans="1:7" x14ac:dyDescent="0.25">
      <c r="A361" s="1">
        <v>43795</v>
      </c>
      <c r="B361">
        <v>23451.400389999999</v>
      </c>
      <c r="C361">
        <v>23608.060549999998</v>
      </c>
      <c r="D361">
        <v>23273.369139999999</v>
      </c>
      <c r="E361">
        <v>23529.5</v>
      </c>
      <c r="F361">
        <v>23529.5</v>
      </c>
      <c r="G361">
        <v>291100000</v>
      </c>
    </row>
    <row r="362" spans="1:7" x14ac:dyDescent="0.25">
      <c r="A362" s="1">
        <v>43802</v>
      </c>
      <c r="B362">
        <v>23231.140630000002</v>
      </c>
      <c r="C362">
        <v>23544.310549999998</v>
      </c>
      <c r="D362">
        <v>23044.779299999998</v>
      </c>
      <c r="E362">
        <v>23430.699219999999</v>
      </c>
      <c r="F362">
        <v>23430.699219999999</v>
      </c>
      <c r="G362">
        <v>288500000</v>
      </c>
    </row>
    <row r="363" spans="1:7" x14ac:dyDescent="0.25">
      <c r="A363" s="1">
        <v>43809</v>
      </c>
      <c r="B363">
        <v>23372.390630000002</v>
      </c>
      <c r="C363">
        <v>24050.039059999999</v>
      </c>
      <c r="D363">
        <v>23333.630860000001</v>
      </c>
      <c r="E363">
        <v>23952.349610000001</v>
      </c>
      <c r="F363">
        <v>23952.349610000001</v>
      </c>
      <c r="G363">
        <v>339200000</v>
      </c>
    </row>
    <row r="364" spans="1:7" x14ac:dyDescent="0.25">
      <c r="A364" s="1">
        <v>43816</v>
      </c>
      <c r="B364">
        <v>24091.119139999999</v>
      </c>
      <c r="C364">
        <v>24091.119139999999</v>
      </c>
      <c r="D364">
        <v>23746.630860000001</v>
      </c>
      <c r="E364">
        <v>23821.109380000002</v>
      </c>
      <c r="F364">
        <v>23821.109380000002</v>
      </c>
      <c r="G364">
        <v>301400000</v>
      </c>
    </row>
    <row r="365" spans="1:7" x14ac:dyDescent="0.25">
      <c r="A365" s="1">
        <v>43823</v>
      </c>
      <c r="B365">
        <v>23839.179690000001</v>
      </c>
      <c r="C365">
        <v>23967.179690000001</v>
      </c>
      <c r="D365">
        <v>23656.619139999999</v>
      </c>
      <c r="E365">
        <v>23656.619139999999</v>
      </c>
      <c r="F365">
        <v>23656.619139999999</v>
      </c>
      <c r="G365">
        <v>196200000</v>
      </c>
    </row>
    <row r="366" spans="1:7" x14ac:dyDescent="0.25">
      <c r="A366" s="1">
        <v>43830</v>
      </c>
      <c r="B366">
        <v>23319.759770000001</v>
      </c>
      <c r="C366">
        <v>23365.359380000002</v>
      </c>
      <c r="D366">
        <v>23148.529299999998</v>
      </c>
      <c r="E366">
        <v>23204.859380000002</v>
      </c>
      <c r="F366">
        <v>23204.859380000002</v>
      </c>
      <c r="G366">
        <v>72800000</v>
      </c>
    </row>
    <row r="367" spans="1:7" x14ac:dyDescent="0.25">
      <c r="A367" s="1">
        <v>43837</v>
      </c>
      <c r="B367">
        <v>23320.119139999999</v>
      </c>
      <c r="C367">
        <v>23903.289059999999</v>
      </c>
      <c r="D367">
        <v>22951.179690000001</v>
      </c>
      <c r="E367">
        <v>23850.570309999999</v>
      </c>
      <c r="F367">
        <v>23850.570309999999</v>
      </c>
      <c r="G367">
        <v>261800000</v>
      </c>
    </row>
    <row r="368" spans="1:7" x14ac:dyDescent="0.25">
      <c r="A368" s="1">
        <v>43844</v>
      </c>
      <c r="B368">
        <v>23969.039059999999</v>
      </c>
      <c r="C368">
        <v>24115.949219999999</v>
      </c>
      <c r="D368">
        <v>23875.820309999999</v>
      </c>
      <c r="E368">
        <v>24083.509770000001</v>
      </c>
      <c r="F368">
        <v>24083.509770000001</v>
      </c>
      <c r="G368">
        <v>274500000</v>
      </c>
    </row>
    <row r="369" spans="1:7" x14ac:dyDescent="0.25">
      <c r="A369" s="1">
        <v>43851</v>
      </c>
      <c r="B369">
        <v>24072.810549999998</v>
      </c>
      <c r="C369">
        <v>24081.75</v>
      </c>
      <c r="D369">
        <v>23317.320309999999</v>
      </c>
      <c r="E369">
        <v>23343.509770000001</v>
      </c>
      <c r="F369">
        <v>23343.509770000001</v>
      </c>
      <c r="G369">
        <v>260200000</v>
      </c>
    </row>
    <row r="370" spans="1:7" x14ac:dyDescent="0.25">
      <c r="A370" s="1">
        <v>43858</v>
      </c>
      <c r="B370">
        <v>23126.929690000001</v>
      </c>
      <c r="C370">
        <v>23421.589840000001</v>
      </c>
      <c r="D370">
        <v>22775.91992</v>
      </c>
      <c r="E370">
        <v>22971.939450000002</v>
      </c>
      <c r="F370">
        <v>22971.939450000002</v>
      </c>
      <c r="G370">
        <v>336800000</v>
      </c>
    </row>
    <row r="371" spans="1:7" x14ac:dyDescent="0.25">
      <c r="A371" s="1">
        <v>43865</v>
      </c>
      <c r="B371">
        <v>22881.130860000001</v>
      </c>
      <c r="C371">
        <v>23995.369139999999</v>
      </c>
      <c r="D371">
        <v>22854.449219999999</v>
      </c>
      <c r="E371">
        <v>23685.980469999999</v>
      </c>
      <c r="F371">
        <v>23685.980469999999</v>
      </c>
      <c r="G371">
        <v>355200000</v>
      </c>
    </row>
    <row r="372" spans="1:7" x14ac:dyDescent="0.25">
      <c r="A372" s="1">
        <v>43872</v>
      </c>
      <c r="B372">
        <v>23741.210940000001</v>
      </c>
      <c r="C372">
        <v>23908.849610000001</v>
      </c>
      <c r="D372">
        <v>23335.990229999999</v>
      </c>
      <c r="E372">
        <v>23523.240229999999</v>
      </c>
      <c r="F372">
        <v>23523.240229999999</v>
      </c>
      <c r="G372">
        <v>262200000</v>
      </c>
    </row>
    <row r="373" spans="1:7" x14ac:dyDescent="0.25">
      <c r="A373" s="1">
        <v>43879</v>
      </c>
      <c r="B373">
        <v>23398.570309999999</v>
      </c>
      <c r="C373">
        <v>23806.560549999998</v>
      </c>
      <c r="D373">
        <v>23133.599610000001</v>
      </c>
      <c r="E373">
        <v>23386.740229999999</v>
      </c>
      <c r="F373">
        <v>23386.740229999999</v>
      </c>
      <c r="G373">
        <v>246500000</v>
      </c>
    </row>
    <row r="374" spans="1:7" x14ac:dyDescent="0.25">
      <c r="A374" s="1">
        <v>43886</v>
      </c>
      <c r="B374">
        <v>22949.369139999999</v>
      </c>
      <c r="C374">
        <v>22950.230469999999</v>
      </c>
      <c r="D374">
        <v>20834.289059999999</v>
      </c>
      <c r="E374">
        <v>21344.08008</v>
      </c>
      <c r="F374">
        <v>21344.08008</v>
      </c>
      <c r="G374">
        <v>583500000</v>
      </c>
    </row>
    <row r="375" spans="1:7" x14ac:dyDescent="0.25">
      <c r="A375" s="1">
        <v>43893</v>
      </c>
      <c r="B375">
        <v>21651.990229999999</v>
      </c>
      <c r="C375">
        <v>21719.779299999998</v>
      </c>
      <c r="D375">
        <v>19472.259770000001</v>
      </c>
      <c r="E375">
        <v>19698.759770000001</v>
      </c>
      <c r="F375">
        <v>19698.759770000001</v>
      </c>
      <c r="G375">
        <v>567600000</v>
      </c>
    </row>
    <row r="376" spans="1:7" x14ac:dyDescent="0.25">
      <c r="A376" s="1">
        <v>43900</v>
      </c>
      <c r="B376">
        <v>19474.890630000002</v>
      </c>
      <c r="C376">
        <v>19974.83008</v>
      </c>
      <c r="D376">
        <v>16690.599610000001</v>
      </c>
      <c r="E376">
        <v>17002.039059999999</v>
      </c>
      <c r="F376">
        <v>17002.039059999999</v>
      </c>
      <c r="G376">
        <v>850000000</v>
      </c>
    </row>
    <row r="377" spans="1:7" x14ac:dyDescent="0.25">
      <c r="A377" s="1">
        <v>43907</v>
      </c>
      <c r="B377">
        <v>16726.949219999999</v>
      </c>
      <c r="C377">
        <v>17557.039059999999</v>
      </c>
      <c r="D377">
        <v>16358.190430000001</v>
      </c>
      <c r="E377">
        <v>16887.779299999998</v>
      </c>
      <c r="F377">
        <v>16887.779299999998</v>
      </c>
      <c r="G377">
        <v>745200000</v>
      </c>
    </row>
    <row r="378" spans="1:7" x14ac:dyDescent="0.25">
      <c r="A378" s="1">
        <v>43914</v>
      </c>
      <c r="B378">
        <v>17206.880860000001</v>
      </c>
      <c r="C378">
        <v>19564.380860000001</v>
      </c>
      <c r="D378">
        <v>17197.140630000002</v>
      </c>
      <c r="E378">
        <v>19084.970700000002</v>
      </c>
      <c r="F378">
        <v>19084.970700000002</v>
      </c>
      <c r="G378">
        <v>693000000</v>
      </c>
    </row>
    <row r="379" spans="1:7" x14ac:dyDescent="0.25">
      <c r="A379" s="1">
        <v>43921</v>
      </c>
      <c r="B379">
        <v>19181.900389999999</v>
      </c>
      <c r="C379">
        <v>19336.189450000002</v>
      </c>
      <c r="D379">
        <v>17646.5</v>
      </c>
      <c r="E379">
        <v>18576.300780000001</v>
      </c>
      <c r="F379">
        <v>18576.300780000001</v>
      </c>
      <c r="G379">
        <v>537000000</v>
      </c>
    </row>
    <row r="380" spans="1:7" x14ac:dyDescent="0.25">
      <c r="A380" s="1">
        <v>43928</v>
      </c>
      <c r="B380">
        <v>18878.859380000002</v>
      </c>
      <c r="C380">
        <v>19500.070309999999</v>
      </c>
      <c r="D380">
        <v>18553.140630000002</v>
      </c>
      <c r="E380">
        <v>19043.400389999999</v>
      </c>
      <c r="F380">
        <v>19043.400389999999</v>
      </c>
      <c r="G380">
        <v>449500000</v>
      </c>
    </row>
    <row r="381" spans="1:7" x14ac:dyDescent="0.25">
      <c r="A381" s="1">
        <v>43935</v>
      </c>
      <c r="B381">
        <v>19150.300780000001</v>
      </c>
      <c r="C381">
        <v>19922.070309999999</v>
      </c>
      <c r="D381">
        <v>19093.119139999999</v>
      </c>
      <c r="E381">
        <v>19669.119139999999</v>
      </c>
      <c r="F381">
        <v>19669.119139999999</v>
      </c>
      <c r="G381">
        <v>410200000</v>
      </c>
    </row>
    <row r="382" spans="1:7" x14ac:dyDescent="0.25">
      <c r="A382" s="1">
        <v>43942</v>
      </c>
      <c r="B382">
        <v>19479.83008</v>
      </c>
      <c r="C382">
        <v>19819.060549999998</v>
      </c>
      <c r="D382">
        <v>18858.25</v>
      </c>
      <c r="E382">
        <v>19783.220700000002</v>
      </c>
      <c r="F382">
        <v>19783.220700000002</v>
      </c>
      <c r="G382">
        <v>390700000</v>
      </c>
    </row>
    <row r="383" spans="1:7" x14ac:dyDescent="0.25">
      <c r="A383" s="1">
        <v>43949</v>
      </c>
      <c r="B383">
        <v>19776.179690000001</v>
      </c>
      <c r="C383">
        <v>20365.890630000002</v>
      </c>
      <c r="D383">
        <v>19551.730469999999</v>
      </c>
      <c r="E383">
        <v>19619.349610000001</v>
      </c>
      <c r="F383">
        <v>19619.349610000001</v>
      </c>
      <c r="G383">
        <v>258600000</v>
      </c>
    </row>
    <row r="384" spans="1:7" x14ac:dyDescent="0.25">
      <c r="A384" s="1">
        <v>43956</v>
      </c>
      <c r="B384">
        <v>19468.519530000001</v>
      </c>
      <c r="C384">
        <v>20534.880860000001</v>
      </c>
      <c r="D384">
        <v>19448.929690000001</v>
      </c>
      <c r="E384">
        <v>20390.660159999999</v>
      </c>
      <c r="F384">
        <v>20390.660159999999</v>
      </c>
      <c r="G384">
        <v>241300000</v>
      </c>
    </row>
    <row r="385" spans="1:7" x14ac:dyDescent="0.25">
      <c r="A385" s="1">
        <v>43963</v>
      </c>
      <c r="B385">
        <v>20413.230469999999</v>
      </c>
      <c r="C385">
        <v>20457.369139999999</v>
      </c>
      <c r="D385">
        <v>19832.880860000001</v>
      </c>
      <c r="E385">
        <v>20133.730469999999</v>
      </c>
      <c r="F385">
        <v>20133.730469999999</v>
      </c>
      <c r="G385">
        <v>371200000</v>
      </c>
    </row>
    <row r="386" spans="1:7" x14ac:dyDescent="0.25">
      <c r="A386" s="1">
        <v>43970</v>
      </c>
      <c r="B386">
        <v>20469.519530000001</v>
      </c>
      <c r="C386">
        <v>20741.650389999999</v>
      </c>
      <c r="D386">
        <v>20334.990229999999</v>
      </c>
      <c r="E386">
        <v>20741.650389999999</v>
      </c>
      <c r="F386">
        <v>20741.650389999999</v>
      </c>
      <c r="G386">
        <v>353900000</v>
      </c>
    </row>
    <row r="387" spans="1:7" x14ac:dyDescent="0.25">
      <c r="A387" s="1">
        <v>43977</v>
      </c>
      <c r="B387">
        <v>20927.960940000001</v>
      </c>
      <c r="C387">
        <v>22161.390630000002</v>
      </c>
      <c r="D387">
        <v>20918.109380000002</v>
      </c>
      <c r="E387">
        <v>22062.390630000002</v>
      </c>
      <c r="F387">
        <v>22062.390630000002</v>
      </c>
      <c r="G387">
        <v>558600000</v>
      </c>
    </row>
    <row r="388" spans="1:7" x14ac:dyDescent="0.25">
      <c r="A388" s="1">
        <v>43984</v>
      </c>
      <c r="B388">
        <v>22175.519530000001</v>
      </c>
      <c r="C388">
        <v>23178.099610000001</v>
      </c>
      <c r="D388">
        <v>22118.400389999999</v>
      </c>
      <c r="E388">
        <v>23178.099610000001</v>
      </c>
      <c r="F388">
        <v>23178.099610000001</v>
      </c>
      <c r="G388">
        <v>458100000</v>
      </c>
    </row>
    <row r="389" spans="1:7" x14ac:dyDescent="0.25">
      <c r="A389" s="1">
        <v>43991</v>
      </c>
      <c r="B389">
        <v>23135.789059999999</v>
      </c>
      <c r="C389">
        <v>23185.849610000001</v>
      </c>
      <c r="D389">
        <v>21529.83008</v>
      </c>
      <c r="E389">
        <v>21530.949219999999</v>
      </c>
      <c r="F389">
        <v>21530.949219999999</v>
      </c>
      <c r="G389">
        <v>472000000</v>
      </c>
    </row>
    <row r="390" spans="1:7" x14ac:dyDescent="0.25">
      <c r="A390" s="1">
        <v>43998</v>
      </c>
      <c r="B390">
        <v>21912.289059999999</v>
      </c>
      <c r="C390">
        <v>22624.140630000002</v>
      </c>
      <c r="D390">
        <v>21899.480469999999</v>
      </c>
      <c r="E390">
        <v>22437.269530000001</v>
      </c>
      <c r="F390">
        <v>22437.269530000001</v>
      </c>
      <c r="G390">
        <v>389400000</v>
      </c>
    </row>
    <row r="391" spans="1:7" x14ac:dyDescent="0.25">
      <c r="A391" s="1">
        <v>44005</v>
      </c>
      <c r="B391">
        <v>22636.060549999998</v>
      </c>
      <c r="C391">
        <v>22693.890630000002</v>
      </c>
      <c r="D391">
        <v>21969.589840000001</v>
      </c>
      <c r="E391">
        <v>21995.039059999999</v>
      </c>
      <c r="F391">
        <v>21995.039059999999</v>
      </c>
      <c r="G391">
        <v>288100000</v>
      </c>
    </row>
    <row r="392" spans="1:7" x14ac:dyDescent="0.25">
      <c r="A392" s="1">
        <v>44012</v>
      </c>
      <c r="B392">
        <v>22335.099610000001</v>
      </c>
      <c r="C392">
        <v>22734.109380000002</v>
      </c>
      <c r="D392">
        <v>22039.560549999998</v>
      </c>
      <c r="E392">
        <v>22714.439450000002</v>
      </c>
      <c r="F392">
        <v>22714.439450000002</v>
      </c>
      <c r="G392">
        <v>324900000</v>
      </c>
    </row>
    <row r="393" spans="1:7" x14ac:dyDescent="0.25">
      <c r="A393" s="1">
        <v>44019</v>
      </c>
      <c r="B393">
        <v>22649.900389999999</v>
      </c>
      <c r="C393">
        <v>22784.740229999999</v>
      </c>
      <c r="D393">
        <v>22285.070309999999</v>
      </c>
      <c r="E393">
        <v>22784.740229999999</v>
      </c>
      <c r="F393">
        <v>22784.740229999999</v>
      </c>
      <c r="G393">
        <v>342800000</v>
      </c>
    </row>
    <row r="394" spans="1:7" x14ac:dyDescent="0.25">
      <c r="A394" s="1">
        <v>44026</v>
      </c>
      <c r="B394">
        <v>22631.869139999999</v>
      </c>
      <c r="C394">
        <v>22965.560549999998</v>
      </c>
      <c r="D394">
        <v>22538.779299999998</v>
      </c>
      <c r="E394">
        <v>22717.480469999999</v>
      </c>
      <c r="F394">
        <v>22717.480469999999</v>
      </c>
      <c r="G394">
        <v>328900000</v>
      </c>
    </row>
    <row r="395" spans="1:7" x14ac:dyDescent="0.25">
      <c r="A395" s="1">
        <v>44033</v>
      </c>
      <c r="B395">
        <v>22789.380860000001</v>
      </c>
      <c r="C395">
        <v>22925.58008</v>
      </c>
      <c r="D395">
        <v>22429.570309999999</v>
      </c>
      <c r="E395">
        <v>22715.849610000001</v>
      </c>
      <c r="F395">
        <v>22715.849610000001</v>
      </c>
      <c r="G395">
        <v>205800000</v>
      </c>
    </row>
    <row r="396" spans="1:7" x14ac:dyDescent="0.25">
      <c r="A396" s="1">
        <v>44040</v>
      </c>
      <c r="B396">
        <v>22735.019530000001</v>
      </c>
      <c r="C396">
        <v>22842.189450000002</v>
      </c>
      <c r="D396">
        <v>21710</v>
      </c>
      <c r="E396">
        <v>22195.380860000001</v>
      </c>
      <c r="F396">
        <v>22195.380860000001</v>
      </c>
      <c r="G396">
        <v>410500000</v>
      </c>
    </row>
    <row r="397" spans="1:7" x14ac:dyDescent="0.25">
      <c r="A397" s="1">
        <v>44047</v>
      </c>
      <c r="B397">
        <v>22379.740229999999</v>
      </c>
      <c r="C397">
        <v>22603.820309999999</v>
      </c>
      <c r="D397">
        <v>22204.609380000002</v>
      </c>
      <c r="E397">
        <v>22329.939450000002</v>
      </c>
      <c r="F397">
        <v>22329.939450000002</v>
      </c>
      <c r="G397">
        <v>292400000</v>
      </c>
    </row>
    <row r="398" spans="1:7" x14ac:dyDescent="0.25">
      <c r="A398" s="1">
        <v>44054</v>
      </c>
      <c r="B398">
        <v>22505.509770000001</v>
      </c>
      <c r="C398">
        <v>23338.789059999999</v>
      </c>
      <c r="D398">
        <v>22497.070309999999</v>
      </c>
      <c r="E398">
        <v>23096.75</v>
      </c>
      <c r="F398">
        <v>23096.75</v>
      </c>
      <c r="G398">
        <v>378300000</v>
      </c>
    </row>
    <row r="399" spans="1:7" x14ac:dyDescent="0.25">
      <c r="A399" s="1">
        <v>44061</v>
      </c>
      <c r="B399">
        <v>23097.800780000001</v>
      </c>
      <c r="C399">
        <v>23149.849610000001</v>
      </c>
      <c r="D399">
        <v>22851.83008</v>
      </c>
      <c r="E399">
        <v>22985.509770000001</v>
      </c>
      <c r="F399">
        <v>22985.509770000001</v>
      </c>
      <c r="G399">
        <v>247700000</v>
      </c>
    </row>
    <row r="400" spans="1:7" x14ac:dyDescent="0.25">
      <c r="A400" s="1">
        <v>44068</v>
      </c>
      <c r="B400">
        <v>23242.740229999999</v>
      </c>
      <c r="C400">
        <v>23431.039059999999</v>
      </c>
      <c r="D400">
        <v>22594.789059999999</v>
      </c>
      <c r="E400">
        <v>23139.759770000001</v>
      </c>
      <c r="F400">
        <v>23139.759770000001</v>
      </c>
      <c r="G400">
        <v>354900000</v>
      </c>
    </row>
    <row r="401" spans="1:7" x14ac:dyDescent="0.25">
      <c r="A401" s="1">
        <v>44075</v>
      </c>
      <c r="B401">
        <v>23089.630860000001</v>
      </c>
      <c r="C401">
        <v>23580.509770000001</v>
      </c>
      <c r="D401">
        <v>23047.769530000001</v>
      </c>
      <c r="E401">
        <v>23089.949219999999</v>
      </c>
      <c r="F401">
        <v>23089.949219999999</v>
      </c>
      <c r="G401">
        <v>286300000</v>
      </c>
    </row>
    <row r="402" spans="1:7" x14ac:dyDescent="0.25">
      <c r="A402" s="1">
        <v>44082</v>
      </c>
      <c r="B402">
        <v>23188.789059999999</v>
      </c>
      <c r="C402">
        <v>23582.210940000001</v>
      </c>
      <c r="D402">
        <v>22878.710940000001</v>
      </c>
      <c r="E402">
        <v>23559.300780000001</v>
      </c>
      <c r="F402">
        <v>23559.300780000001</v>
      </c>
      <c r="G402">
        <v>356400000</v>
      </c>
    </row>
    <row r="403" spans="1:7" x14ac:dyDescent="0.25">
      <c r="A403" s="1">
        <v>44089</v>
      </c>
      <c r="B403">
        <v>23438.83008</v>
      </c>
      <c r="C403">
        <v>23506.449219999999</v>
      </c>
      <c r="D403">
        <v>23272.230469999999</v>
      </c>
      <c r="E403">
        <v>23360.300780000001</v>
      </c>
      <c r="F403">
        <v>23360.300780000001</v>
      </c>
      <c r="G403">
        <v>268500000</v>
      </c>
    </row>
    <row r="404" spans="1:7" x14ac:dyDescent="0.25">
      <c r="A404" s="1">
        <v>44096</v>
      </c>
      <c r="B404">
        <v>23245.890630000002</v>
      </c>
      <c r="C404">
        <v>23516.039059999999</v>
      </c>
      <c r="D404">
        <v>23039.480469999999</v>
      </c>
      <c r="E404">
        <v>23511.619139999999</v>
      </c>
      <c r="F404">
        <v>23511.619139999999</v>
      </c>
      <c r="G404">
        <v>301700000</v>
      </c>
    </row>
    <row r="405" spans="1:7" x14ac:dyDescent="0.25">
      <c r="A405" s="1">
        <v>44103</v>
      </c>
      <c r="B405">
        <v>23410.5</v>
      </c>
      <c r="C405">
        <v>23622.740229999999</v>
      </c>
      <c r="D405">
        <v>22951.410159999999</v>
      </c>
      <c r="E405">
        <v>23312.140630000002</v>
      </c>
      <c r="F405">
        <v>23312.140630000002</v>
      </c>
      <c r="G405">
        <v>295300000</v>
      </c>
    </row>
    <row r="406" spans="1:7" x14ac:dyDescent="0.25">
      <c r="A406" s="1">
        <v>44110</v>
      </c>
      <c r="B406">
        <v>23420.070309999999</v>
      </c>
      <c r="C406">
        <v>23725.58008</v>
      </c>
      <c r="D406">
        <v>23272.449219999999</v>
      </c>
      <c r="E406">
        <v>23558.689450000002</v>
      </c>
      <c r="F406">
        <v>23558.689450000002</v>
      </c>
      <c r="G406">
        <v>267100000</v>
      </c>
    </row>
    <row r="407" spans="1:7" x14ac:dyDescent="0.25">
      <c r="A407" s="1">
        <v>44117</v>
      </c>
      <c r="B407">
        <v>23667.900389999999</v>
      </c>
      <c r="C407">
        <v>23707.160159999999</v>
      </c>
      <c r="D407">
        <v>23382.66992</v>
      </c>
      <c r="E407">
        <v>23671.130860000001</v>
      </c>
      <c r="F407">
        <v>23671.130860000001</v>
      </c>
      <c r="G407">
        <v>243900000</v>
      </c>
    </row>
    <row r="408" spans="1:7" x14ac:dyDescent="0.25">
      <c r="A408" s="1">
        <v>44124</v>
      </c>
      <c r="B408">
        <v>23587.869139999999</v>
      </c>
      <c r="C408">
        <v>23702.300780000001</v>
      </c>
      <c r="D408">
        <v>23436.16992</v>
      </c>
      <c r="E408">
        <v>23494.339840000001</v>
      </c>
      <c r="F408">
        <v>23494.339840000001</v>
      </c>
      <c r="G408">
        <v>237800000</v>
      </c>
    </row>
    <row r="409" spans="1:7" x14ac:dyDescent="0.25">
      <c r="A409" s="1">
        <v>44131</v>
      </c>
      <c r="B409">
        <v>23376.960940000001</v>
      </c>
      <c r="C409">
        <v>23485.800780000001</v>
      </c>
      <c r="D409">
        <v>22948.470700000002</v>
      </c>
      <c r="E409">
        <v>23295.480469999999</v>
      </c>
      <c r="F409">
        <v>23295.480469999999</v>
      </c>
      <c r="G409">
        <v>323700000</v>
      </c>
    </row>
    <row r="410" spans="1:7" x14ac:dyDescent="0.25">
      <c r="A410" s="1">
        <v>44138</v>
      </c>
      <c r="B410">
        <v>23619.58008</v>
      </c>
      <c r="C410">
        <v>24962.800780000001</v>
      </c>
      <c r="D410">
        <v>23505.779299999998</v>
      </c>
      <c r="E410">
        <v>24839.839840000001</v>
      </c>
      <c r="F410">
        <v>24839.839840000001</v>
      </c>
      <c r="G410">
        <v>300400000</v>
      </c>
    </row>
    <row r="411" spans="1:7" x14ac:dyDescent="0.25">
      <c r="A411" s="1">
        <v>44145</v>
      </c>
      <c r="B411">
        <v>25087.300780000001</v>
      </c>
      <c r="C411">
        <v>25928.179690000001</v>
      </c>
      <c r="D411">
        <v>24833.179690000001</v>
      </c>
      <c r="E411">
        <v>25906.929690000001</v>
      </c>
      <c r="F411">
        <v>25906.929690000001</v>
      </c>
      <c r="G411">
        <v>473700000</v>
      </c>
    </row>
    <row r="412" spans="1:7" x14ac:dyDescent="0.25">
      <c r="A412" s="1">
        <v>44152</v>
      </c>
      <c r="B412">
        <v>26043.449219999999</v>
      </c>
      <c r="C412">
        <v>26057.300780000001</v>
      </c>
      <c r="D412">
        <v>25425.589840000001</v>
      </c>
      <c r="E412">
        <v>25527.369139999999</v>
      </c>
      <c r="F412">
        <v>25527.369139999999</v>
      </c>
      <c r="G412">
        <v>299400000</v>
      </c>
    </row>
    <row r="413" spans="1:7" x14ac:dyDescent="0.25">
      <c r="A413" s="1">
        <v>44159</v>
      </c>
      <c r="B413">
        <v>25901.449219999999</v>
      </c>
      <c r="C413">
        <v>26834.199219999999</v>
      </c>
      <c r="D413">
        <v>25901.449219999999</v>
      </c>
      <c r="E413">
        <v>26433.619139999999</v>
      </c>
      <c r="F413">
        <v>26433.619139999999</v>
      </c>
      <c r="G413">
        <v>471600000</v>
      </c>
    </row>
    <row r="414" spans="1:7" x14ac:dyDescent="0.25">
      <c r="A414" s="1">
        <v>44166</v>
      </c>
      <c r="B414">
        <v>26624.199219999999</v>
      </c>
      <c r="C414">
        <v>26894.25</v>
      </c>
      <c r="D414">
        <v>26500.320309999999</v>
      </c>
      <c r="E414">
        <v>26547.439450000002</v>
      </c>
      <c r="F414">
        <v>26547.439450000002</v>
      </c>
      <c r="G414">
        <v>346100000</v>
      </c>
    </row>
    <row r="415" spans="1:7" x14ac:dyDescent="0.25">
      <c r="A415" s="1">
        <v>44173</v>
      </c>
      <c r="B415">
        <v>26380.320309999999</v>
      </c>
      <c r="C415">
        <v>26870.470700000002</v>
      </c>
      <c r="D415">
        <v>26327.08008</v>
      </c>
      <c r="E415">
        <v>26732.439450000002</v>
      </c>
      <c r="F415">
        <v>26732.439450000002</v>
      </c>
      <c r="G415">
        <v>321000000</v>
      </c>
    </row>
    <row r="416" spans="1:7" x14ac:dyDescent="0.25">
      <c r="A416" s="1">
        <v>44180</v>
      </c>
      <c r="B416">
        <v>26683.109380000002</v>
      </c>
      <c r="C416">
        <v>26905.66992</v>
      </c>
      <c r="D416">
        <v>26533.630860000001</v>
      </c>
      <c r="E416">
        <v>26714.41992</v>
      </c>
      <c r="F416">
        <v>26714.41992</v>
      </c>
      <c r="G416">
        <v>316600000</v>
      </c>
    </row>
    <row r="417" spans="1:7" x14ac:dyDescent="0.25">
      <c r="A417" s="1">
        <v>44187</v>
      </c>
      <c r="B417">
        <v>26559.33008</v>
      </c>
      <c r="C417">
        <v>26854.029299999998</v>
      </c>
      <c r="D417">
        <v>26361.660159999999</v>
      </c>
      <c r="E417">
        <v>26854.029299999998</v>
      </c>
      <c r="F417">
        <v>26854.029299999998</v>
      </c>
      <c r="G417">
        <v>246600000</v>
      </c>
    </row>
    <row r="418" spans="1:7" x14ac:dyDescent="0.25">
      <c r="A418" s="1">
        <v>44194</v>
      </c>
      <c r="B418">
        <v>26936.380860000001</v>
      </c>
      <c r="C418">
        <v>27602.519530000001</v>
      </c>
      <c r="D418">
        <v>26921.140630000002</v>
      </c>
      <c r="E418">
        <v>27258.380860000001</v>
      </c>
      <c r="F418">
        <v>27258.380860000001</v>
      </c>
      <c r="G418">
        <v>161500000</v>
      </c>
    </row>
    <row r="419" spans="1:7" x14ac:dyDescent="0.25">
      <c r="A419" s="1">
        <v>44201</v>
      </c>
      <c r="B419">
        <v>27151.380860000001</v>
      </c>
      <c r="C419">
        <v>28139.029299999998</v>
      </c>
      <c r="D419">
        <v>27002.179690000001</v>
      </c>
      <c r="E419">
        <v>28139.029299999998</v>
      </c>
      <c r="F419">
        <v>28139.029299999998</v>
      </c>
      <c r="G419">
        <v>311500000</v>
      </c>
    </row>
    <row r="420" spans="1:7" x14ac:dyDescent="0.25">
      <c r="A420" s="1">
        <v>44208</v>
      </c>
      <c r="B420">
        <v>28004.369139999999</v>
      </c>
      <c r="C420">
        <v>28979.529299999998</v>
      </c>
      <c r="D420">
        <v>27899.449219999999</v>
      </c>
      <c r="E420">
        <v>28242.210940000001</v>
      </c>
      <c r="F420">
        <v>28242.210940000001</v>
      </c>
      <c r="G420">
        <v>357600000</v>
      </c>
    </row>
    <row r="421" spans="1:7" x14ac:dyDescent="0.25">
      <c r="A421" s="1">
        <v>44215</v>
      </c>
      <c r="B421">
        <v>28405.490229999999</v>
      </c>
      <c r="C421">
        <v>28846.150389999999</v>
      </c>
      <c r="D421">
        <v>28373.339840000001</v>
      </c>
      <c r="E421">
        <v>28822.289059999999</v>
      </c>
      <c r="F421">
        <v>28822.289059999999</v>
      </c>
      <c r="G421">
        <v>319900000</v>
      </c>
    </row>
    <row r="422" spans="1:7" x14ac:dyDescent="0.25">
      <c r="A422" s="1">
        <v>44222</v>
      </c>
      <c r="B422">
        <v>28696.300780000001</v>
      </c>
      <c r="C422">
        <v>28754.990229999999</v>
      </c>
      <c r="D422">
        <v>27629.800780000001</v>
      </c>
      <c r="E422">
        <v>28091.050780000001</v>
      </c>
      <c r="F422">
        <v>28091.050780000001</v>
      </c>
      <c r="G422">
        <v>413800000</v>
      </c>
    </row>
    <row r="423" spans="1:7" x14ac:dyDescent="0.25">
      <c r="A423" s="1">
        <v>44229</v>
      </c>
      <c r="B423">
        <v>28207.480469999999</v>
      </c>
      <c r="C423">
        <v>29400.560549999998</v>
      </c>
      <c r="D423">
        <v>28089.119139999999</v>
      </c>
      <c r="E423">
        <v>29388.5</v>
      </c>
      <c r="F423">
        <v>29388.5</v>
      </c>
      <c r="G423">
        <v>419400000</v>
      </c>
    </row>
    <row r="424" spans="1:7" x14ac:dyDescent="0.25">
      <c r="A424" s="1">
        <v>44236</v>
      </c>
      <c r="B424">
        <v>29435.609380000002</v>
      </c>
      <c r="C424">
        <v>30092.339840000001</v>
      </c>
      <c r="D424">
        <v>29350.480469999999</v>
      </c>
      <c r="E424">
        <v>30084.150389999999</v>
      </c>
      <c r="F424">
        <v>30084.150389999999</v>
      </c>
      <c r="G424">
        <v>318100000</v>
      </c>
    </row>
    <row r="425" spans="1:7" x14ac:dyDescent="0.25">
      <c r="A425" s="1">
        <v>44243</v>
      </c>
      <c r="B425">
        <v>30229.460940000001</v>
      </c>
      <c r="C425">
        <v>30714.519530000001</v>
      </c>
      <c r="D425">
        <v>29847.33008</v>
      </c>
      <c r="E425">
        <v>30156.029299999998</v>
      </c>
      <c r="F425">
        <v>30156.029299999998</v>
      </c>
      <c r="G425">
        <v>360500000</v>
      </c>
    </row>
    <row r="426" spans="1:7" x14ac:dyDescent="0.25">
      <c r="A426" s="1">
        <v>44250</v>
      </c>
      <c r="B426">
        <v>30020.109380000002</v>
      </c>
      <c r="C426">
        <v>30213.279299999998</v>
      </c>
      <c r="D426">
        <v>28966.009770000001</v>
      </c>
      <c r="E426">
        <v>29663.5</v>
      </c>
      <c r="F426">
        <v>29663.5</v>
      </c>
      <c r="G426">
        <v>305000000</v>
      </c>
    </row>
    <row r="427" spans="1:7" x14ac:dyDescent="0.25">
      <c r="A427" s="1">
        <v>44257</v>
      </c>
      <c r="B427">
        <v>29939.75</v>
      </c>
      <c r="C427">
        <v>29996.390630000002</v>
      </c>
      <c r="D427">
        <v>28308.570309999999</v>
      </c>
      <c r="E427">
        <v>28743.25</v>
      </c>
      <c r="F427">
        <v>28743.25</v>
      </c>
      <c r="G427">
        <v>392300000</v>
      </c>
    </row>
    <row r="428" spans="1:7" x14ac:dyDescent="0.25">
      <c r="A428" s="1">
        <v>44264</v>
      </c>
      <c r="B428">
        <v>28748.869139999999</v>
      </c>
      <c r="C428">
        <v>29884.730469999999</v>
      </c>
      <c r="D428">
        <v>28609.210940000001</v>
      </c>
      <c r="E428">
        <v>29766.970700000002</v>
      </c>
      <c r="F428">
        <v>29766.970700000002</v>
      </c>
      <c r="G428">
        <v>448900000</v>
      </c>
    </row>
    <row r="429" spans="1:7" x14ac:dyDescent="0.25">
      <c r="A429" s="1">
        <v>44271</v>
      </c>
      <c r="B429">
        <v>29770.390630000002</v>
      </c>
      <c r="C429">
        <v>30485</v>
      </c>
      <c r="D429">
        <v>29107.630860000001</v>
      </c>
      <c r="E429">
        <v>29174.150389999999</v>
      </c>
      <c r="F429">
        <v>29174.150389999999</v>
      </c>
      <c r="G429">
        <v>461100000</v>
      </c>
    </row>
    <row r="430" spans="1:7" x14ac:dyDescent="0.25">
      <c r="A430" s="1">
        <v>44278</v>
      </c>
      <c r="B430">
        <v>29381.490229999999</v>
      </c>
      <c r="C430">
        <v>29578.369139999999</v>
      </c>
      <c r="D430">
        <v>28379.060549999998</v>
      </c>
      <c r="E430">
        <v>29384.519530000001</v>
      </c>
      <c r="F430">
        <v>29384.519530000001</v>
      </c>
      <c r="G430">
        <v>429600000</v>
      </c>
    </row>
    <row r="431" spans="1:7" x14ac:dyDescent="0.25">
      <c r="A431" s="1">
        <v>44285</v>
      </c>
      <c r="B431">
        <v>29365.039059999999</v>
      </c>
      <c r="C431">
        <v>30195</v>
      </c>
      <c r="D431">
        <v>29165.519530000001</v>
      </c>
      <c r="E431">
        <v>30089.25</v>
      </c>
      <c r="F431">
        <v>30089.25</v>
      </c>
      <c r="G431">
        <v>350100000</v>
      </c>
    </row>
    <row r="432" spans="1:7" x14ac:dyDescent="0.25">
      <c r="A432" s="1">
        <v>44292</v>
      </c>
      <c r="B432">
        <v>30208.890630000002</v>
      </c>
      <c r="C432">
        <v>30208.890630000002</v>
      </c>
      <c r="D432">
        <v>29516.41992</v>
      </c>
      <c r="E432">
        <v>29538.730469999999</v>
      </c>
      <c r="F432">
        <v>29538.730469999999</v>
      </c>
      <c r="G432">
        <v>304700000</v>
      </c>
    </row>
    <row r="433" spans="1:7" x14ac:dyDescent="0.25">
      <c r="A433" s="1">
        <v>44299</v>
      </c>
      <c r="B433">
        <v>29605.689450000002</v>
      </c>
      <c r="C433">
        <v>29897.109380000002</v>
      </c>
      <c r="D433">
        <v>29530.839840000001</v>
      </c>
      <c r="E433">
        <v>29685.369139999999</v>
      </c>
      <c r="F433">
        <v>29685.369139999999</v>
      </c>
      <c r="G433">
        <v>256500000</v>
      </c>
    </row>
    <row r="434" spans="1:7" x14ac:dyDescent="0.25">
      <c r="A434" s="1">
        <v>44306</v>
      </c>
      <c r="B434">
        <v>29355.869139999999</v>
      </c>
      <c r="C434">
        <v>29361.279299999998</v>
      </c>
      <c r="D434">
        <v>28419.839840000001</v>
      </c>
      <c r="E434">
        <v>29126.230469999999</v>
      </c>
      <c r="F434">
        <v>29126.230469999999</v>
      </c>
      <c r="G434">
        <v>282700000</v>
      </c>
    </row>
    <row r="435" spans="1:7" x14ac:dyDescent="0.25">
      <c r="A435" s="1">
        <v>44313</v>
      </c>
      <c r="B435">
        <v>29174.529299999998</v>
      </c>
      <c r="C435">
        <v>29187.109380000002</v>
      </c>
      <c r="D435">
        <v>28760.269530000001</v>
      </c>
      <c r="E435">
        <v>28812.630860000001</v>
      </c>
      <c r="F435">
        <v>28812.630860000001</v>
      </c>
      <c r="G435">
        <v>199200000</v>
      </c>
    </row>
    <row r="436" spans="1:7" x14ac:dyDescent="0.25">
      <c r="A436" s="1">
        <v>44320</v>
      </c>
      <c r="B436">
        <v>29024.009770000001</v>
      </c>
      <c r="C436">
        <v>29685.410159999999</v>
      </c>
      <c r="D436">
        <v>28966.470700000002</v>
      </c>
      <c r="E436">
        <v>29518.339840000001</v>
      </c>
      <c r="F436">
        <v>29518.339840000001</v>
      </c>
      <c r="G436">
        <v>228100000</v>
      </c>
    </row>
    <row r="437" spans="1:7" x14ac:dyDescent="0.25">
      <c r="A437" s="1">
        <v>44327</v>
      </c>
      <c r="B437">
        <v>29238.560549999998</v>
      </c>
      <c r="C437">
        <v>29289.119139999999</v>
      </c>
      <c r="D437">
        <v>27385.029299999998</v>
      </c>
      <c r="E437">
        <v>27824.83008</v>
      </c>
      <c r="F437">
        <v>27824.83008</v>
      </c>
      <c r="G437">
        <v>381100000</v>
      </c>
    </row>
    <row r="438" spans="1:7" x14ac:dyDescent="0.25">
      <c r="A438" s="1">
        <v>44334</v>
      </c>
      <c r="B438">
        <v>27931.570309999999</v>
      </c>
      <c r="C438">
        <v>28584.179690000001</v>
      </c>
      <c r="D438">
        <v>27821.960940000001</v>
      </c>
      <c r="E438">
        <v>28364.609380000002</v>
      </c>
      <c r="F438">
        <v>28364.609380000002</v>
      </c>
      <c r="G438">
        <v>313600000</v>
      </c>
    </row>
    <row r="439" spans="1:7" x14ac:dyDescent="0.25">
      <c r="A439" s="1">
        <v>44341</v>
      </c>
      <c r="B439">
        <v>28516.990229999999</v>
      </c>
      <c r="C439">
        <v>29194.109380000002</v>
      </c>
      <c r="D439">
        <v>28360.560549999998</v>
      </c>
      <c r="E439">
        <v>28860.08008</v>
      </c>
      <c r="F439">
        <v>28860.08008</v>
      </c>
      <c r="G439">
        <v>390800000</v>
      </c>
    </row>
    <row r="440" spans="1:7" x14ac:dyDescent="0.25">
      <c r="A440" s="1">
        <v>44348</v>
      </c>
      <c r="B440">
        <v>28998.650389999999</v>
      </c>
      <c r="C440">
        <v>29241.199219999999</v>
      </c>
      <c r="D440">
        <v>28565.83008</v>
      </c>
      <c r="E440">
        <v>29019.240229999999</v>
      </c>
      <c r="F440">
        <v>29019.240229999999</v>
      </c>
      <c r="G440">
        <v>283700000</v>
      </c>
    </row>
    <row r="441" spans="1:7" x14ac:dyDescent="0.25">
      <c r="A441" s="1">
        <v>44355</v>
      </c>
      <c r="B441">
        <v>29046.029299999998</v>
      </c>
      <c r="C441">
        <v>29208.349610000001</v>
      </c>
      <c r="D441">
        <v>28799.740229999999</v>
      </c>
      <c r="E441">
        <v>29161.800780000001</v>
      </c>
      <c r="F441">
        <v>29161.800780000001</v>
      </c>
      <c r="G441">
        <v>270200000</v>
      </c>
    </row>
    <row r="442" spans="1:7" x14ac:dyDescent="0.25">
      <c r="A442" s="1">
        <v>44362</v>
      </c>
      <c r="B442">
        <v>29256.029299999998</v>
      </c>
      <c r="C442">
        <v>29480.849610000001</v>
      </c>
      <c r="D442">
        <v>27795.859380000002</v>
      </c>
      <c r="E442">
        <v>28010.929690000001</v>
      </c>
      <c r="F442">
        <v>28010.929690000001</v>
      </c>
      <c r="G442">
        <v>328300000</v>
      </c>
    </row>
    <row r="443" spans="1:7" x14ac:dyDescent="0.25">
      <c r="A443" s="1">
        <v>44369</v>
      </c>
      <c r="B443">
        <v>28513.070309999999</v>
      </c>
      <c r="C443">
        <v>29174.16992</v>
      </c>
      <c r="D443">
        <v>28494.460940000001</v>
      </c>
      <c r="E443">
        <v>29048.019530000001</v>
      </c>
      <c r="F443">
        <v>29048.019530000001</v>
      </c>
      <c r="G443">
        <v>262800000</v>
      </c>
    </row>
    <row r="444" spans="1:7" x14ac:dyDescent="0.25">
      <c r="A444" s="1">
        <v>44376</v>
      </c>
      <c r="B444">
        <v>28927.439450000002</v>
      </c>
      <c r="C444">
        <v>28998.990229999999</v>
      </c>
      <c r="D444">
        <v>28581.08008</v>
      </c>
      <c r="E444">
        <v>28598.189450000002</v>
      </c>
      <c r="F444">
        <v>28598.189450000002</v>
      </c>
      <c r="G444">
        <v>245600000</v>
      </c>
    </row>
    <row r="445" spans="1:7" x14ac:dyDescent="0.25">
      <c r="A445" s="1">
        <v>44383</v>
      </c>
      <c r="B445">
        <v>28677.949219999999</v>
      </c>
      <c r="C445">
        <v>28748.230469999999</v>
      </c>
      <c r="D445">
        <v>27419.400389999999</v>
      </c>
      <c r="E445">
        <v>28569.019530000001</v>
      </c>
      <c r="F445">
        <v>28569.019530000001</v>
      </c>
      <c r="G445">
        <v>302000000</v>
      </c>
    </row>
    <row r="446" spans="1:7" x14ac:dyDescent="0.25">
      <c r="A446" s="1">
        <v>44390</v>
      </c>
      <c r="B446">
        <v>28713.820309999999</v>
      </c>
      <c r="C446">
        <v>28852.310549999998</v>
      </c>
      <c r="D446">
        <v>27493.630860000001</v>
      </c>
      <c r="E446">
        <v>27652.740229999999</v>
      </c>
      <c r="F446">
        <v>27652.740229999999</v>
      </c>
      <c r="G446">
        <v>258100000</v>
      </c>
    </row>
    <row r="447" spans="1:7" x14ac:dyDescent="0.25">
      <c r="A447" s="1">
        <v>44397</v>
      </c>
      <c r="B447">
        <v>27351.800780000001</v>
      </c>
      <c r="C447">
        <v>28036.470700000002</v>
      </c>
      <c r="D447">
        <v>27330.150389999999</v>
      </c>
      <c r="E447">
        <v>27833.289059999999</v>
      </c>
      <c r="F447">
        <v>27833.289059999999</v>
      </c>
      <c r="G447">
        <v>168900000</v>
      </c>
    </row>
    <row r="448" spans="1:7" x14ac:dyDescent="0.25">
      <c r="A448" s="1">
        <v>44404</v>
      </c>
      <c r="B448">
        <v>27911.929690000001</v>
      </c>
      <c r="C448">
        <v>28036.230469999999</v>
      </c>
      <c r="D448">
        <v>27272.490229999999</v>
      </c>
      <c r="E448">
        <v>27781.019530000001</v>
      </c>
      <c r="F448">
        <v>27781.019530000001</v>
      </c>
      <c r="G448">
        <v>307300000</v>
      </c>
    </row>
    <row r="449" spans="1:7" x14ac:dyDescent="0.25">
      <c r="A449" s="1">
        <v>44411</v>
      </c>
      <c r="B449">
        <v>27580.029299999998</v>
      </c>
      <c r="C449">
        <v>27888.869139999999</v>
      </c>
      <c r="D449">
        <v>27488.740229999999</v>
      </c>
      <c r="E449">
        <v>27820.039059999999</v>
      </c>
      <c r="F449">
        <v>27820.039059999999</v>
      </c>
      <c r="G449">
        <v>237700000</v>
      </c>
    </row>
    <row r="450" spans="1:7" x14ac:dyDescent="0.25">
      <c r="A450" s="1">
        <v>44418</v>
      </c>
      <c r="B450">
        <v>27887.029299999998</v>
      </c>
      <c r="C450">
        <v>28279.800780000001</v>
      </c>
      <c r="D450">
        <v>27427.380860000001</v>
      </c>
      <c r="E450">
        <v>27523.189450000002</v>
      </c>
      <c r="F450">
        <v>27523.189450000002</v>
      </c>
      <c r="G450">
        <v>299400000</v>
      </c>
    </row>
    <row r="451" spans="1:7" x14ac:dyDescent="0.25">
      <c r="A451" s="1">
        <v>44425</v>
      </c>
      <c r="B451">
        <v>27666.939450000002</v>
      </c>
      <c r="C451">
        <v>27750.390630000002</v>
      </c>
      <c r="D451">
        <v>26954.810549999998</v>
      </c>
      <c r="E451">
        <v>27494.240229999999</v>
      </c>
      <c r="F451">
        <v>27494.240229999999</v>
      </c>
      <c r="G451">
        <v>297400000</v>
      </c>
    </row>
    <row r="452" spans="1:7" x14ac:dyDescent="0.25">
      <c r="A452" s="1">
        <v>44432</v>
      </c>
      <c r="B452">
        <v>27653.230469999999</v>
      </c>
      <c r="C452">
        <v>27921.550780000001</v>
      </c>
      <c r="D452">
        <v>27481.230469999999</v>
      </c>
      <c r="E452">
        <v>27789.289059999999</v>
      </c>
      <c r="F452">
        <v>27789.289059999999</v>
      </c>
      <c r="G452">
        <v>264900000</v>
      </c>
    </row>
    <row r="453" spans="1:7" x14ac:dyDescent="0.25">
      <c r="A453" s="1">
        <v>44439</v>
      </c>
      <c r="B453">
        <v>27690.769530000001</v>
      </c>
      <c r="C453">
        <v>29705.039059999999</v>
      </c>
      <c r="D453">
        <v>27602.210940000001</v>
      </c>
      <c r="E453">
        <v>29659.890630000002</v>
      </c>
      <c r="F453">
        <v>29659.890630000002</v>
      </c>
      <c r="G453">
        <v>344000000</v>
      </c>
    </row>
    <row r="454" spans="1:7" x14ac:dyDescent="0.25">
      <c r="A454" s="1">
        <v>44446</v>
      </c>
      <c r="B454">
        <v>29883.91992</v>
      </c>
      <c r="C454">
        <v>30447.369139999999</v>
      </c>
      <c r="D454">
        <v>29787.130860000001</v>
      </c>
      <c r="E454">
        <v>30447.369139999999</v>
      </c>
      <c r="F454">
        <v>30447.369139999999</v>
      </c>
      <c r="G454">
        <v>389900000</v>
      </c>
    </row>
    <row r="455" spans="1:7" x14ac:dyDescent="0.25">
      <c r="A455" s="1">
        <v>44453</v>
      </c>
      <c r="B455">
        <v>30584.769530000001</v>
      </c>
      <c r="C455">
        <v>30795.779299999998</v>
      </c>
      <c r="D455">
        <v>30202.509770000001</v>
      </c>
      <c r="E455">
        <v>30500.050780000001</v>
      </c>
      <c r="F455">
        <v>30500.050780000001</v>
      </c>
      <c r="G455">
        <v>315500000</v>
      </c>
    </row>
    <row r="456" spans="1:7" x14ac:dyDescent="0.25">
      <c r="A456" s="1">
        <v>44460</v>
      </c>
      <c r="B456">
        <v>30021.25</v>
      </c>
      <c r="C456">
        <v>30414.609380000002</v>
      </c>
      <c r="D456">
        <v>29573.880860000001</v>
      </c>
      <c r="E456">
        <v>30240.060549999998</v>
      </c>
      <c r="F456">
        <v>30240.060549999998</v>
      </c>
      <c r="G456">
        <v>304500000</v>
      </c>
    </row>
    <row r="457" spans="1:7" x14ac:dyDescent="0.25">
      <c r="A457" s="1">
        <v>44467</v>
      </c>
      <c r="B457">
        <v>30142.380860000001</v>
      </c>
      <c r="C457">
        <v>30207.630860000001</v>
      </c>
      <c r="D457">
        <v>28343.58008</v>
      </c>
      <c r="E457">
        <v>28444.890630000002</v>
      </c>
      <c r="F457">
        <v>28444.890630000002</v>
      </c>
      <c r="G457">
        <v>442100000</v>
      </c>
    </row>
    <row r="458" spans="1:7" x14ac:dyDescent="0.25">
      <c r="A458" s="1">
        <v>44474</v>
      </c>
      <c r="B458">
        <v>28050.390630000002</v>
      </c>
      <c r="C458">
        <v>28581.359380000002</v>
      </c>
      <c r="D458">
        <v>27293.619139999999</v>
      </c>
      <c r="E458">
        <v>28498.199219999999</v>
      </c>
      <c r="F458">
        <v>28498.199219999999</v>
      </c>
      <c r="G458">
        <v>423000000</v>
      </c>
    </row>
    <row r="459" spans="1:7" x14ac:dyDescent="0.25">
      <c r="A459" s="1">
        <v>44481</v>
      </c>
      <c r="B459">
        <v>28458.880860000001</v>
      </c>
      <c r="C459">
        <v>29144.33008</v>
      </c>
      <c r="D459">
        <v>27993.460940000001</v>
      </c>
      <c r="E459">
        <v>29025.460940000001</v>
      </c>
      <c r="F459">
        <v>29025.460940000001</v>
      </c>
      <c r="G459">
        <v>323900000</v>
      </c>
    </row>
    <row r="460" spans="1:7" x14ac:dyDescent="0.25">
      <c r="A460" s="1">
        <v>44488</v>
      </c>
      <c r="B460">
        <v>29117.279299999998</v>
      </c>
      <c r="C460">
        <v>29489.109380000002</v>
      </c>
      <c r="D460">
        <v>28472.550780000001</v>
      </c>
      <c r="E460">
        <v>28600.410159999999</v>
      </c>
      <c r="F460">
        <v>28600.410159999999</v>
      </c>
      <c r="G460">
        <v>305700000</v>
      </c>
    </row>
    <row r="461" spans="1:7" x14ac:dyDescent="0.25">
      <c r="A461" s="1">
        <v>44495</v>
      </c>
      <c r="B461">
        <v>28927.609380000002</v>
      </c>
      <c r="C461">
        <v>29666.83008</v>
      </c>
      <c r="D461">
        <v>28475.060549999998</v>
      </c>
      <c r="E461">
        <v>29647.08008</v>
      </c>
      <c r="F461">
        <v>29647.08008</v>
      </c>
      <c r="G461">
        <v>467400000</v>
      </c>
    </row>
    <row r="462" spans="1:7" x14ac:dyDescent="0.25">
      <c r="A462" s="1">
        <v>44502</v>
      </c>
      <c r="B462">
        <v>29462.400389999999</v>
      </c>
      <c r="C462">
        <v>29880.810549999998</v>
      </c>
      <c r="D462">
        <v>29457.179690000001</v>
      </c>
      <c r="E462">
        <v>29507.050780000001</v>
      </c>
      <c r="F462">
        <v>29507.050780000001</v>
      </c>
      <c r="G462">
        <v>303300000</v>
      </c>
    </row>
    <row r="463" spans="1:7" x14ac:dyDescent="0.25">
      <c r="A463" s="1">
        <v>44509</v>
      </c>
      <c r="B463">
        <v>29557.550780000001</v>
      </c>
      <c r="C463">
        <v>29861.880860000001</v>
      </c>
      <c r="D463">
        <v>29040.08008</v>
      </c>
      <c r="E463">
        <v>29776.800780000001</v>
      </c>
      <c r="F463">
        <v>29776.800780000001</v>
      </c>
      <c r="G463">
        <v>318300000</v>
      </c>
    </row>
    <row r="464" spans="1:7" x14ac:dyDescent="0.25">
      <c r="A464" s="1">
        <v>44516</v>
      </c>
      <c r="B464">
        <v>29749.710940000001</v>
      </c>
      <c r="C464">
        <v>29960.929690000001</v>
      </c>
      <c r="D464">
        <v>29402.570309999999</v>
      </c>
      <c r="E464">
        <v>29774.109380000002</v>
      </c>
      <c r="F464">
        <v>29774.109380000002</v>
      </c>
      <c r="G464">
        <v>315700000</v>
      </c>
    </row>
    <row r="465" spans="1:7" x14ac:dyDescent="0.25">
      <c r="A465" s="1">
        <v>44523</v>
      </c>
      <c r="B465">
        <v>29663.449219999999</v>
      </c>
      <c r="C465">
        <v>29758.050780000001</v>
      </c>
      <c r="D465">
        <v>28187.119139999999</v>
      </c>
      <c r="E465">
        <v>28283.91992</v>
      </c>
      <c r="F465">
        <v>28283.91992</v>
      </c>
      <c r="G465">
        <v>279000000</v>
      </c>
    </row>
    <row r="466" spans="1:7" x14ac:dyDescent="0.25">
      <c r="A466" s="1">
        <v>44530</v>
      </c>
      <c r="B466">
        <v>28611.730469999999</v>
      </c>
      <c r="C466">
        <v>28718.699219999999</v>
      </c>
      <c r="D466">
        <v>27588.609380000002</v>
      </c>
      <c r="E466">
        <v>27927.369139999999</v>
      </c>
      <c r="F466">
        <v>27927.369139999999</v>
      </c>
      <c r="G466">
        <v>432600000</v>
      </c>
    </row>
    <row r="467" spans="1:7" x14ac:dyDescent="0.25">
      <c r="A467" s="1">
        <v>44537</v>
      </c>
      <c r="B467">
        <v>28138.820309999999</v>
      </c>
      <c r="C467">
        <v>28908.289059999999</v>
      </c>
      <c r="D467">
        <v>27961.660159999999</v>
      </c>
      <c r="E467">
        <v>28640.490229999999</v>
      </c>
      <c r="F467">
        <v>28640.490229999999</v>
      </c>
      <c r="G467">
        <v>321600000</v>
      </c>
    </row>
    <row r="468" spans="1:7" x14ac:dyDescent="0.25">
      <c r="A468" s="1">
        <v>44544</v>
      </c>
      <c r="B468">
        <v>28554.859380000002</v>
      </c>
      <c r="C468">
        <v>29070.08008</v>
      </c>
      <c r="D468">
        <v>27893.179690000001</v>
      </c>
      <c r="E468">
        <v>27937.810549999998</v>
      </c>
      <c r="F468">
        <v>27937.810549999998</v>
      </c>
      <c r="G468">
        <v>321000000</v>
      </c>
    </row>
    <row r="469" spans="1:7" x14ac:dyDescent="0.25">
      <c r="A469" s="1">
        <v>44551</v>
      </c>
      <c r="B469">
        <v>28309.599610000001</v>
      </c>
      <c r="C469">
        <v>28870.130860000001</v>
      </c>
      <c r="D469">
        <v>28226.429690000001</v>
      </c>
      <c r="E469">
        <v>28676.460940000001</v>
      </c>
      <c r="F469">
        <v>28676.460940000001</v>
      </c>
      <c r="G469">
        <v>217500000</v>
      </c>
    </row>
    <row r="470" spans="1:7" x14ac:dyDescent="0.25">
      <c r="A470" s="1">
        <v>44558</v>
      </c>
      <c r="B470">
        <v>28953.320309999999</v>
      </c>
      <c r="C470">
        <v>29121.009770000001</v>
      </c>
      <c r="D470">
        <v>28579.490229999999</v>
      </c>
      <c r="E470">
        <v>28791.710940000001</v>
      </c>
      <c r="F470">
        <v>28791.710940000001</v>
      </c>
      <c r="G470">
        <v>132100000</v>
      </c>
    </row>
    <row r="471" spans="1:7" x14ac:dyDescent="0.25">
      <c r="A471" s="1">
        <v>44565</v>
      </c>
      <c r="B471">
        <v>29098.410159999999</v>
      </c>
      <c r="C471">
        <v>29388.160159999999</v>
      </c>
      <c r="D471">
        <v>28293.699219999999</v>
      </c>
      <c r="E471">
        <v>28478.560549999998</v>
      </c>
      <c r="F471">
        <v>28478.560549999998</v>
      </c>
      <c r="G471">
        <v>291400000</v>
      </c>
    </row>
    <row r="472" spans="1:7" x14ac:dyDescent="0.25">
      <c r="A472" s="1">
        <v>44572</v>
      </c>
      <c r="B472">
        <v>28380.900389999999</v>
      </c>
      <c r="C472">
        <v>28814.310549999998</v>
      </c>
      <c r="D472">
        <v>27889.210940000001</v>
      </c>
      <c r="E472">
        <v>28333.519530000001</v>
      </c>
      <c r="F472">
        <v>28333.519530000001</v>
      </c>
      <c r="G472">
        <v>352700000</v>
      </c>
    </row>
    <row r="473" spans="1:7" x14ac:dyDescent="0.25">
      <c r="A473" s="1">
        <v>44579</v>
      </c>
      <c r="B473">
        <v>28451.339840000001</v>
      </c>
      <c r="C473">
        <v>28690.339840000001</v>
      </c>
      <c r="D473">
        <v>27129.609380000002</v>
      </c>
      <c r="E473">
        <v>27588.369139999999</v>
      </c>
      <c r="F473">
        <v>27588.369139999999</v>
      </c>
      <c r="G473">
        <v>363300000</v>
      </c>
    </row>
    <row r="474" spans="1:7" x14ac:dyDescent="0.25">
      <c r="A474" s="1">
        <v>44586</v>
      </c>
      <c r="B474">
        <v>27466.820309999999</v>
      </c>
      <c r="C474">
        <v>27493.75</v>
      </c>
      <c r="D474">
        <v>26044.519530000001</v>
      </c>
      <c r="E474">
        <v>27001.980469999999</v>
      </c>
      <c r="F474">
        <v>27001.980469999999</v>
      </c>
      <c r="G474">
        <v>380500000</v>
      </c>
    </row>
    <row r="475" spans="1:7" x14ac:dyDescent="0.25">
      <c r="A475" s="1">
        <v>44593</v>
      </c>
      <c r="B475">
        <v>27167.140630000002</v>
      </c>
      <c r="C475">
        <v>27564.619139999999</v>
      </c>
      <c r="D475">
        <v>27016.710940000001</v>
      </c>
      <c r="E475">
        <v>27248.869139999999</v>
      </c>
      <c r="F475">
        <v>27248.869139999999</v>
      </c>
      <c r="G475">
        <v>404100000</v>
      </c>
    </row>
    <row r="476" spans="1:7" x14ac:dyDescent="0.25">
      <c r="A476" s="1">
        <v>44600</v>
      </c>
      <c r="B476">
        <v>27318.300780000001</v>
      </c>
      <c r="C476">
        <v>27880.699219999999</v>
      </c>
      <c r="D476">
        <v>26947.650389999999</v>
      </c>
      <c r="E476">
        <v>27079.589840000001</v>
      </c>
      <c r="F476">
        <v>27079.589840000001</v>
      </c>
      <c r="G476">
        <v>332800000</v>
      </c>
    </row>
    <row r="477" spans="1:7" x14ac:dyDescent="0.25">
      <c r="A477" s="1">
        <v>44607</v>
      </c>
      <c r="B477">
        <v>27183.560549999998</v>
      </c>
      <c r="C477">
        <v>27486.089840000001</v>
      </c>
      <c r="D477">
        <v>26549</v>
      </c>
      <c r="E477">
        <v>26910.869139999999</v>
      </c>
      <c r="F477">
        <v>26910.869139999999</v>
      </c>
      <c r="G477">
        <v>324500000</v>
      </c>
    </row>
    <row r="478" spans="1:7" x14ac:dyDescent="0.25">
      <c r="A478" s="1">
        <v>44614</v>
      </c>
      <c r="B478">
        <v>26515.449219999999</v>
      </c>
      <c r="C478">
        <v>26644.560549999998</v>
      </c>
      <c r="D478">
        <v>25775.640630000002</v>
      </c>
      <c r="E478">
        <v>26526.820309999999</v>
      </c>
      <c r="F478">
        <v>26526.820309999999</v>
      </c>
      <c r="G478">
        <v>329500000</v>
      </c>
    </row>
    <row r="479" spans="1:7" x14ac:dyDescent="0.25">
      <c r="A479" s="1">
        <v>44621</v>
      </c>
      <c r="B479">
        <v>26836.740229999999</v>
      </c>
      <c r="C479">
        <v>27013.259770000001</v>
      </c>
      <c r="D479">
        <v>25006.259770000001</v>
      </c>
      <c r="E479">
        <v>25221.410159999999</v>
      </c>
      <c r="F479">
        <v>25221.410159999999</v>
      </c>
      <c r="G479">
        <v>435400000</v>
      </c>
    </row>
    <row r="480" spans="1:7" x14ac:dyDescent="0.25">
      <c r="A480" s="1">
        <v>44628</v>
      </c>
      <c r="B480">
        <v>24974.349610000001</v>
      </c>
      <c r="C480">
        <v>25720.310549999998</v>
      </c>
      <c r="D480">
        <v>24681.740229999999</v>
      </c>
      <c r="E480">
        <v>25307.849610000001</v>
      </c>
      <c r="F480">
        <v>25307.849610000001</v>
      </c>
      <c r="G480">
        <v>463600000</v>
      </c>
    </row>
    <row r="481" spans="1:7" x14ac:dyDescent="0.25">
      <c r="A481" s="1">
        <v>44635</v>
      </c>
      <c r="B481">
        <v>25228.529299999998</v>
      </c>
      <c r="C481">
        <v>26862.429690000001</v>
      </c>
      <c r="D481">
        <v>25219.130860000001</v>
      </c>
      <c r="E481">
        <v>26827.429690000001</v>
      </c>
      <c r="F481">
        <v>26827.429690000001</v>
      </c>
      <c r="G481">
        <v>353300000</v>
      </c>
    </row>
    <row r="482" spans="1:7" x14ac:dyDescent="0.25">
      <c r="A482" s="1">
        <v>44642</v>
      </c>
      <c r="B482">
        <v>27091.320309999999</v>
      </c>
      <c r="C482">
        <v>28338.810549999998</v>
      </c>
      <c r="D482">
        <v>27076.33008</v>
      </c>
      <c r="E482">
        <v>27943.890630000002</v>
      </c>
      <c r="F482">
        <v>27943.890630000002</v>
      </c>
      <c r="G482">
        <v>390500000</v>
      </c>
    </row>
    <row r="483" spans="1:7" x14ac:dyDescent="0.25">
      <c r="A483" s="1">
        <v>44649</v>
      </c>
      <c r="B483">
        <v>28173.429690000001</v>
      </c>
      <c r="C483">
        <v>28281.449219999999</v>
      </c>
      <c r="D483">
        <v>27399.480469999999</v>
      </c>
      <c r="E483">
        <v>27736.470700000002</v>
      </c>
      <c r="F483">
        <v>27736.470700000002</v>
      </c>
      <c r="G483">
        <v>356800000</v>
      </c>
    </row>
    <row r="484" spans="1:7" x14ac:dyDescent="0.25">
      <c r="A484" s="1">
        <v>44656</v>
      </c>
      <c r="B484">
        <v>27965.939450000002</v>
      </c>
      <c r="C484">
        <v>27965.939450000002</v>
      </c>
      <c r="D484">
        <v>26720.460940000001</v>
      </c>
      <c r="E484">
        <v>26821.519530000001</v>
      </c>
      <c r="F484">
        <v>26821.519530000001</v>
      </c>
      <c r="G484">
        <v>355700000</v>
      </c>
    </row>
    <row r="485" spans="1:7" x14ac:dyDescent="0.25">
      <c r="A485" s="1">
        <v>44663</v>
      </c>
      <c r="B485">
        <v>26606.869139999999</v>
      </c>
      <c r="C485">
        <v>27203.769530000001</v>
      </c>
      <c r="D485">
        <v>26304.08008</v>
      </c>
      <c r="E485">
        <v>26799.710940000001</v>
      </c>
      <c r="F485">
        <v>26799.710940000001</v>
      </c>
      <c r="G485">
        <v>308500000</v>
      </c>
    </row>
    <row r="486" spans="1:7" x14ac:dyDescent="0.25">
      <c r="A486" s="1">
        <v>44670</v>
      </c>
      <c r="B486">
        <v>27096.490229999999</v>
      </c>
      <c r="C486">
        <v>27580.640630000002</v>
      </c>
      <c r="D486">
        <v>26487.839840000001</v>
      </c>
      <c r="E486">
        <v>26590.779299999998</v>
      </c>
      <c r="F486">
        <v>26590.779299999998</v>
      </c>
      <c r="G486">
        <v>316300000</v>
      </c>
    </row>
    <row r="487" spans="1:7" x14ac:dyDescent="0.25">
      <c r="A487" s="1">
        <v>44677</v>
      </c>
      <c r="B487">
        <v>26743.210940000001</v>
      </c>
      <c r="C487">
        <v>26964.589840000001</v>
      </c>
      <c r="D487">
        <v>26051.039059999999</v>
      </c>
      <c r="E487">
        <v>26818.529299999998</v>
      </c>
      <c r="F487">
        <v>26818.529299999998</v>
      </c>
      <c r="G487">
        <v>322800000</v>
      </c>
    </row>
    <row r="488" spans="1:7" x14ac:dyDescent="0.25">
      <c r="A488" s="1">
        <v>44684</v>
      </c>
      <c r="B488">
        <v>26784.289059999999</v>
      </c>
      <c r="C488">
        <v>27072.589840000001</v>
      </c>
      <c r="D488">
        <v>26309.220700000002</v>
      </c>
      <c r="E488">
        <v>26319.339840000001</v>
      </c>
      <c r="F488">
        <v>26319.339840000001</v>
      </c>
      <c r="G488">
        <v>178000000</v>
      </c>
    </row>
    <row r="489" spans="1:7" x14ac:dyDescent="0.25">
      <c r="A489" s="1">
        <v>44691</v>
      </c>
      <c r="B489">
        <v>26149.060549999998</v>
      </c>
      <c r="C489">
        <v>26836.960940000001</v>
      </c>
      <c r="D489">
        <v>25688.109380000002</v>
      </c>
      <c r="E489">
        <v>26547.050780000001</v>
      </c>
      <c r="F489">
        <v>26547.050780000001</v>
      </c>
      <c r="G489">
        <v>448700000</v>
      </c>
    </row>
    <row r="490" spans="1:7" x14ac:dyDescent="0.25">
      <c r="A490" s="1">
        <v>44698</v>
      </c>
      <c r="B490">
        <v>26555.230469999999</v>
      </c>
      <c r="C490">
        <v>27053.179690000001</v>
      </c>
      <c r="D490">
        <v>26150.089840000001</v>
      </c>
      <c r="E490">
        <v>27001.519530000001</v>
      </c>
      <c r="F490">
        <v>27001.519530000001</v>
      </c>
      <c r="G490">
        <v>369400000</v>
      </c>
    </row>
    <row r="491" spans="1:7" x14ac:dyDescent="0.25">
      <c r="A491" s="1">
        <v>44705</v>
      </c>
      <c r="B491">
        <v>27005.429690000001</v>
      </c>
      <c r="C491">
        <v>27401.240229999999</v>
      </c>
      <c r="D491">
        <v>26578.029299999998</v>
      </c>
      <c r="E491">
        <v>27369.429690000001</v>
      </c>
      <c r="F491">
        <v>27369.429690000001</v>
      </c>
      <c r="G491">
        <v>370500000</v>
      </c>
    </row>
    <row r="492" spans="1:7" x14ac:dyDescent="0.25">
      <c r="A492" s="1">
        <v>44712</v>
      </c>
      <c r="B492">
        <v>27318.089840000001</v>
      </c>
      <c r="C492">
        <v>27979.539059999999</v>
      </c>
      <c r="D492">
        <v>27250.699219999999</v>
      </c>
      <c r="E492">
        <v>27915.890630000002</v>
      </c>
      <c r="F492">
        <v>27915.890630000002</v>
      </c>
      <c r="G492">
        <v>401700000</v>
      </c>
    </row>
    <row r="493" spans="1:7" x14ac:dyDescent="0.25">
      <c r="A493" s="1">
        <v>44719</v>
      </c>
      <c r="B493">
        <v>27984.789059999999</v>
      </c>
      <c r="C493">
        <v>28389.75</v>
      </c>
      <c r="D493">
        <v>26948.220700000002</v>
      </c>
      <c r="E493">
        <v>26987.439450000002</v>
      </c>
      <c r="F493">
        <v>26987.439450000002</v>
      </c>
      <c r="G493">
        <v>378400000</v>
      </c>
    </row>
    <row r="494" spans="1:7" x14ac:dyDescent="0.25">
      <c r="A494" s="1">
        <v>44726</v>
      </c>
      <c r="B494">
        <v>26555.75</v>
      </c>
      <c r="C494">
        <v>26947.699219999999</v>
      </c>
      <c r="D494">
        <v>25520.230469999999</v>
      </c>
      <c r="E494">
        <v>25771.220700000002</v>
      </c>
      <c r="F494">
        <v>25771.220700000002</v>
      </c>
      <c r="G494">
        <v>402900000</v>
      </c>
    </row>
    <row r="495" spans="1:7" x14ac:dyDescent="0.25">
      <c r="A495" s="1">
        <v>44733</v>
      </c>
      <c r="B495">
        <v>26070.91992</v>
      </c>
      <c r="C495">
        <v>26938.429690000001</v>
      </c>
      <c r="D495">
        <v>25972.279299999998</v>
      </c>
      <c r="E495">
        <v>26871.269530000001</v>
      </c>
      <c r="F495">
        <v>26871.269530000001</v>
      </c>
      <c r="G495">
        <v>335900000</v>
      </c>
    </row>
    <row r="496" spans="1:7" x14ac:dyDescent="0.25">
      <c r="A496" s="1">
        <v>44740</v>
      </c>
      <c r="B496">
        <v>26795.679690000001</v>
      </c>
      <c r="C496">
        <v>27062.310549999998</v>
      </c>
      <c r="D496">
        <v>25841.75</v>
      </c>
      <c r="E496">
        <v>26153.810549999998</v>
      </c>
      <c r="F496">
        <v>26153.810549999998</v>
      </c>
      <c r="G496">
        <v>411000000</v>
      </c>
    </row>
    <row r="497" spans="1:7" x14ac:dyDescent="0.25">
      <c r="A497" s="1">
        <v>44747</v>
      </c>
      <c r="B497">
        <v>26386.230469999999</v>
      </c>
      <c r="C497">
        <v>27062.16992</v>
      </c>
      <c r="D497">
        <v>26051.189450000002</v>
      </c>
      <c r="E497">
        <v>26812.300780000001</v>
      </c>
      <c r="F497">
        <v>26812.300780000001</v>
      </c>
      <c r="G497">
        <v>391000000</v>
      </c>
    </row>
    <row r="498" spans="1:7" x14ac:dyDescent="0.25">
      <c r="A498" s="1">
        <v>44754</v>
      </c>
      <c r="B498">
        <v>26701</v>
      </c>
      <c r="C498">
        <v>26857.769530000001</v>
      </c>
      <c r="D498">
        <v>26278.279299999998</v>
      </c>
      <c r="E498">
        <v>26788.470700000002</v>
      </c>
      <c r="F498">
        <v>26788.470700000002</v>
      </c>
      <c r="G498">
        <v>244600000</v>
      </c>
    </row>
    <row r="499" spans="1:7" x14ac:dyDescent="0.25">
      <c r="A499" s="1">
        <v>44761</v>
      </c>
      <c r="B499">
        <v>27003.83008</v>
      </c>
      <c r="C499">
        <v>27952.25</v>
      </c>
      <c r="D499">
        <v>26791.710940000001</v>
      </c>
      <c r="E499">
        <v>27699.25</v>
      </c>
      <c r="F499">
        <v>27699.25</v>
      </c>
      <c r="G499">
        <v>289400000</v>
      </c>
    </row>
    <row r="500" spans="1:7" x14ac:dyDescent="0.25">
      <c r="A500" s="1">
        <v>44768</v>
      </c>
      <c r="B500">
        <v>27682.199219999999</v>
      </c>
      <c r="C500">
        <v>28015.679690000001</v>
      </c>
      <c r="D500">
        <v>27525.089840000001</v>
      </c>
      <c r="E500">
        <v>27993.349610000001</v>
      </c>
      <c r="F500">
        <v>27993.349610000001</v>
      </c>
      <c r="G500">
        <v>335800000</v>
      </c>
    </row>
    <row r="501" spans="1:7" x14ac:dyDescent="0.25">
      <c r="A501" s="1">
        <v>44775</v>
      </c>
      <c r="B501">
        <v>27812.480469999999</v>
      </c>
      <c r="C501">
        <v>28279.119139999999</v>
      </c>
      <c r="D501">
        <v>27530.599610000001</v>
      </c>
      <c r="E501">
        <v>28249.240229999999</v>
      </c>
      <c r="F501">
        <v>28249.240229999999</v>
      </c>
      <c r="G501">
        <v>364600000</v>
      </c>
    </row>
    <row r="502" spans="1:7" x14ac:dyDescent="0.25">
      <c r="A502" s="1">
        <v>44782</v>
      </c>
      <c r="B502">
        <v>28236.839840000001</v>
      </c>
      <c r="C502">
        <v>28897.070309999999</v>
      </c>
      <c r="D502">
        <v>27729.460940000001</v>
      </c>
      <c r="E502">
        <v>28871.779299999998</v>
      </c>
      <c r="F502">
        <v>28871.779299999998</v>
      </c>
      <c r="G502">
        <v>268100000</v>
      </c>
    </row>
    <row r="503" spans="1:7" x14ac:dyDescent="0.25">
      <c r="A503" s="1">
        <v>44789</v>
      </c>
      <c r="B503">
        <v>28829.529299999998</v>
      </c>
      <c r="C503">
        <v>29222.769530000001</v>
      </c>
      <c r="D503">
        <v>28586.359380000002</v>
      </c>
      <c r="E503">
        <v>28794.5</v>
      </c>
      <c r="F503">
        <v>28794.5</v>
      </c>
      <c r="G503">
        <v>261700000</v>
      </c>
    </row>
    <row r="504" spans="1:7" x14ac:dyDescent="0.25">
      <c r="A504" s="1">
        <v>44796</v>
      </c>
      <c r="B504">
        <v>28580.199219999999</v>
      </c>
      <c r="C504">
        <v>28792.929690000001</v>
      </c>
      <c r="D504">
        <v>27788.119139999999</v>
      </c>
      <c r="E504">
        <v>27878.960940000001</v>
      </c>
      <c r="F504">
        <v>27878.960940000001</v>
      </c>
      <c r="G504">
        <v>284600000</v>
      </c>
    </row>
    <row r="505" spans="1:7" x14ac:dyDescent="0.25">
      <c r="A505" s="1">
        <v>44803</v>
      </c>
      <c r="B505">
        <v>28086.720700000002</v>
      </c>
      <c r="C505">
        <v>28233.800780000001</v>
      </c>
      <c r="D505">
        <v>27511.679690000001</v>
      </c>
      <c r="E505">
        <v>27619.609380000002</v>
      </c>
      <c r="F505">
        <v>27619.609380000002</v>
      </c>
      <c r="G505">
        <v>321700000</v>
      </c>
    </row>
    <row r="506" spans="1:7" x14ac:dyDescent="0.25">
      <c r="A506" s="1">
        <v>44810</v>
      </c>
      <c r="B506">
        <v>27650.150389999999</v>
      </c>
      <c r="C506">
        <v>28612.890630000002</v>
      </c>
      <c r="D506">
        <v>27268.699219999999</v>
      </c>
      <c r="E506">
        <v>28542.109380000002</v>
      </c>
      <c r="F506">
        <v>28542.109380000002</v>
      </c>
      <c r="G506">
        <v>315400000</v>
      </c>
    </row>
    <row r="507" spans="1:7" x14ac:dyDescent="0.25">
      <c r="A507" s="1">
        <v>44817</v>
      </c>
      <c r="B507">
        <v>28556.210940000001</v>
      </c>
      <c r="C507">
        <v>28659.759770000001</v>
      </c>
      <c r="D507">
        <v>27525.679690000001</v>
      </c>
      <c r="E507">
        <v>27567.650389999999</v>
      </c>
      <c r="F507">
        <v>27567.650389999999</v>
      </c>
      <c r="G507">
        <v>252900000</v>
      </c>
    </row>
    <row r="508" spans="1:7" x14ac:dyDescent="0.25">
      <c r="A508" s="1">
        <v>44824</v>
      </c>
      <c r="B508">
        <v>27788.679690000001</v>
      </c>
      <c r="C508">
        <v>27907.449219999999</v>
      </c>
      <c r="D508">
        <v>26424.599610000001</v>
      </c>
      <c r="E508">
        <v>26431.550780000001</v>
      </c>
      <c r="F508">
        <v>26431.550780000001</v>
      </c>
      <c r="G508">
        <v>284200000</v>
      </c>
    </row>
    <row r="509" spans="1:7" x14ac:dyDescent="0.25">
      <c r="A509" s="1">
        <v>44831</v>
      </c>
      <c r="B509">
        <v>26585.380860000001</v>
      </c>
      <c r="C509">
        <v>26680.199219999999</v>
      </c>
      <c r="D509">
        <v>25621.960940000001</v>
      </c>
      <c r="E509">
        <v>26215.789059999999</v>
      </c>
      <c r="F509">
        <v>26215.789059999999</v>
      </c>
      <c r="G509">
        <v>430600000</v>
      </c>
    </row>
    <row r="510" spans="1:7" x14ac:dyDescent="0.25">
      <c r="A510" s="1">
        <v>44838</v>
      </c>
      <c r="B510">
        <v>26653.490229999999</v>
      </c>
      <c r="C510">
        <v>27399.189450000002</v>
      </c>
      <c r="D510">
        <v>26633.519530000001</v>
      </c>
      <c r="E510">
        <v>27116.109380000002</v>
      </c>
      <c r="F510">
        <v>27116.109380000002</v>
      </c>
      <c r="G510">
        <v>296500000</v>
      </c>
    </row>
    <row r="511" spans="1:7" x14ac:dyDescent="0.25">
      <c r="A511" s="1">
        <v>44845</v>
      </c>
      <c r="B511">
        <v>26757.119139999999</v>
      </c>
      <c r="C511">
        <v>27180.160159999999</v>
      </c>
      <c r="D511">
        <v>26237.41992</v>
      </c>
      <c r="E511">
        <v>26775.789059999999</v>
      </c>
      <c r="F511">
        <v>26775.789059999999</v>
      </c>
      <c r="G511">
        <v>354600000</v>
      </c>
    </row>
    <row r="512" spans="1:7" x14ac:dyDescent="0.25">
      <c r="A512" s="1">
        <v>44852</v>
      </c>
      <c r="B512">
        <v>27167.730469999999</v>
      </c>
      <c r="C512">
        <v>27371.380860000001</v>
      </c>
      <c r="D512">
        <v>26869.380860000001</v>
      </c>
      <c r="E512">
        <v>26974.900389999999</v>
      </c>
      <c r="F512">
        <v>26974.900389999999</v>
      </c>
      <c r="G512">
        <v>299400000</v>
      </c>
    </row>
    <row r="513" spans="1:7" x14ac:dyDescent="0.25">
      <c r="A513" s="1">
        <v>44859</v>
      </c>
      <c r="B513">
        <v>27113.199219999999</v>
      </c>
      <c r="C513">
        <v>27602.990229999999</v>
      </c>
      <c r="D513">
        <v>26981.08008</v>
      </c>
      <c r="E513">
        <v>27587.460940000001</v>
      </c>
      <c r="F513">
        <v>27587.460940000001</v>
      </c>
      <c r="G513">
        <v>404300000</v>
      </c>
    </row>
    <row r="514" spans="1:7" x14ac:dyDescent="0.25">
      <c r="A514" s="1">
        <v>44866</v>
      </c>
      <c r="B514">
        <v>27614.640630000002</v>
      </c>
      <c r="C514">
        <v>27692.550780000001</v>
      </c>
      <c r="D514">
        <v>27032.019530000001</v>
      </c>
      <c r="E514">
        <v>27527.640630000002</v>
      </c>
      <c r="F514">
        <v>27527.640630000002</v>
      </c>
      <c r="G514">
        <v>349200000</v>
      </c>
    </row>
    <row r="515" spans="1:7" x14ac:dyDescent="0.25">
      <c r="A515" s="1">
        <v>44873</v>
      </c>
      <c r="B515">
        <v>27718.839840000001</v>
      </c>
      <c r="C515">
        <v>28329.539059999999</v>
      </c>
      <c r="D515">
        <v>27370.619139999999</v>
      </c>
      <c r="E515">
        <v>27963.470700000002</v>
      </c>
      <c r="F515">
        <v>27963.470700000002</v>
      </c>
      <c r="G515">
        <v>429400000</v>
      </c>
    </row>
    <row r="516" spans="1:7" x14ac:dyDescent="0.25">
      <c r="A516" s="1">
        <v>44880</v>
      </c>
      <c r="B516">
        <v>27940.259770000001</v>
      </c>
      <c r="C516">
        <v>28069.25</v>
      </c>
      <c r="D516">
        <v>27743.150389999999</v>
      </c>
      <c r="E516">
        <v>27944.789059999999</v>
      </c>
      <c r="F516">
        <v>27944.789059999999</v>
      </c>
      <c r="G516">
        <v>324600000</v>
      </c>
    </row>
    <row r="517" spans="1:7" x14ac:dyDescent="0.25">
      <c r="A517" s="1">
        <v>44887</v>
      </c>
      <c r="B517">
        <v>28059.509770000001</v>
      </c>
      <c r="C517">
        <v>28502.289059999999</v>
      </c>
      <c r="D517">
        <v>28038.160159999999</v>
      </c>
      <c r="E517">
        <v>28162.83008</v>
      </c>
      <c r="F517">
        <v>28162.83008</v>
      </c>
      <c r="G517">
        <v>281200000</v>
      </c>
    </row>
    <row r="518" spans="1:7" x14ac:dyDescent="0.25">
      <c r="A518" s="1">
        <v>44894</v>
      </c>
      <c r="B518">
        <v>27991.5</v>
      </c>
      <c r="C518">
        <v>28423.460940000001</v>
      </c>
      <c r="D518">
        <v>27662.119139999999</v>
      </c>
      <c r="E518">
        <v>27820.400389999999</v>
      </c>
      <c r="F518">
        <v>27820.400389999999</v>
      </c>
      <c r="G518">
        <v>386100000</v>
      </c>
    </row>
    <row r="519" spans="1:7" x14ac:dyDescent="0.25">
      <c r="A519" s="1">
        <v>44901</v>
      </c>
      <c r="B519">
        <v>27704.060549999998</v>
      </c>
      <c r="C519">
        <v>27952.800780000001</v>
      </c>
      <c r="D519">
        <v>27415.660159999999</v>
      </c>
      <c r="E519">
        <v>27842.33008</v>
      </c>
      <c r="F519">
        <v>27842.33008</v>
      </c>
      <c r="G519">
        <v>308100000</v>
      </c>
    </row>
    <row r="520" spans="1:7" x14ac:dyDescent="0.25">
      <c r="A520" s="1">
        <v>44908</v>
      </c>
      <c r="B520">
        <v>28067.369139999999</v>
      </c>
      <c r="C520">
        <v>28195.689450000002</v>
      </c>
      <c r="D520">
        <v>27165.779299999998</v>
      </c>
      <c r="E520">
        <v>27237.640630000002</v>
      </c>
      <c r="F520">
        <v>27237.640630000002</v>
      </c>
      <c r="G520">
        <v>299800000</v>
      </c>
    </row>
    <row r="521" spans="1:7" x14ac:dyDescent="0.25">
      <c r="A521" s="1">
        <v>44915</v>
      </c>
      <c r="B521">
        <v>27257.349610000001</v>
      </c>
      <c r="C521">
        <v>27339.490229999999</v>
      </c>
      <c r="D521">
        <v>26106.380860000001</v>
      </c>
      <c r="E521">
        <v>26405.869139999999</v>
      </c>
      <c r="F521">
        <v>26405.869139999999</v>
      </c>
      <c r="G521">
        <v>434100000</v>
      </c>
    </row>
    <row r="522" spans="1:7" x14ac:dyDescent="0.25">
      <c r="A522" s="1">
        <v>44922</v>
      </c>
      <c r="B522">
        <v>26570.779299999998</v>
      </c>
      <c r="C522">
        <v>26620.490229999999</v>
      </c>
      <c r="D522">
        <v>25953.91992</v>
      </c>
      <c r="E522">
        <v>26094.5</v>
      </c>
      <c r="F522">
        <v>26094.5</v>
      </c>
      <c r="G522">
        <v>227500000</v>
      </c>
    </row>
    <row r="523" spans="1:7" x14ac:dyDescent="0.25">
      <c r="A523" s="1">
        <v>44929</v>
      </c>
      <c r="B523">
        <v>25834.929690000001</v>
      </c>
      <c r="C523">
        <v>26034.060549999998</v>
      </c>
      <c r="D523">
        <v>25661.890630000002</v>
      </c>
      <c r="E523">
        <v>25973.849610000001</v>
      </c>
      <c r="F523">
        <v>25973.849610000001</v>
      </c>
      <c r="G523">
        <v>223800000</v>
      </c>
    </row>
    <row r="524" spans="1:7" x14ac:dyDescent="0.25">
      <c r="A524" s="1">
        <v>44936</v>
      </c>
      <c r="B524">
        <v>26176.609380000002</v>
      </c>
      <c r="C524">
        <v>26547.609380000002</v>
      </c>
      <c r="D524">
        <v>25748.099610000001</v>
      </c>
      <c r="E524">
        <v>25822.320309999999</v>
      </c>
      <c r="F524">
        <v>25822.320309999999</v>
      </c>
      <c r="G524">
        <v>380600000</v>
      </c>
    </row>
    <row r="525" spans="1:7" x14ac:dyDescent="0.25">
      <c r="A525" s="1">
        <v>44943</v>
      </c>
      <c r="B525">
        <v>25915.509770000001</v>
      </c>
      <c r="C525">
        <v>26938.279299999998</v>
      </c>
      <c r="D525">
        <v>25895.300780000001</v>
      </c>
      <c r="E525">
        <v>26906.039059999999</v>
      </c>
      <c r="F525">
        <v>26906.039059999999</v>
      </c>
      <c r="G525">
        <v>350800000</v>
      </c>
    </row>
    <row r="526" spans="1:7" x14ac:dyDescent="0.25">
      <c r="A526" s="1">
        <v>44950</v>
      </c>
      <c r="B526">
        <v>27150.429690000001</v>
      </c>
      <c r="C526">
        <v>27502.150389999999</v>
      </c>
      <c r="D526">
        <v>27150.429690000001</v>
      </c>
      <c r="E526">
        <v>27433.400389999999</v>
      </c>
      <c r="F526">
        <v>27433.400389999999</v>
      </c>
      <c r="G526">
        <v>334800000</v>
      </c>
    </row>
    <row r="527" spans="1:7" x14ac:dyDescent="0.25">
      <c r="A527" s="1">
        <v>44957</v>
      </c>
      <c r="B527">
        <v>27458.560549999998</v>
      </c>
      <c r="C527">
        <v>27821.220700000002</v>
      </c>
      <c r="D527">
        <v>27302.220700000002</v>
      </c>
      <c r="E527">
        <v>27693.650389999999</v>
      </c>
      <c r="F527">
        <v>27693.650389999999</v>
      </c>
      <c r="G527">
        <v>394800000</v>
      </c>
    </row>
    <row r="528" spans="1:7" x14ac:dyDescent="0.25">
      <c r="A528" s="1">
        <v>44964</v>
      </c>
      <c r="B528">
        <v>27744.900389999999</v>
      </c>
      <c r="C528">
        <v>27814.960940000001</v>
      </c>
      <c r="D528">
        <v>27266.939450000002</v>
      </c>
      <c r="E528">
        <v>27427.320309999999</v>
      </c>
      <c r="F528">
        <v>27427.320309999999</v>
      </c>
      <c r="G528">
        <v>364200000</v>
      </c>
    </row>
    <row r="529" spans="1:7" x14ac:dyDescent="0.25">
      <c r="A529" s="1">
        <v>44971</v>
      </c>
      <c r="B529">
        <v>27705.369139999999</v>
      </c>
      <c r="C529">
        <v>27727.660159999999</v>
      </c>
      <c r="D529">
        <v>27426.480469999999</v>
      </c>
      <c r="E529">
        <v>27531.939450000002</v>
      </c>
      <c r="F529">
        <v>27531.939450000002</v>
      </c>
      <c r="G529">
        <v>327300000</v>
      </c>
    </row>
    <row r="530" spans="1:7" x14ac:dyDescent="0.25">
      <c r="A530" s="1">
        <v>44978</v>
      </c>
      <c r="B530">
        <v>27486.089840000001</v>
      </c>
      <c r="C530">
        <v>27538.289059999999</v>
      </c>
      <c r="D530">
        <v>27046.08008</v>
      </c>
      <c r="E530">
        <v>27423.960940000001</v>
      </c>
      <c r="F530">
        <v>27423.960940000001</v>
      </c>
      <c r="G530">
        <v>271700000</v>
      </c>
    </row>
    <row r="531" spans="1:7" x14ac:dyDescent="0.25">
      <c r="A531" s="1">
        <v>44985</v>
      </c>
      <c r="B531">
        <v>27515.339840000001</v>
      </c>
      <c r="C531">
        <v>28288.619139999999</v>
      </c>
      <c r="D531">
        <v>27305.369139999999</v>
      </c>
      <c r="E531">
        <v>28237.779299999998</v>
      </c>
      <c r="F531">
        <v>28237.779299999998</v>
      </c>
      <c r="G531">
        <v>369300000</v>
      </c>
    </row>
    <row r="532" spans="1:7" x14ac:dyDescent="0.25">
      <c r="A532" s="1">
        <v>44992</v>
      </c>
      <c r="B532">
        <v>28202.589840000001</v>
      </c>
      <c r="C532">
        <v>28734.789059999999</v>
      </c>
      <c r="D532">
        <v>27631.529299999998</v>
      </c>
      <c r="E532">
        <v>27832.960940000001</v>
      </c>
      <c r="F532">
        <v>27832.960940000001</v>
      </c>
      <c r="G532">
        <v>416700000</v>
      </c>
    </row>
    <row r="533" spans="1:7" x14ac:dyDescent="0.25">
      <c r="A533" s="1">
        <v>44999</v>
      </c>
      <c r="B533">
        <v>27455.949219999999</v>
      </c>
      <c r="C533">
        <v>27455.949219999999</v>
      </c>
      <c r="D533">
        <v>26632.91992</v>
      </c>
      <c r="E533">
        <v>26945.66992</v>
      </c>
      <c r="F533">
        <v>26945.66992</v>
      </c>
      <c r="G533">
        <v>500100000</v>
      </c>
    </row>
    <row r="534" spans="1:7" x14ac:dyDescent="0.25">
      <c r="A534" s="1">
        <v>45006</v>
      </c>
      <c r="B534">
        <v>27298.150389999999</v>
      </c>
      <c r="C534">
        <v>27543.480469999999</v>
      </c>
      <c r="D534">
        <v>27175.630860000001</v>
      </c>
      <c r="E534">
        <v>27476.869139999999</v>
      </c>
      <c r="F534">
        <v>27476.869139999999</v>
      </c>
      <c r="G534">
        <v>259100000</v>
      </c>
    </row>
    <row r="535" spans="1:7" x14ac:dyDescent="0.25">
      <c r="A535" s="1">
        <v>45013</v>
      </c>
      <c r="B535">
        <v>27573.820309999999</v>
      </c>
      <c r="C535">
        <v>28258.910159999999</v>
      </c>
      <c r="D535">
        <v>27432.759770000001</v>
      </c>
      <c r="E535">
        <v>28188.150389999999</v>
      </c>
      <c r="F535">
        <v>28188.150389999999</v>
      </c>
      <c r="G535">
        <v>398300000</v>
      </c>
    </row>
    <row r="536" spans="1:7" x14ac:dyDescent="0.25">
      <c r="A536" s="1">
        <v>45020</v>
      </c>
      <c r="B536">
        <v>28213.929690000001</v>
      </c>
      <c r="C536">
        <v>28287.41992</v>
      </c>
      <c r="D536">
        <v>27427.660159999999</v>
      </c>
      <c r="E536">
        <v>27633.660159999999</v>
      </c>
      <c r="F536">
        <v>27633.660159999999</v>
      </c>
      <c r="G536">
        <v>317900000</v>
      </c>
    </row>
    <row r="537" spans="1:7" x14ac:dyDescent="0.25">
      <c r="A537" s="1">
        <v>45027</v>
      </c>
      <c r="B537">
        <v>27895.900389999999</v>
      </c>
      <c r="C537">
        <v>28599.75</v>
      </c>
      <c r="D537">
        <v>27854.820309999999</v>
      </c>
      <c r="E537">
        <v>28514.779299999998</v>
      </c>
      <c r="F537">
        <v>28514.779299999998</v>
      </c>
      <c r="G537">
        <v>318300000</v>
      </c>
    </row>
    <row r="538" spans="1:7" x14ac:dyDescent="0.25">
      <c r="A538" s="1">
        <v>45034</v>
      </c>
      <c r="B538">
        <v>28567.539059999999</v>
      </c>
      <c r="C538">
        <v>28778.369139999999</v>
      </c>
      <c r="D538">
        <v>28442.449219999999</v>
      </c>
      <c r="E538">
        <v>28593.519530000001</v>
      </c>
      <c r="F538">
        <v>28593.519530000001</v>
      </c>
      <c r="G538">
        <v>288400000</v>
      </c>
    </row>
    <row r="539" spans="1:7" x14ac:dyDescent="0.25">
      <c r="A539" s="1">
        <v>45041</v>
      </c>
      <c r="B539">
        <v>28697.730469999999</v>
      </c>
      <c r="C539">
        <v>29145.890630000002</v>
      </c>
      <c r="D539">
        <v>28241.66992</v>
      </c>
      <c r="E539">
        <v>29123.179690000001</v>
      </c>
      <c r="F539">
        <v>29123.179690000001</v>
      </c>
      <c r="G539">
        <v>379000000</v>
      </c>
    </row>
    <row r="540" spans="1:7" x14ac:dyDescent="0.25">
      <c r="A540" s="1">
        <v>45048</v>
      </c>
      <c r="B540">
        <v>29278.800780000001</v>
      </c>
      <c r="C540">
        <v>29278.800780000001</v>
      </c>
      <c r="D540">
        <v>28931.810549999998</v>
      </c>
      <c r="E540">
        <v>28949.880860000001</v>
      </c>
      <c r="F540">
        <v>28949.880860000001</v>
      </c>
      <c r="G540">
        <v>138000000</v>
      </c>
    </row>
    <row r="541" spans="1:7" x14ac:dyDescent="0.25">
      <c r="A541" s="1">
        <v>45055</v>
      </c>
      <c r="B541">
        <v>29020.630860000001</v>
      </c>
      <c r="C541">
        <v>29629.470700000002</v>
      </c>
      <c r="D541">
        <v>29020.630860000001</v>
      </c>
      <c r="E541">
        <v>29626.339840000001</v>
      </c>
      <c r="F541">
        <v>29626.339840000001</v>
      </c>
      <c r="G541">
        <v>450600000</v>
      </c>
    </row>
    <row r="542" spans="1:7" x14ac:dyDescent="0.25">
      <c r="A542" s="1">
        <v>45062</v>
      </c>
      <c r="B542">
        <v>29838.009770000001</v>
      </c>
      <c r="C542">
        <v>31086.820309999999</v>
      </c>
      <c r="D542">
        <v>29779.070309999999</v>
      </c>
      <c r="E542">
        <v>31086.820309999999</v>
      </c>
      <c r="F542">
        <v>31086.820309999999</v>
      </c>
      <c r="G542">
        <v>446900000</v>
      </c>
    </row>
    <row r="543" spans="1:7" x14ac:dyDescent="0.25">
      <c r="A543" s="1">
        <v>45069</v>
      </c>
      <c r="B543">
        <v>31245.720700000002</v>
      </c>
      <c r="C543">
        <v>31560.429690000001</v>
      </c>
      <c r="D543">
        <v>30558.140630000002</v>
      </c>
      <c r="E543">
        <v>31233.539059999999</v>
      </c>
      <c r="F543">
        <v>31233.539059999999</v>
      </c>
      <c r="G543">
        <v>414500000</v>
      </c>
    </row>
    <row r="544" spans="1:7" x14ac:dyDescent="0.25">
      <c r="A544" s="1">
        <v>45076</v>
      </c>
      <c r="B544">
        <v>31196.240229999999</v>
      </c>
      <c r="C544">
        <v>32217.429690000001</v>
      </c>
      <c r="D544">
        <v>30785.980469999999</v>
      </c>
      <c r="E544">
        <v>32217.429690000001</v>
      </c>
      <c r="F544">
        <v>32217.429690000001</v>
      </c>
      <c r="G544">
        <v>541000000</v>
      </c>
    </row>
    <row r="545" spans="1:7" x14ac:dyDescent="0.25">
      <c r="A545" s="1">
        <v>45083</v>
      </c>
      <c r="B545">
        <v>31988.369139999999</v>
      </c>
      <c r="C545">
        <v>32708.529299999998</v>
      </c>
      <c r="D545">
        <v>31420.449219999999</v>
      </c>
      <c r="E545">
        <v>32434</v>
      </c>
      <c r="F545">
        <v>32434</v>
      </c>
      <c r="G545">
        <v>450600000</v>
      </c>
    </row>
    <row r="546" spans="1:7" x14ac:dyDescent="0.25">
      <c r="A546" s="1">
        <v>45090</v>
      </c>
      <c r="B546">
        <v>32668.949219999999</v>
      </c>
      <c r="C546">
        <v>33772.890630000002</v>
      </c>
      <c r="D546">
        <v>32638.210940000001</v>
      </c>
      <c r="E546">
        <v>33370.421880000002</v>
      </c>
      <c r="F546">
        <v>33370.421880000002</v>
      </c>
      <c r="G546">
        <v>521800000</v>
      </c>
    </row>
    <row r="547" spans="1:7" x14ac:dyDescent="0.25">
      <c r="A547" s="1">
        <v>45097</v>
      </c>
      <c r="B547">
        <v>33269.570310000003</v>
      </c>
      <c r="C547">
        <v>33657.871090000001</v>
      </c>
      <c r="D547">
        <v>32392.720700000002</v>
      </c>
      <c r="E547">
        <v>32698.810549999998</v>
      </c>
      <c r="F547">
        <v>32698.810549999998</v>
      </c>
      <c r="G547">
        <v>436800000</v>
      </c>
    </row>
    <row r="548" spans="1:7" x14ac:dyDescent="0.25">
      <c r="A548" s="1">
        <v>45104</v>
      </c>
      <c r="B548">
        <v>32629.960940000001</v>
      </c>
      <c r="C548">
        <v>33762.808590000001</v>
      </c>
      <c r="D548">
        <v>32306.990229999999</v>
      </c>
      <c r="E548">
        <v>33753.328130000002</v>
      </c>
      <c r="F548">
        <v>33753.328130000002</v>
      </c>
      <c r="G548">
        <v>495300000</v>
      </c>
    </row>
    <row r="549" spans="1:7" x14ac:dyDescent="0.25">
      <c r="A549" s="1">
        <v>45111</v>
      </c>
      <c r="B549">
        <v>33512.261720000002</v>
      </c>
      <c r="C549">
        <v>33576.449220000002</v>
      </c>
      <c r="D549">
        <v>32065.630860000001</v>
      </c>
      <c r="E549">
        <v>32189.730469999999</v>
      </c>
      <c r="F549">
        <v>32189.730469999999</v>
      </c>
      <c r="G549">
        <v>501400000</v>
      </c>
    </row>
    <row r="550" spans="1:7" x14ac:dyDescent="0.25">
      <c r="A550" s="1">
        <v>45118</v>
      </c>
      <c r="B550">
        <v>32434.66992</v>
      </c>
      <c r="C550">
        <v>32780.628909999999</v>
      </c>
      <c r="D550">
        <v>31791.710940000001</v>
      </c>
      <c r="E550">
        <v>32391.259770000001</v>
      </c>
      <c r="F550">
        <v>32391.259770000001</v>
      </c>
      <c r="G550">
        <v>343700000</v>
      </c>
    </row>
    <row r="551" spans="1:7" x14ac:dyDescent="0.25">
      <c r="A551" s="1">
        <v>45125</v>
      </c>
      <c r="B551">
        <v>32457.179690000001</v>
      </c>
      <c r="C551">
        <v>32896.03125</v>
      </c>
      <c r="D551">
        <v>32080.949219999999</v>
      </c>
      <c r="E551">
        <v>32700.939450000002</v>
      </c>
      <c r="F551">
        <v>32700.939450000002</v>
      </c>
      <c r="G551">
        <v>401500000</v>
      </c>
    </row>
    <row r="552" spans="1:7" x14ac:dyDescent="0.25">
      <c r="A552" s="1">
        <v>45132</v>
      </c>
      <c r="B552">
        <v>32705.390630000002</v>
      </c>
      <c r="C552">
        <v>33402.078130000002</v>
      </c>
      <c r="D552">
        <v>32037.550780000001</v>
      </c>
      <c r="E552">
        <v>33172.21875</v>
      </c>
      <c r="F552">
        <v>33172.21875</v>
      </c>
      <c r="G552">
        <v>581900000</v>
      </c>
    </row>
    <row r="553" spans="1:7" x14ac:dyDescent="0.25">
      <c r="A553" s="1">
        <v>45139</v>
      </c>
      <c r="B553">
        <v>33292.308590000001</v>
      </c>
      <c r="C553">
        <v>33488.769529999998</v>
      </c>
      <c r="D553">
        <v>31830.230469999999</v>
      </c>
      <c r="E553">
        <v>32254.560549999998</v>
      </c>
      <c r="F553">
        <v>32254.560549999998</v>
      </c>
      <c r="G553">
        <v>556000000</v>
      </c>
    </row>
    <row r="554" spans="1:7" x14ac:dyDescent="0.25">
      <c r="A554" s="1">
        <v>45146</v>
      </c>
      <c r="B554">
        <v>32430.609380000002</v>
      </c>
      <c r="C554">
        <v>32613.990229999999</v>
      </c>
      <c r="D554">
        <v>32015.960940000001</v>
      </c>
      <c r="E554">
        <v>32059.910159999999</v>
      </c>
      <c r="F554">
        <v>32059.910159999999</v>
      </c>
      <c r="G554">
        <v>399900000</v>
      </c>
    </row>
    <row r="555" spans="1:7" x14ac:dyDescent="0.25">
      <c r="A555" s="1">
        <v>45153</v>
      </c>
      <c r="B555">
        <v>32372.529299999998</v>
      </c>
      <c r="C555">
        <v>32403.929690000001</v>
      </c>
      <c r="D555">
        <v>31275.25</v>
      </c>
      <c r="E555">
        <v>31565.640630000002</v>
      </c>
      <c r="F555">
        <v>31565.640630000002</v>
      </c>
      <c r="G555">
        <v>391900000</v>
      </c>
    </row>
    <row r="556" spans="1:7" x14ac:dyDescent="0.25">
      <c r="A556" s="1">
        <v>45160</v>
      </c>
      <c r="B556">
        <v>31792.599610000001</v>
      </c>
      <c r="C556">
        <v>32297.910159999999</v>
      </c>
      <c r="D556">
        <v>31572.060549999998</v>
      </c>
      <c r="E556">
        <v>32169.990229999999</v>
      </c>
      <c r="F556">
        <v>32169.990229999999</v>
      </c>
      <c r="G556">
        <v>344300000</v>
      </c>
    </row>
    <row r="557" spans="1:7" x14ac:dyDescent="0.25">
      <c r="A557" s="1">
        <v>45167</v>
      </c>
      <c r="B557">
        <v>32280.570309999999</v>
      </c>
      <c r="C557">
        <v>32845.460939999997</v>
      </c>
      <c r="D557">
        <v>32186.570309999999</v>
      </c>
      <c r="E557">
        <v>32710.619139999999</v>
      </c>
      <c r="F557">
        <v>32710.619139999999</v>
      </c>
      <c r="G557">
        <v>369600000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8C580-CBA4-41D6-9227-4F07F6D2C44F}">
  <dimension ref="A1:B560"/>
  <sheetViews>
    <sheetView workbookViewId="0">
      <selection activeCell="I541" sqref="I541"/>
    </sheetView>
  </sheetViews>
  <sheetFormatPr defaultRowHeight="15" x14ac:dyDescent="0.25"/>
  <cols>
    <col min="1" max="1" width="23.140625" bestFit="1" customWidth="1"/>
    <col min="2" max="2" width="18.7109375" bestFit="1" customWidth="1"/>
  </cols>
  <sheetData>
    <row r="1" spans="1:2" x14ac:dyDescent="0.25">
      <c r="A1" t="s">
        <v>32</v>
      </c>
      <c r="B1" t="s">
        <v>480</v>
      </c>
    </row>
    <row r="2" spans="1:2" x14ac:dyDescent="0.25">
      <c r="A2" s="1">
        <v>41275</v>
      </c>
    </row>
    <row r="3" spans="1:2" x14ac:dyDescent="0.25">
      <c r="A3" s="1">
        <v>41282</v>
      </c>
      <c r="B3">
        <f>LN('N225 Index price'!F3/'N225 Index price'!F2)</f>
        <v>1.8930943805060111E-2</v>
      </c>
    </row>
    <row r="4" spans="1:2" x14ac:dyDescent="0.25">
      <c r="A4" s="1">
        <v>41289</v>
      </c>
      <c r="B4">
        <f>LN('N225 Index price'!F4/'N225 Index price'!F3)</f>
        <v>-4.9960013214093713E-3</v>
      </c>
    </row>
    <row r="5" spans="1:2" x14ac:dyDescent="0.25">
      <c r="A5" s="1">
        <v>41296</v>
      </c>
      <c r="B5">
        <f>LN('N225 Index price'!F5/'N225 Index price'!F4)</f>
        <v>7.0989694786815919E-3</v>
      </c>
    </row>
    <row r="6" spans="1:2" x14ac:dyDescent="0.25">
      <c r="A6" s="1">
        <v>41303</v>
      </c>
      <c r="B6">
        <f>LN('N225 Index price'!F6/'N225 Index price'!F5)</f>
        <v>3.9493180282910233E-2</v>
      </c>
    </row>
    <row r="7" spans="1:2" x14ac:dyDescent="0.25">
      <c r="A7" s="1">
        <v>41310</v>
      </c>
      <c r="B7">
        <f>LN('N225 Index price'!F7/'N225 Index price'!F6)</f>
        <v>-9.5647909039043317E-3</v>
      </c>
    </row>
    <row r="8" spans="1:2" x14ac:dyDescent="0.25">
      <c r="A8" s="1">
        <v>41317</v>
      </c>
      <c r="B8">
        <f>LN('N225 Index price'!F8/'N225 Index price'!F7)</f>
        <v>2.258059844303793E-2</v>
      </c>
    </row>
    <row r="9" spans="1:2" x14ac:dyDescent="0.25">
      <c r="A9" s="1">
        <v>41324</v>
      </c>
      <c r="B9">
        <f>LN('N225 Index price'!F9/'N225 Index price'!F8)</f>
        <v>2.2076762155987688E-2</v>
      </c>
    </row>
    <row r="10" spans="1:2" x14ac:dyDescent="0.25">
      <c r="A10" s="1">
        <v>41331</v>
      </c>
      <c r="B10">
        <f>LN('N225 Index price'!F10/'N225 Index price'!F9)</f>
        <v>-8.7751011868222222E-4</v>
      </c>
    </row>
    <row r="11" spans="1:2" x14ac:dyDescent="0.25">
      <c r="A11" s="1">
        <v>41338</v>
      </c>
      <c r="B11">
        <f>LN('N225 Index price'!F11/'N225 Index price'!F10)</f>
        <v>5.8076391001083943E-2</v>
      </c>
    </row>
    <row r="12" spans="1:2" x14ac:dyDescent="0.25">
      <c r="A12" s="1">
        <v>41345</v>
      </c>
      <c r="B12">
        <f>LN('N225 Index price'!F12/'N225 Index price'!F11)</f>
        <v>-1.0453624229298214E-2</v>
      </c>
    </row>
    <row r="13" spans="1:2" x14ac:dyDescent="0.25">
      <c r="A13" s="1">
        <v>41352</v>
      </c>
      <c r="B13">
        <f>LN('N225 Index price'!F13/'N225 Index price'!F12)</f>
        <v>2.6313053463552762E-2</v>
      </c>
    </row>
    <row r="14" spans="1:2" x14ac:dyDescent="0.25">
      <c r="A14" s="1">
        <v>41359</v>
      </c>
      <c r="B14">
        <f>LN('N225 Index price'!F14/'N225 Index price'!F13)</f>
        <v>-3.3343102315203467E-2</v>
      </c>
    </row>
    <row r="15" spans="1:2" x14ac:dyDescent="0.25">
      <c r="A15" s="1">
        <v>41366</v>
      </c>
      <c r="B15">
        <f>LN('N225 Index price'!F15/'N225 Index price'!F14)</f>
        <v>8.3559847632799278E-2</v>
      </c>
    </row>
    <row r="16" spans="1:2" x14ac:dyDescent="0.25">
      <c r="A16" s="1">
        <v>41373</v>
      </c>
      <c r="B16">
        <f>LN('N225 Index price'!F16/'N225 Index price'!F15)</f>
        <v>6.2769992540008179E-3</v>
      </c>
    </row>
    <row r="17" spans="1:2" x14ac:dyDescent="0.25">
      <c r="A17" s="1">
        <v>41380</v>
      </c>
      <c r="B17">
        <f>LN('N225 Index price'!F17/'N225 Index price'!F16)</f>
        <v>2.1809062110610861E-2</v>
      </c>
    </row>
    <row r="18" spans="1:2" x14ac:dyDescent="0.25">
      <c r="A18" s="1">
        <v>41387</v>
      </c>
      <c r="B18">
        <f>LN('N225 Index price'!F18/'N225 Index price'!F17)</f>
        <v>2.300509503962871E-2</v>
      </c>
    </row>
    <row r="19" spans="1:2" x14ac:dyDescent="0.25">
      <c r="A19" s="1">
        <v>41394</v>
      </c>
      <c r="B19">
        <f>LN('N225 Index price'!F19/'N225 Index price'!F18)</f>
        <v>-1.3785748005745568E-2</v>
      </c>
    </row>
    <row r="20" spans="1:2" x14ac:dyDescent="0.25">
      <c r="A20" s="1">
        <v>41401</v>
      </c>
      <c r="B20">
        <f>LN('N225 Index price'!F20/'N225 Index price'!F19)</f>
        <v>7.6463723420276311E-2</v>
      </c>
    </row>
    <row r="21" spans="1:2" x14ac:dyDescent="0.25">
      <c r="A21" s="1">
        <v>41408</v>
      </c>
      <c r="B21">
        <f>LN('N225 Index price'!F21/'N225 Index price'!F20)</f>
        <v>3.8395004687648053E-2</v>
      </c>
    </row>
    <row r="22" spans="1:2" x14ac:dyDescent="0.25">
      <c r="A22" s="1">
        <v>41415</v>
      </c>
      <c r="B22">
        <f>LN('N225 Index price'!F22/'N225 Index price'!F21)</f>
        <v>-8.2624350627271137E-2</v>
      </c>
    </row>
    <row r="23" spans="1:2" x14ac:dyDescent="0.25">
      <c r="A23" s="1">
        <v>41422</v>
      </c>
      <c r="B23">
        <f>LN('N225 Index price'!F23/'N225 Index price'!F22)</f>
        <v>-6.4305828467072348E-2</v>
      </c>
    </row>
    <row r="24" spans="1:2" x14ac:dyDescent="0.25">
      <c r="A24" s="1">
        <v>41429</v>
      </c>
      <c r="B24">
        <f>LN('N225 Index price'!F24/'N225 Index price'!F23)</f>
        <v>1.8851745670480612E-2</v>
      </c>
    </row>
    <row r="25" spans="1:2" x14ac:dyDescent="0.25">
      <c r="A25" s="1">
        <v>41436</v>
      </c>
      <c r="B25">
        <f>LN('N225 Index price'!F25/'N225 Index price'!F24)</f>
        <v>-3.6247180176823726E-2</v>
      </c>
    </row>
    <row r="26" spans="1:2" x14ac:dyDescent="0.25">
      <c r="A26" s="1">
        <v>41443</v>
      </c>
      <c r="B26">
        <f>LN('N225 Index price'!F26/'N225 Index price'!F25)</f>
        <v>2.2731664612910701E-3</v>
      </c>
    </row>
    <row r="27" spans="1:2" x14ac:dyDescent="0.25">
      <c r="A27" s="1">
        <v>41450</v>
      </c>
      <c r="B27">
        <f>LN('N225 Index price'!F27/'N225 Index price'!F26)</f>
        <v>5.8698736187961294E-2</v>
      </c>
    </row>
    <row r="28" spans="1:2" x14ac:dyDescent="0.25">
      <c r="A28" s="1">
        <v>41457</v>
      </c>
      <c r="B28">
        <f>LN('N225 Index price'!F28/'N225 Index price'!F27)</f>
        <v>1.8371256334708101E-2</v>
      </c>
    </row>
    <row r="29" spans="1:2" x14ac:dyDescent="0.25">
      <c r="A29" s="1">
        <v>41464</v>
      </c>
      <c r="B29">
        <f>LN('N225 Index price'!F29/'N225 Index price'!F28)</f>
        <v>2.7742612946534271E-2</v>
      </c>
    </row>
    <row r="30" spans="1:2" x14ac:dyDescent="0.25">
      <c r="A30" s="1">
        <v>41471</v>
      </c>
      <c r="B30">
        <f>LN('N225 Index price'!F30/'N225 Index price'!F29)</f>
        <v>1.0409402073453011E-2</v>
      </c>
    </row>
    <row r="31" spans="1:2" x14ac:dyDescent="0.25">
      <c r="A31" s="1">
        <v>41478</v>
      </c>
      <c r="B31">
        <f>LN('N225 Index price'!F31/'N225 Index price'!F30)</f>
        <v>-7.0434427897198823E-2</v>
      </c>
    </row>
    <row r="32" spans="1:2" x14ac:dyDescent="0.25">
      <c r="A32" s="1">
        <v>41485</v>
      </c>
      <c r="B32">
        <f>LN('N225 Index price'!F32/'N225 Index price'!F31)</f>
        <v>4.2766395722630274E-2</v>
      </c>
    </row>
    <row r="33" spans="1:2" x14ac:dyDescent="0.25">
      <c r="A33" s="1">
        <v>41492</v>
      </c>
      <c r="B33">
        <f>LN('N225 Index price'!F33/'N225 Index price'!F32)</f>
        <v>-5.3193073906699112E-2</v>
      </c>
    </row>
    <row r="34" spans="1:2" x14ac:dyDescent="0.25">
      <c r="A34" s="1">
        <v>41499</v>
      </c>
      <c r="B34">
        <f>LN('N225 Index price'!F34/'N225 Index price'!F33)</f>
        <v>1.750202635209594E-2</v>
      </c>
    </row>
    <row r="35" spans="1:2" x14ac:dyDescent="0.25">
      <c r="A35" s="1">
        <v>41506</v>
      </c>
      <c r="B35">
        <f>LN('N225 Index price'!F35/'N225 Index price'!F34)</f>
        <v>-8.8960056390274492E-3</v>
      </c>
    </row>
    <row r="36" spans="1:2" x14ac:dyDescent="0.25">
      <c r="A36" s="1">
        <v>41513</v>
      </c>
      <c r="B36">
        <f>LN('N225 Index price'!F36/'N225 Index price'!F35)</f>
        <v>-4.6572823958677739E-3</v>
      </c>
    </row>
    <row r="37" spans="1:2" x14ac:dyDescent="0.25">
      <c r="A37" s="1">
        <v>41520</v>
      </c>
      <c r="B37">
        <f>LN('N225 Index price'!F37/'N225 Index price'!F36)</f>
        <v>4.5533614393351976E-2</v>
      </c>
    </row>
    <row r="38" spans="1:2" x14ac:dyDescent="0.25">
      <c r="A38" s="1">
        <v>41527</v>
      </c>
      <c r="B38">
        <f>LN('N225 Index price'!F38/'N225 Index price'!F37)</f>
        <v>1.3942214264727845E-2</v>
      </c>
    </row>
    <row r="39" spans="1:2" x14ac:dyDescent="0.25">
      <c r="A39" s="1">
        <v>41534</v>
      </c>
      <c r="B39">
        <f>LN('N225 Index price'!F39/'N225 Index price'!F38)</f>
        <v>2.3176592955160384E-2</v>
      </c>
    </row>
    <row r="40" spans="1:2" x14ac:dyDescent="0.25">
      <c r="A40" s="1">
        <v>41541</v>
      </c>
      <c r="B40">
        <f>LN('N225 Index price'!F40/'N225 Index price'!F39)</f>
        <v>-1.9633341998305649E-2</v>
      </c>
    </row>
    <row r="41" spans="1:2" x14ac:dyDescent="0.25">
      <c r="A41" s="1">
        <v>41548</v>
      </c>
      <c r="B41">
        <f>LN('N225 Index price'!F41/'N225 Index price'!F40)</f>
        <v>-4.2570767489077496E-2</v>
      </c>
    </row>
    <row r="42" spans="1:2" x14ac:dyDescent="0.25">
      <c r="A42" s="1">
        <v>41555</v>
      </c>
      <c r="B42">
        <f>LN('N225 Index price'!F42/'N225 Index price'!F41)</f>
        <v>3.9032397576272929E-2</v>
      </c>
    </row>
    <row r="43" spans="1:2" x14ac:dyDescent="0.25">
      <c r="A43" s="1">
        <v>41562</v>
      </c>
      <c r="B43">
        <f>LN('N225 Index price'!F43/'N225 Index price'!F42)</f>
        <v>1.9852669170409041E-2</v>
      </c>
    </row>
    <row r="44" spans="1:2" x14ac:dyDescent="0.25">
      <c r="A44" s="1">
        <v>41569</v>
      </c>
      <c r="B44">
        <f>LN('N225 Index price'!F44/'N225 Index price'!F43)</f>
        <v>-2.0456832681472099E-2</v>
      </c>
    </row>
    <row r="45" spans="1:2" x14ac:dyDescent="0.25">
      <c r="A45" s="1">
        <v>41576</v>
      </c>
      <c r="B45">
        <f>LN('N225 Index price'!F45/'N225 Index price'!F44)</f>
        <v>-1.3600627836674185E-2</v>
      </c>
    </row>
    <row r="46" spans="1:2" x14ac:dyDescent="0.25">
      <c r="A46" s="1">
        <v>41583</v>
      </c>
      <c r="B46">
        <f>LN('N225 Index price'!F46/'N225 Index price'!F45)</f>
        <v>4.7956641754713014E-3</v>
      </c>
    </row>
    <row r="47" spans="1:2" x14ac:dyDescent="0.25">
      <c r="A47" s="1">
        <v>41590</v>
      </c>
      <c r="B47">
        <f>LN('N225 Index price'!F47/'N225 Index price'!F46)</f>
        <v>6.0795760747338362E-2</v>
      </c>
    </row>
    <row r="48" spans="1:2" x14ac:dyDescent="0.25">
      <c r="A48" s="1">
        <v>41597</v>
      </c>
      <c r="B48">
        <f>LN('N225 Index price'!F48/'N225 Index price'!F47)</f>
        <v>2.9552468726970146E-2</v>
      </c>
    </row>
    <row r="49" spans="1:2" x14ac:dyDescent="0.25">
      <c r="A49" s="1">
        <v>41604</v>
      </c>
      <c r="B49">
        <f>LN('N225 Index price'!F49/'N225 Index price'!F48)</f>
        <v>2.2984086309783716E-3</v>
      </c>
    </row>
    <row r="50" spans="1:2" x14ac:dyDescent="0.25">
      <c r="A50" s="1">
        <v>41611</v>
      </c>
      <c r="B50">
        <f>LN('N225 Index price'!F50/'N225 Index price'!F49)</f>
        <v>-3.1051311453738533E-4</v>
      </c>
    </row>
    <row r="51" spans="1:2" x14ac:dyDescent="0.25">
      <c r="A51" s="1">
        <v>41618</v>
      </c>
      <c r="B51">
        <f>LN('N225 Index price'!F51/'N225 Index price'!F50)</f>
        <v>-3.2291729593132139E-2</v>
      </c>
    </row>
    <row r="52" spans="1:2" x14ac:dyDescent="0.25">
      <c r="A52" s="1">
        <v>41625</v>
      </c>
      <c r="B52">
        <f>LN('N225 Index price'!F52/'N225 Index price'!F51)</f>
        <v>4.6264390898178423E-2</v>
      </c>
    </row>
    <row r="53" spans="1:2" x14ac:dyDescent="0.25">
      <c r="A53" s="1">
        <v>41632</v>
      </c>
      <c r="B53">
        <f>LN('N225 Index price'!F53/'N225 Index price'!F52)</f>
        <v>2.6174816244557607E-2</v>
      </c>
    </row>
    <row r="54" spans="1:2" x14ac:dyDescent="0.25">
      <c r="A54" s="1">
        <v>41639</v>
      </c>
      <c r="B54">
        <f>LN('N225 Index price'!F54/'N225 Index price'!F53)</f>
        <v>-2.3754374068761238E-2</v>
      </c>
    </row>
    <row r="55" spans="1:2" x14ac:dyDescent="0.25">
      <c r="A55" s="1">
        <v>41646</v>
      </c>
      <c r="B55">
        <f>LN('N225 Index price'!F55/'N225 Index price'!F54)</f>
        <v>1.9984890864578118E-4</v>
      </c>
    </row>
    <row r="56" spans="1:2" x14ac:dyDescent="0.25">
      <c r="A56" s="1">
        <v>41653</v>
      </c>
      <c r="B56">
        <f>LN('N225 Index price'!F56/'N225 Index price'!F55)</f>
        <v>-1.713815885076091E-2</v>
      </c>
    </row>
    <row r="57" spans="1:2" x14ac:dyDescent="0.25">
      <c r="A57" s="1">
        <v>41660</v>
      </c>
      <c r="B57">
        <f>LN('N225 Index price'!F57/'N225 Index price'!F56)</f>
        <v>-4.1506966929183521E-2</v>
      </c>
    </row>
    <row r="58" spans="1:2" x14ac:dyDescent="0.25">
      <c r="A58" s="1">
        <v>41667</v>
      </c>
      <c r="B58">
        <f>LN('N225 Index price'!F58/'N225 Index price'!F57)</f>
        <v>-2.6101222661527E-2</v>
      </c>
    </row>
    <row r="59" spans="1:2" x14ac:dyDescent="0.25">
      <c r="A59" s="1">
        <v>41674</v>
      </c>
      <c r="B59">
        <f>LN('N225 Index price'!F59/'N225 Index price'!F58)</f>
        <v>6.7633875129710199E-3</v>
      </c>
    </row>
    <row r="60" spans="1:2" x14ac:dyDescent="0.25">
      <c r="A60" s="1">
        <v>41681</v>
      </c>
      <c r="B60">
        <f>LN('N225 Index price'!F60/'N225 Index price'!F59)</f>
        <v>-2.2344680159034788E-2</v>
      </c>
    </row>
    <row r="61" spans="1:2" x14ac:dyDescent="0.25">
      <c r="A61" s="1">
        <v>41688</v>
      </c>
      <c r="B61">
        <f>LN('N225 Index price'!F61/'N225 Index price'!F60)</f>
        <v>3.042022622064126E-2</v>
      </c>
    </row>
    <row r="62" spans="1:2" x14ac:dyDescent="0.25">
      <c r="A62" s="1">
        <v>41695</v>
      </c>
      <c r="B62">
        <f>LN('N225 Index price'!F62/'N225 Index price'!F61)</f>
        <v>-1.2577296007115555E-2</v>
      </c>
    </row>
    <row r="63" spans="1:2" x14ac:dyDescent="0.25">
      <c r="A63" s="1">
        <v>41702</v>
      </c>
      <c r="B63">
        <f>LN('N225 Index price'!F63/'N225 Index price'!F62)</f>
        <v>3.1435032433756581E-2</v>
      </c>
    </row>
    <row r="64" spans="1:2" x14ac:dyDescent="0.25">
      <c r="A64" s="1">
        <v>41709</v>
      </c>
      <c r="B64">
        <f>LN('N225 Index price'!F64/'N225 Index price'!F63)</f>
        <v>-5.7330834090568862E-2</v>
      </c>
    </row>
    <row r="65" spans="1:2" x14ac:dyDescent="0.25">
      <c r="A65" s="1">
        <v>41716</v>
      </c>
      <c r="B65">
        <f>LN('N225 Index price'!F65/'N225 Index price'!F64)</f>
        <v>1.3746962777808003E-2</v>
      </c>
    </row>
    <row r="66" spans="1:2" x14ac:dyDescent="0.25">
      <c r="A66" s="1">
        <v>41723</v>
      </c>
      <c r="B66">
        <f>LN('N225 Index price'!F66/'N225 Index price'!F65)</f>
        <v>2.4062090314608823E-2</v>
      </c>
    </row>
    <row r="67" spans="1:2" x14ac:dyDescent="0.25">
      <c r="A67" s="1">
        <v>41730</v>
      </c>
      <c r="B67">
        <f>LN('N225 Index price'!F67/'N225 Index price'!F66)</f>
        <v>-1.2808771288522346E-3</v>
      </c>
    </row>
    <row r="68" spans="1:2" x14ac:dyDescent="0.25">
      <c r="A68" s="1">
        <v>41737</v>
      </c>
      <c r="B68">
        <f>LN('N225 Index price'!F68/'N225 Index price'!F67)</f>
        <v>-6.2605428805083879E-2</v>
      </c>
    </row>
    <row r="69" spans="1:2" x14ac:dyDescent="0.25">
      <c r="A69" s="1">
        <v>41744</v>
      </c>
      <c r="B69">
        <f>LN('N225 Index price'!F69/'N225 Index price'!F68)</f>
        <v>4.238255009941401E-2</v>
      </c>
    </row>
    <row r="70" spans="1:2" x14ac:dyDescent="0.25">
      <c r="A70" s="1">
        <v>41751</v>
      </c>
      <c r="B70">
        <f>LN('N225 Index price'!F70/'N225 Index price'!F69)</f>
        <v>-1.5565915663971404E-2</v>
      </c>
    </row>
    <row r="71" spans="1:2" x14ac:dyDescent="0.25">
      <c r="A71" s="1">
        <v>41758</v>
      </c>
      <c r="B71">
        <f>LN('N225 Index price'!F71/'N225 Index price'!F70)</f>
        <v>1.1777832500627704E-2</v>
      </c>
    </row>
    <row r="72" spans="1:2" x14ac:dyDescent="0.25">
      <c r="A72" s="1">
        <v>41765</v>
      </c>
      <c r="B72">
        <f>LN('N225 Index price'!F72/'N225 Index price'!F71)</f>
        <v>-2.1533318788113303E-2</v>
      </c>
    </row>
    <row r="73" spans="1:2" x14ac:dyDescent="0.25">
      <c r="A73" s="1">
        <v>41772</v>
      </c>
      <c r="B73">
        <f>LN('N225 Index price'!F73/'N225 Index price'!F72)</f>
        <v>-1.0163413487858569E-2</v>
      </c>
    </row>
    <row r="74" spans="1:2" x14ac:dyDescent="0.25">
      <c r="A74" s="1">
        <v>41779</v>
      </c>
      <c r="B74">
        <f>LN('N225 Index price'!F74/'N225 Index price'!F73)</f>
        <v>4.1676829825795909E-2</v>
      </c>
    </row>
    <row r="75" spans="1:2" x14ac:dyDescent="0.25">
      <c r="A75" s="1">
        <v>41786</v>
      </c>
      <c r="B75">
        <f>LN('N225 Index price'!F75/'N225 Index price'!F74)</f>
        <v>2.2574960308814999E-2</v>
      </c>
    </row>
    <row r="76" spans="1:2" x14ac:dyDescent="0.25">
      <c r="A76" s="1">
        <v>41793</v>
      </c>
      <c r="B76">
        <f>LN('N225 Index price'!F76/'N225 Index price'!F75)</f>
        <v>1.2513841346219747E-2</v>
      </c>
    </row>
    <row r="77" spans="1:2" x14ac:dyDescent="0.25">
      <c r="A77" s="1">
        <v>41800</v>
      </c>
      <c r="B77">
        <f>LN('N225 Index price'!F77/'N225 Index price'!F76)</f>
        <v>-1.2689934387201904E-2</v>
      </c>
    </row>
    <row r="78" spans="1:2" x14ac:dyDescent="0.25">
      <c r="A78" s="1">
        <v>41807</v>
      </c>
      <c r="B78">
        <f>LN('N225 Index price'!F78/'N225 Index price'!F77)</f>
        <v>2.8777777877016061E-2</v>
      </c>
    </row>
    <row r="79" spans="1:2" x14ac:dyDescent="0.25">
      <c r="A79" s="1">
        <v>41814</v>
      </c>
      <c r="B79">
        <f>LN('N225 Index price'!F79/'N225 Index price'!F78)</f>
        <v>-1.3571862192210741E-2</v>
      </c>
    </row>
    <row r="80" spans="1:2" x14ac:dyDescent="0.25">
      <c r="A80" s="1">
        <v>41821</v>
      </c>
      <c r="B80">
        <f>LN('N225 Index price'!F80/'N225 Index price'!F79)</f>
        <v>1.4232713124442634E-2</v>
      </c>
    </row>
    <row r="81" spans="1:2" x14ac:dyDescent="0.25">
      <c r="A81" s="1">
        <v>41828</v>
      </c>
      <c r="B81">
        <f>LN('N225 Index price'!F81/'N225 Index price'!F80)</f>
        <v>-5.3865965263259052E-3</v>
      </c>
    </row>
    <row r="82" spans="1:2" x14ac:dyDescent="0.25">
      <c r="A82" s="1">
        <v>41835</v>
      </c>
      <c r="B82">
        <f>LN('N225 Index price'!F82/'N225 Index price'!F81)</f>
        <v>-5.3165398172405239E-3</v>
      </c>
    </row>
    <row r="83" spans="1:2" x14ac:dyDescent="0.25">
      <c r="A83" s="1">
        <v>41842</v>
      </c>
      <c r="B83">
        <f>LN('N225 Index price'!F83/'N225 Index price'!F82)</f>
        <v>2.0406582520544666E-2</v>
      </c>
    </row>
    <row r="84" spans="1:2" x14ac:dyDescent="0.25">
      <c r="A84" s="1">
        <v>41849</v>
      </c>
      <c r="B84">
        <f>LN('N225 Index price'!F84/'N225 Index price'!F83)</f>
        <v>-3.5415187567419313E-3</v>
      </c>
    </row>
    <row r="85" spans="1:2" x14ac:dyDescent="0.25">
      <c r="A85" s="1">
        <v>41856</v>
      </c>
      <c r="B85">
        <f>LN('N225 Index price'!F85/'N225 Index price'!F84)</f>
        <v>-2.2479642920640728E-2</v>
      </c>
    </row>
    <row r="86" spans="1:2" x14ac:dyDescent="0.25">
      <c r="A86" s="1">
        <v>41863</v>
      </c>
      <c r="B86">
        <f>LN('N225 Index price'!F86/'N225 Index price'!F85)</f>
        <v>1.2614972303663971E-2</v>
      </c>
    </row>
    <row r="87" spans="1:2" x14ac:dyDescent="0.25">
      <c r="A87" s="1">
        <v>41870</v>
      </c>
      <c r="B87">
        <f>LN('N225 Index price'!F87/'N225 Index price'!F86)</f>
        <v>1.8791075474640043E-2</v>
      </c>
    </row>
    <row r="88" spans="1:2" x14ac:dyDescent="0.25">
      <c r="A88" s="1">
        <v>41877</v>
      </c>
      <c r="B88">
        <f>LN('N225 Index price'!F88/'N225 Index price'!F87)</f>
        <v>-8.7907321332900464E-3</v>
      </c>
    </row>
    <row r="89" spans="1:2" x14ac:dyDescent="0.25">
      <c r="A89" s="1">
        <v>41884</v>
      </c>
      <c r="B89">
        <f>LN('N225 Index price'!F89/'N225 Index price'!F88)</f>
        <v>1.465697879528805E-2</v>
      </c>
    </row>
    <row r="90" spans="1:2" x14ac:dyDescent="0.25">
      <c r="A90" s="1">
        <v>41891</v>
      </c>
      <c r="B90">
        <f>LN('N225 Index price'!F90/'N225 Index price'!F89)</f>
        <v>1.5365456569575107E-2</v>
      </c>
    </row>
    <row r="91" spans="1:2" x14ac:dyDescent="0.25">
      <c r="A91" s="1">
        <v>41898</v>
      </c>
      <c r="B91">
        <f>LN('N225 Index price'!F91/'N225 Index price'!F90)</f>
        <v>1.602378157048388E-2</v>
      </c>
    </row>
    <row r="92" spans="1:2" x14ac:dyDescent="0.25">
      <c r="A92" s="1">
        <v>41905</v>
      </c>
      <c r="B92">
        <f>LN('N225 Index price'!F92/'N225 Index price'!F91)</f>
        <v>6.442236604216469E-3</v>
      </c>
    </row>
    <row r="93" spans="1:2" x14ac:dyDescent="0.25">
      <c r="A93" s="1">
        <v>41912</v>
      </c>
      <c r="B93">
        <f>LN('N225 Index price'!F93/'N225 Index price'!F92)</f>
        <v>-2.6067856758665485E-2</v>
      </c>
    </row>
    <row r="94" spans="1:2" x14ac:dyDescent="0.25">
      <c r="A94" s="1">
        <v>41919</v>
      </c>
      <c r="B94">
        <f>LN('N225 Index price'!F94/'N225 Index price'!F93)</f>
        <v>-3.7861014329389868E-2</v>
      </c>
    </row>
    <row r="95" spans="1:2" x14ac:dyDescent="0.25">
      <c r="A95" s="1">
        <v>41926</v>
      </c>
      <c r="B95">
        <f>LN('N225 Index price'!F95/'N225 Index price'!F94)</f>
        <v>-1.2450555928212504E-2</v>
      </c>
    </row>
    <row r="96" spans="1:2" x14ac:dyDescent="0.25">
      <c r="A96" s="1">
        <v>41933</v>
      </c>
      <c r="B96">
        <f>LN('N225 Index price'!F96/'N225 Index price'!F95)</f>
        <v>1.8196548837752357E-2</v>
      </c>
    </row>
    <row r="97" spans="1:2" x14ac:dyDescent="0.25">
      <c r="A97" s="1">
        <v>41940</v>
      </c>
      <c r="B97">
        <f>LN('N225 Index price'!F97/'N225 Index price'!F96)</f>
        <v>6.4485237467166001E-2</v>
      </c>
    </row>
    <row r="98" spans="1:2" x14ac:dyDescent="0.25">
      <c r="A98" s="1">
        <v>41947</v>
      </c>
      <c r="B98">
        <f>LN('N225 Index price'!F98/'N225 Index price'!F97)</f>
        <v>2.2099250622189575E-2</v>
      </c>
    </row>
    <row r="99" spans="1:2" x14ac:dyDescent="0.25">
      <c r="A99" s="1">
        <v>41954</v>
      </c>
      <c r="B99">
        <f>LN('N225 Index price'!F99/'N225 Index price'!F98)</f>
        <v>1.1451780658973525E-2</v>
      </c>
    </row>
    <row r="100" spans="1:2" x14ac:dyDescent="0.25">
      <c r="A100" s="1">
        <v>41961</v>
      </c>
      <c r="B100">
        <f>LN('N225 Index price'!F100/'N225 Index price'!F99)</f>
        <v>2.2354227809490566E-2</v>
      </c>
    </row>
    <row r="101" spans="1:2" x14ac:dyDescent="0.25">
      <c r="A101" s="1">
        <v>41968</v>
      </c>
      <c r="B101">
        <f>LN('N225 Index price'!F101/'N225 Index price'!F100)</f>
        <v>1.3310969095857578E-2</v>
      </c>
    </row>
    <row r="102" spans="1:2" x14ac:dyDescent="0.25">
      <c r="A102" s="1">
        <v>41975</v>
      </c>
      <c r="B102">
        <f>LN('N225 Index price'!F102/'N225 Index price'!F101)</f>
        <v>1.9453608279044469E-2</v>
      </c>
    </row>
    <row r="103" spans="1:2" x14ac:dyDescent="0.25">
      <c r="A103" s="1">
        <v>41982</v>
      </c>
      <c r="B103">
        <f>LN('N225 Index price'!F103/'N225 Index price'!F102)</f>
        <v>-4.7746431907566791E-2</v>
      </c>
    </row>
    <row r="104" spans="1:2" x14ac:dyDescent="0.25">
      <c r="A104" s="1">
        <v>41989</v>
      </c>
      <c r="B104">
        <f>LN('N225 Index price'!F104/'N225 Index price'!F103)</f>
        <v>3.0850140157237412E-2</v>
      </c>
    </row>
    <row r="105" spans="1:2" x14ac:dyDescent="0.25">
      <c r="A105" s="1">
        <v>41996</v>
      </c>
      <c r="B105">
        <f>LN('N225 Index price'!F105/'N225 Index price'!F104)</f>
        <v>5.3555486296021229E-3</v>
      </c>
    </row>
    <row r="106" spans="1:2" x14ac:dyDescent="0.25">
      <c r="A106" s="1">
        <v>42003</v>
      </c>
      <c r="B106">
        <f>LN('N225 Index price'!F106/'N225 Index price'!F105)</f>
        <v>-1.8278377085026002E-2</v>
      </c>
    </row>
    <row r="107" spans="1:2" x14ac:dyDescent="0.25">
      <c r="A107" s="1">
        <v>42010</v>
      </c>
      <c r="B107">
        <f>LN('N225 Index price'!F107/'N225 Index price'!F106)</f>
        <v>-1.2193283988646173E-2</v>
      </c>
    </row>
    <row r="108" spans="1:2" x14ac:dyDescent="0.25">
      <c r="A108" s="1">
        <v>42017</v>
      </c>
      <c r="B108">
        <f>LN('N225 Index price'!F108/'N225 Index price'!F107)</f>
        <v>-1.0723901747312782E-2</v>
      </c>
    </row>
    <row r="109" spans="1:2" x14ac:dyDescent="0.25">
      <c r="A109" s="1">
        <v>42024</v>
      </c>
      <c r="B109">
        <f>LN('N225 Index price'!F109/'N225 Index price'!F108)</f>
        <v>2.6346853047238095E-2</v>
      </c>
    </row>
    <row r="110" spans="1:2" x14ac:dyDescent="0.25">
      <c r="A110" s="1">
        <v>42031</v>
      </c>
      <c r="B110">
        <f>LN('N225 Index price'!F110/'N225 Index price'!F109)</f>
        <v>5.1115341338555187E-3</v>
      </c>
    </row>
    <row r="111" spans="1:2" x14ac:dyDescent="0.25">
      <c r="A111" s="1">
        <v>42038</v>
      </c>
      <c r="B111">
        <f>LN('N225 Index price'!F111/'N225 Index price'!F110)</f>
        <v>8.7264952047960264E-3</v>
      </c>
    </row>
    <row r="112" spans="1:2" x14ac:dyDescent="0.25">
      <c r="A112" s="1">
        <v>42045</v>
      </c>
      <c r="B112">
        <f>LN('N225 Index price'!F112/'N225 Index price'!F111)</f>
        <v>1.6398290352383622E-2</v>
      </c>
    </row>
    <row r="113" spans="1:2" x14ac:dyDescent="0.25">
      <c r="A113" s="1">
        <v>42052</v>
      </c>
      <c r="B113">
        <f>LN('N225 Index price'!F113/'N225 Index price'!F112)</f>
        <v>2.5344322384840842E-2</v>
      </c>
    </row>
    <row r="114" spans="1:2" x14ac:dyDescent="0.25">
      <c r="A114" s="1">
        <v>42059</v>
      </c>
      <c r="B114">
        <f>LN('N225 Index price'!F114/'N225 Index price'!F113)</f>
        <v>1.9304662506290211E-2</v>
      </c>
    </row>
    <row r="115" spans="1:2" x14ac:dyDescent="0.25">
      <c r="A115" s="1">
        <v>42066</v>
      </c>
      <c r="B115">
        <f>LN('N225 Index price'!F115/'N225 Index price'!F114)</f>
        <v>-1.9315561808170244E-3</v>
      </c>
    </row>
    <row r="116" spans="1:2" x14ac:dyDescent="0.25">
      <c r="A116" s="1">
        <v>42073</v>
      </c>
      <c r="B116">
        <f>LN('N225 Index price'!F116/'N225 Index price'!F115)</f>
        <v>2.3952267641555374E-2</v>
      </c>
    </row>
    <row r="117" spans="1:2" x14ac:dyDescent="0.25">
      <c r="A117" s="1">
        <v>42080</v>
      </c>
      <c r="B117">
        <f>LN('N225 Index price'!F117/'N225 Index price'!F116)</f>
        <v>2.6067802053991333E-2</v>
      </c>
    </row>
    <row r="118" spans="1:2" x14ac:dyDescent="0.25">
      <c r="A118" s="1">
        <v>42087</v>
      </c>
      <c r="B118">
        <f>LN('N225 Index price'!F118/'N225 Index price'!F117)</f>
        <v>-1.7513652651219697E-2</v>
      </c>
    </row>
    <row r="119" spans="1:2" x14ac:dyDescent="0.25">
      <c r="A119" s="1">
        <v>42094</v>
      </c>
      <c r="B119">
        <f>LN('N225 Index price'!F119/'N225 Index price'!F118)</f>
        <v>-6.915812742949981E-4</v>
      </c>
    </row>
    <row r="120" spans="1:2" x14ac:dyDescent="0.25">
      <c r="A120" s="1">
        <v>42101</v>
      </c>
      <c r="B120">
        <f>LN('N225 Index price'!F120/'N225 Index price'!F119)</f>
        <v>2.5825152013872203E-2</v>
      </c>
    </row>
    <row r="121" spans="1:2" x14ac:dyDescent="0.25">
      <c r="A121" s="1">
        <v>42108</v>
      </c>
      <c r="B121">
        <f>LN('N225 Index price'!F121/'N225 Index price'!F120)</f>
        <v>-1.3706387799142532E-2</v>
      </c>
    </row>
    <row r="122" spans="1:2" x14ac:dyDescent="0.25">
      <c r="A122" s="1">
        <v>42115</v>
      </c>
      <c r="B122">
        <f>LN('N225 Index price'!F122/'N225 Index price'!F121)</f>
        <v>1.7610215714694271E-2</v>
      </c>
    </row>
    <row r="123" spans="1:2" x14ac:dyDescent="0.25">
      <c r="A123" s="1">
        <v>42122</v>
      </c>
      <c r="B123">
        <f>LN('N225 Index price'!F123/'N225 Index price'!F122)</f>
        <v>-2.2862694316891141E-2</v>
      </c>
    </row>
    <row r="124" spans="1:2" x14ac:dyDescent="0.25">
      <c r="A124" s="1">
        <v>42129</v>
      </c>
      <c r="B124">
        <f>LN('N225 Index price'!F124/'N225 Index price'!F123)</f>
        <v>4.5605956812831807E-3</v>
      </c>
    </row>
    <row r="125" spans="1:2" x14ac:dyDescent="0.25">
      <c r="A125" s="1">
        <v>42136</v>
      </c>
      <c r="B125">
        <f>LN('N225 Index price'!F125/'N225 Index price'!F124)</f>
        <v>1.3634801344900117E-2</v>
      </c>
    </row>
    <row r="126" spans="1:2" x14ac:dyDescent="0.25">
      <c r="A126" s="1">
        <v>42143</v>
      </c>
      <c r="B126">
        <f>LN('N225 Index price'!F126/'N225 Index price'!F125)</f>
        <v>2.5979006311724458E-2</v>
      </c>
    </row>
    <row r="127" spans="1:2" x14ac:dyDescent="0.25">
      <c r="A127" s="1">
        <v>42150</v>
      </c>
      <c r="B127">
        <f>LN('N225 Index price'!F127/'N225 Index price'!F126)</f>
        <v>7.6176918363862981E-3</v>
      </c>
    </row>
    <row r="128" spans="1:2" x14ac:dyDescent="0.25">
      <c r="A128" s="1">
        <v>42157</v>
      </c>
      <c r="B128">
        <f>LN('N225 Index price'!F128/'N225 Index price'!F127)</f>
        <v>-5.4929589004086938E-3</v>
      </c>
    </row>
    <row r="129" spans="1:2" x14ac:dyDescent="0.25">
      <c r="A129" s="1">
        <v>42164</v>
      </c>
      <c r="B129">
        <f>LN('N225 Index price'!F129/'N225 Index price'!F128)</f>
        <v>-3.3982369102918703E-3</v>
      </c>
    </row>
    <row r="130" spans="1:2" x14ac:dyDescent="0.25">
      <c r="A130" s="1">
        <v>42171</v>
      </c>
      <c r="B130">
        <f>LN('N225 Index price'!F130/'N225 Index price'!F129)</f>
        <v>1.9796366358860208E-3</v>
      </c>
    </row>
    <row r="131" spans="1:2" x14ac:dyDescent="0.25">
      <c r="A131" s="1">
        <v>42178</v>
      </c>
      <c r="B131">
        <f>LN('N225 Index price'!F131/'N225 Index price'!F130)</f>
        <v>-1.5701104108543428E-2</v>
      </c>
    </row>
    <row r="132" spans="1:2" x14ac:dyDescent="0.25">
      <c r="A132" s="1">
        <v>42185</v>
      </c>
      <c r="B132">
        <f>LN('N225 Index price'!F132/'N225 Index price'!F131)</f>
        <v>1.0789698742916186E-4</v>
      </c>
    </row>
    <row r="133" spans="1:2" x14ac:dyDescent="0.25">
      <c r="A133" s="1">
        <v>42192</v>
      </c>
      <c r="B133">
        <f>LN('N225 Index price'!F133/'N225 Index price'!F132)</f>
        <v>-1.1118687724318589E-3</v>
      </c>
    </row>
    <row r="134" spans="1:2" x14ac:dyDescent="0.25">
      <c r="A134" s="1">
        <v>42199</v>
      </c>
      <c r="B134">
        <f>LN('N225 Index price'!F134/'N225 Index price'!F133)</f>
        <v>2.7549159714335223E-2</v>
      </c>
    </row>
    <row r="135" spans="1:2" x14ac:dyDescent="0.25">
      <c r="A135" s="1">
        <v>42206</v>
      </c>
      <c r="B135">
        <f>LN('N225 Index price'!F135/'N225 Index price'!F134)</f>
        <v>-1.46740598819011E-2</v>
      </c>
    </row>
    <row r="136" spans="1:2" x14ac:dyDescent="0.25">
      <c r="A136" s="1">
        <v>42213</v>
      </c>
      <c r="B136">
        <f>LN('N225 Index price'!F136/'N225 Index price'!F135)</f>
        <v>9.6831290197392974E-3</v>
      </c>
    </row>
    <row r="137" spans="1:2" x14ac:dyDescent="0.25">
      <c r="A137" s="1">
        <v>42220</v>
      </c>
      <c r="B137">
        <f>LN('N225 Index price'!F137/'N225 Index price'!F136)</f>
        <v>1.2601725751587996E-2</v>
      </c>
    </row>
    <row r="138" spans="1:2" x14ac:dyDescent="0.25">
      <c r="A138" s="1">
        <v>42227</v>
      </c>
      <c r="B138">
        <f>LN('N225 Index price'!F138/'N225 Index price'!F137)</f>
        <v>-9.0965850156436833E-3</v>
      </c>
    </row>
    <row r="139" spans="1:2" x14ac:dyDescent="0.25">
      <c r="A139" s="1">
        <v>42234</v>
      </c>
      <c r="B139">
        <f>LN('N225 Index price'!F139/'N225 Index price'!F138)</f>
        <v>-0.10630685627333283</v>
      </c>
    </row>
    <row r="140" spans="1:2" x14ac:dyDescent="0.25">
      <c r="A140" s="1">
        <v>42241</v>
      </c>
      <c r="B140">
        <f>LN('N225 Index price'!F140/'N225 Index price'!F139)</f>
        <v>1.8690896141553767E-2</v>
      </c>
    </row>
    <row r="141" spans="1:2" x14ac:dyDescent="0.25">
      <c r="A141" s="1">
        <v>42248</v>
      </c>
      <c r="B141">
        <f>LN('N225 Index price'!F141/'N225 Index price'!F140)</f>
        <v>-5.6068186256554318E-2</v>
      </c>
    </row>
    <row r="142" spans="1:2" x14ac:dyDescent="0.25">
      <c r="A142" s="1">
        <v>42255</v>
      </c>
      <c r="B142">
        <f>LN('N225 Index price'!F142/'N225 Index price'!F141)</f>
        <v>5.8744109595372336E-3</v>
      </c>
    </row>
    <row r="143" spans="1:2" x14ac:dyDescent="0.25">
      <c r="A143" s="1">
        <v>42262</v>
      </c>
      <c r="B143">
        <f>LN('N225 Index price'!F143/'N225 Index price'!F142)</f>
        <v>5.800436984171633E-3</v>
      </c>
    </row>
    <row r="144" spans="1:2" x14ac:dyDescent="0.25">
      <c r="A144" s="1">
        <v>42269</v>
      </c>
      <c r="B144">
        <f>LN('N225 Index price'!F144/'N225 Index price'!F143)</f>
        <v>-2.3806121996750237E-2</v>
      </c>
    </row>
    <row r="145" spans="1:2" x14ac:dyDescent="0.25">
      <c r="A145" s="1">
        <v>42276</v>
      </c>
      <c r="B145">
        <f>LN('N225 Index price'!F145/'N225 Index price'!F144)</f>
        <v>2.021806813577379E-2</v>
      </c>
    </row>
    <row r="146" spans="1:2" x14ac:dyDescent="0.25">
      <c r="A146" s="1">
        <v>42283</v>
      </c>
      <c r="B146">
        <f>LN('N225 Index price'!F146/'N225 Index price'!F145)</f>
        <v>2.3773361208097834E-2</v>
      </c>
    </row>
    <row r="147" spans="1:2" x14ac:dyDescent="0.25">
      <c r="A147" s="1">
        <v>42290</v>
      </c>
      <c r="B147">
        <f>LN('N225 Index price'!F147/'N225 Index price'!F146)</f>
        <v>-1.6814193633914353E-2</v>
      </c>
    </row>
    <row r="148" spans="1:2" x14ac:dyDescent="0.25">
      <c r="A148" s="1">
        <v>42297</v>
      </c>
      <c r="B148">
        <f>LN('N225 Index price'!F148/'N225 Index price'!F147)</f>
        <v>4.4016003955982541E-2</v>
      </c>
    </row>
    <row r="149" spans="1:2" x14ac:dyDescent="0.25">
      <c r="A149" s="1">
        <v>42304</v>
      </c>
      <c r="B149">
        <f>LN('N225 Index price'!F149/'N225 Index price'!F148)</f>
        <v>-1.4025018088784397E-2</v>
      </c>
    </row>
    <row r="150" spans="1:2" x14ac:dyDescent="0.25">
      <c r="A150" s="1">
        <v>42311</v>
      </c>
      <c r="B150">
        <f>LN('N225 Index price'!F150/'N225 Index price'!F149)</f>
        <v>5.0080938497943803E-2</v>
      </c>
    </row>
    <row r="151" spans="1:2" x14ac:dyDescent="0.25">
      <c r="A151" s="1">
        <v>42318</v>
      </c>
      <c r="B151">
        <f>LN('N225 Index price'!F151/'N225 Index price'!F150)</f>
        <v>-1.2760089036512295E-2</v>
      </c>
    </row>
    <row r="152" spans="1:2" x14ac:dyDescent="0.25">
      <c r="A152" s="1">
        <v>42325</v>
      </c>
      <c r="B152">
        <f>LN('N225 Index price'!F152/'N225 Index price'!F151)</f>
        <v>2.4756944435136895E-2</v>
      </c>
    </row>
    <row r="153" spans="1:2" x14ac:dyDescent="0.25">
      <c r="A153" s="1">
        <v>42332</v>
      </c>
      <c r="B153">
        <f>LN('N225 Index price'!F153/'N225 Index price'!F152)</f>
        <v>-6.6792541817333557E-3</v>
      </c>
    </row>
    <row r="154" spans="1:2" x14ac:dyDescent="0.25">
      <c r="A154" s="1">
        <v>42339</v>
      </c>
      <c r="B154">
        <f>LN('N225 Index price'!F154/'N225 Index price'!F153)</f>
        <v>-2.5006748195952936E-3</v>
      </c>
    </row>
    <row r="155" spans="1:2" x14ac:dyDescent="0.25">
      <c r="A155" s="1">
        <v>42346</v>
      </c>
      <c r="B155">
        <f>LN('N225 Index price'!F155/'N225 Index price'!F154)</f>
        <v>-4.2240458359598221E-2</v>
      </c>
    </row>
    <row r="156" spans="1:2" x14ac:dyDescent="0.25">
      <c r="A156" s="1">
        <v>42353</v>
      </c>
      <c r="B156">
        <f>LN('N225 Index price'!F156/'N225 Index price'!F155)</f>
        <v>1.7248730963652539E-3</v>
      </c>
    </row>
    <row r="157" spans="1:2" x14ac:dyDescent="0.25">
      <c r="A157" s="1">
        <v>42360</v>
      </c>
      <c r="B157">
        <f>LN('N225 Index price'!F157/'N225 Index price'!F156)</f>
        <v>-2.2583038090107804E-3</v>
      </c>
    </row>
    <row r="158" spans="1:2" x14ac:dyDescent="0.25">
      <c r="A158" s="1">
        <v>42367</v>
      </c>
      <c r="B158">
        <f>LN('N225 Index price'!F158/'N225 Index price'!F157)</f>
        <v>-2.2633342351409604E-2</v>
      </c>
    </row>
    <row r="159" spans="1:2" x14ac:dyDescent="0.25">
      <c r="A159" s="1">
        <v>42374</v>
      </c>
      <c r="B159">
        <f>LN('N225 Index price'!F159/'N225 Index price'!F158)</f>
        <v>-4.1668079266289619E-2</v>
      </c>
    </row>
    <row r="160" spans="1:2" x14ac:dyDescent="0.25">
      <c r="A160" s="1">
        <v>42381</v>
      </c>
      <c r="B160">
        <f>LN('N225 Index price'!F160/'N225 Index price'!F159)</f>
        <v>-4.2853020116435339E-2</v>
      </c>
    </row>
    <row r="161" spans="1:2" x14ac:dyDescent="0.25">
      <c r="A161" s="1">
        <v>42388</v>
      </c>
      <c r="B161">
        <f>LN('N225 Index price'!F161/'N225 Index price'!F160)</f>
        <v>9.1198694151009979E-3</v>
      </c>
    </row>
    <row r="162" spans="1:2" x14ac:dyDescent="0.25">
      <c r="A162" s="1">
        <v>42395</v>
      </c>
      <c r="B162">
        <f>LN('N225 Index price'!F162/'N225 Index price'!F161)</f>
        <v>4.3140110923531552E-2</v>
      </c>
    </row>
    <row r="163" spans="1:2" x14ac:dyDescent="0.25">
      <c r="A163" s="1">
        <v>42402</v>
      </c>
      <c r="B163">
        <f>LN('N225 Index price'!F163/'N225 Index price'!F162)</f>
        <v>-4.9390092916667301E-2</v>
      </c>
    </row>
    <row r="164" spans="1:2" x14ac:dyDescent="0.25">
      <c r="A164" s="1">
        <v>42409</v>
      </c>
      <c r="B164">
        <f>LN('N225 Index price'!F164/'N225 Index price'!F163)</f>
        <v>-5.946731676385255E-2</v>
      </c>
    </row>
    <row r="165" spans="1:2" x14ac:dyDescent="0.25">
      <c r="A165" s="1">
        <v>42416</v>
      </c>
      <c r="B165">
        <f>LN('N225 Index price'!F165/'N225 Index price'!F164)</f>
        <v>5.5063778252072452E-3</v>
      </c>
    </row>
    <row r="166" spans="1:2" x14ac:dyDescent="0.25">
      <c r="A166" s="1">
        <v>42423</v>
      </c>
      <c r="B166">
        <f>LN('N225 Index price'!F166/'N225 Index price'!F165)</f>
        <v>-5.2455493623897106E-3</v>
      </c>
    </row>
    <row r="167" spans="1:2" x14ac:dyDescent="0.25">
      <c r="A167" s="1">
        <v>42430</v>
      </c>
      <c r="B167">
        <f>LN('N225 Index price'!F167/'N225 Index price'!F166)</f>
        <v>5.3723427696020072E-2</v>
      </c>
    </row>
    <row r="168" spans="1:2" x14ac:dyDescent="0.25">
      <c r="A168" s="1">
        <v>42437</v>
      </c>
      <c r="B168">
        <f>LN('N225 Index price'!F168/'N225 Index price'!F167)</f>
        <v>1.888643198950668E-2</v>
      </c>
    </row>
    <row r="169" spans="1:2" x14ac:dyDescent="0.25">
      <c r="A169" s="1">
        <v>42444</v>
      </c>
      <c r="B169">
        <f>LN('N225 Index price'!F169/'N225 Index price'!F168)</f>
        <v>-2.9976391907824737E-2</v>
      </c>
    </row>
    <row r="170" spans="1:2" x14ac:dyDescent="0.25">
      <c r="A170" s="1">
        <v>42451</v>
      </c>
      <c r="B170">
        <f>LN('N225 Index price'!F170/'N225 Index price'!F169)</f>
        <v>2.4193059011787317E-2</v>
      </c>
    </row>
    <row r="171" spans="1:2" x14ac:dyDescent="0.25">
      <c r="A171" s="1">
        <v>42458</v>
      </c>
      <c r="B171">
        <f>LN('N225 Index price'!F171/'N225 Index price'!F170)</f>
        <v>-6.0822796653591062E-2</v>
      </c>
    </row>
    <row r="172" spans="1:2" x14ac:dyDescent="0.25">
      <c r="A172" s="1">
        <v>42465</v>
      </c>
      <c r="B172">
        <f>LN('N225 Index price'!F172/'N225 Index price'!F171)</f>
        <v>-2.3351439842809664E-2</v>
      </c>
    </row>
    <row r="173" spans="1:2" x14ac:dyDescent="0.25">
      <c r="A173" s="1">
        <v>42472</v>
      </c>
      <c r="B173">
        <f>LN('N225 Index price'!F173/'N225 Index price'!F172)</f>
        <v>3.2776469303665921E-2</v>
      </c>
    </row>
    <row r="174" spans="1:2" x14ac:dyDescent="0.25">
      <c r="A174" s="1">
        <v>42479</v>
      </c>
      <c r="B174">
        <f>LN('N225 Index price'!F174/'N225 Index price'!F173)</f>
        <v>6.9037754372254345E-2</v>
      </c>
    </row>
    <row r="175" spans="1:2" x14ac:dyDescent="0.25">
      <c r="A175" s="1">
        <v>42486</v>
      </c>
      <c r="B175">
        <f>LN('N225 Index price'!F175/'N225 Index price'!F174)</f>
        <v>-7.6968524812795966E-2</v>
      </c>
    </row>
    <row r="176" spans="1:2" x14ac:dyDescent="0.25">
      <c r="A176" s="1">
        <v>42493</v>
      </c>
      <c r="B176">
        <f>LN('N225 Index price'!F176/'N225 Index price'!F175)</f>
        <v>4.2424758484575107E-3</v>
      </c>
    </row>
    <row r="177" spans="1:2" x14ac:dyDescent="0.25">
      <c r="A177" s="1">
        <v>42500</v>
      </c>
      <c r="B177">
        <f>LN('N225 Index price'!F177/'N225 Index price'!F176)</f>
        <v>1.5321688924401876E-2</v>
      </c>
    </row>
    <row r="178" spans="1:2" x14ac:dyDescent="0.25">
      <c r="A178" s="1">
        <v>42507</v>
      </c>
      <c r="B178">
        <f>LN('N225 Index price'!F178/'N225 Index price'!F177)</f>
        <v>1.1364466381264949E-2</v>
      </c>
    </row>
    <row r="179" spans="1:2" x14ac:dyDescent="0.25">
      <c r="A179" s="1">
        <v>42514</v>
      </c>
      <c r="B179">
        <f>LN('N225 Index price'!F179/'N225 Index price'!F178)</f>
        <v>2.452007844312978E-2</v>
      </c>
    </row>
    <row r="180" spans="1:2" x14ac:dyDescent="0.25">
      <c r="A180" s="1">
        <v>42521</v>
      </c>
      <c r="B180">
        <f>LN('N225 Index price'!F180/'N225 Index price'!F179)</f>
        <v>-2.9007592676670073E-2</v>
      </c>
    </row>
    <row r="181" spans="1:2" x14ac:dyDescent="0.25">
      <c r="A181" s="1">
        <v>42528</v>
      </c>
      <c r="B181">
        <f>LN('N225 Index price'!F181/'N225 Index price'!F180)</f>
        <v>-3.4412181934088196E-2</v>
      </c>
    </row>
    <row r="182" spans="1:2" x14ac:dyDescent="0.25">
      <c r="A182" s="1">
        <v>42535</v>
      </c>
      <c r="B182">
        <f>LN('N225 Index price'!F182/'N225 Index price'!F181)</f>
        <v>-3.3691297659557752E-3</v>
      </c>
    </row>
    <row r="183" spans="1:2" x14ac:dyDescent="0.25">
      <c r="A183" s="1">
        <v>42542</v>
      </c>
      <c r="B183">
        <f>LN('N225 Index price'!F183/'N225 Index price'!F182)</f>
        <v>-4.1962999730748546E-2</v>
      </c>
    </row>
    <row r="184" spans="1:2" x14ac:dyDescent="0.25">
      <c r="A184" s="1">
        <v>42549</v>
      </c>
      <c r="B184">
        <f>LN('N225 Index price'!F184/'N225 Index price'!F183)</f>
        <v>3.0022502787189563E-2</v>
      </c>
    </row>
    <row r="185" spans="1:2" x14ac:dyDescent="0.25">
      <c r="A185" s="1">
        <v>42556</v>
      </c>
      <c r="B185">
        <f>LN('N225 Index price'!F185/'N225 Index price'!F184)</f>
        <v>-4.2547504647216768E-3</v>
      </c>
    </row>
    <row r="186" spans="1:2" x14ac:dyDescent="0.25">
      <c r="A186" s="1">
        <v>42563</v>
      </c>
      <c r="B186">
        <f>LN('N225 Index price'!F186/'N225 Index price'!F185)</f>
        <v>4.9007687959962798E-2</v>
      </c>
    </row>
    <row r="187" spans="1:2" x14ac:dyDescent="0.25">
      <c r="A187" s="1">
        <v>42570</v>
      </c>
      <c r="B187">
        <f>LN('N225 Index price'!F187/'N225 Index price'!F186)</f>
        <v>7.3941358278830352E-3</v>
      </c>
    </row>
    <row r="188" spans="1:2" x14ac:dyDescent="0.25">
      <c r="A188" s="1">
        <v>42577</v>
      </c>
      <c r="B188">
        <f>LN('N225 Index price'!F188/'N225 Index price'!F187)</f>
        <v>9.3098651941751678E-4</v>
      </c>
    </row>
    <row r="189" spans="1:2" x14ac:dyDescent="0.25">
      <c r="A189" s="1">
        <v>42584</v>
      </c>
      <c r="B189">
        <f>LN('N225 Index price'!F189/'N225 Index price'!F188)</f>
        <v>8.8930059877913173E-4</v>
      </c>
    </row>
    <row r="190" spans="1:2" x14ac:dyDescent="0.25">
      <c r="A190" s="1">
        <v>42591</v>
      </c>
      <c r="B190">
        <f>LN('N225 Index price'!F190/'N225 Index price'!F189)</f>
        <v>1.3066378326137589E-2</v>
      </c>
    </row>
    <row r="191" spans="1:2" x14ac:dyDescent="0.25">
      <c r="A191" s="1">
        <v>42598</v>
      </c>
      <c r="B191">
        <f>LN('N225 Index price'!F191/'N225 Index price'!F190)</f>
        <v>-1.6217226881924562E-2</v>
      </c>
    </row>
    <row r="192" spans="1:2" x14ac:dyDescent="0.25">
      <c r="A192" s="1">
        <v>42605</v>
      </c>
      <c r="B192">
        <f>LN('N225 Index price'!F192/'N225 Index price'!F191)</f>
        <v>8.3575071610240744E-3</v>
      </c>
    </row>
    <row r="193" spans="1:2" x14ac:dyDescent="0.25">
      <c r="A193" s="1">
        <v>42612</v>
      </c>
      <c r="B193">
        <f>LN('N225 Index price'!F193/'N225 Index price'!F192)</f>
        <v>1.777335039955617E-2</v>
      </c>
    </row>
    <row r="194" spans="1:2" x14ac:dyDescent="0.25">
      <c r="A194" s="1">
        <v>42619</v>
      </c>
      <c r="B194">
        <f>LN('N225 Index price'!F194/'N225 Index price'!F193)</f>
        <v>-2.1638636105565313E-2</v>
      </c>
    </row>
    <row r="195" spans="1:2" x14ac:dyDescent="0.25">
      <c r="A195" s="1">
        <v>42626</v>
      </c>
      <c r="B195">
        <f>LN('N225 Index price'!F195/'N225 Index price'!F194)</f>
        <v>-9.2571095340816898E-3</v>
      </c>
    </row>
    <row r="196" spans="1:2" x14ac:dyDescent="0.25">
      <c r="A196" s="1">
        <v>42633</v>
      </c>
      <c r="B196">
        <f>LN('N225 Index price'!F196/'N225 Index price'!F195)</f>
        <v>1.5286480684622919E-3</v>
      </c>
    </row>
    <row r="197" spans="1:2" x14ac:dyDescent="0.25">
      <c r="A197" s="1">
        <v>42640</v>
      </c>
      <c r="B197">
        <f>LN('N225 Index price'!F197/'N225 Index price'!F196)</f>
        <v>3.2651867247908074E-3</v>
      </c>
    </row>
    <row r="198" spans="1:2" x14ac:dyDescent="0.25">
      <c r="A198" s="1">
        <v>42647</v>
      </c>
      <c r="B198">
        <f>LN('N225 Index price'!F198/'N225 Index price'!F197)</f>
        <v>1.562671429679803E-2</v>
      </c>
    </row>
    <row r="199" spans="1:2" x14ac:dyDescent="0.25">
      <c r="A199" s="1">
        <v>42654</v>
      </c>
      <c r="B199">
        <f>LN('N225 Index price'!F199/'N225 Index price'!F198)</f>
        <v>2.3713904604332255E-3</v>
      </c>
    </row>
    <row r="200" spans="1:2" x14ac:dyDescent="0.25">
      <c r="A200" s="1">
        <v>42661</v>
      </c>
      <c r="B200">
        <f>LN('N225 Index price'!F200/'N225 Index price'!F199)</f>
        <v>1.9587870700971007E-2</v>
      </c>
    </row>
    <row r="201" spans="1:2" x14ac:dyDescent="0.25">
      <c r="A201" s="1">
        <v>42668</v>
      </c>
      <c r="B201">
        <f>LN('N225 Index price'!F201/'N225 Index price'!F200)</f>
        <v>1.0998535140111211E-2</v>
      </c>
    </row>
    <row r="202" spans="1:2" x14ac:dyDescent="0.25">
      <c r="A202" s="1">
        <v>42675</v>
      </c>
      <c r="B202">
        <f>LN('N225 Index price'!F202/'N225 Index price'!F201)</f>
        <v>-1.4323517494997757E-2</v>
      </c>
    </row>
    <row r="203" spans="1:2" x14ac:dyDescent="0.25">
      <c r="A203" s="1">
        <v>42682</v>
      </c>
      <c r="B203">
        <f>LN('N225 Index price'!F203/'N225 Index price'!F202)</f>
        <v>2.8432940633444898E-2</v>
      </c>
    </row>
    <row r="204" spans="1:2" x14ac:dyDescent="0.25">
      <c r="A204" s="1">
        <v>42689</v>
      </c>
      <c r="B204">
        <f>LN('N225 Index price'!F204/'N225 Index price'!F203)</f>
        <v>2.4227953112778956E-2</v>
      </c>
    </row>
    <row r="205" spans="1:2" x14ac:dyDescent="0.25">
      <c r="A205" s="1">
        <v>42696</v>
      </c>
      <c r="B205">
        <f>LN('N225 Index price'!F205/'N225 Index price'!F204)</f>
        <v>1.376056148493757E-2</v>
      </c>
    </row>
    <row r="206" spans="1:2" x14ac:dyDescent="0.25">
      <c r="A206" s="1">
        <v>42703</v>
      </c>
      <c r="B206">
        <f>LN('N225 Index price'!F206/'N225 Index price'!F205)</f>
        <v>-4.4715441599904393E-3</v>
      </c>
    </row>
    <row r="207" spans="1:2" x14ac:dyDescent="0.25">
      <c r="A207" s="1">
        <v>42710</v>
      </c>
      <c r="B207">
        <f>LN('N225 Index price'!F207/'N225 Index price'!F206)</f>
        <v>4.7031836752595424E-2</v>
      </c>
    </row>
    <row r="208" spans="1:2" x14ac:dyDescent="0.25">
      <c r="A208" s="1">
        <v>42717</v>
      </c>
      <c r="B208">
        <f>LN('N225 Index price'!F208/'N225 Index price'!F207)</f>
        <v>1.2274654721484196E-2</v>
      </c>
    </row>
    <row r="209" spans="1:2" x14ac:dyDescent="0.25">
      <c r="A209" s="1">
        <v>42724</v>
      </c>
      <c r="B209">
        <f>LN('N225 Index price'!F209/'N225 Index price'!F208)</f>
        <v>2.5992517305207412E-4</v>
      </c>
    </row>
    <row r="210" spans="1:2" x14ac:dyDescent="0.25">
      <c r="A210" s="1">
        <v>42731</v>
      </c>
      <c r="B210">
        <f>LN('N225 Index price'!F210/'N225 Index price'!F209)</f>
        <v>-1.4659524469426673E-2</v>
      </c>
    </row>
    <row r="211" spans="1:2" x14ac:dyDescent="0.25">
      <c r="A211" s="1">
        <v>42738</v>
      </c>
      <c r="B211">
        <f>LN('N225 Index price'!F211/'N225 Index price'!F210)</f>
        <v>1.7629308304714066E-2</v>
      </c>
    </row>
    <row r="212" spans="1:2" x14ac:dyDescent="0.25">
      <c r="A212" s="1">
        <v>42745</v>
      </c>
      <c r="B212">
        <f>LN('N225 Index price'!F212/'N225 Index price'!F211)</f>
        <v>-1.8630570129344059E-2</v>
      </c>
    </row>
    <row r="213" spans="1:2" x14ac:dyDescent="0.25">
      <c r="A213" s="1">
        <v>42752</v>
      </c>
      <c r="B213">
        <f>LN('N225 Index price'!F213/'N225 Index price'!F212)</f>
        <v>-1.0751932202015511E-2</v>
      </c>
    </row>
    <row r="214" spans="1:2" x14ac:dyDescent="0.25">
      <c r="A214" s="1">
        <v>42759</v>
      </c>
      <c r="B214">
        <f>LN('N225 Index price'!F214/'N225 Index price'!F213)</f>
        <v>2.4978916184326107E-2</v>
      </c>
    </row>
    <row r="215" spans="1:2" x14ac:dyDescent="0.25">
      <c r="A215" s="1">
        <v>42766</v>
      </c>
      <c r="B215">
        <f>LN('N225 Index price'!F215/'N225 Index price'!F214)</f>
        <v>-2.0453598028226255E-2</v>
      </c>
    </row>
    <row r="216" spans="1:2" x14ac:dyDescent="0.25">
      <c r="A216" s="1">
        <v>42773</v>
      </c>
      <c r="B216">
        <f>LN('N225 Index price'!F216/'N225 Index price'!F215)</f>
        <v>2.5104929170897967E-2</v>
      </c>
    </row>
    <row r="217" spans="1:2" x14ac:dyDescent="0.25">
      <c r="A217" s="1">
        <v>42780</v>
      </c>
      <c r="B217">
        <f>LN('N225 Index price'!F217/'N225 Index price'!F216)</f>
        <v>-1.0750249291889958E-2</v>
      </c>
    </row>
    <row r="218" spans="1:2" x14ac:dyDescent="0.25">
      <c r="A218" s="1">
        <v>42787</v>
      </c>
      <c r="B218">
        <f>LN('N225 Index price'!F218/'N225 Index price'!F217)</f>
        <v>-7.4877725072986304E-3</v>
      </c>
    </row>
    <row r="219" spans="1:2" x14ac:dyDescent="0.25">
      <c r="A219" s="1">
        <v>42794</v>
      </c>
      <c r="B219">
        <f>LN('N225 Index price'!F219/'N225 Index price'!F218)</f>
        <v>1.4117867637734519E-2</v>
      </c>
    </row>
    <row r="220" spans="1:2" x14ac:dyDescent="0.25">
      <c r="A220" s="1">
        <v>42801</v>
      </c>
      <c r="B220">
        <f>LN('N225 Index price'!F220/'N225 Index price'!F219)</f>
        <v>1.305276183292569E-2</v>
      </c>
    </row>
    <row r="221" spans="1:2" x14ac:dyDescent="0.25">
      <c r="A221" s="1">
        <v>42808</v>
      </c>
      <c r="B221">
        <f>LN('N225 Index price'!F221/'N225 Index price'!F220)</f>
        <v>-5.7289997854511679E-3</v>
      </c>
    </row>
    <row r="222" spans="1:2" x14ac:dyDescent="0.25">
      <c r="A222" s="1">
        <v>42815</v>
      </c>
      <c r="B222">
        <f>LN('N225 Index price'!F222/'N225 Index price'!F221)</f>
        <v>-2.7840762450033599E-2</v>
      </c>
    </row>
    <row r="223" spans="1:2" x14ac:dyDescent="0.25">
      <c r="A223" s="1">
        <v>42822</v>
      </c>
      <c r="B223">
        <f>LN('N225 Index price'!F223/'N225 Index price'!F222)</f>
        <v>-1.2427934203783171E-4</v>
      </c>
    </row>
    <row r="224" spans="1:2" x14ac:dyDescent="0.25">
      <c r="A224" s="1">
        <v>42829</v>
      </c>
      <c r="B224">
        <f>LN('N225 Index price'!F224/'N225 Index price'!F223)</f>
        <v>-9.8118393278453699E-3</v>
      </c>
    </row>
    <row r="225" spans="1:2" x14ac:dyDescent="0.25">
      <c r="A225" s="1">
        <v>42836</v>
      </c>
      <c r="B225">
        <f>LN('N225 Index price'!F225/'N225 Index price'!F224)</f>
        <v>-2.3827973874095732E-2</v>
      </c>
    </row>
    <row r="226" spans="1:2" x14ac:dyDescent="0.25">
      <c r="A226" s="1">
        <v>42843</v>
      </c>
      <c r="B226">
        <f>LN('N225 Index price'!F226/'N225 Index price'!F225)</f>
        <v>2.7968792729996486E-2</v>
      </c>
    </row>
    <row r="227" spans="1:2" x14ac:dyDescent="0.25">
      <c r="A227" s="1">
        <v>42850</v>
      </c>
      <c r="B227">
        <f>LN('N225 Index price'!F227/'N225 Index price'!F226)</f>
        <v>2.276503866544435E-2</v>
      </c>
    </row>
    <row r="228" spans="1:2" x14ac:dyDescent="0.25">
      <c r="A228" s="1">
        <v>42857</v>
      </c>
      <c r="B228">
        <f>LN('N225 Index price'!F228/'N225 Index price'!F227)</f>
        <v>2.9853587984168973E-2</v>
      </c>
    </row>
    <row r="229" spans="1:2" x14ac:dyDescent="0.25">
      <c r="A229" s="1">
        <v>42864</v>
      </c>
      <c r="B229">
        <f>LN('N225 Index price'!F229/'N225 Index price'!F228)</f>
        <v>-1.3001009366955998E-3</v>
      </c>
    </row>
    <row r="230" spans="1:2" x14ac:dyDescent="0.25">
      <c r="A230" s="1">
        <v>42871</v>
      </c>
      <c r="B230">
        <f>LN('N225 Index price'!F230/'N225 Index price'!F229)</f>
        <v>-9.6880339801075788E-3</v>
      </c>
    </row>
    <row r="231" spans="1:2" x14ac:dyDescent="0.25">
      <c r="A231" s="1">
        <v>42878</v>
      </c>
      <c r="B231">
        <f>LN('N225 Index price'!F231/'N225 Index price'!F230)</f>
        <v>2.1803442047185664E-4</v>
      </c>
    </row>
    <row r="232" spans="1:2" x14ac:dyDescent="0.25">
      <c r="A232" s="1">
        <v>42885</v>
      </c>
      <c r="B232">
        <f>LN('N225 Index price'!F232/'N225 Index price'!F231)</f>
        <v>2.4503532666850042E-2</v>
      </c>
    </row>
    <row r="233" spans="1:2" x14ac:dyDescent="0.25">
      <c r="A233" s="1">
        <v>42892</v>
      </c>
      <c r="B233">
        <f>LN('N225 Index price'!F233/'N225 Index price'!F232)</f>
        <v>-1.3086222339005468E-2</v>
      </c>
    </row>
    <row r="234" spans="1:2" x14ac:dyDescent="0.25">
      <c r="A234" s="1">
        <v>42899</v>
      </c>
      <c r="B234">
        <f>LN('N225 Index price'!F234/'N225 Index price'!F233)</f>
        <v>7.9632502936347917E-3</v>
      </c>
    </row>
    <row r="235" spans="1:2" x14ac:dyDescent="0.25">
      <c r="A235" s="1">
        <v>42906</v>
      </c>
      <c r="B235">
        <f>LN('N225 Index price'!F235/'N225 Index price'!F234)</f>
        <v>4.25645942389297E-3</v>
      </c>
    </row>
    <row r="236" spans="1:2" x14ac:dyDescent="0.25">
      <c r="A236" s="1">
        <v>42913</v>
      </c>
      <c r="B236">
        <f>LN('N225 Index price'!F236/'N225 Index price'!F235)</f>
        <v>-4.8520807047103065E-3</v>
      </c>
    </row>
    <row r="237" spans="1:2" x14ac:dyDescent="0.25">
      <c r="A237" s="1">
        <v>42920</v>
      </c>
      <c r="B237">
        <f>LN('N225 Index price'!F237/'N225 Index price'!F236)</f>
        <v>1.2546941991404108E-3</v>
      </c>
    </row>
    <row r="238" spans="1:2" x14ac:dyDescent="0.25">
      <c r="A238" s="1">
        <v>42927</v>
      </c>
      <c r="B238">
        <f>LN('N225 Index price'!F238/'N225 Index price'!F237)</f>
        <v>1.8845309509582899E-3</v>
      </c>
    </row>
    <row r="239" spans="1:2" x14ac:dyDescent="0.25">
      <c r="A239" s="1">
        <v>42934</v>
      </c>
      <c r="B239">
        <f>LN('N225 Index price'!F239/'N225 Index price'!F238)</f>
        <v>-7.1426237573227009E-3</v>
      </c>
    </row>
    <row r="240" spans="1:2" x14ac:dyDescent="0.25">
      <c r="A240" s="1">
        <v>42941</v>
      </c>
      <c r="B240">
        <f>LN('N225 Index price'!F240/'N225 Index price'!F239)</f>
        <v>-2.5307860580487044E-3</v>
      </c>
    </row>
    <row r="241" spans="1:2" x14ac:dyDescent="0.25">
      <c r="A241" s="1">
        <v>42948</v>
      </c>
      <c r="B241">
        <f>LN('N225 Index price'!F241/'N225 Index price'!F240)</f>
        <v>6.5386646558608999E-3</v>
      </c>
    </row>
    <row r="242" spans="1:2" x14ac:dyDescent="0.25">
      <c r="A242" s="1">
        <v>42955</v>
      </c>
      <c r="B242">
        <f>LN('N225 Index price'!F242/'N225 Index price'!F241)</f>
        <v>-2.6207705482676612E-2</v>
      </c>
    </row>
    <row r="243" spans="1:2" x14ac:dyDescent="0.25">
      <c r="A243" s="1">
        <v>42962</v>
      </c>
      <c r="B243">
        <f>LN('N225 Index price'!F243/'N225 Index price'!F242)</f>
        <v>-7.3962781405595901E-3</v>
      </c>
    </row>
    <row r="244" spans="1:2" x14ac:dyDescent="0.25">
      <c r="A244" s="1">
        <v>42969</v>
      </c>
      <c r="B244">
        <f>LN('N225 Index price'!F244/'N225 Index price'!F243)</f>
        <v>2.923024727646481E-3</v>
      </c>
    </row>
    <row r="245" spans="1:2" x14ac:dyDescent="0.25">
      <c r="A245" s="1">
        <v>42976</v>
      </c>
      <c r="B245">
        <f>LN('N225 Index price'!F245/'N225 Index price'!F244)</f>
        <v>2.9955043063912461E-3</v>
      </c>
    </row>
    <row r="246" spans="1:2" x14ac:dyDescent="0.25">
      <c r="A246" s="1">
        <v>42983</v>
      </c>
      <c r="B246">
        <f>LN('N225 Index price'!F246/'N225 Index price'!F245)</f>
        <v>1.9214176668398701E-3</v>
      </c>
    </row>
    <row r="247" spans="1:2" x14ac:dyDescent="0.25">
      <c r="A247" s="1">
        <v>42990</v>
      </c>
      <c r="B247">
        <f>LN('N225 Index price'!F247/'N225 Index price'!F246)</f>
        <v>1.8438134064418323E-2</v>
      </c>
    </row>
    <row r="248" spans="1:2" x14ac:dyDescent="0.25">
      <c r="A248" s="1">
        <v>42997</v>
      </c>
      <c r="B248">
        <f>LN('N225 Index price'!F248/'N225 Index price'!F247)</f>
        <v>2.4219265532201974E-2</v>
      </c>
    </row>
    <row r="249" spans="1:2" x14ac:dyDescent="0.25">
      <c r="A249" s="1">
        <v>43004</v>
      </c>
      <c r="B249">
        <f>LN('N225 Index price'!F249/'N225 Index price'!F248)</f>
        <v>1.568308164923649E-4</v>
      </c>
    </row>
    <row r="250" spans="1:2" x14ac:dyDescent="0.25">
      <c r="A250" s="1">
        <v>43011</v>
      </c>
      <c r="B250">
        <f>LN('N225 Index price'!F250/'N225 Index price'!F249)</f>
        <v>1.4111751593491931E-2</v>
      </c>
    </row>
    <row r="251" spans="1:2" x14ac:dyDescent="0.25">
      <c r="A251" s="1">
        <v>43018</v>
      </c>
      <c r="B251">
        <f>LN('N225 Index price'!F251/'N225 Index price'!F250)</f>
        <v>2.693368138679355E-2</v>
      </c>
    </row>
    <row r="252" spans="1:2" x14ac:dyDescent="0.25">
      <c r="A252" s="1">
        <v>43025</v>
      </c>
      <c r="B252">
        <f>LN('N225 Index price'!F252/'N225 Index price'!F251)</f>
        <v>2.0539354642653457E-2</v>
      </c>
    </row>
    <row r="253" spans="1:2" x14ac:dyDescent="0.25">
      <c r="A253" s="1">
        <v>43032</v>
      </c>
      <c r="B253">
        <f>LN('N225 Index price'!F253/'N225 Index price'!F252)</f>
        <v>1.4414874904192921E-2</v>
      </c>
    </row>
    <row r="254" spans="1:2" x14ac:dyDescent="0.25">
      <c r="A254" s="1">
        <v>43039</v>
      </c>
      <c r="B254">
        <f>LN('N225 Index price'!F254/'N225 Index price'!F253)</f>
        <v>2.4089111615649608E-2</v>
      </c>
    </row>
    <row r="255" spans="1:2" x14ac:dyDescent="0.25">
      <c r="A255" s="1">
        <v>43046</v>
      </c>
      <c r="B255">
        <f>LN('N225 Index price'!F255/'N225 Index price'!F254)</f>
        <v>-7.4499271367946748E-3</v>
      </c>
    </row>
    <row r="256" spans="1:2" x14ac:dyDescent="0.25">
      <c r="A256" s="1">
        <v>43053</v>
      </c>
      <c r="B256">
        <f>LN('N225 Index price'!F256/'N225 Index price'!F255)</f>
        <v>-5.3415501281495028E-3</v>
      </c>
    </row>
    <row r="257" spans="1:2" x14ac:dyDescent="0.25">
      <c r="A257" s="1">
        <v>43060</v>
      </c>
      <c r="B257">
        <f>LN('N225 Index price'!F257/'N225 Index price'!F256)</f>
        <v>1.0466683349967733E-2</v>
      </c>
    </row>
    <row r="258" spans="1:2" x14ac:dyDescent="0.25">
      <c r="A258" s="1">
        <v>43067</v>
      </c>
      <c r="B258">
        <f>LN('N225 Index price'!F258/'N225 Index price'!F257)</f>
        <v>9.3432189731082298E-3</v>
      </c>
    </row>
    <row r="259" spans="1:2" x14ac:dyDescent="0.25">
      <c r="A259" s="1">
        <v>43074</v>
      </c>
      <c r="B259">
        <f>LN('N225 Index price'!F259/'N225 Index price'!F258)</f>
        <v>1.0146468542803639E-2</v>
      </c>
    </row>
    <row r="260" spans="1:2" x14ac:dyDescent="0.25">
      <c r="A260" s="1">
        <v>43081</v>
      </c>
      <c r="B260">
        <f>LN('N225 Index price'!F260/'N225 Index price'!F259)</f>
        <v>-1.61258921737627E-3</v>
      </c>
    </row>
    <row r="261" spans="1:2" x14ac:dyDescent="0.25">
      <c r="A261" s="1">
        <v>43088</v>
      </c>
      <c r="B261">
        <f>LN('N225 Index price'!F261/'N225 Index price'!F260)</f>
        <v>1.632172498238451E-3</v>
      </c>
    </row>
    <row r="262" spans="1:2" x14ac:dyDescent="0.25">
      <c r="A262" s="1">
        <v>43095</v>
      </c>
      <c r="B262">
        <f>LN('N225 Index price'!F262/'N225 Index price'!F261)</f>
        <v>-7.6247431270519564E-3</v>
      </c>
    </row>
    <row r="263" spans="1:2" x14ac:dyDescent="0.25">
      <c r="A263" s="1">
        <v>43102</v>
      </c>
      <c r="B263">
        <f>LN('N225 Index price'!F263/'N225 Index price'!F262)</f>
        <v>4.0866301936772438E-2</v>
      </c>
    </row>
    <row r="264" spans="1:2" x14ac:dyDescent="0.25">
      <c r="A264" s="1">
        <v>43109</v>
      </c>
      <c r="B264">
        <f>LN('N225 Index price'!F264/'N225 Index price'!F263)</f>
        <v>1.4824557118576345E-5</v>
      </c>
    </row>
    <row r="265" spans="1:2" x14ac:dyDescent="0.25">
      <c r="A265" s="1">
        <v>43116</v>
      </c>
      <c r="B265">
        <f>LN('N225 Index price'!F265/'N225 Index price'!F264)</f>
        <v>4.2687477152814563E-3</v>
      </c>
    </row>
    <row r="266" spans="1:2" x14ac:dyDescent="0.25">
      <c r="A266" s="1">
        <v>43123</v>
      </c>
      <c r="B266">
        <f>LN('N225 Index price'!F266/'N225 Index price'!F265)</f>
        <v>-7.8823297668153339E-3</v>
      </c>
    </row>
    <row r="267" spans="1:2" x14ac:dyDescent="0.25">
      <c r="A267" s="1">
        <v>43130</v>
      </c>
      <c r="B267">
        <f>LN('N225 Index price'!F267/'N225 Index price'!F266)</f>
        <v>-4.0913964501040491E-2</v>
      </c>
    </row>
    <row r="268" spans="1:2" x14ac:dyDescent="0.25">
      <c r="A268" s="1">
        <v>43137</v>
      </c>
      <c r="B268">
        <f>LN('N225 Index price'!F268/'N225 Index price'!F267)</f>
        <v>-5.8996786636354763E-2</v>
      </c>
    </row>
    <row r="269" spans="1:2" x14ac:dyDescent="0.25">
      <c r="A269" s="1">
        <v>43144</v>
      </c>
      <c r="B269">
        <f>LN('N225 Index price'!F269/'N225 Index price'!F268)</f>
        <v>3.5223470076902817E-2</v>
      </c>
    </row>
    <row r="270" spans="1:2" x14ac:dyDescent="0.25">
      <c r="A270" s="1">
        <v>43151</v>
      </c>
      <c r="B270">
        <f>LN('N225 Index price'!F270/'N225 Index price'!F269)</f>
        <v>1.9953212187231688E-4</v>
      </c>
    </row>
    <row r="271" spans="1:2" x14ac:dyDescent="0.25">
      <c r="A271" s="1">
        <v>43158</v>
      </c>
      <c r="B271">
        <f>LN('N225 Index price'!F271/'N225 Index price'!F270)</f>
        <v>-5.1476694569080564E-2</v>
      </c>
    </row>
    <row r="272" spans="1:2" x14ac:dyDescent="0.25">
      <c r="A272" s="1">
        <v>43165</v>
      </c>
      <c r="B272">
        <f>LN('N225 Index price'!F272/'N225 Index price'!F271)</f>
        <v>3.6486914285693936E-2</v>
      </c>
    </row>
    <row r="273" spans="1:2" x14ac:dyDescent="0.25">
      <c r="A273" s="1">
        <v>43172</v>
      </c>
      <c r="B273">
        <f>LN('N225 Index price'!F273/'N225 Index price'!F272)</f>
        <v>-1.5847437858890017E-2</v>
      </c>
    </row>
    <row r="274" spans="1:2" x14ac:dyDescent="0.25">
      <c r="A274" s="1">
        <v>43179</v>
      </c>
      <c r="B274">
        <f>LN('N225 Index price'!F274/'N225 Index price'!F273)</f>
        <v>-3.3842355706950267E-2</v>
      </c>
    </row>
    <row r="275" spans="1:2" x14ac:dyDescent="0.25">
      <c r="A275" s="1">
        <v>43186</v>
      </c>
      <c r="B275">
        <f>LN('N225 Index price'!F275/'N225 Index price'!F274)</f>
        <v>2.9535307816250394E-2</v>
      </c>
    </row>
    <row r="276" spans="1:2" x14ac:dyDescent="0.25">
      <c r="A276" s="1">
        <v>43193</v>
      </c>
      <c r="B276">
        <f>LN('N225 Index price'!F276/'N225 Index price'!F275)</f>
        <v>1.3452765969073558E-2</v>
      </c>
    </row>
    <row r="277" spans="1:2" x14ac:dyDescent="0.25">
      <c r="A277" s="1">
        <v>43200</v>
      </c>
      <c r="B277">
        <f>LN('N225 Index price'!F277/'N225 Index price'!F276)</f>
        <v>7.2285231030749181E-3</v>
      </c>
    </row>
    <row r="278" spans="1:2" x14ac:dyDescent="0.25">
      <c r="A278" s="1">
        <v>43207</v>
      </c>
      <c r="B278">
        <f>LN('N225 Index price'!F278/'N225 Index price'!F277)</f>
        <v>1.1497815465951288E-2</v>
      </c>
    </row>
    <row r="279" spans="1:2" x14ac:dyDescent="0.25">
      <c r="A279" s="1">
        <v>43214</v>
      </c>
      <c r="B279">
        <f>LN('N225 Index price'!F279/'N225 Index price'!F278)</f>
        <v>1.7050007362488608E-2</v>
      </c>
    </row>
    <row r="280" spans="1:2" x14ac:dyDescent="0.25">
      <c r="A280" s="1">
        <v>43221</v>
      </c>
      <c r="B280">
        <f>LN('N225 Index price'!F280/'N225 Index price'!F279)</f>
        <v>-3.1555782252833627E-5</v>
      </c>
    </row>
    <row r="281" spans="1:2" x14ac:dyDescent="0.25">
      <c r="A281" s="1">
        <v>43228</v>
      </c>
      <c r="B281">
        <f>LN('N225 Index price'!F281/'N225 Index price'!F280)</f>
        <v>1.7590246771346678E-2</v>
      </c>
    </row>
    <row r="282" spans="1:2" x14ac:dyDescent="0.25">
      <c r="A282" s="1">
        <v>43235</v>
      </c>
      <c r="B282">
        <f>LN('N225 Index price'!F282/'N225 Index price'!F281)</f>
        <v>5.9522753524500604E-3</v>
      </c>
    </row>
    <row r="283" spans="1:2" x14ac:dyDescent="0.25">
      <c r="A283" s="1">
        <v>43242</v>
      </c>
      <c r="B283">
        <f>LN('N225 Index price'!F283/'N225 Index price'!F282)</f>
        <v>-2.2922712433944729E-2</v>
      </c>
    </row>
    <row r="284" spans="1:2" x14ac:dyDescent="0.25">
      <c r="A284" s="1">
        <v>43249</v>
      </c>
      <c r="B284">
        <f>LN('N225 Index price'!F284/'N225 Index price'!F283)</f>
        <v>-2.2912501577039866E-4</v>
      </c>
    </row>
    <row r="285" spans="1:2" x14ac:dyDescent="0.25">
      <c r="A285" s="1">
        <v>43256</v>
      </c>
      <c r="B285">
        <f>LN('N225 Index price'!F285/'N225 Index price'!F284)</f>
        <v>1.4492292763633671E-2</v>
      </c>
    </row>
    <row r="286" spans="1:2" x14ac:dyDescent="0.25">
      <c r="A286" s="1">
        <v>43263</v>
      </c>
      <c r="B286">
        <f>LN('N225 Index price'!F286/'N225 Index price'!F285)</f>
        <v>-5.4396394797288647E-3</v>
      </c>
    </row>
    <row r="287" spans="1:2" x14ac:dyDescent="0.25">
      <c r="A287" s="1">
        <v>43270</v>
      </c>
      <c r="B287">
        <f>LN('N225 Index price'!F287/'N225 Index price'!F286)</f>
        <v>-1.5202035975749812E-2</v>
      </c>
    </row>
    <row r="288" spans="1:2" x14ac:dyDescent="0.25">
      <c r="A288" s="1">
        <v>43277</v>
      </c>
      <c r="B288">
        <f>LN('N225 Index price'!F288/'N225 Index price'!F287)</f>
        <v>-2.3838942966142317E-2</v>
      </c>
    </row>
    <row r="289" spans="1:2" x14ac:dyDescent="0.25">
      <c r="A289" s="1">
        <v>43284</v>
      </c>
      <c r="B289">
        <f>LN('N225 Index price'!F289/'N225 Index price'!F288)</f>
        <v>1.0954395557856853E-2</v>
      </c>
    </row>
    <row r="290" spans="1:2" x14ac:dyDescent="0.25">
      <c r="A290" s="1">
        <v>43291</v>
      </c>
      <c r="B290">
        <f>LN('N225 Index price'!F290/'N225 Index price'!F289)</f>
        <v>2.4421176345816267E-2</v>
      </c>
    </row>
    <row r="291" spans="1:2" x14ac:dyDescent="0.25">
      <c r="A291" s="1">
        <v>43298</v>
      </c>
      <c r="B291">
        <f>LN('N225 Index price'!F291/'N225 Index price'!F290)</f>
        <v>-8.9060404062121547E-3</v>
      </c>
    </row>
    <row r="292" spans="1:2" x14ac:dyDescent="0.25">
      <c r="A292" s="1">
        <v>43305</v>
      </c>
      <c r="B292">
        <f>LN('N225 Index price'!F292/'N225 Index price'!F291)</f>
        <v>6.5796227325181081E-3</v>
      </c>
    </row>
    <row r="293" spans="1:2" x14ac:dyDescent="0.25">
      <c r="A293" s="1">
        <v>43312</v>
      </c>
      <c r="B293">
        <f>LN('N225 Index price'!F293/'N225 Index price'!F292)</f>
        <v>-1.6656044260293303E-3</v>
      </c>
    </row>
    <row r="294" spans="1:2" x14ac:dyDescent="0.25">
      <c r="A294" s="1">
        <v>43319</v>
      </c>
      <c r="B294">
        <f>LN('N225 Index price'!F294/'N225 Index price'!F293)</f>
        <v>-2.9299708084679941E-2</v>
      </c>
    </row>
    <row r="295" spans="1:2" x14ac:dyDescent="0.25">
      <c r="A295" s="1">
        <v>43326</v>
      </c>
      <c r="B295">
        <f>LN('N225 Index price'!F295/'N225 Index price'!F294)</f>
        <v>1.5506347495719336E-2</v>
      </c>
    </row>
    <row r="296" spans="1:2" x14ac:dyDescent="0.25">
      <c r="A296" s="1">
        <v>43333</v>
      </c>
      <c r="B296">
        <f>LN('N225 Index price'!F296/'N225 Index price'!F295)</f>
        <v>2.6697531175440534E-2</v>
      </c>
    </row>
    <row r="297" spans="1:2" x14ac:dyDescent="0.25">
      <c r="A297" s="1">
        <v>43340</v>
      </c>
      <c r="B297">
        <f>LN('N225 Index price'!F297/'N225 Index price'!F296)</f>
        <v>-4.0547543382537087E-3</v>
      </c>
    </row>
    <row r="298" spans="1:2" x14ac:dyDescent="0.25">
      <c r="A298" s="1">
        <v>43347</v>
      </c>
      <c r="B298">
        <f>LN('N225 Index price'!F298/'N225 Index price'!F297)</f>
        <v>-1.4831129418477319E-2</v>
      </c>
    </row>
    <row r="299" spans="1:2" x14ac:dyDescent="0.25">
      <c r="A299" s="1">
        <v>43354</v>
      </c>
      <c r="B299">
        <f>LN('N225 Index price'!F299/'N225 Index price'!F298)</f>
        <v>3.1742961272039134E-2</v>
      </c>
    </row>
    <row r="300" spans="1:2" x14ac:dyDescent="0.25">
      <c r="A300" s="1">
        <v>43361</v>
      </c>
      <c r="B300">
        <f>LN('N225 Index price'!F300/'N225 Index price'!F299)</f>
        <v>3.3017643298689191E-2</v>
      </c>
    </row>
    <row r="301" spans="1:2" x14ac:dyDescent="0.25">
      <c r="A301" s="1">
        <v>43368</v>
      </c>
      <c r="B301">
        <f>LN('N225 Index price'!F301/'N225 Index price'!F300)</f>
        <v>1.5622252441172621E-2</v>
      </c>
    </row>
    <row r="302" spans="1:2" x14ac:dyDescent="0.25">
      <c r="A302" s="1">
        <v>43375</v>
      </c>
      <c r="B302">
        <f>LN('N225 Index price'!F302/'N225 Index price'!F301)</f>
        <v>-1.9240404811094163E-2</v>
      </c>
    </row>
    <row r="303" spans="1:2" x14ac:dyDescent="0.25">
      <c r="A303" s="1">
        <v>43382</v>
      </c>
      <c r="B303">
        <f>LN('N225 Index price'!F303/'N225 Index price'!F302)</f>
        <v>-6.5702453355106827E-2</v>
      </c>
    </row>
    <row r="304" spans="1:2" x14ac:dyDescent="0.25">
      <c r="A304" s="1">
        <v>43389</v>
      </c>
      <c r="B304">
        <f>LN('N225 Index price'!F304/'N225 Index price'!F303)</f>
        <v>1.5306568203880187E-2</v>
      </c>
    </row>
    <row r="305" spans="1:2" x14ac:dyDescent="0.25">
      <c r="A305" s="1">
        <v>43396</v>
      </c>
      <c r="B305">
        <f>LN('N225 Index price'!F305/'N225 Index price'!F304)</f>
        <v>-6.6974971224338445E-2</v>
      </c>
    </row>
    <row r="306" spans="1:2" x14ac:dyDescent="0.25">
      <c r="A306" s="1">
        <v>43403</v>
      </c>
      <c r="B306">
        <f>LN('N225 Index price'!F306/'N225 Index price'!F305)</f>
        <v>3.4810041477678785E-2</v>
      </c>
    </row>
    <row r="307" spans="1:2" x14ac:dyDescent="0.25">
      <c r="A307" s="1">
        <v>43410</v>
      </c>
      <c r="B307">
        <f>LN('N225 Index price'!F307/'N225 Index price'!F306)</f>
        <v>1.679460391677122E-2</v>
      </c>
    </row>
    <row r="308" spans="1:2" x14ac:dyDescent="0.25">
      <c r="A308" s="1">
        <v>43417</v>
      </c>
      <c r="B308">
        <f>LN('N225 Index price'!F308/'N225 Index price'!F307)</f>
        <v>-2.035498289635581E-2</v>
      </c>
    </row>
    <row r="309" spans="1:2" x14ac:dyDescent="0.25">
      <c r="A309" s="1">
        <v>43424</v>
      </c>
      <c r="B309">
        <f>LN('N225 Index price'!F309/'N225 Index price'!F308)</f>
        <v>-4.1987149686073972E-4</v>
      </c>
    </row>
    <row r="310" spans="1:2" x14ac:dyDescent="0.25">
      <c r="A310" s="1">
        <v>43431</v>
      </c>
      <c r="B310">
        <f>LN('N225 Index price'!F310/'N225 Index price'!F309)</f>
        <v>3.4372180765116535E-2</v>
      </c>
    </row>
    <row r="311" spans="1:2" x14ac:dyDescent="0.25">
      <c r="A311" s="1">
        <v>43438</v>
      </c>
      <c r="B311">
        <f>LN('N225 Index price'!F311/'N225 Index price'!F310)</f>
        <v>-6.1911887597418884E-2</v>
      </c>
    </row>
    <row r="312" spans="1:2" x14ac:dyDescent="0.25">
      <c r="A312" s="1">
        <v>43445</v>
      </c>
      <c r="B312">
        <f>LN('N225 Index price'!F312/'N225 Index price'!F311)</f>
        <v>1.3452353700227789E-2</v>
      </c>
    </row>
    <row r="313" spans="1:2" x14ac:dyDescent="0.25">
      <c r="A313" s="1">
        <v>43452</v>
      </c>
      <c r="B313">
        <f>LN('N225 Index price'!F313/'N225 Index price'!F312)</f>
        <v>-6.4365511479406182E-2</v>
      </c>
    </row>
    <row r="314" spans="1:2" x14ac:dyDescent="0.25">
      <c r="A314" s="1">
        <v>43459</v>
      </c>
      <c r="B314">
        <f>LN('N225 Index price'!F314/'N225 Index price'!F313)</f>
        <v>-7.5369349379459617E-3</v>
      </c>
    </row>
    <row r="315" spans="1:2" x14ac:dyDescent="0.25">
      <c r="A315" s="1">
        <v>43466</v>
      </c>
      <c r="B315">
        <f>LN('N225 Index price'!F315/'N225 Index price'!F314)</f>
        <v>1.2084351077398072E-3</v>
      </c>
    </row>
    <row r="316" spans="1:2" x14ac:dyDescent="0.25">
      <c r="A316" s="1">
        <v>43473</v>
      </c>
      <c r="B316">
        <f>LN('N225 Index price'!F316/'N225 Index price'!F315)</f>
        <v>1.5878505866591217E-2</v>
      </c>
    </row>
    <row r="317" spans="1:2" x14ac:dyDescent="0.25">
      <c r="A317" s="1">
        <v>43480</v>
      </c>
      <c r="B317">
        <f>LN('N225 Index price'!F317/'N225 Index price'!F316)</f>
        <v>1.7509666333538853E-2</v>
      </c>
    </row>
    <row r="318" spans="1:2" x14ac:dyDescent="0.25">
      <c r="A318" s="1">
        <v>43487</v>
      </c>
      <c r="B318">
        <f>LN('N225 Index price'!F318/'N225 Index price'!F317)</f>
        <v>-3.4001927379215891E-3</v>
      </c>
    </row>
    <row r="319" spans="1:2" x14ac:dyDescent="0.25">
      <c r="A319" s="1">
        <v>43494</v>
      </c>
      <c r="B319">
        <f>LN('N225 Index price'!F319/'N225 Index price'!F318)</f>
        <v>1.1305387681948888E-2</v>
      </c>
    </row>
    <row r="320" spans="1:2" x14ac:dyDescent="0.25">
      <c r="A320" s="1">
        <v>43501</v>
      </c>
      <c r="B320">
        <f>LN('N225 Index price'!F320/'N225 Index price'!F319)</f>
        <v>-2.6718741014690295E-2</v>
      </c>
    </row>
    <row r="321" spans="1:2" x14ac:dyDescent="0.25">
      <c r="A321" s="1">
        <v>43508</v>
      </c>
      <c r="B321">
        <f>LN('N225 Index price'!F321/'N225 Index price'!F320)</f>
        <v>4.5601039707876191E-2</v>
      </c>
    </row>
    <row r="322" spans="1:2" x14ac:dyDescent="0.25">
      <c r="A322" s="1">
        <v>43515</v>
      </c>
      <c r="B322">
        <f>LN('N225 Index price'!F322/'N225 Index price'!F321)</f>
        <v>1.1510540500544987E-2</v>
      </c>
    </row>
    <row r="323" spans="1:2" x14ac:dyDescent="0.25">
      <c r="A323" s="1">
        <v>43522</v>
      </c>
      <c r="B323">
        <f>LN('N225 Index price'!F323/'N225 Index price'!F322)</f>
        <v>1.3555306208049369E-2</v>
      </c>
    </row>
    <row r="324" spans="1:2" x14ac:dyDescent="0.25">
      <c r="A324" s="1">
        <v>43529</v>
      </c>
      <c r="B324">
        <f>LN('N225 Index price'!F324/'N225 Index price'!F323)</f>
        <v>-3.2458999152806492E-2</v>
      </c>
    </row>
    <row r="325" spans="1:2" x14ac:dyDescent="0.25">
      <c r="A325" s="1">
        <v>43536</v>
      </c>
      <c r="B325">
        <f>LN('N225 Index price'!F325/'N225 Index price'!F324)</f>
        <v>2.1514038489464156E-2</v>
      </c>
    </row>
    <row r="326" spans="1:2" x14ac:dyDescent="0.25">
      <c r="A326" s="1">
        <v>43543</v>
      </c>
      <c r="B326">
        <f>LN('N225 Index price'!F326/'N225 Index price'!F325)</f>
        <v>-2.8543650819356274E-2</v>
      </c>
    </row>
    <row r="327" spans="1:2" x14ac:dyDescent="0.25">
      <c r="A327" s="1">
        <v>43550</v>
      </c>
      <c r="B327">
        <f>LN('N225 Index price'!F327/'N225 Index price'!F326)</f>
        <v>2.504100072846642E-2</v>
      </c>
    </row>
    <row r="328" spans="1:2" x14ac:dyDescent="0.25">
      <c r="A328" s="1">
        <v>43557</v>
      </c>
      <c r="B328">
        <f>LN('N225 Index price'!F328/'N225 Index price'!F327)</f>
        <v>1.1676449826488055E-2</v>
      </c>
    </row>
    <row r="329" spans="1:2" x14ac:dyDescent="0.25">
      <c r="A329" s="1">
        <v>43564</v>
      </c>
      <c r="B329">
        <f>LN('N225 Index price'!F329/'N225 Index price'!F328)</f>
        <v>1.8550586276053039E-2</v>
      </c>
    </row>
    <row r="330" spans="1:2" x14ac:dyDescent="0.25">
      <c r="A330" s="1">
        <v>43571</v>
      </c>
      <c r="B330">
        <f>LN('N225 Index price'!F330/'N225 Index price'!F329)</f>
        <v>2.1984373312782237E-3</v>
      </c>
    </row>
    <row r="331" spans="1:2" x14ac:dyDescent="0.25">
      <c r="A331" s="1">
        <v>43578</v>
      </c>
      <c r="B331">
        <f>LN('N225 Index price'!F331/'N225 Index price'!F330)</f>
        <v>1.8360244775878069E-3</v>
      </c>
    </row>
    <row r="332" spans="1:2" x14ac:dyDescent="0.25">
      <c r="A332" s="1">
        <v>43592</v>
      </c>
      <c r="B332">
        <f>LN('N225 Index price'!F332/'N225 Index price'!F331)</f>
        <v>-4.9144569050032068E-2</v>
      </c>
    </row>
    <row r="333" spans="1:2" x14ac:dyDescent="0.25">
      <c r="A333" s="1">
        <v>43599</v>
      </c>
      <c r="B333">
        <f>LN('N225 Index price'!F333/'N225 Index price'!F332)</f>
        <v>5.1985688631636913E-3</v>
      </c>
    </row>
    <row r="334" spans="1:2" x14ac:dyDescent="0.25">
      <c r="A334" s="1">
        <v>43606</v>
      </c>
      <c r="B334">
        <f>LN('N225 Index price'!F334/'N225 Index price'!F333)</f>
        <v>-5.6091625758675802E-3</v>
      </c>
    </row>
    <row r="335" spans="1:2" x14ac:dyDescent="0.25">
      <c r="A335" s="1">
        <v>43613</v>
      </c>
      <c r="B335">
        <f>LN('N225 Index price'!F335/'N225 Index price'!F334)</f>
        <v>-3.7111015416285476E-2</v>
      </c>
    </row>
    <row r="336" spans="1:2" x14ac:dyDescent="0.25">
      <c r="A336" s="1">
        <v>43620</v>
      </c>
      <c r="B336">
        <f>LN('N225 Index price'!F336/'N225 Index price'!F335)</f>
        <v>3.4834853079975928E-2</v>
      </c>
    </row>
    <row r="337" spans="1:2" x14ac:dyDescent="0.25">
      <c r="A337" s="1">
        <v>43627</v>
      </c>
      <c r="B337">
        <f>LN('N225 Index price'!F337/'N225 Index price'!F336)</f>
        <v>-4.9315238150891437E-4</v>
      </c>
    </row>
    <row r="338" spans="1:2" x14ac:dyDescent="0.25">
      <c r="A338" s="1">
        <v>43634</v>
      </c>
      <c r="B338">
        <f>LN('N225 Index price'!F338/'N225 Index price'!F337)</f>
        <v>7.6392857869326935E-3</v>
      </c>
    </row>
    <row r="339" spans="1:2" x14ac:dyDescent="0.25">
      <c r="A339" s="1">
        <v>43641</v>
      </c>
      <c r="B339">
        <f>LN('N225 Index price'!F339/'N225 Index price'!F338)</f>
        <v>2.0643325269495898E-2</v>
      </c>
    </row>
    <row r="340" spans="1:2" x14ac:dyDescent="0.25">
      <c r="A340" s="1">
        <v>43648</v>
      </c>
      <c r="B340">
        <f>LN('N225 Index price'!F340/'N225 Index price'!F339)</f>
        <v>-9.0431293835060902E-3</v>
      </c>
    </row>
    <row r="341" spans="1:2" x14ac:dyDescent="0.25">
      <c r="A341" s="1">
        <v>43655</v>
      </c>
      <c r="B341">
        <f>LN('N225 Index price'!F341/'N225 Index price'!F340)</f>
        <v>7.0129812358405482E-3</v>
      </c>
    </row>
    <row r="342" spans="1:2" x14ac:dyDescent="0.25">
      <c r="A342" s="1">
        <v>43662</v>
      </c>
      <c r="B342">
        <f>LN('N225 Index price'!F342/'N225 Index price'!F341)</f>
        <v>-1.2487147798747119E-2</v>
      </c>
    </row>
    <row r="343" spans="1:2" x14ac:dyDescent="0.25">
      <c r="A343" s="1">
        <v>43669</v>
      </c>
      <c r="B343">
        <f>LN('N225 Index price'!F343/'N225 Index price'!F342)</f>
        <v>9.2956762838486643E-3</v>
      </c>
    </row>
    <row r="344" spans="1:2" x14ac:dyDescent="0.25">
      <c r="A344" s="1">
        <v>43676</v>
      </c>
      <c r="B344">
        <f>LN('N225 Index price'!F344/'N225 Index price'!F343)</f>
        <v>-4.2357458172379736E-2</v>
      </c>
    </row>
    <row r="345" spans="1:2" x14ac:dyDescent="0.25">
      <c r="A345" s="1">
        <v>43683</v>
      </c>
      <c r="B345">
        <f>LN('N225 Index price'!F345/'N225 Index price'!F344)</f>
        <v>-1.7132551617642664E-3</v>
      </c>
    </row>
    <row r="346" spans="1:2" x14ac:dyDescent="0.25">
      <c r="A346" s="1">
        <v>43690</v>
      </c>
      <c r="B346">
        <f>LN('N225 Index price'!F346/'N225 Index price'!F345)</f>
        <v>-5.8989798485802004E-3</v>
      </c>
    </row>
    <row r="347" spans="1:2" x14ac:dyDescent="0.25">
      <c r="A347" s="1">
        <v>43697</v>
      </c>
      <c r="B347">
        <f>LN('N225 Index price'!F347/'N225 Index price'!F346)</f>
        <v>-1.4801349272005224E-2</v>
      </c>
    </row>
    <row r="348" spans="1:2" x14ac:dyDescent="0.25">
      <c r="A348" s="1">
        <v>43704</v>
      </c>
      <c r="B348">
        <f>LN('N225 Index price'!F348/'N225 Index price'!F347)</f>
        <v>1.7570882444647554E-2</v>
      </c>
    </row>
    <row r="349" spans="1:2" x14ac:dyDescent="0.25">
      <c r="A349" s="1">
        <v>43711</v>
      </c>
      <c r="B349">
        <f>LN('N225 Index price'!F349/'N225 Index price'!F348)</f>
        <v>3.3300817752345328E-2</v>
      </c>
    </row>
    <row r="350" spans="1:2" x14ac:dyDescent="0.25">
      <c r="A350" s="1">
        <v>43718</v>
      </c>
      <c r="B350">
        <f>LN('N225 Index price'!F350/'N225 Index price'!F349)</f>
        <v>3.0938512192784644E-2</v>
      </c>
    </row>
    <row r="351" spans="1:2" x14ac:dyDescent="0.25">
      <c r="A351" s="1">
        <v>43725</v>
      </c>
      <c r="B351">
        <f>LN('N225 Index price'!F351/'N225 Index price'!F350)</f>
        <v>4.1210033711926363E-3</v>
      </c>
    </row>
    <row r="352" spans="1:2" x14ac:dyDescent="0.25">
      <c r="A352" s="1">
        <v>43732</v>
      </c>
      <c r="B352">
        <f>LN('N225 Index price'!F352/'N225 Index price'!F351)</f>
        <v>-1.4748779658536855E-2</v>
      </c>
    </row>
    <row r="353" spans="1:2" x14ac:dyDescent="0.25">
      <c r="A353" s="1">
        <v>43739</v>
      </c>
      <c r="B353">
        <f>LN('N225 Index price'!F353/'N225 Index price'!F352)</f>
        <v>-1.7648509225395518E-2</v>
      </c>
    </row>
    <row r="354" spans="1:2" x14ac:dyDescent="0.25">
      <c r="A354" s="1">
        <v>43746</v>
      </c>
      <c r="B354">
        <f>LN('N225 Index price'!F354/'N225 Index price'!F353)</f>
        <v>1.9624383476737919E-2</v>
      </c>
    </row>
    <row r="355" spans="1:2" x14ac:dyDescent="0.25">
      <c r="A355" s="1">
        <v>43753</v>
      </c>
      <c r="B355">
        <f>LN('N225 Index price'!F355/'N225 Index price'!F354)</f>
        <v>3.3828207429221435E-2</v>
      </c>
    </row>
    <row r="356" spans="1:2" x14ac:dyDescent="0.25">
      <c r="A356" s="1">
        <v>43760</v>
      </c>
      <c r="B356">
        <f>LN('N225 Index price'!F356/'N225 Index price'!F355)</f>
        <v>1.4020308435092997E-2</v>
      </c>
    </row>
    <row r="357" spans="1:2" x14ac:dyDescent="0.25">
      <c r="A357" s="1">
        <v>43767</v>
      </c>
      <c r="B357">
        <f>LN('N225 Index price'!F357/'N225 Index price'!F356)</f>
        <v>-7.2181576706496927E-4</v>
      </c>
    </row>
    <row r="358" spans="1:2" x14ac:dyDescent="0.25">
      <c r="A358" s="1">
        <v>43774</v>
      </c>
      <c r="B358">
        <f>LN('N225 Index price'!F358/'N225 Index price'!F357)</f>
        <v>2.0834150240732582E-2</v>
      </c>
    </row>
    <row r="359" spans="1:2" x14ac:dyDescent="0.25">
      <c r="A359" s="1">
        <v>43781</v>
      </c>
      <c r="B359">
        <f>LN('N225 Index price'!F359/'N225 Index price'!F358)</f>
        <v>3.6330510053217348E-3</v>
      </c>
    </row>
    <row r="360" spans="1:2" x14ac:dyDescent="0.25">
      <c r="A360" s="1">
        <v>43788</v>
      </c>
      <c r="B360">
        <f>LN('N225 Index price'!F360/'N225 Index price'!F359)</f>
        <v>-5.3072426095422398E-3</v>
      </c>
    </row>
    <row r="361" spans="1:2" x14ac:dyDescent="0.25">
      <c r="A361" s="1">
        <v>43795</v>
      </c>
      <c r="B361">
        <f>LN('N225 Index price'!F361/'N225 Index price'!F360)</f>
        <v>1.0110200173374976E-2</v>
      </c>
    </row>
    <row r="362" spans="1:2" x14ac:dyDescent="0.25">
      <c r="A362" s="1">
        <v>43802</v>
      </c>
      <c r="B362">
        <f>LN('N225 Index price'!F362/'N225 Index price'!F361)</f>
        <v>-4.2078580339156794E-3</v>
      </c>
    </row>
    <row r="363" spans="1:2" x14ac:dyDescent="0.25">
      <c r="A363" s="1">
        <v>43809</v>
      </c>
      <c r="B363">
        <f>LN('N225 Index price'!F363/'N225 Index price'!F362)</f>
        <v>2.2019328835814145E-2</v>
      </c>
    </row>
    <row r="364" spans="1:2" x14ac:dyDescent="0.25">
      <c r="A364" s="1">
        <v>43816</v>
      </c>
      <c r="B364">
        <f>LN('N225 Index price'!F364/'N225 Index price'!F363)</f>
        <v>-5.4942875363150545E-3</v>
      </c>
    </row>
    <row r="365" spans="1:2" x14ac:dyDescent="0.25">
      <c r="A365" s="1">
        <v>43823</v>
      </c>
      <c r="B365">
        <f>LN('N225 Index price'!F365/'N225 Index price'!F364)</f>
        <v>-6.9291814614492013E-3</v>
      </c>
    </row>
    <row r="366" spans="1:2" x14ac:dyDescent="0.25">
      <c r="A366" s="1">
        <v>43830</v>
      </c>
      <c r="B366">
        <f>LN('N225 Index price'!F366/'N225 Index price'!F365)</f>
        <v>-1.9281242074974309E-2</v>
      </c>
    </row>
    <row r="367" spans="1:2" x14ac:dyDescent="0.25">
      <c r="A367" s="1">
        <v>43837</v>
      </c>
      <c r="B367">
        <f>LN('N225 Index price'!F367/'N225 Index price'!F366)</f>
        <v>2.7446416643532211E-2</v>
      </c>
    </row>
    <row r="368" spans="1:2" x14ac:dyDescent="0.25">
      <c r="A368" s="1">
        <v>43844</v>
      </c>
      <c r="B368">
        <f>LN('N225 Index price'!F368/'N225 Index price'!F367)</f>
        <v>9.7192349701348546E-3</v>
      </c>
    </row>
    <row r="369" spans="1:2" x14ac:dyDescent="0.25">
      <c r="A369" s="1">
        <v>43851</v>
      </c>
      <c r="B369">
        <f>LN('N225 Index price'!F369/'N225 Index price'!F368)</f>
        <v>-3.1208373084665612E-2</v>
      </c>
    </row>
    <row r="370" spans="1:2" x14ac:dyDescent="0.25">
      <c r="A370" s="1">
        <v>43858</v>
      </c>
      <c r="B370">
        <f>LN('N225 Index price'!F370/'N225 Index price'!F369)</f>
        <v>-1.6045544121836574E-2</v>
      </c>
    </row>
    <row r="371" spans="1:2" x14ac:dyDescent="0.25">
      <c r="A371" s="1">
        <v>43865</v>
      </c>
      <c r="B371">
        <f>LN('N225 Index price'!F371/'N225 Index price'!F370)</f>
        <v>3.0609884580202407E-2</v>
      </c>
    </row>
    <row r="372" spans="1:2" x14ac:dyDescent="0.25">
      <c r="A372" s="1">
        <v>43872</v>
      </c>
      <c r="B372">
        <f>LN('N225 Index price'!F372/'N225 Index price'!F371)</f>
        <v>-6.8944533385929168E-3</v>
      </c>
    </row>
    <row r="373" spans="1:2" x14ac:dyDescent="0.25">
      <c r="A373" s="1">
        <v>43879</v>
      </c>
      <c r="B373">
        <f>LN('N225 Index price'!F373/'N225 Index price'!F372)</f>
        <v>-5.8196735072826959E-3</v>
      </c>
    </row>
    <row r="374" spans="1:2" x14ac:dyDescent="0.25">
      <c r="A374" s="1">
        <v>43886</v>
      </c>
      <c r="B374">
        <f>LN('N225 Index price'!F374/'N225 Index price'!F373)</f>
        <v>-9.1394783315148262E-2</v>
      </c>
    </row>
    <row r="375" spans="1:2" x14ac:dyDescent="0.25">
      <c r="A375" s="1">
        <v>43893</v>
      </c>
      <c r="B375">
        <f>LN('N225 Index price'!F375/'N225 Index price'!F374)</f>
        <v>-8.0218743675660398E-2</v>
      </c>
    </row>
    <row r="376" spans="1:2" x14ac:dyDescent="0.25">
      <c r="A376" s="1">
        <v>43900</v>
      </c>
      <c r="B376">
        <f>LN('N225 Index price'!F376/'N225 Index price'!F375)</f>
        <v>-0.14722239635527018</v>
      </c>
    </row>
    <row r="377" spans="1:2" x14ac:dyDescent="0.25">
      <c r="A377" s="1">
        <v>43907</v>
      </c>
      <c r="B377">
        <f>LN('N225 Index price'!F377/'N225 Index price'!F376)</f>
        <v>-6.7430395596519647E-3</v>
      </c>
    </row>
    <row r="378" spans="1:2" x14ac:dyDescent="0.25">
      <c r="A378" s="1">
        <v>43914</v>
      </c>
      <c r="B378">
        <f>LN('N225 Index price'!F378/'N225 Index price'!F377)</f>
        <v>0.12231090894926222</v>
      </c>
    </row>
    <row r="379" spans="1:2" x14ac:dyDescent="0.25">
      <c r="A379" s="1">
        <v>43921</v>
      </c>
      <c r="B379">
        <f>LN('N225 Index price'!F379/'N225 Index price'!F378)</f>
        <v>-2.7014534274003396E-2</v>
      </c>
    </row>
    <row r="380" spans="1:2" x14ac:dyDescent="0.25">
      <c r="A380" s="1">
        <v>43928</v>
      </c>
      <c r="B380">
        <f>LN('N225 Index price'!F380/'N225 Index price'!F379)</f>
        <v>2.4833988644432758E-2</v>
      </c>
    </row>
    <row r="381" spans="1:2" x14ac:dyDescent="0.25">
      <c r="A381" s="1">
        <v>43935</v>
      </c>
      <c r="B381">
        <f>LN('N225 Index price'!F381/'N225 Index price'!F380)</f>
        <v>3.232924416750884E-2</v>
      </c>
    </row>
    <row r="382" spans="1:2" x14ac:dyDescent="0.25">
      <c r="A382" s="1">
        <v>43942</v>
      </c>
      <c r="B382">
        <f>LN('N225 Index price'!F382/'N225 Index price'!F381)</f>
        <v>5.7842895299383395E-3</v>
      </c>
    </row>
    <row r="383" spans="1:2" x14ac:dyDescent="0.25">
      <c r="A383" s="1">
        <v>43949</v>
      </c>
      <c r="B383">
        <f>LN('N225 Index price'!F383/'N225 Index price'!F382)</f>
        <v>-8.3178347764392511E-3</v>
      </c>
    </row>
    <row r="384" spans="1:2" x14ac:dyDescent="0.25">
      <c r="A384" s="1">
        <v>43956</v>
      </c>
      <c r="B384">
        <f>LN('N225 Index price'!F384/'N225 Index price'!F383)</f>
        <v>3.8560656467119488E-2</v>
      </c>
    </row>
    <row r="385" spans="1:2" x14ac:dyDescent="0.25">
      <c r="A385" s="1">
        <v>43963</v>
      </c>
      <c r="B385">
        <f>LN('N225 Index price'!F385/'N225 Index price'!F384)</f>
        <v>-1.268041930823079E-2</v>
      </c>
    </row>
    <row r="386" spans="1:2" x14ac:dyDescent="0.25">
      <c r="A386" s="1">
        <v>43970</v>
      </c>
      <c r="B386">
        <f>LN('N225 Index price'!F386/'N225 Index price'!F385)</f>
        <v>2.9747233443170058E-2</v>
      </c>
    </row>
    <row r="387" spans="1:2" x14ac:dyDescent="0.25">
      <c r="A387" s="1">
        <v>43977</v>
      </c>
      <c r="B387">
        <f>LN('N225 Index price'!F387/'N225 Index price'!F386)</f>
        <v>6.173060254836131E-2</v>
      </c>
    </row>
    <row r="388" spans="1:2" x14ac:dyDescent="0.25">
      <c r="A388" s="1">
        <v>43984</v>
      </c>
      <c r="B388">
        <f>LN('N225 Index price'!F388/'N225 Index price'!F387)</f>
        <v>4.9333473111991988E-2</v>
      </c>
    </row>
    <row r="389" spans="1:2" x14ac:dyDescent="0.25">
      <c r="A389" s="1">
        <v>43991</v>
      </c>
      <c r="B389">
        <f>LN('N225 Index price'!F389/'N225 Index price'!F388)</f>
        <v>-7.3716451859398791E-2</v>
      </c>
    </row>
    <row r="390" spans="1:2" x14ac:dyDescent="0.25">
      <c r="A390" s="1">
        <v>43998</v>
      </c>
      <c r="B390">
        <f>LN('N225 Index price'!F390/'N225 Index price'!F389)</f>
        <v>4.1231995898921674E-2</v>
      </c>
    </row>
    <row r="391" spans="1:2" x14ac:dyDescent="0.25">
      <c r="A391" s="1">
        <v>44005</v>
      </c>
      <c r="B391">
        <f>LN('N225 Index price'!F391/'N225 Index price'!F390)</f>
        <v>-1.9906463895034164E-2</v>
      </c>
    </row>
    <row r="392" spans="1:2" x14ac:dyDescent="0.25">
      <c r="A392" s="1">
        <v>44012</v>
      </c>
      <c r="B392">
        <f>LN('N225 Index price'!F392/'N225 Index price'!F391)</f>
        <v>3.2183890723751732E-2</v>
      </c>
    </row>
    <row r="393" spans="1:2" x14ac:dyDescent="0.25">
      <c r="A393" s="1">
        <v>44019</v>
      </c>
      <c r="B393">
        <f>LN('N225 Index price'!F393/'N225 Index price'!F392)</f>
        <v>3.090202348188277E-3</v>
      </c>
    </row>
    <row r="394" spans="1:2" x14ac:dyDescent="0.25">
      <c r="A394" s="1">
        <v>44026</v>
      </c>
      <c r="B394">
        <f>LN('N225 Index price'!F394/'N225 Index price'!F393)</f>
        <v>-2.9563308318669612E-3</v>
      </c>
    </row>
    <row r="395" spans="1:2" x14ac:dyDescent="0.25">
      <c r="A395" s="1">
        <v>44033</v>
      </c>
      <c r="B395">
        <f>LN('N225 Index price'!F395/'N225 Index price'!F394)</f>
        <v>-7.1791347798033894E-5</v>
      </c>
    </row>
    <row r="396" spans="1:2" x14ac:dyDescent="0.25">
      <c r="A396" s="1">
        <v>44040</v>
      </c>
      <c r="B396">
        <f>LN('N225 Index price'!F396/'N225 Index price'!F395)</f>
        <v>-2.3178703690100697E-2</v>
      </c>
    </row>
    <row r="397" spans="1:2" x14ac:dyDescent="0.25">
      <c r="A397" s="1">
        <v>44047</v>
      </c>
      <c r="B397">
        <f>LN('N225 Index price'!F397/'N225 Index price'!F396)</f>
        <v>6.0441563902140019E-3</v>
      </c>
    </row>
    <row r="398" spans="1:2" x14ac:dyDescent="0.25">
      <c r="A398" s="1">
        <v>44054</v>
      </c>
      <c r="B398">
        <f>LN('N225 Index price'!F398/'N225 Index price'!F397)</f>
        <v>3.3763560739273148E-2</v>
      </c>
    </row>
    <row r="399" spans="1:2" x14ac:dyDescent="0.25">
      <c r="A399" s="1">
        <v>44061</v>
      </c>
      <c r="B399">
        <f>LN('N225 Index price'!F399/'N225 Index price'!F398)</f>
        <v>-4.8279075994599463E-3</v>
      </c>
    </row>
    <row r="400" spans="1:2" x14ac:dyDescent="0.25">
      <c r="A400" s="1">
        <v>44068</v>
      </c>
      <c r="B400">
        <f>LN('N225 Index price'!F400/'N225 Index price'!F399)</f>
        <v>6.6883327318644032E-3</v>
      </c>
    </row>
    <row r="401" spans="1:2" x14ac:dyDescent="0.25">
      <c r="A401" s="1">
        <v>44075</v>
      </c>
      <c r="B401">
        <f>LN('N225 Index price'!F401/'N225 Index price'!F400)</f>
        <v>-2.1549159777777601E-3</v>
      </c>
    </row>
    <row r="402" spans="1:2" x14ac:dyDescent="0.25">
      <c r="A402" s="1">
        <v>44082</v>
      </c>
      <c r="B402">
        <f>LN('N225 Index price'!F402/'N225 Index price'!F401)</f>
        <v>2.012325593118244E-2</v>
      </c>
    </row>
    <row r="403" spans="1:2" x14ac:dyDescent="0.25">
      <c r="A403" s="1">
        <v>44089</v>
      </c>
      <c r="B403">
        <f>LN('N225 Index price'!F403/'N225 Index price'!F402)</f>
        <v>-8.4826463414286336E-3</v>
      </c>
    </row>
    <row r="404" spans="1:2" x14ac:dyDescent="0.25">
      <c r="A404" s="1">
        <v>44096</v>
      </c>
      <c r="B404">
        <f>LN('N225 Index price'!F404/'N225 Index price'!F403)</f>
        <v>6.4566967152034308E-3</v>
      </c>
    </row>
    <row r="405" spans="1:2" x14ac:dyDescent="0.25">
      <c r="A405" s="1">
        <v>44103</v>
      </c>
      <c r="B405">
        <f>LN('N225 Index price'!F405/'N225 Index price'!F404)</f>
        <v>-8.520448498404963E-3</v>
      </c>
    </row>
    <row r="406" spans="1:2" x14ac:dyDescent="0.25">
      <c r="A406" s="1">
        <v>44110</v>
      </c>
      <c r="B406">
        <f>LN('N225 Index price'!F406/'N225 Index price'!F405)</f>
        <v>1.0520449224982579E-2</v>
      </c>
    </row>
    <row r="407" spans="1:2" x14ac:dyDescent="0.25">
      <c r="A407" s="1">
        <v>44117</v>
      </c>
      <c r="B407">
        <f>LN('N225 Index price'!F407/'N225 Index price'!F406)</f>
        <v>4.7614672974477463E-3</v>
      </c>
    </row>
    <row r="408" spans="1:2" x14ac:dyDescent="0.25">
      <c r="A408" s="1">
        <v>44124</v>
      </c>
      <c r="B408">
        <f>LN('N225 Index price'!F408/'N225 Index price'!F407)</f>
        <v>-7.4966642056695492E-3</v>
      </c>
    </row>
    <row r="409" spans="1:2" x14ac:dyDescent="0.25">
      <c r="A409" s="1">
        <v>44131</v>
      </c>
      <c r="B409">
        <f>LN('N225 Index price'!F409/'N225 Index price'!F408)</f>
        <v>-8.5001637546924403E-3</v>
      </c>
    </row>
    <row r="410" spans="1:2" x14ac:dyDescent="0.25">
      <c r="A410" s="1">
        <v>44138</v>
      </c>
      <c r="B410">
        <f>LN('N225 Index price'!F410/'N225 Index price'!F409)</f>
        <v>6.4189438867270618E-2</v>
      </c>
    </row>
    <row r="411" spans="1:2" x14ac:dyDescent="0.25">
      <c r="A411" s="1">
        <v>44145</v>
      </c>
      <c r="B411">
        <f>LN('N225 Index price'!F411/'N225 Index price'!F410)</f>
        <v>4.2061679137896345E-2</v>
      </c>
    </row>
    <row r="412" spans="1:2" x14ac:dyDescent="0.25">
      <c r="A412" s="1">
        <v>44152</v>
      </c>
      <c r="B412">
        <f>LN('N225 Index price'!F412/'N225 Index price'!F411)</f>
        <v>-1.4759312319326668E-2</v>
      </c>
    </row>
    <row r="413" spans="1:2" x14ac:dyDescent="0.25">
      <c r="A413" s="1">
        <v>44159</v>
      </c>
      <c r="B413">
        <f>LN('N225 Index price'!F413/'N225 Index price'!F412)</f>
        <v>3.4885476074368073E-2</v>
      </c>
    </row>
    <row r="414" spans="1:2" x14ac:dyDescent="0.25">
      <c r="A414" s="1">
        <v>44166</v>
      </c>
      <c r="B414">
        <f>LN('N225 Index price'!F414/'N225 Index price'!F413)</f>
        <v>4.2966482034866617E-3</v>
      </c>
    </row>
    <row r="415" spans="1:2" x14ac:dyDescent="0.25">
      <c r="A415" s="1">
        <v>44173</v>
      </c>
      <c r="B415">
        <f>LN('N225 Index price'!F415/'N225 Index price'!F414)</f>
        <v>6.9444881370503211E-3</v>
      </c>
    </row>
    <row r="416" spans="1:2" x14ac:dyDescent="0.25">
      <c r="A416" s="1">
        <v>44180</v>
      </c>
      <c r="B416">
        <f>LN('N225 Index price'!F416/'N225 Index price'!F415)</f>
        <v>-6.742970829403728E-4</v>
      </c>
    </row>
    <row r="417" spans="1:2" x14ac:dyDescent="0.25">
      <c r="A417" s="1">
        <v>44187</v>
      </c>
      <c r="B417">
        <f>LN('N225 Index price'!F417/'N225 Index price'!F416)</f>
        <v>5.2123852050782746E-3</v>
      </c>
    </row>
    <row r="418" spans="1:2" x14ac:dyDescent="0.25">
      <c r="A418" s="1">
        <v>44194</v>
      </c>
      <c r="B418">
        <f>LN('N225 Index price'!F418/'N225 Index price'!F417)</f>
        <v>1.4945151584429068E-2</v>
      </c>
    </row>
    <row r="419" spans="1:2" x14ac:dyDescent="0.25">
      <c r="A419" s="1">
        <v>44201</v>
      </c>
      <c r="B419">
        <f>LN('N225 Index price'!F419/'N225 Index price'!F418)</f>
        <v>3.1796527391544857E-2</v>
      </c>
    </row>
    <row r="420" spans="1:2" x14ac:dyDescent="0.25">
      <c r="A420" s="1">
        <v>44208</v>
      </c>
      <c r="B420">
        <f>LN('N225 Index price'!F420/'N225 Index price'!F419)</f>
        <v>3.6601449259202608E-3</v>
      </c>
    </row>
    <row r="421" spans="1:2" x14ac:dyDescent="0.25">
      <c r="A421" s="1">
        <v>44215</v>
      </c>
      <c r="B421">
        <f>LN('N225 Index price'!F421/'N225 Index price'!F420)</f>
        <v>2.0331312873339544E-2</v>
      </c>
    </row>
    <row r="422" spans="1:2" x14ac:dyDescent="0.25">
      <c r="A422" s="1">
        <v>44222</v>
      </c>
      <c r="B422">
        <f>LN('N225 Index price'!F422/'N225 Index price'!F421)</f>
        <v>-2.5697965475407522E-2</v>
      </c>
    </row>
    <row r="423" spans="1:2" x14ac:dyDescent="0.25">
      <c r="A423" s="1">
        <v>44229</v>
      </c>
      <c r="B423">
        <f>LN('N225 Index price'!F423/'N225 Index price'!F422)</f>
        <v>4.5152393325532204E-2</v>
      </c>
    </row>
    <row r="424" spans="1:2" x14ac:dyDescent="0.25">
      <c r="A424" s="1">
        <v>44236</v>
      </c>
      <c r="B424">
        <f>LN('N225 Index price'!F424/'N225 Index price'!F423)</f>
        <v>2.3395026594047366E-2</v>
      </c>
    </row>
    <row r="425" spans="1:2" x14ac:dyDescent="0.25">
      <c r="A425" s="1">
        <v>44243</v>
      </c>
      <c r="B425">
        <f>LN('N225 Index price'!F425/'N225 Index price'!F424)</f>
        <v>2.386412008802049E-3</v>
      </c>
    </row>
    <row r="426" spans="1:2" x14ac:dyDescent="0.25">
      <c r="A426" s="1">
        <v>44250</v>
      </c>
      <c r="B426">
        <f>LN('N225 Index price'!F426/'N225 Index price'!F425)</f>
        <v>-1.6467546169546536E-2</v>
      </c>
    </row>
    <row r="427" spans="1:2" x14ac:dyDescent="0.25">
      <c r="A427" s="1">
        <v>44257</v>
      </c>
      <c r="B427">
        <f>LN('N225 Index price'!F427/'N225 Index price'!F426)</f>
        <v>-3.1514376724796914E-2</v>
      </c>
    </row>
    <row r="428" spans="1:2" x14ac:dyDescent="0.25">
      <c r="A428" s="1">
        <v>44264</v>
      </c>
      <c r="B428">
        <f>LN('N225 Index price'!F428/'N225 Index price'!F427)</f>
        <v>3.4996455979048255E-2</v>
      </c>
    </row>
    <row r="429" spans="1:2" x14ac:dyDescent="0.25">
      <c r="A429" s="1">
        <v>44271</v>
      </c>
      <c r="B429">
        <f>LN('N225 Index price'!F429/'N225 Index price'!F428)</f>
        <v>-2.011635646475168E-2</v>
      </c>
    </row>
    <row r="430" spans="1:2" x14ac:dyDescent="0.25">
      <c r="A430" s="1">
        <v>44278</v>
      </c>
      <c r="B430">
        <f>LN('N225 Index price'!F430/'N225 Index price'!F429)</f>
        <v>7.1849324884462546E-3</v>
      </c>
    </row>
    <row r="431" spans="1:2" x14ac:dyDescent="0.25">
      <c r="A431" s="1">
        <v>44285</v>
      </c>
      <c r="B431">
        <f>LN('N225 Index price'!F431/'N225 Index price'!F430)</f>
        <v>2.3699976035333224E-2</v>
      </c>
    </row>
    <row r="432" spans="1:2" x14ac:dyDescent="0.25">
      <c r="A432" s="1">
        <v>44292</v>
      </c>
      <c r="B432">
        <f>LN('N225 Index price'!F432/'N225 Index price'!F431)</f>
        <v>-1.8465665569118488E-2</v>
      </c>
    </row>
    <row r="433" spans="1:2" x14ac:dyDescent="0.25">
      <c r="A433" s="1">
        <v>44299</v>
      </c>
      <c r="B433">
        <f>LN('N225 Index price'!F433/'N225 Index price'!F432)</f>
        <v>4.9520033441034957E-3</v>
      </c>
    </row>
    <row r="434" spans="1:2" x14ac:dyDescent="0.25">
      <c r="A434" s="1">
        <v>44306</v>
      </c>
      <c r="B434">
        <f>LN('N225 Index price'!F434/'N225 Index price'!F433)</f>
        <v>-1.9015143991530273E-2</v>
      </c>
    </row>
    <row r="435" spans="1:2" x14ac:dyDescent="0.25">
      <c r="A435" s="1">
        <v>44313</v>
      </c>
      <c r="B435">
        <f>LN('N225 Index price'!F435/'N225 Index price'!F434)</f>
        <v>-1.0825296365147704E-2</v>
      </c>
    </row>
    <row r="436" spans="1:2" x14ac:dyDescent="0.25">
      <c r="A436" s="1">
        <v>44320</v>
      </c>
      <c r="B436">
        <f>LN('N225 Index price'!F436/'N225 Index price'!F435)</f>
        <v>2.419789714314876E-2</v>
      </c>
    </row>
    <row r="437" spans="1:2" x14ac:dyDescent="0.25">
      <c r="A437" s="1">
        <v>44327</v>
      </c>
      <c r="B437">
        <f>LN('N225 Index price'!F437/'N225 Index price'!F436)</f>
        <v>-5.9082969264026328E-2</v>
      </c>
    </row>
    <row r="438" spans="1:2" x14ac:dyDescent="0.25">
      <c r="A438" s="1">
        <v>44334</v>
      </c>
      <c r="B438">
        <f>LN('N225 Index price'!F438/'N225 Index price'!F437)</f>
        <v>1.921342908239124E-2</v>
      </c>
    </row>
    <row r="439" spans="1:2" x14ac:dyDescent="0.25">
      <c r="A439" s="1">
        <v>44341</v>
      </c>
      <c r="B439">
        <f>LN('N225 Index price'!F439/'N225 Index price'!F438)</f>
        <v>1.7317108629840757E-2</v>
      </c>
    </row>
    <row r="440" spans="1:2" x14ac:dyDescent="0.25">
      <c r="A440" s="1">
        <v>44348</v>
      </c>
      <c r="B440">
        <f>LN('N225 Index price'!F440/'N225 Index price'!F439)</f>
        <v>5.4997380869484472E-3</v>
      </c>
    </row>
    <row r="441" spans="1:2" x14ac:dyDescent="0.25">
      <c r="A441" s="1">
        <v>44355</v>
      </c>
      <c r="B441">
        <f>LN('N225 Index price'!F441/'N225 Index price'!F440)</f>
        <v>4.9005941741216627E-3</v>
      </c>
    </row>
    <row r="442" spans="1:2" x14ac:dyDescent="0.25">
      <c r="A442" s="1">
        <v>44362</v>
      </c>
      <c r="B442">
        <f>LN('N225 Index price'!F442/'N225 Index price'!F441)</f>
        <v>-4.0264880296295345E-2</v>
      </c>
    </row>
    <row r="443" spans="1:2" x14ac:dyDescent="0.25">
      <c r="A443" s="1">
        <v>44369</v>
      </c>
      <c r="B443">
        <f>LN('N225 Index price'!F443/'N225 Index price'!F442)</f>
        <v>3.635552636582879E-2</v>
      </c>
    </row>
    <row r="444" spans="1:2" x14ac:dyDescent="0.25">
      <c r="A444" s="1">
        <v>44376</v>
      </c>
      <c r="B444">
        <f>LN('N225 Index price'!F444/'N225 Index price'!F443)</f>
        <v>-1.5606896569408333E-2</v>
      </c>
    </row>
    <row r="445" spans="1:2" x14ac:dyDescent="0.25">
      <c r="A445" s="1">
        <v>44383</v>
      </c>
      <c r="B445">
        <f>LN('N225 Index price'!F445/'N225 Index price'!F444)</f>
        <v>-1.0205123899534544E-3</v>
      </c>
    </row>
    <row r="446" spans="1:2" x14ac:dyDescent="0.25">
      <c r="A446" s="1">
        <v>44390</v>
      </c>
      <c r="B446">
        <f>LN('N225 Index price'!F446/'N225 Index price'!F445)</f>
        <v>-3.2598070270908719E-2</v>
      </c>
    </row>
    <row r="447" spans="1:2" x14ac:dyDescent="0.25">
      <c r="A447" s="1">
        <v>44397</v>
      </c>
      <c r="B447">
        <f>LN('N225 Index price'!F447/'N225 Index price'!F446)</f>
        <v>6.5079253117692809E-3</v>
      </c>
    </row>
    <row r="448" spans="1:2" x14ac:dyDescent="0.25">
      <c r="A448" s="1">
        <v>44404</v>
      </c>
      <c r="B448">
        <f>LN('N225 Index price'!F448/'N225 Index price'!F447)</f>
        <v>-1.8797157319999551E-3</v>
      </c>
    </row>
    <row r="449" spans="1:2" x14ac:dyDescent="0.25">
      <c r="A449" s="1">
        <v>44411</v>
      </c>
      <c r="B449">
        <f>LN('N225 Index price'!F449/'N225 Index price'!F448)</f>
        <v>1.4035537234393144E-3</v>
      </c>
    </row>
    <row r="450" spans="1:2" x14ac:dyDescent="0.25">
      <c r="A450" s="1">
        <v>44418</v>
      </c>
      <c r="B450">
        <f>LN('N225 Index price'!F450/'N225 Index price'!F449)</f>
        <v>-1.0727688458228735E-2</v>
      </c>
    </row>
    <row r="451" spans="1:2" x14ac:dyDescent="0.25">
      <c r="A451" s="1">
        <v>44425</v>
      </c>
      <c r="B451">
        <f>LN('N225 Index price'!F451/'N225 Index price'!F450)</f>
        <v>-1.0523655081703615E-3</v>
      </c>
    </row>
    <row r="452" spans="1:2" x14ac:dyDescent="0.25">
      <c r="A452" s="1">
        <v>44432</v>
      </c>
      <c r="B452">
        <f>LN('N225 Index price'!F452/'N225 Index price'!F451)</f>
        <v>1.067412428971657E-2</v>
      </c>
    </row>
    <row r="453" spans="1:2" x14ac:dyDescent="0.25">
      <c r="A453" s="1">
        <v>44439</v>
      </c>
      <c r="B453">
        <f>LN('N225 Index price'!F453/'N225 Index price'!F452)</f>
        <v>6.5144988401622417E-2</v>
      </c>
    </row>
    <row r="454" spans="1:2" x14ac:dyDescent="0.25">
      <c r="A454" s="1">
        <v>44446</v>
      </c>
      <c r="B454">
        <f>LN('N225 Index price'!F454/'N225 Index price'!F453)</f>
        <v>2.6203941834950534E-2</v>
      </c>
    </row>
    <row r="455" spans="1:2" x14ac:dyDescent="0.25">
      <c r="A455" s="1">
        <v>44453</v>
      </c>
      <c r="B455">
        <f>LN('N225 Index price'!F455/'N225 Index price'!F454)</f>
        <v>1.7287574499306076E-3</v>
      </c>
    </row>
    <row r="456" spans="1:2" x14ac:dyDescent="0.25">
      <c r="A456" s="1">
        <v>44460</v>
      </c>
      <c r="B456">
        <f>LN('N225 Index price'!F456/'N225 Index price'!F455)</f>
        <v>-8.5607949058703909E-3</v>
      </c>
    </row>
    <row r="457" spans="1:2" x14ac:dyDescent="0.25">
      <c r="A457" s="1">
        <v>44467</v>
      </c>
      <c r="B457">
        <f>LN('N225 Index price'!F457/'N225 Index price'!F456)</f>
        <v>-6.1199000392888996E-2</v>
      </c>
    </row>
    <row r="458" spans="1:2" x14ac:dyDescent="0.25">
      <c r="A458" s="1">
        <v>44474</v>
      </c>
      <c r="B458">
        <f>LN('N225 Index price'!F458/'N225 Index price'!F457)</f>
        <v>1.8723467839206597E-3</v>
      </c>
    </row>
    <row r="459" spans="1:2" x14ac:dyDescent="0.25">
      <c r="A459" s="1">
        <v>44481</v>
      </c>
      <c r="B459">
        <f>LN('N225 Index price'!F459/'N225 Index price'!F458)</f>
        <v>1.833250823510299E-2</v>
      </c>
    </row>
    <row r="460" spans="1:2" x14ac:dyDescent="0.25">
      <c r="A460" s="1">
        <v>44488</v>
      </c>
      <c r="B460">
        <f>LN('N225 Index price'!F460/'N225 Index price'!F459)</f>
        <v>-1.4752349268563777E-2</v>
      </c>
    </row>
    <row r="461" spans="1:2" x14ac:dyDescent="0.25">
      <c r="A461" s="1">
        <v>44495</v>
      </c>
      <c r="B461">
        <f>LN('N225 Index price'!F461/'N225 Index price'!F460)</f>
        <v>3.5942582017309196E-2</v>
      </c>
    </row>
    <row r="462" spans="1:2" x14ac:dyDescent="0.25">
      <c r="A462" s="1">
        <v>44502</v>
      </c>
      <c r="B462">
        <f>LN('N225 Index price'!F462/'N225 Index price'!F461)</f>
        <v>-4.7343967199410348E-3</v>
      </c>
    </row>
    <row r="463" spans="1:2" x14ac:dyDescent="0.25">
      <c r="A463" s="1">
        <v>44509</v>
      </c>
      <c r="B463">
        <f>LN('N225 Index price'!F463/'N225 Index price'!F462)</f>
        <v>9.1003487304426589E-3</v>
      </c>
    </row>
    <row r="464" spans="1:2" x14ac:dyDescent="0.25">
      <c r="A464" s="1">
        <v>44516</v>
      </c>
      <c r="B464">
        <f>LN('N225 Index price'!F464/'N225 Index price'!F463)</f>
        <v>-9.0389886388047086E-5</v>
      </c>
    </row>
    <row r="465" spans="1:2" x14ac:dyDescent="0.25">
      <c r="A465" s="1">
        <v>44523</v>
      </c>
      <c r="B465">
        <f>LN('N225 Index price'!F465/'N225 Index price'!F464)</f>
        <v>-5.1345760667853818E-2</v>
      </c>
    </row>
    <row r="466" spans="1:2" x14ac:dyDescent="0.25">
      <c r="A466" s="1">
        <v>44530</v>
      </c>
      <c r="B466">
        <f>LN('N225 Index price'!F466/'N225 Index price'!F465)</f>
        <v>-1.2686261707449012E-2</v>
      </c>
    </row>
    <row r="467" spans="1:2" x14ac:dyDescent="0.25">
      <c r="A467" s="1">
        <v>44537</v>
      </c>
      <c r="B467">
        <f>LN('N225 Index price'!F467/'N225 Index price'!F466)</f>
        <v>2.5214278167391711E-2</v>
      </c>
    </row>
    <row r="468" spans="1:2" x14ac:dyDescent="0.25">
      <c r="A468" s="1">
        <v>44544</v>
      </c>
      <c r="B468">
        <f>LN('N225 Index price'!F468/'N225 Index price'!F467)</f>
        <v>-2.4840470719549524E-2</v>
      </c>
    </row>
    <row r="469" spans="1:2" x14ac:dyDescent="0.25">
      <c r="A469" s="1">
        <v>44551</v>
      </c>
      <c r="B469">
        <f>LN('N225 Index price'!F469/'N225 Index price'!F468)</f>
        <v>2.6095621734671635E-2</v>
      </c>
    </row>
    <row r="470" spans="1:2" x14ac:dyDescent="0.25">
      <c r="A470" s="1">
        <v>44558</v>
      </c>
      <c r="B470">
        <f>LN('N225 Index price'!F470/'N225 Index price'!F469)</f>
        <v>4.0109212016536675E-3</v>
      </c>
    </row>
    <row r="471" spans="1:2" x14ac:dyDescent="0.25">
      <c r="A471" s="1">
        <v>44565</v>
      </c>
      <c r="B471">
        <f>LN('N225 Index price'!F471/'N225 Index price'!F470)</f>
        <v>-1.0935988351495327E-2</v>
      </c>
    </row>
    <row r="472" spans="1:2" x14ac:dyDescent="0.25">
      <c r="A472" s="1">
        <v>44572</v>
      </c>
      <c r="B472">
        <f>LN('N225 Index price'!F472/'N225 Index price'!F471)</f>
        <v>-5.1060033328330142E-3</v>
      </c>
    </row>
    <row r="473" spans="1:2" x14ac:dyDescent="0.25">
      <c r="A473" s="1">
        <v>44579</v>
      </c>
      <c r="B473">
        <f>LN('N225 Index price'!F473/'N225 Index price'!F472)</f>
        <v>-2.6651263512874796E-2</v>
      </c>
    </row>
    <row r="474" spans="1:2" x14ac:dyDescent="0.25">
      <c r="A474" s="1">
        <v>44586</v>
      </c>
      <c r="B474">
        <f>LN('N225 Index price'!F474/'N225 Index price'!F473)</f>
        <v>-2.1484061879761988E-2</v>
      </c>
    </row>
    <row r="475" spans="1:2" x14ac:dyDescent="0.25">
      <c r="A475" s="1">
        <v>44593</v>
      </c>
      <c r="B475">
        <f>LN('N225 Index price'!F475/'N225 Index price'!F474)</f>
        <v>9.1018067435499547E-3</v>
      </c>
    </row>
    <row r="476" spans="1:2" x14ac:dyDescent="0.25">
      <c r="A476" s="1">
        <v>44600</v>
      </c>
      <c r="B476">
        <f>LN('N225 Index price'!F476/'N225 Index price'!F475)</f>
        <v>-6.2317191025994057E-3</v>
      </c>
    </row>
    <row r="477" spans="1:2" x14ac:dyDescent="0.25">
      <c r="A477" s="1">
        <v>44607</v>
      </c>
      <c r="B477">
        <f>LN('N225 Index price'!F477/'N225 Index price'!F476)</f>
        <v>-6.2500394482702098E-3</v>
      </c>
    </row>
    <row r="478" spans="1:2" x14ac:dyDescent="0.25">
      <c r="A478" s="1">
        <v>44614</v>
      </c>
      <c r="B478">
        <f>LN('N225 Index price'!F478/'N225 Index price'!F477)</f>
        <v>-1.4373953900642885E-2</v>
      </c>
    </row>
    <row r="479" spans="1:2" x14ac:dyDescent="0.25">
      <c r="A479" s="1">
        <v>44621</v>
      </c>
      <c r="B479">
        <f>LN('N225 Index price'!F479/'N225 Index price'!F478)</f>
        <v>-5.0463065019761486E-2</v>
      </c>
    </row>
    <row r="480" spans="1:2" x14ac:dyDescent="0.25">
      <c r="A480" s="1">
        <v>44628</v>
      </c>
      <c r="B480">
        <f>LN('N225 Index price'!F480/'N225 Index price'!F479)</f>
        <v>3.4213655499118496E-3</v>
      </c>
    </row>
    <row r="481" spans="1:2" x14ac:dyDescent="0.25">
      <c r="A481" s="1">
        <v>44635</v>
      </c>
      <c r="B481">
        <f>LN('N225 Index price'!F481/'N225 Index price'!F480)</f>
        <v>5.8310251120297106E-2</v>
      </c>
    </row>
    <row r="482" spans="1:2" x14ac:dyDescent="0.25">
      <c r="A482" s="1">
        <v>44642</v>
      </c>
      <c r="B482">
        <f>LN('N225 Index price'!F482/'N225 Index price'!F481)</f>
        <v>4.0773733600123659E-2</v>
      </c>
    </row>
    <row r="483" spans="1:2" x14ac:dyDescent="0.25">
      <c r="A483" s="1">
        <v>44649</v>
      </c>
      <c r="B483">
        <f>LN('N225 Index price'!F483/'N225 Index price'!F482)</f>
        <v>-7.4504146349544708E-3</v>
      </c>
    </row>
    <row r="484" spans="1:2" x14ac:dyDescent="0.25">
      <c r="A484" s="1">
        <v>44656</v>
      </c>
      <c r="B484">
        <f>LN('N225 Index price'!F484/'N225 Index price'!F483)</f>
        <v>-3.3543646114529577E-2</v>
      </c>
    </row>
    <row r="485" spans="1:2" x14ac:dyDescent="0.25">
      <c r="A485" s="1">
        <v>44663</v>
      </c>
      <c r="B485">
        <f>LN('N225 Index price'!F485/'N225 Index price'!F484)</f>
        <v>-8.1343121041249676E-4</v>
      </c>
    </row>
    <row r="486" spans="1:2" x14ac:dyDescent="0.25">
      <c r="A486" s="1">
        <v>44670</v>
      </c>
      <c r="B486">
        <f>LN('N225 Index price'!F486/'N225 Index price'!F485)</f>
        <v>-7.8265888017608094E-3</v>
      </c>
    </row>
    <row r="487" spans="1:2" x14ac:dyDescent="0.25">
      <c r="A487" s="1">
        <v>44677</v>
      </c>
      <c r="B487">
        <f>LN('N225 Index price'!F487/'N225 Index price'!F486)</f>
        <v>8.5285275706738963E-3</v>
      </c>
    </row>
    <row r="488" spans="1:2" x14ac:dyDescent="0.25">
      <c r="A488" s="1">
        <v>44684</v>
      </c>
      <c r="B488">
        <f>LN('N225 Index price'!F488/'N225 Index price'!F487)</f>
        <v>-1.8789016330974344E-2</v>
      </c>
    </row>
    <row r="489" spans="1:2" x14ac:dyDescent="0.25">
      <c r="A489" s="1">
        <v>44691</v>
      </c>
      <c r="B489">
        <f>LN('N225 Index price'!F489/'N225 Index price'!F488)</f>
        <v>8.6146357096483373E-3</v>
      </c>
    </row>
    <row r="490" spans="1:2" x14ac:dyDescent="0.25">
      <c r="A490" s="1">
        <v>44698</v>
      </c>
      <c r="B490">
        <f>LN('N225 Index price'!F490/'N225 Index price'!F489)</f>
        <v>1.697448352428552E-2</v>
      </c>
    </row>
    <row r="491" spans="1:2" x14ac:dyDescent="0.25">
      <c r="A491" s="1">
        <v>44705</v>
      </c>
      <c r="B491">
        <f>LN('N225 Index price'!F491/'N225 Index price'!F490)</f>
        <v>1.3533542478010125E-2</v>
      </c>
    </row>
    <row r="492" spans="1:2" x14ac:dyDescent="0.25">
      <c r="A492" s="1">
        <v>44712</v>
      </c>
      <c r="B492">
        <f>LN('N225 Index price'!F492/'N225 Index price'!F491)</f>
        <v>1.9769397534696496E-2</v>
      </c>
    </row>
    <row r="493" spans="1:2" x14ac:dyDescent="0.25">
      <c r="A493" s="1">
        <v>44719</v>
      </c>
      <c r="B493">
        <f>LN('N225 Index price'!F493/'N225 Index price'!F492)</f>
        <v>-3.3824531115229269E-2</v>
      </c>
    </row>
    <row r="494" spans="1:2" x14ac:dyDescent="0.25">
      <c r="A494" s="1">
        <v>44726</v>
      </c>
      <c r="B494">
        <f>LN('N225 Index price'!F494/'N225 Index price'!F493)</f>
        <v>-4.6113159630941383E-2</v>
      </c>
    </row>
    <row r="495" spans="1:2" x14ac:dyDescent="0.25">
      <c r="A495" s="1">
        <v>44733</v>
      </c>
      <c r="B495">
        <f>LN('N225 Index price'!F495/'N225 Index price'!F494)</f>
        <v>4.1799276050875779E-2</v>
      </c>
    </row>
    <row r="496" spans="1:2" x14ac:dyDescent="0.25">
      <c r="A496" s="1">
        <v>44740</v>
      </c>
      <c r="B496">
        <f>LN('N225 Index price'!F496/'N225 Index price'!F495)</f>
        <v>-2.7062769802818267E-2</v>
      </c>
    </row>
    <row r="497" spans="1:2" x14ac:dyDescent="0.25">
      <c r="A497" s="1">
        <v>44747</v>
      </c>
      <c r="B497">
        <f>LN('N225 Index price'!F497/'N225 Index price'!F496)</f>
        <v>2.486586771986786E-2</v>
      </c>
    </row>
    <row r="498" spans="1:2" x14ac:dyDescent="0.25">
      <c r="A498" s="1">
        <v>44754</v>
      </c>
      <c r="B498">
        <f>LN('N225 Index price'!F498/'N225 Index price'!F497)</f>
        <v>-8.8916935006951015E-4</v>
      </c>
    </row>
    <row r="499" spans="1:2" x14ac:dyDescent="0.25">
      <c r="A499" s="1">
        <v>44761</v>
      </c>
      <c r="B499">
        <f>LN('N225 Index price'!F499/'N225 Index price'!F498)</f>
        <v>3.3433739820449365E-2</v>
      </c>
    </row>
    <row r="500" spans="1:2" x14ac:dyDescent="0.25">
      <c r="A500" s="1">
        <v>44768</v>
      </c>
      <c r="B500">
        <f>LN('N225 Index price'!F500/'N225 Index price'!F499)</f>
        <v>1.05616310212703E-2</v>
      </c>
    </row>
    <row r="501" spans="1:2" x14ac:dyDescent="0.25">
      <c r="A501" s="1">
        <v>44775</v>
      </c>
      <c r="B501">
        <f>LN('N225 Index price'!F501/'N225 Index price'!F500)</f>
        <v>9.0995946817793681E-3</v>
      </c>
    </row>
    <row r="502" spans="1:2" x14ac:dyDescent="0.25">
      <c r="A502" s="1">
        <v>44782</v>
      </c>
      <c r="B502">
        <f>LN('N225 Index price'!F502/'N225 Index price'!F501)</f>
        <v>2.1798060509525603E-2</v>
      </c>
    </row>
    <row r="503" spans="1:2" x14ac:dyDescent="0.25">
      <c r="A503" s="1">
        <v>44789</v>
      </c>
      <c r="B503">
        <f>LN('N225 Index price'!F503/'N225 Index price'!F502)</f>
        <v>-2.6802265448761025E-3</v>
      </c>
    </row>
    <row r="504" spans="1:2" x14ac:dyDescent="0.25">
      <c r="A504" s="1">
        <v>44796</v>
      </c>
      <c r="B504">
        <f>LN('N225 Index price'!F504/'N225 Index price'!F503)</f>
        <v>-3.2312080494387982E-2</v>
      </c>
    </row>
    <row r="505" spans="1:2" x14ac:dyDescent="0.25">
      <c r="A505" s="1">
        <v>44803</v>
      </c>
      <c r="B505">
        <f>LN('N225 Index price'!F505/'N225 Index price'!F504)</f>
        <v>-9.3463109568888009E-3</v>
      </c>
    </row>
    <row r="506" spans="1:2" x14ac:dyDescent="0.25">
      <c r="A506" s="1">
        <v>44810</v>
      </c>
      <c r="B506">
        <f>LN('N225 Index price'!F506/'N225 Index price'!F505)</f>
        <v>3.2854513687186553E-2</v>
      </c>
    </row>
    <row r="507" spans="1:2" x14ac:dyDescent="0.25">
      <c r="A507" s="1">
        <v>44817</v>
      </c>
      <c r="B507">
        <f>LN('N225 Index price'!F507/'N225 Index price'!F506)</f>
        <v>-3.4737520945354518E-2</v>
      </c>
    </row>
    <row r="508" spans="1:2" x14ac:dyDescent="0.25">
      <c r="A508" s="1">
        <v>44824</v>
      </c>
      <c r="B508">
        <f>LN('N225 Index price'!F508/'N225 Index price'!F507)</f>
        <v>-4.2084596087287457E-2</v>
      </c>
    </row>
    <row r="509" spans="1:2" x14ac:dyDescent="0.25">
      <c r="A509" s="1">
        <v>44831</v>
      </c>
      <c r="B509">
        <f>LN('N225 Index price'!F509/'N225 Index price'!F508)</f>
        <v>-8.1965367525958129E-3</v>
      </c>
    </row>
    <row r="510" spans="1:2" x14ac:dyDescent="0.25">
      <c r="A510" s="1">
        <v>44838</v>
      </c>
      <c r="B510">
        <f>LN('N225 Index price'!F510/'N225 Index price'!F509)</f>
        <v>3.3766128208543883E-2</v>
      </c>
    </row>
    <row r="511" spans="1:2" x14ac:dyDescent="0.25">
      <c r="A511" s="1">
        <v>44845</v>
      </c>
      <c r="B511">
        <f>LN('N225 Index price'!F511/'N225 Index price'!F510)</f>
        <v>-1.2629907413786315E-2</v>
      </c>
    </row>
    <row r="512" spans="1:2" x14ac:dyDescent="0.25">
      <c r="A512" s="1">
        <v>44852</v>
      </c>
      <c r="B512">
        <f>LN('N225 Index price'!F512/'N225 Index price'!F511)</f>
        <v>7.4087325313834879E-3</v>
      </c>
    </row>
    <row r="513" spans="1:2" x14ac:dyDescent="0.25">
      <c r="A513" s="1">
        <v>44859</v>
      </c>
      <c r="B513">
        <f>LN('N225 Index price'!F513/'N225 Index price'!F512)</f>
        <v>2.2454537264246354E-2</v>
      </c>
    </row>
    <row r="514" spans="1:2" x14ac:dyDescent="0.25">
      <c r="A514" s="1">
        <v>44866</v>
      </c>
      <c r="B514">
        <f>LN('N225 Index price'!F514/'N225 Index price'!F513)</f>
        <v>-2.1707420211887082E-3</v>
      </c>
    </row>
    <row r="515" spans="1:2" x14ac:dyDescent="0.25">
      <c r="A515" s="1">
        <v>44873</v>
      </c>
      <c r="B515">
        <f>LN('N225 Index price'!F515/'N225 Index price'!F514)</f>
        <v>1.5708426861262188E-2</v>
      </c>
    </row>
    <row r="516" spans="1:2" x14ac:dyDescent="0.25">
      <c r="A516" s="1">
        <v>44880</v>
      </c>
      <c r="B516">
        <f>LN('N225 Index price'!F516/'N225 Index price'!F515)</f>
        <v>-6.6829626876231511E-4</v>
      </c>
    </row>
    <row r="517" spans="1:2" x14ac:dyDescent="0.25">
      <c r="A517" s="1">
        <v>44887</v>
      </c>
      <c r="B517">
        <f>LN('N225 Index price'!F517/'N225 Index price'!F516)</f>
        <v>7.7722819455231223E-3</v>
      </c>
    </row>
    <row r="518" spans="1:2" x14ac:dyDescent="0.25">
      <c r="A518" s="1">
        <v>44894</v>
      </c>
      <c r="B518">
        <f>LN('N225 Index price'!F518/'N225 Index price'!F517)</f>
        <v>-1.223344768441351E-2</v>
      </c>
    </row>
    <row r="519" spans="1:2" x14ac:dyDescent="0.25">
      <c r="A519" s="1">
        <v>44901</v>
      </c>
      <c r="B519">
        <f>LN('N225 Index price'!F519/'N225 Index price'!F518)</f>
        <v>7.8794881061153407E-4</v>
      </c>
    </row>
    <row r="520" spans="1:2" x14ac:dyDescent="0.25">
      <c r="A520" s="1">
        <v>44908</v>
      </c>
      <c r="B520">
        <f>LN('N225 Index price'!F520/'N225 Index price'!F519)</f>
        <v>-2.1957664006502845E-2</v>
      </c>
    </row>
    <row r="521" spans="1:2" x14ac:dyDescent="0.25">
      <c r="A521" s="1">
        <v>44915</v>
      </c>
      <c r="B521">
        <f>LN('N225 Index price'!F521/'N225 Index price'!F520)</f>
        <v>-3.1013562006908482E-2</v>
      </c>
    </row>
    <row r="522" spans="1:2" x14ac:dyDescent="0.25">
      <c r="A522" s="1">
        <v>44922</v>
      </c>
      <c r="B522">
        <f>LN('N225 Index price'!F522/'N225 Index price'!F521)</f>
        <v>-1.1861737199800763E-2</v>
      </c>
    </row>
    <row r="523" spans="1:2" x14ac:dyDescent="0.25">
      <c r="A523" s="1">
        <v>44929</v>
      </c>
      <c r="B523">
        <f>LN('N225 Index price'!F523/'N225 Index price'!F522)</f>
        <v>-4.634316502694559E-3</v>
      </c>
    </row>
    <row r="524" spans="1:2" x14ac:dyDescent="0.25">
      <c r="A524" s="1">
        <v>44936</v>
      </c>
      <c r="B524">
        <f>LN('N225 Index price'!F524/'N225 Index price'!F523)</f>
        <v>-5.8510014359897024E-3</v>
      </c>
    </row>
    <row r="525" spans="1:2" x14ac:dyDescent="0.25">
      <c r="A525" s="1">
        <v>44943</v>
      </c>
      <c r="B525">
        <f>LN('N225 Index price'!F525/'N225 Index price'!F524)</f>
        <v>4.1111515568746607E-2</v>
      </c>
    </row>
    <row r="526" spans="1:2" x14ac:dyDescent="0.25">
      <c r="A526" s="1">
        <v>44950</v>
      </c>
      <c r="B526">
        <f>LN('N225 Index price'!F526/'N225 Index price'!F525)</f>
        <v>1.9410501578763149E-2</v>
      </c>
    </row>
    <row r="527" spans="1:2" x14ac:dyDescent="0.25">
      <c r="A527" s="1">
        <v>44957</v>
      </c>
      <c r="B527">
        <f>LN('N225 Index price'!F527/'N225 Index price'!F526)</f>
        <v>9.4418957568854142E-3</v>
      </c>
    </row>
    <row r="528" spans="1:2" x14ac:dyDescent="0.25">
      <c r="A528" s="1">
        <v>44964</v>
      </c>
      <c r="B528">
        <f>LN('N225 Index price'!F528/'N225 Index price'!F527)</f>
        <v>-9.6635508845364058E-3</v>
      </c>
    </row>
    <row r="529" spans="1:2" x14ac:dyDescent="0.25">
      <c r="A529" s="1">
        <v>44971</v>
      </c>
      <c r="B529">
        <f>LN('N225 Index price'!F529/'N225 Index price'!F528)</f>
        <v>3.8071570404401849E-3</v>
      </c>
    </row>
    <row r="530" spans="1:2" x14ac:dyDescent="0.25">
      <c r="A530" s="1">
        <v>44978</v>
      </c>
      <c r="B530">
        <f>LN('N225 Index price'!F530/'N225 Index price'!F529)</f>
        <v>-3.9296471601837461E-3</v>
      </c>
    </row>
    <row r="531" spans="1:2" x14ac:dyDescent="0.25">
      <c r="A531" s="1">
        <v>44985</v>
      </c>
      <c r="B531">
        <f>LN('N225 Index price'!F531/'N225 Index price'!F530)</f>
        <v>2.9243654732990915E-2</v>
      </c>
    </row>
    <row r="532" spans="1:2" x14ac:dyDescent="0.25">
      <c r="A532" s="1">
        <v>44992</v>
      </c>
      <c r="B532">
        <f>LN('N225 Index price'!F532/'N225 Index price'!F531)</f>
        <v>-1.4439809149465105E-2</v>
      </c>
    </row>
    <row r="533" spans="1:2" x14ac:dyDescent="0.25">
      <c r="A533" s="1">
        <v>44999</v>
      </c>
      <c r="B533">
        <f>LN('N225 Index price'!F533/'N225 Index price'!F532)</f>
        <v>-3.2398350123923815E-2</v>
      </c>
    </row>
    <row r="534" spans="1:2" x14ac:dyDescent="0.25">
      <c r="A534" s="1">
        <v>45006</v>
      </c>
      <c r="B534">
        <f>LN('N225 Index price'!F534/'N225 Index price'!F533)</f>
        <v>1.9521914974885316E-2</v>
      </c>
    </row>
    <row r="535" spans="1:2" x14ac:dyDescent="0.25">
      <c r="A535" s="1">
        <v>45013</v>
      </c>
      <c r="B535">
        <f>LN('N225 Index price'!F535/'N225 Index price'!F534)</f>
        <v>2.5557162150626797E-2</v>
      </c>
    </row>
    <row r="536" spans="1:2" x14ac:dyDescent="0.25">
      <c r="A536" s="1">
        <v>45020</v>
      </c>
      <c r="B536">
        <f>LN('N225 Index price'!F536/'N225 Index price'!F535)</f>
        <v>-1.9867090034626538E-2</v>
      </c>
    </row>
    <row r="537" spans="1:2" x14ac:dyDescent="0.25">
      <c r="A537" s="1">
        <v>45027</v>
      </c>
      <c r="B537">
        <f>LN('N225 Index price'!F537/'N225 Index price'!F536)</f>
        <v>3.1387924127513067E-2</v>
      </c>
    </row>
    <row r="538" spans="1:2" x14ac:dyDescent="0.25">
      <c r="A538" s="1">
        <v>45034</v>
      </c>
      <c r="B538">
        <f>LN('N225 Index price'!F538/'N225 Index price'!F537)</f>
        <v>2.757577497833728E-3</v>
      </c>
    </row>
    <row r="539" spans="1:2" x14ac:dyDescent="0.25">
      <c r="A539" s="1">
        <v>45041</v>
      </c>
      <c r="B539">
        <f>LN('N225 Index price'!F539/'N225 Index price'!F538)</f>
        <v>1.8354307728194495E-2</v>
      </c>
    </row>
    <row r="540" spans="1:2" x14ac:dyDescent="0.25">
      <c r="A540" s="1">
        <v>45048</v>
      </c>
      <c r="B540">
        <f>LN('N225 Index price'!F540/'N225 Index price'!F539)</f>
        <v>-5.9683213792943021E-3</v>
      </c>
    </row>
    <row r="541" spans="1:2" x14ac:dyDescent="0.25">
      <c r="A541" s="1">
        <v>45055</v>
      </c>
      <c r="B541">
        <f>LN('N225 Index price'!F541/'N225 Index price'!F540)</f>
        <v>2.3097736460060761E-2</v>
      </c>
    </row>
    <row r="542" spans="1:2" x14ac:dyDescent="0.25">
      <c r="A542" s="1">
        <v>45062</v>
      </c>
      <c r="B542">
        <f>LN('N225 Index price'!F542/'N225 Index price'!F541)</f>
        <v>4.8120120019627767E-2</v>
      </c>
    </row>
    <row r="543" spans="1:2" x14ac:dyDescent="0.25">
      <c r="A543" s="1">
        <v>45069</v>
      </c>
      <c r="B543">
        <f>LN('N225 Index price'!F543/'N225 Index price'!F542)</f>
        <v>4.7085422019546141E-3</v>
      </c>
    </row>
    <row r="544" spans="1:2" x14ac:dyDescent="0.25">
      <c r="A544" s="1">
        <v>45076</v>
      </c>
      <c r="B544">
        <f>LN('N225 Index price'!F544/'N225 Index price'!F543)</f>
        <v>3.1015113502867911E-2</v>
      </c>
    </row>
    <row r="545" spans="1:2" x14ac:dyDescent="0.25">
      <c r="A545" s="1">
        <v>45083</v>
      </c>
      <c r="B545">
        <f>LN('N225 Index price'!F545/'N225 Index price'!F544)</f>
        <v>6.6996544734652629E-3</v>
      </c>
    </row>
    <row r="546" spans="1:2" x14ac:dyDescent="0.25">
      <c r="A546" s="1">
        <v>45090</v>
      </c>
      <c r="B546">
        <f>LN('N225 Index price'!F546/'N225 Index price'!F545)</f>
        <v>2.8462679879441798E-2</v>
      </c>
    </row>
    <row r="547" spans="1:2" x14ac:dyDescent="0.25">
      <c r="A547" s="1">
        <v>45097</v>
      </c>
      <c r="B547">
        <f>LN('N225 Index price'!F547/'N225 Index price'!F546)</f>
        <v>-2.033123255272629E-2</v>
      </c>
    </row>
    <row r="548" spans="1:2" x14ac:dyDescent="0.25">
      <c r="A548" s="1">
        <v>45104</v>
      </c>
      <c r="B548">
        <f>LN('N225 Index price'!F548/'N225 Index price'!F547)</f>
        <v>3.1740321092129362E-2</v>
      </c>
    </row>
    <row r="549" spans="1:2" x14ac:dyDescent="0.25">
      <c r="A549" s="1">
        <v>45111</v>
      </c>
      <c r="B549">
        <f>LN('N225 Index price'!F549/'N225 Index price'!F548)</f>
        <v>-4.7431551537600487E-2</v>
      </c>
    </row>
    <row r="550" spans="1:2" x14ac:dyDescent="0.25">
      <c r="A550" s="1">
        <v>45118</v>
      </c>
      <c r="B550">
        <f>LN('N225 Index price'!F550/'N225 Index price'!F549)</f>
        <v>6.2411540428478291E-3</v>
      </c>
    </row>
    <row r="551" spans="1:2" x14ac:dyDescent="0.25">
      <c r="A551" s="1">
        <v>45125</v>
      </c>
      <c r="B551">
        <f>LN('N225 Index price'!F551/'N225 Index price'!F550)</f>
        <v>9.5151806270509197E-3</v>
      </c>
    </row>
    <row r="552" spans="1:2" x14ac:dyDescent="0.25">
      <c r="A552" s="1">
        <v>45132</v>
      </c>
      <c r="B552">
        <f>LN('N225 Index price'!F552/'N225 Index price'!F551)</f>
        <v>1.4308934135866529E-2</v>
      </c>
    </row>
    <row r="553" spans="1:2" x14ac:dyDescent="0.25">
      <c r="A553" s="1">
        <v>45139</v>
      </c>
      <c r="B553">
        <f>LN('N225 Index price'!F553/'N225 Index price'!F552)</f>
        <v>-2.805329533710154E-2</v>
      </c>
    </row>
    <row r="554" spans="1:2" x14ac:dyDescent="0.25">
      <c r="A554" s="1">
        <v>45146</v>
      </c>
      <c r="B554">
        <f>LN('N225 Index price'!F554/'N225 Index price'!F553)</f>
        <v>-6.0531007153994875E-3</v>
      </c>
    </row>
    <row r="555" spans="1:2" x14ac:dyDescent="0.25">
      <c r="A555" s="1">
        <v>45153</v>
      </c>
      <c r="B555">
        <f>LN('N225 Index price'!F555/'N225 Index price'!F554)</f>
        <v>-1.5537137737506821E-2</v>
      </c>
    </row>
    <row r="556" spans="1:2" x14ac:dyDescent="0.25">
      <c r="A556" s="1">
        <v>45160</v>
      </c>
      <c r="B556">
        <f>LN('N225 Index price'!F556/'N225 Index price'!F555)</f>
        <v>1.8964830357605843E-2</v>
      </c>
    </row>
    <row r="557" spans="1:2" x14ac:dyDescent="0.25">
      <c r="A557" s="1">
        <v>45167</v>
      </c>
      <c r="B557">
        <f>LN('N225 Index price'!F557/'N225 Index price'!F556)</f>
        <v>1.6665731975894004E-2</v>
      </c>
    </row>
    <row r="558" spans="1:2" x14ac:dyDescent="0.25">
      <c r="A558" s="1"/>
    </row>
    <row r="559" spans="1:2" x14ac:dyDescent="0.25">
      <c r="A559" t="s">
        <v>483</v>
      </c>
      <c r="B559">
        <f>AVERAGE(B3:B557)</f>
        <v>2.0305210643205675E-3</v>
      </c>
    </row>
    <row r="560" spans="1:2" x14ac:dyDescent="0.25">
      <c r="A560" t="s">
        <v>482</v>
      </c>
      <c r="B560">
        <f>_xlfn.STDEV.S(B3:B557)</f>
        <v>2.7565096266880973E-2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136D8-1A6D-4B0A-91B7-0F07830E4EDE}">
  <dimension ref="A1:Z562"/>
  <sheetViews>
    <sheetView topLeftCell="C1" workbookViewId="0">
      <selection activeCell="K564" sqref="K564"/>
    </sheetView>
  </sheetViews>
  <sheetFormatPr defaultRowHeight="15" x14ac:dyDescent="0.25"/>
  <cols>
    <col min="1" max="1" width="23.140625" bestFit="1" customWidth="1"/>
  </cols>
  <sheetData>
    <row r="1" spans="1:26" x14ac:dyDescent="0.25">
      <c r="B1" t="s">
        <v>9</v>
      </c>
      <c r="C1" t="s">
        <v>9</v>
      </c>
      <c r="D1" t="s">
        <v>9</v>
      </c>
      <c r="E1" t="s">
        <v>9</v>
      </c>
      <c r="F1" t="s">
        <v>9</v>
      </c>
      <c r="G1" t="s">
        <v>9</v>
      </c>
      <c r="H1" t="s">
        <v>9</v>
      </c>
      <c r="I1" t="s">
        <v>9</v>
      </c>
      <c r="J1" t="s">
        <v>9</v>
      </c>
      <c r="K1" t="s">
        <v>9</v>
      </c>
      <c r="L1" t="s">
        <v>9</v>
      </c>
      <c r="M1" t="s">
        <v>9</v>
      </c>
      <c r="N1" t="s">
        <v>9</v>
      </c>
      <c r="O1" t="s">
        <v>9</v>
      </c>
      <c r="P1" t="s">
        <v>9</v>
      </c>
      <c r="Q1" t="s">
        <v>9</v>
      </c>
      <c r="R1" t="s">
        <v>9</v>
      </c>
      <c r="S1" t="s">
        <v>9</v>
      </c>
      <c r="T1" t="s">
        <v>9</v>
      </c>
      <c r="U1" t="s">
        <v>9</v>
      </c>
      <c r="V1" t="s">
        <v>9</v>
      </c>
      <c r="W1" t="s">
        <v>9</v>
      </c>
      <c r="X1" t="s">
        <v>9</v>
      </c>
      <c r="Y1" t="s">
        <v>9</v>
      </c>
      <c r="Z1" t="s">
        <v>9</v>
      </c>
    </row>
    <row r="2" spans="1:26" x14ac:dyDescent="0.25">
      <c r="A2" t="s">
        <v>0</v>
      </c>
      <c r="B2" t="s">
        <v>3</v>
      </c>
      <c r="C2" t="s">
        <v>57</v>
      </c>
      <c r="D2" t="s">
        <v>59</v>
      </c>
      <c r="E2" t="s">
        <v>61</v>
      </c>
      <c r="F2" t="s">
        <v>4</v>
      </c>
      <c r="G2" t="s">
        <v>5</v>
      </c>
      <c r="H2" t="s">
        <v>66</v>
      </c>
      <c r="I2" t="s">
        <v>68</v>
      </c>
      <c r="J2" t="s">
        <v>71</v>
      </c>
      <c r="K2" t="s">
        <v>74</v>
      </c>
      <c r="L2" t="s">
        <v>76</v>
      </c>
      <c r="M2" t="s">
        <v>78</v>
      </c>
      <c r="N2" t="s">
        <v>81</v>
      </c>
      <c r="O2" t="s">
        <v>83</v>
      </c>
      <c r="P2" t="s">
        <v>86</v>
      </c>
      <c r="Q2" t="s">
        <v>88</v>
      </c>
      <c r="R2" t="s">
        <v>90</v>
      </c>
      <c r="S2" t="s">
        <v>93</v>
      </c>
      <c r="T2" t="s">
        <v>95</v>
      </c>
      <c r="U2" t="s">
        <v>98</v>
      </c>
      <c r="V2" t="s">
        <v>100</v>
      </c>
      <c r="W2" t="s">
        <v>102</v>
      </c>
      <c r="X2" t="s">
        <v>105</v>
      </c>
      <c r="Y2" t="s">
        <v>108</v>
      </c>
      <c r="Z2" t="s">
        <v>110</v>
      </c>
    </row>
    <row r="3" spans="1:26" x14ac:dyDescent="0.25">
      <c r="A3" t="s">
        <v>1</v>
      </c>
      <c r="B3" t="s">
        <v>6</v>
      </c>
      <c r="C3" t="s">
        <v>58</v>
      </c>
      <c r="D3" t="s">
        <v>60</v>
      </c>
      <c r="E3" t="s">
        <v>62</v>
      </c>
      <c r="F3" t="s">
        <v>7</v>
      </c>
      <c r="G3" t="s">
        <v>8</v>
      </c>
      <c r="H3" t="s">
        <v>67</v>
      </c>
      <c r="I3" t="s">
        <v>69</v>
      </c>
      <c r="J3" t="s">
        <v>72</v>
      </c>
      <c r="K3" t="s">
        <v>75</v>
      </c>
      <c r="L3" t="s">
        <v>77</v>
      </c>
      <c r="M3" t="s">
        <v>79</v>
      </c>
      <c r="N3" t="s">
        <v>82</v>
      </c>
      <c r="O3" t="s">
        <v>84</v>
      </c>
      <c r="P3" t="s">
        <v>87</v>
      </c>
      <c r="Q3" t="s">
        <v>89</v>
      </c>
      <c r="R3" t="s">
        <v>91</v>
      </c>
      <c r="S3" t="s">
        <v>94</v>
      </c>
      <c r="T3" t="s">
        <v>96</v>
      </c>
      <c r="U3" t="s">
        <v>99</v>
      </c>
      <c r="V3" t="s">
        <v>101</v>
      </c>
      <c r="W3" t="s">
        <v>103</v>
      </c>
      <c r="X3" t="s">
        <v>106</v>
      </c>
      <c r="Y3" t="s">
        <v>109</v>
      </c>
      <c r="Z3" t="s">
        <v>111</v>
      </c>
    </row>
    <row r="4" spans="1:26" x14ac:dyDescent="0.25">
      <c r="A4" s="1">
        <v>41274</v>
      </c>
    </row>
    <row r="5" spans="1:26" x14ac:dyDescent="0.25">
      <c r="A5" s="1">
        <v>41281</v>
      </c>
      <c r="B5">
        <f>LN('25 TSE Stocks'!B5/'25 TSE Stocks'!B4)</f>
        <v>3.7210822715855296E-2</v>
      </c>
      <c r="C5">
        <f>LN('25 TSE Stocks'!C5/'25 TSE Stocks'!C4)</f>
        <v>6.8171218103478676E-2</v>
      </c>
      <c r="D5">
        <f>LN('25 TSE Stocks'!D5/'25 TSE Stocks'!D4)</f>
        <v>-8.5248110228578616E-3</v>
      </c>
      <c r="E5">
        <f>LN('25 TSE Stocks'!E5/'25 TSE Stocks'!E4)</f>
        <v>-4.7269065570111839E-2</v>
      </c>
      <c r="F5">
        <f>LN('25 TSE Stocks'!F5/'25 TSE Stocks'!F4)</f>
        <v>-1.0384355564590254E-2</v>
      </c>
      <c r="G5">
        <f>LN('25 TSE Stocks'!G5/'25 TSE Stocks'!G4)</f>
        <v>0</v>
      </c>
      <c r="H5">
        <f>LN('25 TSE Stocks'!H5/'25 TSE Stocks'!H4)</f>
        <v>0</v>
      </c>
      <c r="I5">
        <f>LN('25 TSE Stocks'!I5/'25 TSE Stocks'!I4)</f>
        <v>-5.4200419964586079E-3</v>
      </c>
      <c r="J5">
        <f>LN('25 TSE Stocks'!J5/'25 TSE Stocks'!J4)</f>
        <v>9.8555473298254315E-2</v>
      </c>
      <c r="K5">
        <f>LN('25 TSE Stocks'!K5/'25 TSE Stocks'!K4)</f>
        <v>3.3376157381432937E-2</v>
      </c>
      <c r="L5">
        <f>LN('25 TSE Stocks'!L5/'25 TSE Stocks'!L4)</f>
        <v>-5.1812762897954119E-3</v>
      </c>
      <c r="M5">
        <f>LN('25 TSE Stocks'!M5/'25 TSE Stocks'!M4)</f>
        <v>-3.8683008276614492E-3</v>
      </c>
      <c r="N5">
        <f>LN('25 TSE Stocks'!N5/'25 TSE Stocks'!N4)</f>
        <v>-4.6150827133356026E-2</v>
      </c>
      <c r="O5">
        <f>LN('25 TSE Stocks'!O5/'25 TSE Stocks'!O4)</f>
        <v>3.4839592271256797E-2</v>
      </c>
      <c r="P5">
        <f>LN('25 TSE Stocks'!P5/'25 TSE Stocks'!P4)</f>
        <v>1.1523267809094179E-2</v>
      </c>
      <c r="Q5">
        <f>LN('25 TSE Stocks'!Q5/'25 TSE Stocks'!Q4)</f>
        <v>5.970336207145252E-3</v>
      </c>
      <c r="R5">
        <f>LN('25 TSE Stocks'!R5/'25 TSE Stocks'!R4)</f>
        <v>4.81974322883921E-2</v>
      </c>
      <c r="S5">
        <f>LN('25 TSE Stocks'!S5/'25 TSE Stocks'!S4)</f>
        <v>3.2897776102496737E-2</v>
      </c>
      <c r="T5">
        <f>LN('25 TSE Stocks'!T5/'25 TSE Stocks'!T4)</f>
        <v>-9.38949008905322E-3</v>
      </c>
      <c r="U5">
        <f>LN('25 TSE Stocks'!U5/'25 TSE Stocks'!U4)</f>
        <v>3.4338403318938317E-2</v>
      </c>
      <c r="V5">
        <f>LN('25 TSE Stocks'!V5/'25 TSE Stocks'!V4)</f>
        <v>4.1576407846104751E-2</v>
      </c>
      <c r="W5">
        <f>LN('25 TSE Stocks'!W5/'25 TSE Stocks'!W4)</f>
        <v>2.5863451147404286E-2</v>
      </c>
      <c r="X5">
        <f>LN('25 TSE Stocks'!X5/'25 TSE Stocks'!X4)</f>
        <v>-2.259817704308352E-3</v>
      </c>
      <c r="Y5">
        <f>LN('25 TSE Stocks'!Y5/'25 TSE Stocks'!Y4)</f>
        <v>-2.7249744379673313E-2</v>
      </c>
      <c r="Z5">
        <f>LN('25 TSE Stocks'!Z5/'25 TSE Stocks'!Z4)</f>
        <v>0</v>
      </c>
    </row>
    <row r="6" spans="1:26" x14ac:dyDescent="0.25">
      <c r="A6" s="1">
        <v>41288</v>
      </c>
      <c r="B6">
        <f>LN('25 TSE Stocks'!B6/'25 TSE Stocks'!B5)</f>
        <v>-2.6085831241926434E-2</v>
      </c>
      <c r="C6">
        <f>LN('25 TSE Stocks'!C6/'25 TSE Stocks'!C5)</f>
        <v>5.4452546234528255E-2</v>
      </c>
      <c r="D6">
        <f>LN('25 TSE Stocks'!D6/'25 TSE Stocks'!D5)</f>
        <v>2.2016230340136091E-2</v>
      </c>
      <c r="E6">
        <f>LN('25 TSE Stocks'!E6/'25 TSE Stocks'!E5)</f>
        <v>-5.10901443825812E-2</v>
      </c>
      <c r="F6">
        <f>LN('25 TSE Stocks'!F6/'25 TSE Stocks'!F5)</f>
        <v>1.0384355564590313E-2</v>
      </c>
      <c r="G6">
        <f>LN('25 TSE Stocks'!G6/'25 TSE Stocks'!G5)</f>
        <v>9.3458246331740435E-3</v>
      </c>
      <c r="H6">
        <f>LN('25 TSE Stocks'!H6/'25 TSE Stocks'!H5)</f>
        <v>1.0582088179914361E-2</v>
      </c>
      <c r="I6">
        <f>LN('25 TSE Stocks'!I6/'25 TSE Stocks'!I5)</f>
        <v>-2.754997641711416E-2</v>
      </c>
      <c r="J6">
        <f>LN('25 TSE Stocks'!J6/'25 TSE Stocks'!J5)</f>
        <v>-4.2219420251180417E-2</v>
      </c>
      <c r="K6">
        <f>LN('25 TSE Stocks'!K6/'25 TSE Stocks'!K5)</f>
        <v>2.0882413558358036E-2</v>
      </c>
      <c r="L6">
        <f>LN('25 TSE Stocks'!L6/'25 TSE Stocks'!L5)</f>
        <v>-1.3072111907091608E-2</v>
      </c>
      <c r="M6">
        <f>LN('25 TSE Stocks'!M6/'25 TSE Stocks'!M5)</f>
        <v>3.1789038259877243E-2</v>
      </c>
      <c r="N6">
        <f>LN('25 TSE Stocks'!N6/'25 TSE Stocks'!N5)</f>
        <v>0.20902216048138372</v>
      </c>
      <c r="O6">
        <f>LN('25 TSE Stocks'!O6/'25 TSE Stocks'!O5)</f>
        <v>2.0120573756681947E-3</v>
      </c>
      <c r="P6">
        <f>LN('25 TSE Stocks'!P6/'25 TSE Stocks'!P5)</f>
        <v>-5.5146519350957974E-3</v>
      </c>
      <c r="Q6">
        <f>LN('25 TSE Stocks'!Q6/'25 TSE Stocks'!Q5)</f>
        <v>0</v>
      </c>
      <c r="R6">
        <f>LN('25 TSE Stocks'!R6/'25 TSE Stocks'!R5)</f>
        <v>2.3067439134602692E-2</v>
      </c>
      <c r="S6">
        <f>LN('25 TSE Stocks'!S6/'25 TSE Stocks'!S5)</f>
        <v>-6.4932317033272189E-3</v>
      </c>
      <c r="T6">
        <f>LN('25 TSE Stocks'!T6/'25 TSE Stocks'!T5)</f>
        <v>-9.4788835894513718E-3</v>
      </c>
      <c r="U6">
        <f>LN('25 TSE Stocks'!U6/'25 TSE Stocks'!U5)</f>
        <v>3.0746194942152211E-2</v>
      </c>
      <c r="V6">
        <f>LN('25 TSE Stocks'!V6/'25 TSE Stocks'!V5)</f>
        <v>-4.1576407846104897E-2</v>
      </c>
      <c r="W6">
        <f>LN('25 TSE Stocks'!W6/'25 TSE Stocks'!W5)</f>
        <v>1.4172039168245958E-3</v>
      </c>
      <c r="X6">
        <f>LN('25 TSE Stocks'!X6/'25 TSE Stocks'!X5)</f>
        <v>-1.5963913378320479E-2</v>
      </c>
      <c r="Y6">
        <f>LN('25 TSE Stocks'!Y6/'25 TSE Stocks'!Y5)</f>
        <v>-2.7662317191160875E-3</v>
      </c>
      <c r="Z6">
        <f>LN('25 TSE Stocks'!Z6/'25 TSE Stocks'!Z5)</f>
        <v>-8.0136682035094886E-3</v>
      </c>
    </row>
    <row r="7" spans="1:26" x14ac:dyDescent="0.25">
      <c r="A7" s="1">
        <v>41295</v>
      </c>
      <c r="B7">
        <f>LN('25 TSE Stocks'!B7/'25 TSE Stocks'!B6)</f>
        <v>-1.4860847061729672E-2</v>
      </c>
      <c r="C7">
        <f>LN('25 TSE Stocks'!C7/'25 TSE Stocks'!C6)</f>
        <v>-0.10927545259676785</v>
      </c>
      <c r="D7">
        <f>LN('25 TSE Stocks'!D7/'25 TSE Stocks'!D6)</f>
        <v>1.6611449812094427E-2</v>
      </c>
      <c r="E7">
        <f>LN('25 TSE Stocks'!E7/'25 TSE Stocks'!E6)</f>
        <v>-5.345224386439542E-2</v>
      </c>
      <c r="F7">
        <f>LN('25 TSE Stocks'!F7/'25 TSE Stocks'!F6)</f>
        <v>-1.0384355564590254E-2</v>
      </c>
      <c r="G7">
        <f>LN('25 TSE Stocks'!G7/'25 TSE Stocks'!G6)</f>
        <v>9.2592884934623917E-3</v>
      </c>
      <c r="H7">
        <f>LN('25 TSE Stocks'!H7/'25 TSE Stocks'!H6)</f>
        <v>-2.1277511220283551E-2</v>
      </c>
      <c r="I7">
        <f>LN('25 TSE Stocks'!I7/'25 TSE Stocks'!I6)</f>
        <v>5.5710190059322321E-3</v>
      </c>
      <c r="J7">
        <f>LN('25 TSE Stocks'!J7/'25 TSE Stocks'!J6)</f>
        <v>1.7331412799630793E-2</v>
      </c>
      <c r="K7">
        <f>LN('25 TSE Stocks'!K7/'25 TSE Stocks'!K6)</f>
        <v>0</v>
      </c>
      <c r="L7">
        <f>LN('25 TSE Stocks'!L7/'25 TSE Stocks'!L6)</f>
        <v>-1.4579442176845678E-2</v>
      </c>
      <c r="M7">
        <f>LN('25 TSE Stocks'!M7/'25 TSE Stocks'!M6)</f>
        <v>-2.5065375494347764E-3</v>
      </c>
      <c r="N7">
        <f>LN('25 TSE Stocks'!N7/'25 TSE Stocks'!N6)</f>
        <v>-1.8127364644261297E-2</v>
      </c>
      <c r="O7">
        <f>LN('25 TSE Stocks'!O7/'25 TSE Stocks'!O6)</f>
        <v>1.0994561413416542E-2</v>
      </c>
      <c r="P7">
        <f>LN('25 TSE Stocks'!P7/'25 TSE Stocks'!P6)</f>
        <v>1.5546841434154574E-2</v>
      </c>
      <c r="Q7">
        <f>LN('25 TSE Stocks'!Q7/'25 TSE Stocks'!Q6)</f>
        <v>7.4129355815640233E-3</v>
      </c>
      <c r="R7">
        <f>LN('25 TSE Stocks'!R7/'25 TSE Stocks'!R6)</f>
        <v>1.2999110602061378E-2</v>
      </c>
      <c r="S7">
        <f>LN('25 TSE Stocks'!S7/'25 TSE Stocks'!S6)</f>
        <v>5.8514463171224385E-2</v>
      </c>
      <c r="T7">
        <f>LN('25 TSE Stocks'!T7/'25 TSE Stocks'!T6)</f>
        <v>0</v>
      </c>
      <c r="U7">
        <f>LN('25 TSE Stocks'!U7/'25 TSE Stocks'!U6)</f>
        <v>1.703901837404195E-2</v>
      </c>
      <c r="V7">
        <f>LN('25 TSE Stocks'!V7/'25 TSE Stocks'!V6)</f>
        <v>5.9514100509738536E-2</v>
      </c>
      <c r="W7">
        <f>LN('25 TSE Stocks'!W7/'25 TSE Stocks'!W6)</f>
        <v>2.2409967567036001E-2</v>
      </c>
      <c r="X7">
        <f>LN('25 TSE Stocks'!X7/'25 TSE Stocks'!X6)</f>
        <v>9.1532585603979061E-3</v>
      </c>
      <c r="Y7">
        <f>LN('25 TSE Stocks'!Y7/'25 TSE Stocks'!Y6)</f>
        <v>-1.3947226471904911E-2</v>
      </c>
      <c r="Z7">
        <f>LN('25 TSE Stocks'!Z7/'25 TSE Stocks'!Z6)</f>
        <v>1.2564523542384017E-2</v>
      </c>
    </row>
    <row r="8" spans="1:26" x14ac:dyDescent="0.25">
      <c r="A8" s="1">
        <v>41302</v>
      </c>
      <c r="B8">
        <f>LN('25 TSE Stocks'!B8/'25 TSE Stocks'!B7)</f>
        <v>-1.7621578309125779E-2</v>
      </c>
      <c r="C8">
        <f>LN('25 TSE Stocks'!C8/'25 TSE Stocks'!C7)</f>
        <v>0.11026556986743671</v>
      </c>
      <c r="D8">
        <f>LN('25 TSE Stocks'!D8/'25 TSE Stocks'!D7)</f>
        <v>-3.3002666956575516E-3</v>
      </c>
      <c r="E8">
        <f>LN('25 TSE Stocks'!E8/'25 TSE Stocks'!E7)</f>
        <v>7.4636388580828619E-2</v>
      </c>
      <c r="F8">
        <f>LN('25 TSE Stocks'!F8/'25 TSE Stocks'!F7)</f>
        <v>7.2466343205063122E-2</v>
      </c>
      <c r="G8">
        <f>LN('25 TSE Stocks'!G8/'25 TSE Stocks'!G7)</f>
        <v>3.5090945785171246E-2</v>
      </c>
      <c r="H8">
        <f>LN('25 TSE Stocks'!H8/'25 TSE Stocks'!H7)</f>
        <v>0.10212952444830595</v>
      </c>
      <c r="I8">
        <f>LN('25 TSE Stocks'!I8/'25 TSE Stocks'!I7)</f>
        <v>0</v>
      </c>
      <c r="J8">
        <f>LN('25 TSE Stocks'!J8/'25 TSE Stocks'!J7)</f>
        <v>9.1220233816497361E-3</v>
      </c>
      <c r="K8">
        <f>LN('25 TSE Stocks'!K8/'25 TSE Stocks'!K7)</f>
        <v>8.004413955576526E-3</v>
      </c>
      <c r="L8">
        <f>LN('25 TSE Stocks'!L8/'25 TSE Stocks'!L7)</f>
        <v>-6.1960850593655331E-2</v>
      </c>
      <c r="M8">
        <f>LN('25 TSE Stocks'!M8/'25 TSE Stocks'!M7)</f>
        <v>5.195210599781272E-2</v>
      </c>
      <c r="N8">
        <f>LN('25 TSE Stocks'!N8/'25 TSE Stocks'!N7)</f>
        <v>2.1116682358850437E-2</v>
      </c>
      <c r="O8">
        <f>LN('25 TSE Stocks'!O8/'25 TSE Stocks'!O7)</f>
        <v>4.2808087725406382E-2</v>
      </c>
      <c r="P8">
        <f>LN('25 TSE Stocks'!P8/'25 TSE Stocks'!P7)</f>
        <v>1.351982455031657E-2</v>
      </c>
      <c r="Q8">
        <f>LN('25 TSE Stocks'!Q8/'25 TSE Stocks'!Q7)</f>
        <v>2.1914611117128949E-2</v>
      </c>
      <c r="R8">
        <f>LN('25 TSE Stocks'!R8/'25 TSE Stocks'!R7)</f>
        <v>4.7559910528326518E-2</v>
      </c>
      <c r="S8">
        <f>LN('25 TSE Stocks'!S8/'25 TSE Stocks'!S7)</f>
        <v>3.768351238048602E-2</v>
      </c>
      <c r="T8">
        <f>LN('25 TSE Stocks'!T8/'25 TSE Stocks'!T7)</f>
        <v>5.1055016962293483E-2</v>
      </c>
      <c r="U8">
        <f>LN('25 TSE Stocks'!U8/'25 TSE Stocks'!U7)</f>
        <v>4.8674896115244205E-2</v>
      </c>
      <c r="V8">
        <f>LN('25 TSE Stocks'!V8/'25 TSE Stocks'!V7)</f>
        <v>-4.5462353647731928E-2</v>
      </c>
      <c r="W8">
        <f>LN('25 TSE Stocks'!W8/'25 TSE Stocks'!W7)</f>
        <v>1.7845431718718958E-2</v>
      </c>
      <c r="X8">
        <f>LN('25 TSE Stocks'!X8/'25 TSE Stocks'!X7)</f>
        <v>4.5454809457307795E-3</v>
      </c>
      <c r="Y8">
        <f>LN('25 TSE Stocks'!Y8/'25 TSE Stocks'!Y7)</f>
        <v>1.3947226471904878E-2</v>
      </c>
      <c r="Z8">
        <f>LN('25 TSE Stocks'!Z8/'25 TSE Stocks'!Z7)</f>
        <v>4.2228497115874813E-2</v>
      </c>
    </row>
    <row r="9" spans="1:26" x14ac:dyDescent="0.25">
      <c r="A9" s="1">
        <v>41309</v>
      </c>
      <c r="B9">
        <f>LN('25 TSE Stocks'!B9/'25 TSE Stocks'!B8)</f>
        <v>-7.648302076004811E-3</v>
      </c>
      <c r="C9">
        <f>LN('25 TSE Stocks'!C9/'25 TSE Stocks'!C8)</f>
        <v>-7.6051047724989704E-2</v>
      </c>
      <c r="D9">
        <f>LN('25 TSE Stocks'!D9/'25 TSE Stocks'!D8)</f>
        <v>-6.1347996049405509E-2</v>
      </c>
      <c r="E9">
        <f>LN('25 TSE Stocks'!E9/'25 TSE Stocks'!E8)</f>
        <v>-7.5025795528267825E-2</v>
      </c>
      <c r="F9">
        <f>LN('25 TSE Stocks'!F9/'25 TSE Stocks'!F8)</f>
        <v>3.0595237935124142E-2</v>
      </c>
      <c r="G9">
        <f>LN('25 TSE Stocks'!G9/'25 TSE Stocks'!G8)</f>
        <v>8.5248863167965247E-2</v>
      </c>
      <c r="H9">
        <f>LN('25 TSE Stocks'!H9/'25 TSE Stocks'!H8)</f>
        <v>9.265885476080675E-2</v>
      </c>
      <c r="I9">
        <f>LN('25 TSE Stocks'!I9/'25 TSE Stocks'!I8)</f>
        <v>6.9733313305881076E-2</v>
      </c>
      <c r="J9">
        <f>LN('25 TSE Stocks'!J9/'25 TSE Stocks'!J8)</f>
        <v>0.10853392160493421</v>
      </c>
      <c r="K9">
        <f>LN('25 TSE Stocks'!K9/'25 TSE Stocks'!K8)</f>
        <v>-2.3042269572630412E-2</v>
      </c>
      <c r="L9">
        <f>LN('25 TSE Stocks'!L9/'25 TSE Stocks'!L8)</f>
        <v>-2.8447955505257728E-3</v>
      </c>
      <c r="M9">
        <f>LN('25 TSE Stocks'!M9/'25 TSE Stocks'!M8)</f>
        <v>-1.2586397739326287E-2</v>
      </c>
      <c r="N9">
        <f>LN('25 TSE Stocks'!N9/'25 TSE Stocks'!N8)</f>
        <v>-5.0193864991417737E-2</v>
      </c>
      <c r="O9">
        <f>LN('25 TSE Stocks'!O9/'25 TSE Stocks'!O8)</f>
        <v>2.5389258329056103E-2</v>
      </c>
      <c r="P9">
        <f>LN('25 TSE Stocks'!P9/'25 TSE Stocks'!P8)</f>
        <v>1.7746416019938215E-2</v>
      </c>
      <c r="Q9">
        <f>LN('25 TSE Stocks'!Q9/'25 TSE Stocks'!Q8)</f>
        <v>7.1995383872689705E-3</v>
      </c>
      <c r="R9">
        <f>LN('25 TSE Stocks'!R9/'25 TSE Stocks'!R8)</f>
        <v>-3.1816804998551267E-2</v>
      </c>
      <c r="S9">
        <f>LN('25 TSE Stocks'!S9/'25 TSE Stocks'!S8)</f>
        <v>5.8997542944467067E-3</v>
      </c>
      <c r="T9">
        <f>LN('25 TSE Stocks'!T9/'25 TSE Stocks'!T8)</f>
        <v>6.5669132083655254E-2</v>
      </c>
      <c r="U9">
        <f>LN('25 TSE Stocks'!U9/'25 TSE Stocks'!U8)</f>
        <v>6.0940237582921046E-2</v>
      </c>
      <c r="V9">
        <f>LN('25 TSE Stocks'!V9/'25 TSE Stocks'!V8)</f>
        <v>-1.8779807831881965E-2</v>
      </c>
      <c r="W9">
        <f>LN('25 TSE Stocks'!W9/'25 TSE Stocks'!W8)</f>
        <v>4.3919244307527444E-2</v>
      </c>
      <c r="X9">
        <f>LN('25 TSE Stocks'!X9/'25 TSE Stocks'!X8)</f>
        <v>-4.5454809457307621E-3</v>
      </c>
      <c r="Y9">
        <f>LN('25 TSE Stocks'!Y9/'25 TSE Stocks'!Y8)</f>
        <v>8.2759509309692815E-3</v>
      </c>
      <c r="Z9">
        <f>LN('25 TSE Stocks'!Z9/'25 TSE Stocks'!Z8)</f>
        <v>-2.1788522261577932E-3</v>
      </c>
    </row>
    <row r="10" spans="1:26" x14ac:dyDescent="0.25">
      <c r="A10" s="1">
        <v>41316</v>
      </c>
      <c r="B10">
        <f>LN('25 TSE Stocks'!B10/'25 TSE Stocks'!B9)</f>
        <v>-7.4354078930713038E-2</v>
      </c>
      <c r="C10">
        <f>LN('25 TSE Stocks'!C10/'25 TSE Stocks'!C9)</f>
        <v>-0.10281288336113245</v>
      </c>
      <c r="D10">
        <f>LN('25 TSE Stocks'!D10/'25 TSE Stocks'!D9)</f>
        <v>8.5839152383240871E-2</v>
      </c>
      <c r="E10">
        <f>LN('25 TSE Stocks'!E10/'25 TSE Stocks'!E9)</f>
        <v>-0.13136323462033539</v>
      </c>
      <c r="F10">
        <f>LN('25 TSE Stocks'!F10/'25 TSE Stocks'!F9)</f>
        <v>-4.4280717675967453E-2</v>
      </c>
      <c r="G10">
        <f>LN('25 TSE Stocks'!G10/'25 TSE Stocks'!G9)</f>
        <v>-3.5346647403304447E-2</v>
      </c>
      <c r="H10">
        <f>LN('25 TSE Stocks'!H10/'25 TSE Stocks'!H9)</f>
        <v>-7.3427460124114885E-2</v>
      </c>
      <c r="I10">
        <f>LN('25 TSE Stocks'!I10/'25 TSE Stocks'!I9)</f>
        <v>-3.6943490462343596E-2</v>
      </c>
      <c r="J10">
        <f>LN('25 TSE Stocks'!J10/'25 TSE Stocks'!J9)</f>
        <v>-3.3129365768944964E-2</v>
      </c>
      <c r="K10">
        <f>LN('25 TSE Stocks'!K10/'25 TSE Stocks'!K9)</f>
        <v>2.4180935639261592E-2</v>
      </c>
      <c r="L10">
        <f>LN('25 TSE Stocks'!L10/'25 TSE Stocks'!L9)</f>
        <v>-2.0144508667879771E-2</v>
      </c>
      <c r="M10">
        <f>LN('25 TSE Stocks'!M10/'25 TSE Stocks'!M9)</f>
        <v>-3.7485242254048028E-2</v>
      </c>
      <c r="N10">
        <f>LN('25 TSE Stocks'!N10/'25 TSE Stocks'!N9)</f>
        <v>-6.4162000585985507E-2</v>
      </c>
      <c r="O10">
        <f>LN('25 TSE Stocks'!O10/'25 TSE Stocks'!O9)</f>
        <v>-3.2078226588149947E-2</v>
      </c>
      <c r="P10">
        <f>LN('25 TSE Stocks'!P10/'25 TSE Stocks'!P9)</f>
        <v>-0.13844359357214597</v>
      </c>
      <c r="Q10">
        <f>LN('25 TSE Stocks'!Q10/'25 TSE Stocks'!Q9)</f>
        <v>1.4336928617099281E-3</v>
      </c>
      <c r="R10">
        <f>LN('25 TSE Stocks'!R10/'25 TSE Stocks'!R9)</f>
        <v>1.0889896607368668E-3</v>
      </c>
      <c r="S10">
        <f>LN('25 TSE Stocks'!S10/'25 TSE Stocks'!S9)</f>
        <v>1.0241375253918045E-2</v>
      </c>
      <c r="T10">
        <f>LN('25 TSE Stocks'!T10/'25 TSE Stocks'!T9)</f>
        <v>-1.7094333476155132E-2</v>
      </c>
      <c r="U10">
        <f>LN('25 TSE Stocks'!U10/'25 TSE Stocks'!U9)</f>
        <v>2.7028561747121212E-2</v>
      </c>
      <c r="V10">
        <f>LN('25 TSE Stocks'!V10/'25 TSE Stocks'!V9)</f>
        <v>-1.9139647981304797E-2</v>
      </c>
      <c r="W10">
        <f>LN('25 TSE Stocks'!W10/'25 TSE Stocks'!W9)</f>
        <v>9.0732769811373085E-3</v>
      </c>
      <c r="X10">
        <f>LN('25 TSE Stocks'!X10/'25 TSE Stocks'!X9)</f>
        <v>5.7538069341017399E-2</v>
      </c>
      <c r="Y10">
        <f>LN('25 TSE Stocks'!Y10/'25 TSE Stocks'!Y9)</f>
        <v>-7.7071110225654535E-2</v>
      </c>
      <c r="Z10">
        <f>LN('25 TSE Stocks'!Z10/'25 TSE Stocks'!Z9)</f>
        <v>2.5835697550457018E-2</v>
      </c>
    </row>
    <row r="11" spans="1:26" x14ac:dyDescent="0.25">
      <c r="A11" s="1">
        <v>41323</v>
      </c>
      <c r="B11">
        <f>LN('25 TSE Stocks'!B11/'25 TSE Stocks'!B10)</f>
        <v>8.5171883807195425E-2</v>
      </c>
      <c r="C11">
        <f>LN('25 TSE Stocks'!C11/'25 TSE Stocks'!C10)</f>
        <v>3.3171380646112927E-2</v>
      </c>
      <c r="D11">
        <f>LN('25 TSE Stocks'!D11/'25 TSE Stocks'!D10)</f>
        <v>3.6425022604378625E-2</v>
      </c>
      <c r="E11">
        <f>LN('25 TSE Stocks'!E11/'25 TSE Stocks'!E10)</f>
        <v>-4.4473198164315383E-4</v>
      </c>
      <c r="F11">
        <f>LN('25 TSE Stocks'!F11/'25 TSE Stocks'!F10)</f>
        <v>9.7944411065401631E-3</v>
      </c>
      <c r="G11">
        <f>LN('25 TSE Stocks'!G11/'25 TSE Stocks'!G10)</f>
        <v>1.0575781782541744E-3</v>
      </c>
      <c r="H11">
        <f>LN('25 TSE Stocks'!H11/'25 TSE Stocks'!H10)</f>
        <v>-1.9231394636692049E-2</v>
      </c>
      <c r="I11">
        <f>LN('25 TSE Stocks'!I11/'25 TSE Stocks'!I10)</f>
        <v>3.1748698333842557E-2</v>
      </c>
      <c r="J11">
        <f>LN('25 TSE Stocks'!J11/'25 TSE Stocks'!J10)</f>
        <v>1.1512023407381106E-2</v>
      </c>
      <c r="K11">
        <f>LN('25 TSE Stocks'!K11/'25 TSE Stocks'!K10)</f>
        <v>4.5402575342579172E-3</v>
      </c>
      <c r="L11">
        <f>LN('25 TSE Stocks'!L11/'25 TSE Stocks'!L10)</f>
        <v>-2.3530584309254289E-2</v>
      </c>
      <c r="M11">
        <f>LN('25 TSE Stocks'!M11/'25 TSE Stocks'!M10)</f>
        <v>2.0453402441898975E-2</v>
      </c>
      <c r="N11">
        <f>LN('25 TSE Stocks'!N11/'25 TSE Stocks'!N10)</f>
        <v>0.1023439401469242</v>
      </c>
      <c r="O11">
        <f>LN('25 TSE Stocks'!O11/'25 TSE Stocks'!O10)</f>
        <v>4.4076524498817285E-2</v>
      </c>
      <c r="P11">
        <f>LN('25 TSE Stocks'!P11/'25 TSE Stocks'!P10)</f>
        <v>5.1672229515987794E-2</v>
      </c>
      <c r="Q11">
        <f>LN('25 TSE Stocks'!Q11/'25 TSE Stocks'!Q10)</f>
        <v>4.482521948009538E-2</v>
      </c>
      <c r="R11">
        <f>LN('25 TSE Stocks'!R11/'25 TSE Stocks'!R10)</f>
        <v>1.4766971013309848E-2</v>
      </c>
      <c r="S11">
        <f>LN('25 TSE Stocks'!S11/'25 TSE Stocks'!S10)</f>
        <v>4.41352544538001E-2</v>
      </c>
      <c r="T11">
        <f>LN('25 TSE Stocks'!T11/'25 TSE Stocks'!T10)</f>
        <v>5.0430733497252481E-2</v>
      </c>
      <c r="U11">
        <f>LN('25 TSE Stocks'!U11/'25 TSE Stocks'!U10)</f>
        <v>3.5502474725510567E-2</v>
      </c>
      <c r="V11">
        <f>LN('25 TSE Stocks'!V11/'25 TSE Stocks'!V10)</f>
        <v>0</v>
      </c>
      <c r="W11">
        <f>LN('25 TSE Stocks'!W11/'25 TSE Stocks'!W10)</f>
        <v>2.4220481142827953E-2</v>
      </c>
      <c r="X11">
        <f>LN('25 TSE Stocks'!X11/'25 TSE Stocks'!X10)</f>
        <v>1.9169991688432898E-2</v>
      </c>
      <c r="Y11">
        <f>LN('25 TSE Stocks'!Y11/'25 TSE Stocks'!Y10)</f>
        <v>-2.9717476974515902E-3</v>
      </c>
      <c r="Z11">
        <f>LN('25 TSE Stocks'!Z11/'25 TSE Stocks'!Z10)</f>
        <v>4.0609578632853596E-2</v>
      </c>
    </row>
    <row r="12" spans="1:26" x14ac:dyDescent="0.25">
      <c r="A12" s="1">
        <v>41330</v>
      </c>
      <c r="B12">
        <f>LN('25 TSE Stocks'!B12/'25 TSE Stocks'!B11)</f>
        <v>-2.759223066965796E-2</v>
      </c>
      <c r="C12">
        <f>LN('25 TSE Stocks'!C12/'25 TSE Stocks'!C11)</f>
        <v>-1.0935142507716617E-2</v>
      </c>
      <c r="D12">
        <f>LN('25 TSE Stocks'!D12/'25 TSE Stocks'!D11)</f>
        <v>7.054718873608648E-2</v>
      </c>
      <c r="E12">
        <f>LN('25 TSE Stocks'!E12/'25 TSE Stocks'!E11)</f>
        <v>-5.7942226037455613E-3</v>
      </c>
      <c r="F12">
        <f>LN('25 TSE Stocks'!F12/'25 TSE Stocks'!F11)</f>
        <v>1.9305450879972787E-2</v>
      </c>
      <c r="G12">
        <f>LN('25 TSE Stocks'!G12/'25 TSE Stocks'!G11)</f>
        <v>4.2192576784875627E-3</v>
      </c>
      <c r="H12">
        <f>LN('25 TSE Stocks'!H12/'25 TSE Stocks'!H11)</f>
        <v>-1.9608505392580189E-2</v>
      </c>
      <c r="I12">
        <f>LN('25 TSE Stocks'!I12/'25 TSE Stocks'!I11)</f>
        <v>-5.2219934057720256E-3</v>
      </c>
      <c r="J12">
        <f>LN('25 TSE Stocks'!J12/'25 TSE Stocks'!J11)</f>
        <v>1.4463502501434286E-2</v>
      </c>
      <c r="K12">
        <f>LN('25 TSE Stocks'!K12/'25 TSE Stocks'!K11)</f>
        <v>2.2622982479416991E-3</v>
      </c>
      <c r="L12">
        <f>LN('25 TSE Stocks'!L12/'25 TSE Stocks'!L11)</f>
        <v>1.6236588989291423E-2</v>
      </c>
      <c r="M12">
        <f>LN('25 TSE Stocks'!M12/'25 TSE Stocks'!M11)</f>
        <v>5.7805550236790113E-2</v>
      </c>
      <c r="N12">
        <f>LN('25 TSE Stocks'!N12/'25 TSE Stocks'!N11)</f>
        <v>6.6244532013959344E-3</v>
      </c>
      <c r="O12">
        <f>LN('25 TSE Stocks'!O12/'25 TSE Stocks'!O11)</f>
        <v>0.10444272619319502</v>
      </c>
      <c r="P12">
        <f>LN('25 TSE Stocks'!P12/'25 TSE Stocks'!P11)</f>
        <v>-2.5256438663575041E-2</v>
      </c>
      <c r="Q12">
        <f>LN('25 TSE Stocks'!Q12/'25 TSE Stocks'!Q11)</f>
        <v>1.7651671444611442E-2</v>
      </c>
      <c r="R12">
        <f>LN('25 TSE Stocks'!R12/'25 TSE Stocks'!R11)</f>
        <v>-1.2954800487536937E-2</v>
      </c>
      <c r="S12">
        <f>LN('25 TSE Stocks'!S12/'25 TSE Stocks'!S11)</f>
        <v>-3.8329591877891353E-2</v>
      </c>
      <c r="T12">
        <f>LN('25 TSE Stocks'!T12/'25 TSE Stocks'!T11)</f>
        <v>4.800919145440305E-2</v>
      </c>
      <c r="U12">
        <f>LN('25 TSE Stocks'!U12/'25 TSE Stocks'!U11)</f>
        <v>1.9118427400240091E-2</v>
      </c>
      <c r="V12">
        <f>LN('25 TSE Stocks'!V12/'25 TSE Stocks'!V11)</f>
        <v>4.8194437402756616E-3</v>
      </c>
      <c r="W12">
        <f>LN('25 TSE Stocks'!W12/'25 TSE Stocks'!W11)</f>
        <v>4.3136793327514453E-2</v>
      </c>
      <c r="X12">
        <f>LN('25 TSE Stocks'!X12/'25 TSE Stocks'!X11)</f>
        <v>1.2578612519401533E-2</v>
      </c>
      <c r="Y12">
        <f>LN('25 TSE Stocks'!Y12/'25 TSE Stocks'!Y11)</f>
        <v>-4.255933963113253E-2</v>
      </c>
      <c r="Z12">
        <f>LN('25 TSE Stocks'!Z12/'25 TSE Stocks'!Z11)</f>
        <v>7.5637213290518285E-2</v>
      </c>
    </row>
    <row r="13" spans="1:26" x14ac:dyDescent="0.25">
      <c r="A13" s="1">
        <v>41337</v>
      </c>
      <c r="B13">
        <f>LN('25 TSE Stocks'!B13/'25 TSE Stocks'!B12)</f>
        <v>2.0605798034042125E-2</v>
      </c>
      <c r="C13">
        <f>LN('25 TSE Stocks'!C13/'25 TSE Stocks'!C12)</f>
        <v>0</v>
      </c>
      <c r="D13">
        <f>LN('25 TSE Stocks'!D13/'25 TSE Stocks'!D12)</f>
        <v>-1.4598973662142401E-2</v>
      </c>
      <c r="E13">
        <f>LN('25 TSE Stocks'!E13/'25 TSE Stocks'!E12)</f>
        <v>0.10392896489143268</v>
      </c>
      <c r="F13">
        <f>LN('25 TSE Stocks'!F13/'25 TSE Stocks'!F12)</f>
        <v>2.2685435571445096E-2</v>
      </c>
      <c r="G13">
        <f>LN('25 TSE Stocks'!G13/'25 TSE Stocks'!G12)</f>
        <v>3.3129294407966227E-2</v>
      </c>
      <c r="H13">
        <f>LN('25 TSE Stocks'!H13/'25 TSE Stocks'!H12)</f>
        <v>9.8521365284151736E-3</v>
      </c>
      <c r="I13">
        <f>LN('25 TSE Stocks'!I13/'25 TSE Stocks'!I12)</f>
        <v>1.0416785534272863E-2</v>
      </c>
      <c r="J13">
        <f>LN('25 TSE Stocks'!J13/'25 TSE Stocks'!J12)</f>
        <v>8.3586500976012015E-2</v>
      </c>
      <c r="K13">
        <f>LN('25 TSE Stocks'!K13/'25 TSE Stocks'!K12)</f>
        <v>1.2352891147295514E-2</v>
      </c>
      <c r="L13">
        <f>LN('25 TSE Stocks'!L13/'25 TSE Stocks'!L12)</f>
        <v>4.8580844735989399E-2</v>
      </c>
      <c r="M13">
        <f>LN('25 TSE Stocks'!M13/'25 TSE Stocks'!M12)</f>
        <v>7.9017993446618362E-2</v>
      </c>
      <c r="N13">
        <f>LN('25 TSE Stocks'!N13/'25 TSE Stocks'!N12)</f>
        <v>5.7556436843870353E-3</v>
      </c>
      <c r="O13">
        <f>LN('25 TSE Stocks'!O13/'25 TSE Stocks'!O12)</f>
        <v>-6.6634493750007795E-2</v>
      </c>
      <c r="P13">
        <f>LN('25 TSE Stocks'!P13/'25 TSE Stocks'!P12)</f>
        <v>0.10141775349752793</v>
      </c>
      <c r="Q13">
        <f>LN('25 TSE Stocks'!Q13/'25 TSE Stocks'!Q12)</f>
        <v>6.1336715592936318E-2</v>
      </c>
      <c r="R13">
        <f>LN('25 TSE Stocks'!R13/'25 TSE Stocks'!R12)</f>
        <v>7.4022068941107411E-2</v>
      </c>
      <c r="S13">
        <f>LN('25 TSE Stocks'!S13/'25 TSE Stocks'!S12)</f>
        <v>9.7136855177701632E-3</v>
      </c>
      <c r="T13">
        <f>LN('25 TSE Stocks'!T13/'25 TSE Stocks'!T12)</f>
        <v>5.6941478753446156E-2</v>
      </c>
      <c r="U13">
        <f>LN('25 TSE Stocks'!U13/'25 TSE Stocks'!U12)</f>
        <v>4.3874056427740289E-2</v>
      </c>
      <c r="V13">
        <f>LN('25 TSE Stocks'!V13/'25 TSE Stocks'!V12)</f>
        <v>3.3100012072911265E-2</v>
      </c>
      <c r="W13">
        <f>LN('25 TSE Stocks'!W13/'25 TSE Stocks'!W12)</f>
        <v>6.8751433073740528E-2</v>
      </c>
      <c r="X13">
        <f>LN('25 TSE Stocks'!X13/'25 TSE Stocks'!X12)</f>
        <v>3.6814260878939645E-2</v>
      </c>
      <c r="Y13">
        <f>LN('25 TSE Stocks'!Y13/'25 TSE Stocks'!Y12)</f>
        <v>-1.565001110447798E-2</v>
      </c>
      <c r="Z13">
        <f>LN('25 TSE Stocks'!Z13/'25 TSE Stocks'!Z12)</f>
        <v>2.3376545372423816E-2</v>
      </c>
    </row>
    <row r="14" spans="1:26" x14ac:dyDescent="0.25">
      <c r="A14" s="1">
        <v>41344</v>
      </c>
      <c r="B14">
        <f>LN('25 TSE Stocks'!B14/'25 TSE Stocks'!B13)</f>
        <v>9.76829253115582E-2</v>
      </c>
      <c r="C14">
        <f>LN('25 TSE Stocks'!C14/'25 TSE Stocks'!C13)</f>
        <v>2.8892786546801936E-3</v>
      </c>
      <c r="D14">
        <f>LN('25 TSE Stocks'!D14/'25 TSE Stocks'!D13)</f>
        <v>1.4598973662142342E-2</v>
      </c>
      <c r="E14">
        <f>LN('25 TSE Stocks'!E14/'25 TSE Stocks'!E13)</f>
        <v>0.12660790204118619</v>
      </c>
      <c r="F14">
        <f>LN('25 TSE Stocks'!F14/'25 TSE Stocks'!F13)</f>
        <v>7.3840985434740422E-2</v>
      </c>
      <c r="G14">
        <f>LN('25 TSE Stocks'!G14/'25 TSE Stocks'!G13)</f>
        <v>2.2156112280520925E-2</v>
      </c>
      <c r="H14">
        <f>LN('25 TSE Stocks'!H14/'25 TSE Stocks'!H13)</f>
        <v>5.7158520123507688E-2</v>
      </c>
      <c r="I14">
        <f>LN('25 TSE Stocks'!I14/'25 TSE Stocks'!I13)</f>
        <v>9.3896066046095072E-2</v>
      </c>
      <c r="J14">
        <f>LN('25 TSE Stocks'!J14/'25 TSE Stocks'!J13)</f>
        <v>5.8624833218451709E-2</v>
      </c>
      <c r="K14">
        <f>LN('25 TSE Stocks'!K14/'25 TSE Stocks'!K13)</f>
        <v>-1.4615189395237172E-2</v>
      </c>
      <c r="L14">
        <f>LN('25 TSE Stocks'!L14/'25 TSE Stocks'!L13)</f>
        <v>4.4997489674059865E-2</v>
      </c>
      <c r="M14">
        <f>LN('25 TSE Stocks'!M14/'25 TSE Stocks'!M13)</f>
        <v>1.3815151710016247E-2</v>
      </c>
      <c r="N14">
        <f>LN('25 TSE Stocks'!N14/'25 TSE Stocks'!N13)</f>
        <v>1.9003113365742216E-2</v>
      </c>
      <c r="O14">
        <f>LN('25 TSE Stocks'!O14/'25 TSE Stocks'!O13)</f>
        <v>3.0450401009894715E-2</v>
      </c>
      <c r="P14">
        <f>LN('25 TSE Stocks'!P14/'25 TSE Stocks'!P13)</f>
        <v>0.12985815730248731</v>
      </c>
      <c r="Q14">
        <f>LN('25 TSE Stocks'!Q14/'25 TSE Stocks'!Q13)</f>
        <v>2.6235262694158837E-2</v>
      </c>
      <c r="R14">
        <f>LN('25 TSE Stocks'!R14/'25 TSE Stocks'!R13)</f>
        <v>3.7371719666428422E-3</v>
      </c>
      <c r="S14">
        <f>LN('25 TSE Stocks'!S14/'25 TSE Stocks'!S13)</f>
        <v>-1.7595624500825292E-2</v>
      </c>
      <c r="T14">
        <f>LN('25 TSE Stocks'!T14/'25 TSE Stocks'!T13)</f>
        <v>5.0370362823500936E-2</v>
      </c>
      <c r="U14">
        <f>LN('25 TSE Stocks'!U14/'25 TSE Stocks'!U13)</f>
        <v>6.3393081288400975E-3</v>
      </c>
      <c r="V14">
        <f>LN('25 TSE Stocks'!V14/'25 TSE Stocks'!V13)</f>
        <v>-1.4051746862006543E-2</v>
      </c>
      <c r="W14">
        <f>LN('25 TSE Stocks'!W14/'25 TSE Stocks'!W13)</f>
        <v>6.4327215392448539E-2</v>
      </c>
      <c r="X14">
        <f>LN('25 TSE Stocks'!X14/'25 TSE Stocks'!X13)</f>
        <v>9.9898529342899375E-3</v>
      </c>
      <c r="Y14">
        <f>LN('25 TSE Stocks'!Y14/'25 TSE Stocks'!Y13)</f>
        <v>7.590913142705373E-2</v>
      </c>
      <c r="Z14">
        <f>LN('25 TSE Stocks'!Z14/'25 TSE Stocks'!Z13)</f>
        <v>0.13225999225373838</v>
      </c>
    </row>
    <row r="15" spans="1:26" x14ac:dyDescent="0.25">
      <c r="A15" s="1">
        <v>41351</v>
      </c>
      <c r="B15">
        <f>LN('25 TSE Stocks'!B15/'25 TSE Stocks'!B14)</f>
        <v>6.0556778615328974E-2</v>
      </c>
      <c r="C15">
        <f>LN('25 TSE Stocks'!C15/'25 TSE Stocks'!C14)</f>
        <v>-1.1024200681796595E-2</v>
      </c>
      <c r="D15">
        <f>LN('25 TSE Stocks'!D15/'25 TSE Stocks'!D14)</f>
        <v>7.5349172487544941E-2</v>
      </c>
      <c r="E15">
        <f>LN('25 TSE Stocks'!E15/'25 TSE Stocks'!E14)</f>
        <v>-5.2471287934831523E-2</v>
      </c>
      <c r="F15">
        <f>LN('25 TSE Stocks'!F15/'25 TSE Stocks'!F14)</f>
        <v>-2.2828164722434784E-2</v>
      </c>
      <c r="G15">
        <f>LN('25 TSE Stocks'!G15/'25 TSE Stocks'!G14)</f>
        <v>-2.8284834556010441E-2</v>
      </c>
      <c r="H15">
        <f>LN('25 TSE Stocks'!H15/'25 TSE Stocks'!H14)</f>
        <v>-4.7402151259342662E-2</v>
      </c>
      <c r="I15">
        <f>LN('25 TSE Stocks'!I15/'25 TSE Stocks'!I14)</f>
        <v>-1.4251956429293567E-2</v>
      </c>
      <c r="J15">
        <f>LN('25 TSE Stocks'!J15/'25 TSE Stocks'!J14)</f>
        <v>-2.340340757473091E-2</v>
      </c>
      <c r="K15">
        <f>LN('25 TSE Stocks'!K15/'25 TSE Stocks'!K14)</f>
        <v>3.3410591690827329E-2</v>
      </c>
      <c r="L15">
        <f>LN('25 TSE Stocks'!L15/'25 TSE Stocks'!L14)</f>
        <v>-1.4775420092284689E-2</v>
      </c>
      <c r="M15">
        <f>LN('25 TSE Stocks'!M15/'25 TSE Stocks'!M14)</f>
        <v>-2.9453279168624887E-2</v>
      </c>
      <c r="N15">
        <f>LN('25 TSE Stocks'!N15/'25 TSE Stocks'!N14)</f>
        <v>-4.1264432185782766E-3</v>
      </c>
      <c r="O15">
        <f>LN('25 TSE Stocks'!O15/'25 TSE Stocks'!O14)</f>
        <v>-1.7151949903951428E-3</v>
      </c>
      <c r="P15">
        <f>LN('25 TSE Stocks'!P15/'25 TSE Stocks'!P14)</f>
        <v>8.202208488823122E-2</v>
      </c>
      <c r="Q15">
        <f>LN('25 TSE Stocks'!Q15/'25 TSE Stocks'!Q14)</f>
        <v>3.0360506653159813E-2</v>
      </c>
      <c r="R15">
        <f>LN('25 TSE Stocks'!R15/'25 TSE Stocks'!R14)</f>
        <v>1.0168184384698874E-3</v>
      </c>
      <c r="S15">
        <f>LN('25 TSE Stocks'!S15/'25 TSE Stocks'!S14)</f>
        <v>4.625113771343075E-2</v>
      </c>
      <c r="T15">
        <f>LN('25 TSE Stocks'!T15/'25 TSE Stocks'!T14)</f>
        <v>-2.8471729316684263E-2</v>
      </c>
      <c r="U15">
        <f>LN('25 TSE Stocks'!U15/'25 TSE Stocks'!U14)</f>
        <v>-3.7011553754504621E-2</v>
      </c>
      <c r="V15">
        <f>LN('25 TSE Stocks'!V15/'25 TSE Stocks'!V14)</f>
        <v>-9.4787395398039584E-3</v>
      </c>
      <c r="W15">
        <f>LN('25 TSE Stocks'!W15/'25 TSE Stocks'!W14)</f>
        <v>-2.7838825033966456E-2</v>
      </c>
      <c r="X15">
        <f>LN('25 TSE Stocks'!X15/'25 TSE Stocks'!X14)</f>
        <v>1.1857893921224921E-2</v>
      </c>
      <c r="Y15">
        <f>LN('25 TSE Stocks'!Y15/'25 TSE Stocks'!Y14)</f>
        <v>-3.571802920142967E-2</v>
      </c>
      <c r="Z15">
        <f>LN('25 TSE Stocks'!Z15/'25 TSE Stocks'!Z14)</f>
        <v>2.7158133785537934E-2</v>
      </c>
    </row>
    <row r="16" spans="1:26" x14ac:dyDescent="0.25">
      <c r="A16" s="1">
        <v>41358</v>
      </c>
      <c r="B16">
        <f>LN('25 TSE Stocks'!B16/'25 TSE Stocks'!B15)</f>
        <v>-4.3932639315555737E-2</v>
      </c>
      <c r="C16">
        <f>LN('25 TSE Stocks'!C16/'25 TSE Stocks'!C15)</f>
        <v>3.4407086008537813E-2</v>
      </c>
      <c r="D16">
        <f>LN('25 TSE Stocks'!D16/'25 TSE Stocks'!D15)</f>
        <v>3.5647470637269203E-2</v>
      </c>
      <c r="E16">
        <f>LN('25 TSE Stocks'!E16/'25 TSE Stocks'!E15)</f>
        <v>-1.0908671488310002E-2</v>
      </c>
      <c r="F16">
        <f>LN('25 TSE Stocks'!F16/'25 TSE Stocks'!F15)</f>
        <v>-8.9206274094907785E-3</v>
      </c>
      <c r="G16">
        <f>LN('25 TSE Stocks'!G16/'25 TSE Stocks'!G15)</f>
        <v>-4.1069052941191484E-3</v>
      </c>
      <c r="H16">
        <f>LN('25 TSE Stocks'!H16/'25 TSE Stocks'!H15)</f>
        <v>-4.9761560333840035E-2</v>
      </c>
      <c r="I16">
        <f>LN('25 TSE Stocks'!I16/'25 TSE Stocks'!I15)</f>
        <v>-8.4838901745302217E-2</v>
      </c>
      <c r="J16">
        <f>LN('25 TSE Stocks'!J16/'25 TSE Stocks'!J15)</f>
        <v>5.320418002219772E-2</v>
      </c>
      <c r="K16">
        <f>LN('25 TSE Stocks'!K16/'25 TSE Stocks'!K15)</f>
        <v>-4.3908029731872496E-3</v>
      </c>
      <c r="L16">
        <f>LN('25 TSE Stocks'!L16/'25 TSE Stocks'!L15)</f>
        <v>2.9335495728923831E-2</v>
      </c>
      <c r="M16">
        <f>LN('25 TSE Stocks'!M16/'25 TSE Stocks'!M15)</f>
        <v>-1.0929425920573778E-2</v>
      </c>
      <c r="N16">
        <f>LN('25 TSE Stocks'!N16/'25 TSE Stocks'!N15)</f>
        <v>-4.7364363958653935E-3</v>
      </c>
      <c r="O16">
        <f>LN('25 TSE Stocks'!O16/'25 TSE Stocks'!O15)</f>
        <v>9.4139050806766419E-2</v>
      </c>
      <c r="P16">
        <f>LN('25 TSE Stocks'!P16/'25 TSE Stocks'!P15)</f>
        <v>0.12776159024113595</v>
      </c>
      <c r="Q16">
        <f>LN('25 TSE Stocks'!Q16/'25 TSE Stocks'!Q15)</f>
        <v>4.7878404474001851E-2</v>
      </c>
      <c r="R16">
        <f>LN('25 TSE Stocks'!R16/'25 TSE Stocks'!R15)</f>
        <v>5.3746131709440613E-2</v>
      </c>
      <c r="S16">
        <f>LN('25 TSE Stocks'!S16/'25 TSE Stocks'!S15)</f>
        <v>2.3727257286177042E-2</v>
      </c>
      <c r="T16">
        <f>LN('25 TSE Stocks'!T16/'25 TSE Stocks'!T15)</f>
        <v>-5.5673105401281744E-2</v>
      </c>
      <c r="U16">
        <f>LN('25 TSE Stocks'!U16/'25 TSE Stocks'!U15)</f>
        <v>9.7879838528611342E-3</v>
      </c>
      <c r="V16">
        <f>LN('25 TSE Stocks'!V16/'25 TSE Stocks'!V15)</f>
        <v>-2.4097540165343403E-2</v>
      </c>
      <c r="W16">
        <f>LN('25 TSE Stocks'!W16/'25 TSE Stocks'!W15)</f>
        <v>-3.8743177785868978E-2</v>
      </c>
      <c r="X16">
        <f>LN('25 TSE Stocks'!X16/'25 TSE Stocks'!X15)</f>
        <v>1.752709238162696E-2</v>
      </c>
      <c r="Y16">
        <f>LN('25 TSE Stocks'!Y16/'25 TSE Stocks'!Y15)</f>
        <v>-2.1440517561156888E-2</v>
      </c>
      <c r="Z16">
        <f>LN('25 TSE Stocks'!Z16/'25 TSE Stocks'!Z15)</f>
        <v>1.5637471337802019E-2</v>
      </c>
    </row>
    <row r="17" spans="1:26" x14ac:dyDescent="0.25">
      <c r="A17" s="1">
        <v>41365</v>
      </c>
      <c r="B17">
        <f>LN('25 TSE Stocks'!B17/'25 TSE Stocks'!B16)</f>
        <v>5.5830894579281469E-2</v>
      </c>
      <c r="C17">
        <f>LN('25 TSE Stocks'!C17/'25 TSE Stocks'!C16)</f>
        <v>-5.9216297054338979E-2</v>
      </c>
      <c r="D17">
        <f>LN('25 TSE Stocks'!D17/'25 TSE Stocks'!D16)</f>
        <v>-1.921591034317582E-2</v>
      </c>
      <c r="E17">
        <f>LN('25 TSE Stocks'!E17/'25 TSE Stocks'!E16)</f>
        <v>-9.2971361700745492E-3</v>
      </c>
      <c r="F17">
        <f>LN('25 TSE Stocks'!F17/'25 TSE Stocks'!F16)</f>
        <v>9.6703671605301397E-2</v>
      </c>
      <c r="G17">
        <f>LN('25 TSE Stocks'!G17/'25 TSE Stocks'!G16)</f>
        <v>5.853482494834409E-2</v>
      </c>
      <c r="H17">
        <f>LN('25 TSE Stocks'!H17/'25 TSE Stocks'!H16)</f>
        <v>3.0153054941259819E-2</v>
      </c>
      <c r="I17">
        <f>LN('25 TSE Stocks'!I17/'25 TSE Stocks'!I16)</f>
        <v>-6.4855227312088501E-3</v>
      </c>
      <c r="J17">
        <f>LN('25 TSE Stocks'!J17/'25 TSE Stocks'!J16)</f>
        <v>8.1943447294478736E-2</v>
      </c>
      <c r="K17">
        <f>LN('25 TSE Stocks'!K17/'25 TSE Stocks'!K16)</f>
        <v>8.5497515089800816E-2</v>
      </c>
      <c r="L17">
        <f>LN('25 TSE Stocks'!L17/'25 TSE Stocks'!L16)</f>
        <v>2.383380238803505E-2</v>
      </c>
      <c r="M17">
        <f>LN('25 TSE Stocks'!M17/'25 TSE Stocks'!M16)</f>
        <v>0.1048125491156692</v>
      </c>
      <c r="N17">
        <f>LN('25 TSE Stocks'!N17/'25 TSE Stocks'!N16)</f>
        <v>-4.1630596373618458E-3</v>
      </c>
      <c r="O17">
        <f>LN('25 TSE Stocks'!O17/'25 TSE Stocks'!O16)</f>
        <v>-3.6599131348107869E-2</v>
      </c>
      <c r="P17">
        <f>LN('25 TSE Stocks'!P17/'25 TSE Stocks'!P16)</f>
        <v>1.257852218653447E-2</v>
      </c>
      <c r="Q17">
        <f>LN('25 TSE Stocks'!Q17/'25 TSE Stocks'!Q16)</f>
        <v>1.602861235299545E-2</v>
      </c>
      <c r="R17">
        <f>LN('25 TSE Stocks'!R17/'25 TSE Stocks'!R16)</f>
        <v>8.754622720177814E-2</v>
      </c>
      <c r="S17">
        <f>LN('25 TSE Stocks'!S17/'25 TSE Stocks'!S16)</f>
        <v>3.2567532237848258E-2</v>
      </c>
      <c r="T17">
        <f>LN('25 TSE Stocks'!T17/'25 TSE Stocks'!T16)</f>
        <v>-2.8181848977718572E-2</v>
      </c>
      <c r="U17">
        <f>LN('25 TSE Stocks'!U17/'25 TSE Stocks'!U16)</f>
        <v>1.9292969514273919E-2</v>
      </c>
      <c r="V17">
        <f>LN('25 TSE Stocks'!V17/'25 TSE Stocks'!V16)</f>
        <v>5.2466525776253117E-2</v>
      </c>
      <c r="W17">
        <f>LN('25 TSE Stocks'!W17/'25 TSE Stocks'!W16)</f>
        <v>9.4976706082378227E-3</v>
      </c>
      <c r="X17">
        <f>LN('25 TSE Stocks'!X17/'25 TSE Stocks'!X16)</f>
        <v>4.7134267106282407E-2</v>
      </c>
      <c r="Y17">
        <f>LN('25 TSE Stocks'!Y17/'25 TSE Stocks'!Y16)</f>
        <v>-6.3919323613076798E-2</v>
      </c>
      <c r="Z17">
        <f>LN('25 TSE Stocks'!Z17/'25 TSE Stocks'!Z16)</f>
        <v>9.835579802361839E-3</v>
      </c>
    </row>
    <row r="18" spans="1:26" x14ac:dyDescent="0.25">
      <c r="A18" s="1">
        <v>41372</v>
      </c>
      <c r="B18">
        <f>LN('25 TSE Stocks'!B18/'25 TSE Stocks'!B17)</f>
        <v>0.10697217539683876</v>
      </c>
      <c r="C18">
        <f>LN('25 TSE Stocks'!C18/'25 TSE Stocks'!C17)</f>
        <v>3.0626669546296576E-2</v>
      </c>
      <c r="D18">
        <f>LN('25 TSE Stocks'!D18/'25 TSE Stocks'!D17)</f>
        <v>9.4947724323384636E-2</v>
      </c>
      <c r="E18">
        <f>LN('25 TSE Stocks'!E18/'25 TSE Stocks'!E17)</f>
        <v>9.7924319671637033E-2</v>
      </c>
      <c r="F18">
        <f>LN('25 TSE Stocks'!F18/'25 TSE Stocks'!F17)</f>
        <v>0.10321666997162296</v>
      </c>
      <c r="G18">
        <f>LN('25 TSE Stocks'!G18/'25 TSE Stocks'!G17)</f>
        <v>0.10614620768805447</v>
      </c>
      <c r="H18">
        <f>LN('25 TSE Stocks'!H18/'25 TSE Stocks'!H17)</f>
        <v>2.9270398103152202E-2</v>
      </c>
      <c r="I18">
        <f>LN('25 TSE Stocks'!I18/'25 TSE Stocks'!I17)</f>
        <v>6.2196152180417644E-2</v>
      </c>
      <c r="J18">
        <f>LN('25 TSE Stocks'!J18/'25 TSE Stocks'!J17)</f>
        <v>2.5158376745407857E-2</v>
      </c>
      <c r="K18">
        <f>LN('25 TSE Stocks'!K18/'25 TSE Stocks'!K17)</f>
        <v>4.6798282056710112E-2</v>
      </c>
      <c r="L18">
        <f>LN('25 TSE Stocks'!L18/'25 TSE Stocks'!L17)</f>
        <v>0.15028193302946938</v>
      </c>
      <c r="M18">
        <f>LN('25 TSE Stocks'!M18/'25 TSE Stocks'!M17)</f>
        <v>1.0534106263947395E-2</v>
      </c>
      <c r="N18">
        <f>LN('25 TSE Stocks'!N18/'25 TSE Stocks'!N17)</f>
        <v>0.27085485627097572</v>
      </c>
      <c r="O18">
        <f>LN('25 TSE Stocks'!O18/'25 TSE Stocks'!O17)</f>
        <v>-1.7989061085473216E-2</v>
      </c>
      <c r="P18">
        <f>LN('25 TSE Stocks'!P18/'25 TSE Stocks'!P17)</f>
        <v>-6.7877187737348993E-2</v>
      </c>
      <c r="Q18">
        <f>LN('25 TSE Stocks'!Q18/'25 TSE Stocks'!Q17)</f>
        <v>3.9916743208088454E-2</v>
      </c>
      <c r="R18">
        <f>LN('25 TSE Stocks'!R18/'25 TSE Stocks'!R17)</f>
        <v>6.4078950946655097E-2</v>
      </c>
      <c r="S18">
        <f>LN('25 TSE Stocks'!S18/'25 TSE Stocks'!S17)</f>
        <v>-3.8100006999264253E-2</v>
      </c>
      <c r="T18">
        <f>LN('25 TSE Stocks'!T18/'25 TSE Stocks'!T17)</f>
        <v>4.6520115517124552E-2</v>
      </c>
      <c r="U18">
        <f>LN('25 TSE Stocks'!U18/'25 TSE Stocks'!U17)</f>
        <v>6.6229119992714511E-2</v>
      </c>
      <c r="V18">
        <f>LN('25 TSE Stocks'!V18/'25 TSE Stocks'!V17)</f>
        <v>0</v>
      </c>
      <c r="W18">
        <f>LN('25 TSE Stocks'!W18/'25 TSE Stocks'!W17)</f>
        <v>6.3898399198770772E-2</v>
      </c>
      <c r="X18">
        <f>LN('25 TSE Stocks'!X18/'25 TSE Stocks'!X17)</f>
        <v>3.676489267534075E-3</v>
      </c>
      <c r="Y18">
        <f>LN('25 TSE Stocks'!Y18/'25 TSE Stocks'!Y17)</f>
        <v>0.10931289399581265</v>
      </c>
      <c r="Z18">
        <f>LN('25 TSE Stocks'!Z18/'25 TSE Stocks'!Z17)</f>
        <v>-8.5835258261218773E-3</v>
      </c>
    </row>
    <row r="19" spans="1:26" x14ac:dyDescent="0.25">
      <c r="A19" s="1">
        <v>41379</v>
      </c>
      <c r="B19">
        <f>LN('25 TSE Stocks'!B19/'25 TSE Stocks'!B18)</f>
        <v>0.10100328140183613</v>
      </c>
      <c r="C19">
        <f>LN('25 TSE Stocks'!C19/'25 TSE Stocks'!C18)</f>
        <v>0.14549537415837005</v>
      </c>
      <c r="D19">
        <f>LN('25 TSE Stocks'!D19/'25 TSE Stocks'!D18)</f>
        <v>-2.9413658789748186E-2</v>
      </c>
      <c r="E19">
        <f>LN('25 TSE Stocks'!E19/'25 TSE Stocks'!E18)</f>
        <v>9.0088635037053784E-3</v>
      </c>
      <c r="F19">
        <f>LN('25 TSE Stocks'!F19/'25 TSE Stocks'!F18)</f>
        <v>-4.560098774566014E-2</v>
      </c>
      <c r="G19">
        <f>LN('25 TSE Stocks'!G19/'25 TSE Stocks'!G18)</f>
        <v>-3.2318914951410455E-2</v>
      </c>
      <c r="H19">
        <f>LN('25 TSE Stocks'!H19/'25 TSE Stocks'!H18)</f>
        <v>-1.9418261574737031E-2</v>
      </c>
      <c r="I19">
        <f>LN('25 TSE Stocks'!I19/'25 TSE Stocks'!I18)</f>
        <v>3.4571414736313123E-2</v>
      </c>
      <c r="J19">
        <f>LN('25 TSE Stocks'!J19/'25 TSE Stocks'!J18)</f>
        <v>2.756684241026373E-2</v>
      </c>
      <c r="K19">
        <f>LN('25 TSE Stocks'!K19/'25 TSE Stocks'!K18)</f>
        <v>3.2538571850802493E-2</v>
      </c>
      <c r="L19">
        <f>LN('25 TSE Stocks'!L19/'25 TSE Stocks'!L18)</f>
        <v>-3.1498163571406175E-2</v>
      </c>
      <c r="M19">
        <f>LN('25 TSE Stocks'!M19/'25 TSE Stocks'!M18)</f>
        <v>4.9902627651108179E-4</v>
      </c>
      <c r="N19">
        <f>LN('25 TSE Stocks'!N19/'25 TSE Stocks'!N18)</f>
        <v>5.2678566256820603E-2</v>
      </c>
      <c r="O19">
        <f>LN('25 TSE Stocks'!O19/'25 TSE Stocks'!O18)</f>
        <v>0</v>
      </c>
      <c r="P19">
        <f>LN('25 TSE Stocks'!P19/'25 TSE Stocks'!P18)</f>
        <v>0.13874347571261006</v>
      </c>
      <c r="Q19">
        <f>LN('25 TSE Stocks'!Q19/'25 TSE Stocks'!Q18)</f>
        <v>-1.9759247305404935E-2</v>
      </c>
      <c r="R19">
        <f>LN('25 TSE Stocks'!R19/'25 TSE Stocks'!R18)</f>
        <v>2.9893519094740712E-2</v>
      </c>
      <c r="S19">
        <f>LN('25 TSE Stocks'!S19/'25 TSE Stocks'!S18)</f>
        <v>1.1034694777743645E-2</v>
      </c>
      <c r="T19">
        <f>LN('25 TSE Stocks'!T19/'25 TSE Stocks'!T18)</f>
        <v>-2.6873008990877269E-2</v>
      </c>
      <c r="U19">
        <f>LN('25 TSE Stocks'!U19/'25 TSE Stocks'!U18)</f>
        <v>-1.6529250038609472E-2</v>
      </c>
      <c r="V19">
        <f>LN('25 TSE Stocks'!V19/'25 TSE Stocks'!V18)</f>
        <v>-1.418443463318895E-2</v>
      </c>
      <c r="W19">
        <f>LN('25 TSE Stocks'!W19/'25 TSE Stocks'!W18)</f>
        <v>2.1320548393987319E-3</v>
      </c>
      <c r="X19">
        <f>LN('25 TSE Stocks'!X19/'25 TSE Stocks'!X18)</f>
        <v>1.2762301253164429E-2</v>
      </c>
      <c r="Y19">
        <f>LN('25 TSE Stocks'!Y19/'25 TSE Stocks'!Y18)</f>
        <v>-5.1604721995854384E-2</v>
      </c>
      <c r="Z19">
        <f>LN('25 TSE Stocks'!Z19/'25 TSE Stocks'!Z18)</f>
        <v>1.7864278046475255E-2</v>
      </c>
    </row>
    <row r="20" spans="1:26" x14ac:dyDescent="0.25">
      <c r="A20" s="1">
        <v>41386</v>
      </c>
      <c r="B20">
        <f>LN('25 TSE Stocks'!B20/'25 TSE Stocks'!B19)</f>
        <v>3.980840583699987E-2</v>
      </c>
      <c r="C20">
        <f>LN('25 TSE Stocks'!C20/'25 TSE Stocks'!C19)</f>
        <v>-7.8205529308593036E-2</v>
      </c>
      <c r="D20">
        <f>LN('25 TSE Stocks'!D20/'25 TSE Stocks'!D19)</f>
        <v>4.4992364611624917E-2</v>
      </c>
      <c r="E20">
        <f>LN('25 TSE Stocks'!E20/'25 TSE Stocks'!E19)</f>
        <v>-2.6565758339461745E-2</v>
      </c>
      <c r="F20">
        <f>LN('25 TSE Stocks'!F20/'25 TSE Stocks'!F19)</f>
        <v>2.6095186735984023E-2</v>
      </c>
      <c r="G20">
        <f>LN('25 TSE Stocks'!G20/'25 TSE Stocks'!G19)</f>
        <v>4.111392848674051E-2</v>
      </c>
      <c r="H20">
        <f>LN('25 TSE Stocks'!H20/'25 TSE Stocks'!H19)</f>
        <v>0.11995949983036024</v>
      </c>
      <c r="I20">
        <f>LN('25 TSE Stocks'!I20/'25 TSE Stocks'!I19)</f>
        <v>1.4457971429268338E-2</v>
      </c>
      <c r="J20">
        <f>LN('25 TSE Stocks'!J20/'25 TSE Stocks'!J19)</f>
        <v>-4.1640576178128282E-2</v>
      </c>
      <c r="K20">
        <f>LN('25 TSE Stocks'!K20/'25 TSE Stocks'!K19)</f>
        <v>-1.5180295822001064E-2</v>
      </c>
      <c r="L20">
        <f>LN('25 TSE Stocks'!L20/'25 TSE Stocks'!L19)</f>
        <v>1.0233015193792966E-2</v>
      </c>
      <c r="M20">
        <f>LN('25 TSE Stocks'!M20/'25 TSE Stocks'!M19)</f>
        <v>7.5852134371919053E-2</v>
      </c>
      <c r="N20">
        <f>LN('25 TSE Stocks'!N20/'25 TSE Stocks'!N19)</f>
        <v>-5.8148121782270731E-2</v>
      </c>
      <c r="O20">
        <f>LN('25 TSE Stocks'!O20/'25 TSE Stocks'!O19)</f>
        <v>2.4451176399334369E-2</v>
      </c>
      <c r="P20">
        <f>LN('25 TSE Stocks'!P20/'25 TSE Stocks'!P19)</f>
        <v>2.1599343275666254E-2</v>
      </c>
      <c r="Q20">
        <f>LN('25 TSE Stocks'!Q20/'25 TSE Stocks'!Q19)</f>
        <v>2.2147289383381988E-3</v>
      </c>
      <c r="R20">
        <f>LN('25 TSE Stocks'!R20/'25 TSE Stocks'!R19)</f>
        <v>-9.4151195680454505E-3</v>
      </c>
      <c r="S20">
        <f>LN('25 TSE Stocks'!S20/'25 TSE Stocks'!S19)</f>
        <v>3.3718711341467186E-2</v>
      </c>
      <c r="T20">
        <f>LN('25 TSE Stocks'!T20/'25 TSE Stocks'!T19)</f>
        <v>0.2254753620849079</v>
      </c>
      <c r="U20">
        <f>LN('25 TSE Stocks'!U20/'25 TSE Stocks'!U19)</f>
        <v>6.0422707154512145E-3</v>
      </c>
      <c r="V20">
        <f>LN('25 TSE Stocks'!V20/'25 TSE Stocks'!V19)</f>
        <v>5.1055148471393329E-2</v>
      </c>
      <c r="W20">
        <f>LN('25 TSE Stocks'!W20/'25 TSE Stocks'!W19)</f>
        <v>7.427349990905178E-3</v>
      </c>
      <c r="X20">
        <f>LN('25 TSE Stocks'!X20/'25 TSE Stocks'!X19)</f>
        <v>2.5045756920525061E-2</v>
      </c>
      <c r="Y20">
        <f>LN('25 TSE Stocks'!Y20/'25 TSE Stocks'!Y19)</f>
        <v>3.6701316973853461E-2</v>
      </c>
      <c r="Z20">
        <f>LN('25 TSE Stocks'!Z20/'25 TSE Stocks'!Z19)</f>
        <v>-1.4734631354341389E-2</v>
      </c>
    </row>
    <row r="21" spans="1:26" x14ac:dyDescent="0.25">
      <c r="A21" s="1">
        <v>41393</v>
      </c>
      <c r="B21">
        <f>LN('25 TSE Stocks'!B21/'25 TSE Stocks'!B20)</f>
        <v>0.10619956658767055</v>
      </c>
      <c r="C21">
        <f>LN('25 TSE Stocks'!C21/'25 TSE Stocks'!C20)</f>
        <v>3.4118437551309215E-2</v>
      </c>
      <c r="D21">
        <f>LN('25 TSE Stocks'!D21/'25 TSE Stocks'!D20)</f>
        <v>-1.6786704065160699E-2</v>
      </c>
      <c r="E21">
        <f>LN('25 TSE Stocks'!E21/'25 TSE Stocks'!E20)</f>
        <v>6.7080118490742864E-3</v>
      </c>
      <c r="F21">
        <f>LN('25 TSE Stocks'!F21/'25 TSE Stocks'!F20)</f>
        <v>-1.0662583764236896E-2</v>
      </c>
      <c r="G21">
        <f>LN('25 TSE Stocks'!G21/'25 TSE Stocks'!G20)</f>
        <v>-3.9290717512554856E-2</v>
      </c>
      <c r="H21">
        <f>LN('25 TSE Stocks'!H21/'25 TSE Stocks'!H20)</f>
        <v>-8.7337901159533805E-3</v>
      </c>
      <c r="I21">
        <f>LN('25 TSE Stocks'!I21/'25 TSE Stocks'!I20)</f>
        <v>-9.615450801980301E-3</v>
      </c>
      <c r="J21">
        <f>LN('25 TSE Stocks'!J21/'25 TSE Stocks'!J20)</f>
        <v>-3.5259880236803237E-2</v>
      </c>
      <c r="K21">
        <f>LN('25 TSE Stocks'!K21/'25 TSE Stocks'!K20)</f>
        <v>2.2685146257115187E-2</v>
      </c>
      <c r="L21">
        <f>LN('25 TSE Stocks'!L21/'25 TSE Stocks'!L20)</f>
        <v>-5.9423379487310822E-2</v>
      </c>
      <c r="M21">
        <f>LN('25 TSE Stocks'!M21/'25 TSE Stocks'!M20)</f>
        <v>-4.6337920316338781E-3</v>
      </c>
      <c r="N21">
        <f>LN('25 TSE Stocks'!N21/'25 TSE Stocks'!N20)</f>
        <v>-8.2606372961727438E-3</v>
      </c>
      <c r="O21">
        <f>LN('25 TSE Stocks'!O21/'25 TSE Stocks'!O20)</f>
        <v>-1.296637132411396E-2</v>
      </c>
      <c r="P21">
        <f>LN('25 TSE Stocks'!P21/'25 TSE Stocks'!P20)</f>
        <v>1.273872477801237E-2</v>
      </c>
      <c r="Q21">
        <f>LN('25 TSE Stocks'!Q21/'25 TSE Stocks'!Q20)</f>
        <v>-7.4618552880097638E-2</v>
      </c>
      <c r="R21">
        <f>LN('25 TSE Stocks'!R21/'25 TSE Stocks'!R20)</f>
        <v>-4.0622196715532017E-3</v>
      </c>
      <c r="S21">
        <f>LN('25 TSE Stocks'!S21/'25 TSE Stocks'!S20)</f>
        <v>5.290975946347796E-3</v>
      </c>
      <c r="T21">
        <f>LN('25 TSE Stocks'!T21/'25 TSE Stocks'!T20)</f>
        <v>-2.1978770891836506E-2</v>
      </c>
      <c r="U21">
        <f>LN('25 TSE Stocks'!U21/'25 TSE Stocks'!U20)</f>
        <v>2.5280174550053051E-2</v>
      </c>
      <c r="V21">
        <f>LN('25 TSE Stocks'!V21/'25 TSE Stocks'!V20)</f>
        <v>-1.8265285683944647E-2</v>
      </c>
      <c r="W21">
        <f>LN('25 TSE Stocks'!W21/'25 TSE Stocks'!W20)</f>
        <v>-6.3627722146259932E-3</v>
      </c>
      <c r="X21">
        <f>LN('25 TSE Stocks'!X21/'25 TSE Stocks'!X20)</f>
        <v>1.4035253992321167E-2</v>
      </c>
      <c r="Y21">
        <f>LN('25 TSE Stocks'!Y21/'25 TSE Stocks'!Y20)</f>
        <v>2.9985953000010771E-3</v>
      </c>
      <c r="Z21">
        <f>LN('25 TSE Stocks'!Z21/'25 TSE Stocks'!Z20)</f>
        <v>1.7809217443165021E-2</v>
      </c>
    </row>
    <row r="22" spans="1:26" x14ac:dyDescent="0.25">
      <c r="A22" s="1">
        <v>41400</v>
      </c>
      <c r="B22">
        <f>LN('25 TSE Stocks'!B22/'25 TSE Stocks'!B21)</f>
        <v>0.10384982446725982</v>
      </c>
      <c r="C22">
        <f>LN('25 TSE Stocks'!C22/'25 TSE Stocks'!C21)</f>
        <v>0.11755019019974917</v>
      </c>
      <c r="D22">
        <f>LN('25 TSE Stocks'!D22/'25 TSE Stocks'!D21)</f>
        <v>7.5661126660824821E-2</v>
      </c>
      <c r="E22">
        <f>LN('25 TSE Stocks'!E22/'25 TSE Stocks'!E21)</f>
        <v>1.3976510830377941E-2</v>
      </c>
      <c r="F22">
        <f>LN('25 TSE Stocks'!F22/'25 TSE Stocks'!F21)</f>
        <v>3.0168384773913186E-2</v>
      </c>
      <c r="G22">
        <f>LN('25 TSE Stocks'!G22/'25 TSE Stocks'!G21)</f>
        <v>9.7130167774248918E-2</v>
      </c>
      <c r="H22">
        <f>LN('25 TSE Stocks'!H22/'25 TSE Stocks'!H21)</f>
        <v>5.959205377941848E-2</v>
      </c>
      <c r="I22">
        <f>LN('25 TSE Stocks'!I22/'25 TSE Stocks'!I21)</f>
        <v>1.9139454533933266E-2</v>
      </c>
      <c r="J22">
        <f>LN('25 TSE Stocks'!J22/'25 TSE Stocks'!J21)</f>
        <v>7.9916998749782198E-2</v>
      </c>
      <c r="K22">
        <f>LN('25 TSE Stocks'!K22/'25 TSE Stocks'!K21)</f>
        <v>2.4008637125143801E-2</v>
      </c>
      <c r="L22">
        <f>LN('25 TSE Stocks'!L22/'25 TSE Stocks'!L21)</f>
        <v>7.2906597695291356E-2</v>
      </c>
      <c r="M22">
        <f>LN('25 TSE Stocks'!M22/'25 TSE Stocks'!M21)</f>
        <v>2.3411731253947597E-2</v>
      </c>
      <c r="N22">
        <f>LN('25 TSE Stocks'!N22/'25 TSE Stocks'!N21)</f>
        <v>7.3712748080342769E-2</v>
      </c>
      <c r="O22">
        <f>LN('25 TSE Stocks'!O22/'25 TSE Stocks'!O21)</f>
        <v>-8.1595962804011839E-4</v>
      </c>
      <c r="P22">
        <f>LN('25 TSE Stocks'!P22/'25 TSE Stocks'!P21)</f>
        <v>7.8418557191883106E-2</v>
      </c>
      <c r="Q22">
        <f>LN('25 TSE Stocks'!Q22/'25 TSE Stocks'!Q21)</f>
        <v>2.4721772130935207E-2</v>
      </c>
      <c r="R22">
        <f>LN('25 TSE Stocks'!R22/'25 TSE Stocks'!R21)</f>
        <v>4.1201848776274211E-2</v>
      </c>
      <c r="S22">
        <f>LN('25 TSE Stocks'!S22/'25 TSE Stocks'!S21)</f>
        <v>1.830132729950305E-2</v>
      </c>
      <c r="T22">
        <f>LN('25 TSE Stocks'!T22/'25 TSE Stocks'!T21)</f>
        <v>0.19284742609040526</v>
      </c>
      <c r="U22">
        <f>LN('25 TSE Stocks'!U22/'25 TSE Stocks'!U21)</f>
        <v>1.7467740355314655E-2</v>
      </c>
      <c r="V22">
        <f>LN('25 TSE Stocks'!V22/'25 TSE Stocks'!V21)</f>
        <v>9.1744931455341652E-3</v>
      </c>
      <c r="W22">
        <f>LN('25 TSE Stocks'!W22/'25 TSE Stocks'!W21)</f>
        <v>3.2446501917211552E-2</v>
      </c>
      <c r="X22">
        <f>LN('25 TSE Stocks'!X22/'25 TSE Stocks'!X21)</f>
        <v>4.0961818502355557E-2</v>
      </c>
      <c r="Y22">
        <f>LN('25 TSE Stocks'!Y22/'25 TSE Stocks'!Y21)</f>
        <v>-3.0397353974161788E-2</v>
      </c>
      <c r="Z22">
        <f>LN('25 TSE Stocks'!Z22/'25 TSE Stocks'!Z21)</f>
        <v>-8.1514487343975275E-2</v>
      </c>
    </row>
    <row r="23" spans="1:26" x14ac:dyDescent="0.25">
      <c r="A23" s="1">
        <v>41407</v>
      </c>
      <c r="B23">
        <f>LN('25 TSE Stocks'!B23/'25 TSE Stocks'!B22)</f>
        <v>-9.0356438726623509E-2</v>
      </c>
      <c r="C23">
        <f>LN('25 TSE Stocks'!C23/'25 TSE Stocks'!C22)</f>
        <v>4.1849402770457733E-3</v>
      </c>
      <c r="D23">
        <f>LN('25 TSE Stocks'!D23/'25 TSE Stocks'!D22)</f>
        <v>2.7641350195015294E-2</v>
      </c>
      <c r="E23">
        <f>LN('25 TSE Stocks'!E23/'25 TSE Stocks'!E22)</f>
        <v>0.2307479869543384</v>
      </c>
      <c r="F23">
        <f>LN('25 TSE Stocks'!F23/'25 TSE Stocks'!F22)</f>
        <v>3.9334625576433094E-2</v>
      </c>
      <c r="G23">
        <f>LN('25 TSE Stocks'!G23/'25 TSE Stocks'!G22)</f>
        <v>6.7117710342167194E-2</v>
      </c>
      <c r="H23">
        <f>LN('25 TSE Stocks'!H23/'25 TSE Stocks'!H22)</f>
        <v>7.174395197159103E-2</v>
      </c>
      <c r="I23">
        <f>LN('25 TSE Stocks'!I23/'25 TSE Stocks'!I22)</f>
        <v>3.7213499406489284E-2</v>
      </c>
      <c r="J23">
        <f>LN('25 TSE Stocks'!J23/'25 TSE Stocks'!J22)</f>
        <v>6.4161852081164483E-2</v>
      </c>
      <c r="K23">
        <f>LN('25 TSE Stocks'!K23/'25 TSE Stocks'!K22)</f>
        <v>-3.6564705811821425E-3</v>
      </c>
      <c r="L23">
        <f>LN('25 TSE Stocks'!L23/'25 TSE Stocks'!L22)</f>
        <v>0.13353166897629368</v>
      </c>
      <c r="M23">
        <f>LN('25 TSE Stocks'!M23/'25 TSE Stocks'!M22)</f>
        <v>1.2175812389658714E-2</v>
      </c>
      <c r="N23">
        <f>LN('25 TSE Stocks'!N23/'25 TSE Stocks'!N22)</f>
        <v>5.7800392252199323E-2</v>
      </c>
      <c r="O23">
        <f>LN('25 TSE Stocks'!O23/'25 TSE Stocks'!O22)</f>
        <v>-2.3958423313558398E-2</v>
      </c>
      <c r="P23">
        <f>LN('25 TSE Stocks'!P23/'25 TSE Stocks'!P22)</f>
        <v>0.10601062307775885</v>
      </c>
      <c r="Q23">
        <f>LN('25 TSE Stocks'!Q23/'25 TSE Stocks'!Q22)</f>
        <v>3.4821587059102868E-3</v>
      </c>
      <c r="R23">
        <f>LN('25 TSE Stocks'!R23/'25 TSE Stocks'!R22)</f>
        <v>2.6976551576701417E-2</v>
      </c>
      <c r="S23">
        <f>LN('25 TSE Stocks'!S23/'25 TSE Stocks'!S22)</f>
        <v>-1.962151595960732E-2</v>
      </c>
      <c r="T23">
        <f>LN('25 TSE Stocks'!T23/'25 TSE Stocks'!T22)</f>
        <v>-4.2786977946581928E-2</v>
      </c>
      <c r="U23">
        <f>LN('25 TSE Stocks'!U23/'25 TSE Stocks'!U22)</f>
        <v>1.7167849326566394E-2</v>
      </c>
      <c r="V23">
        <f>LN('25 TSE Stocks'!V23/'25 TSE Stocks'!V22)</f>
        <v>4.0273901085266607E-2</v>
      </c>
      <c r="W23">
        <f>LN('25 TSE Stocks'!W23/'25 TSE Stocks'!W22)</f>
        <v>3.7396970163240825E-2</v>
      </c>
      <c r="X23">
        <f>LN('25 TSE Stocks'!X23/'25 TSE Stocks'!X22)</f>
        <v>5.8457971880567568E-2</v>
      </c>
      <c r="Y23">
        <f>LN('25 TSE Stocks'!Y23/'25 TSE Stocks'!Y22)</f>
        <v>-6.1919802465633441E-3</v>
      </c>
      <c r="Z23">
        <f>LN('25 TSE Stocks'!Z23/'25 TSE Stocks'!Z22)</f>
        <v>-1.933667122925594E-2</v>
      </c>
    </row>
    <row r="24" spans="1:26" x14ac:dyDescent="0.25">
      <c r="A24" s="1">
        <v>41414</v>
      </c>
      <c r="B24">
        <f>LN('25 TSE Stocks'!B24/'25 TSE Stocks'!B23)</f>
        <v>-6.5780187971493931E-2</v>
      </c>
      <c r="C24">
        <f>LN('25 TSE Stocks'!C24/'25 TSE Stocks'!C23)</f>
        <v>-5.975498350484526E-2</v>
      </c>
      <c r="D24">
        <f>LN('25 TSE Stocks'!D24/'25 TSE Stocks'!D23)</f>
        <v>3.3246990789336683E-2</v>
      </c>
      <c r="E24">
        <f>LN('25 TSE Stocks'!E24/'25 TSE Stocks'!E23)</f>
        <v>-6.692882802746776E-2</v>
      </c>
      <c r="F24">
        <f>LN('25 TSE Stocks'!F24/'25 TSE Stocks'!F23)</f>
        <v>-0.11814007291269092</v>
      </c>
      <c r="G24">
        <f>LN('25 TSE Stocks'!G24/'25 TSE Stocks'!G23)</f>
        <v>-3.7799756428964326E-2</v>
      </c>
      <c r="H24">
        <f>LN('25 TSE Stocks'!H24/'25 TSE Stocks'!H23)</f>
        <v>0.22006197969364644</v>
      </c>
      <c r="I24">
        <f>LN('25 TSE Stocks'!I24/'25 TSE Stocks'!I23)</f>
        <v>6.6249184551098114E-2</v>
      </c>
      <c r="J24">
        <f>LN('25 TSE Stocks'!J24/'25 TSE Stocks'!J23)</f>
        <v>-2.1413880775916869E-2</v>
      </c>
      <c r="K24">
        <f>LN('25 TSE Stocks'!K24/'25 TSE Stocks'!K23)</f>
        <v>-8.2028615260462456E-2</v>
      </c>
      <c r="L24">
        <f>LN('25 TSE Stocks'!L24/'25 TSE Stocks'!L23)</f>
        <v>-0.12022748767277297</v>
      </c>
      <c r="M24">
        <f>LN('25 TSE Stocks'!M24/'25 TSE Stocks'!M23)</f>
        <v>-0.10980272078773801</v>
      </c>
      <c r="N24">
        <f>LN('25 TSE Stocks'!N24/'25 TSE Stocks'!N23)</f>
        <v>-7.9436799765896446E-2</v>
      </c>
      <c r="O24">
        <f>LN('25 TSE Stocks'!O24/'25 TSE Stocks'!O23)</f>
        <v>2.8031799105684214E-2</v>
      </c>
      <c r="P24">
        <f>LN('25 TSE Stocks'!P24/'25 TSE Stocks'!P23)</f>
        <v>-9.8238499828047512E-2</v>
      </c>
      <c r="Q24">
        <f>LN('25 TSE Stocks'!Q24/'25 TSE Stocks'!Q23)</f>
        <v>-5.9683550887279203E-2</v>
      </c>
      <c r="R24">
        <f>LN('25 TSE Stocks'!R24/'25 TSE Stocks'!R23)</f>
        <v>-8.1839862578533762E-2</v>
      </c>
      <c r="S24">
        <f>LN('25 TSE Stocks'!S24/'25 TSE Stocks'!S23)</f>
        <v>-5.4287258889457519E-2</v>
      </c>
      <c r="T24">
        <f>LN('25 TSE Stocks'!T24/'25 TSE Stocks'!T23)</f>
        <v>0</v>
      </c>
      <c r="U24">
        <f>LN('25 TSE Stocks'!U24/'25 TSE Stocks'!U23)</f>
        <v>-5.2413795685759573E-2</v>
      </c>
      <c r="V24">
        <f>LN('25 TSE Stocks'!V24/'25 TSE Stocks'!V23)</f>
        <v>-1.3245323651858635E-2</v>
      </c>
      <c r="W24">
        <f>LN('25 TSE Stocks'!W24/'25 TSE Stocks'!W23)</f>
        <v>-4.670885888660023E-2</v>
      </c>
      <c r="X24">
        <f>LN('25 TSE Stocks'!X24/'25 TSE Stocks'!X23)</f>
        <v>-4.3520282454713857E-2</v>
      </c>
      <c r="Y24">
        <f>LN('25 TSE Stocks'!Y24/'25 TSE Stocks'!Y23)</f>
        <v>-1.2500426757665634E-2</v>
      </c>
      <c r="Z24">
        <f>LN('25 TSE Stocks'!Z24/'25 TSE Stocks'!Z23)</f>
        <v>-0.10272280048584548</v>
      </c>
    </row>
    <row r="25" spans="1:26" x14ac:dyDescent="0.25">
      <c r="A25" s="1">
        <v>41421</v>
      </c>
      <c r="B25">
        <f>LN('25 TSE Stocks'!B25/'25 TSE Stocks'!B24)</f>
        <v>2.2410817455081399E-2</v>
      </c>
      <c r="C25">
        <f>LN('25 TSE Stocks'!C25/'25 TSE Stocks'!C24)</f>
        <v>-2.3929335060561229E-2</v>
      </c>
      <c r="D25">
        <f>LN('25 TSE Stocks'!D25/'25 TSE Stocks'!D24)</f>
        <v>-5.41844569156366E-2</v>
      </c>
      <c r="E25">
        <f>LN('25 TSE Stocks'!E25/'25 TSE Stocks'!E24)</f>
        <v>4.3234215614415795E-2</v>
      </c>
      <c r="F25">
        <f>LN('25 TSE Stocks'!F25/'25 TSE Stocks'!F24)</f>
        <v>-4.4378761409436494E-2</v>
      </c>
      <c r="G25">
        <f>LN('25 TSE Stocks'!G25/'25 TSE Stocks'!G24)</f>
        <v>-3.5951460884574994E-2</v>
      </c>
      <c r="H25">
        <f>LN('25 TSE Stocks'!H25/'25 TSE Stocks'!H24)</f>
        <v>-1.8692143172300352E-2</v>
      </c>
      <c r="I25">
        <f>LN('25 TSE Stocks'!I25/'25 TSE Stocks'!I24)</f>
        <v>-9.4028724920877924E-2</v>
      </c>
      <c r="J25">
        <f>LN('25 TSE Stocks'!J25/'25 TSE Stocks'!J24)</f>
        <v>-3.8239994072809154E-2</v>
      </c>
      <c r="K25">
        <f>LN('25 TSE Stocks'!K25/'25 TSE Stocks'!K24)</f>
        <v>-4.6804065735091507E-2</v>
      </c>
      <c r="L25">
        <f>LN('25 TSE Stocks'!L25/'25 TSE Stocks'!L24)</f>
        <v>-4.6205432341102269E-2</v>
      </c>
      <c r="M25">
        <f>LN('25 TSE Stocks'!M25/'25 TSE Stocks'!M24)</f>
        <v>-3.4609282728638703E-2</v>
      </c>
      <c r="N25">
        <f>LN('25 TSE Stocks'!N25/'25 TSE Stocks'!N24)</f>
        <v>1.001098455222928E-2</v>
      </c>
      <c r="O25">
        <f>LN('25 TSE Stocks'!O25/'25 TSE Stocks'!O24)</f>
        <v>-5.0010364113471005E-2</v>
      </c>
      <c r="P25">
        <f>LN('25 TSE Stocks'!P25/'25 TSE Stocks'!P24)</f>
        <v>8.9916622074500061E-3</v>
      </c>
      <c r="Q25">
        <f>LN('25 TSE Stocks'!Q25/'25 TSE Stocks'!Q24)</f>
        <v>-4.1437224159068461E-2</v>
      </c>
      <c r="R25">
        <f>LN('25 TSE Stocks'!R25/'25 TSE Stocks'!R24)</f>
        <v>-3.6418449633243373E-2</v>
      </c>
      <c r="S25">
        <f>LN('25 TSE Stocks'!S25/'25 TSE Stocks'!S24)</f>
        <v>2.3433256060187476E-2</v>
      </c>
      <c r="T25">
        <f>LN('25 TSE Stocks'!T25/'25 TSE Stocks'!T24)</f>
        <v>-7.3687609992675221E-2</v>
      </c>
      <c r="U25">
        <f>LN('25 TSE Stocks'!U25/'25 TSE Stocks'!U24)</f>
        <v>-5.058551942762457E-2</v>
      </c>
      <c r="V25">
        <f>LN('25 TSE Stocks'!V25/'25 TSE Stocks'!V24)</f>
        <v>-3.1605228167590954E-2</v>
      </c>
      <c r="W25">
        <f>LN('25 TSE Stocks'!W25/'25 TSE Stocks'!W24)</f>
        <v>-9.4790623410004715E-2</v>
      </c>
      <c r="X25">
        <f>LN('25 TSE Stocks'!X25/'25 TSE Stocks'!X24)</f>
        <v>-7.3474417464274508E-2</v>
      </c>
      <c r="Y25">
        <f>LN('25 TSE Stocks'!Y25/'25 TSE Stocks'!Y24)</f>
        <v>-3.1951537460591324E-2</v>
      </c>
      <c r="Z25">
        <f>LN('25 TSE Stocks'!Z25/'25 TSE Stocks'!Z24)</f>
        <v>-5.8099642583399502E-2</v>
      </c>
    </row>
    <row r="26" spans="1:26" x14ac:dyDescent="0.25">
      <c r="A26" s="1">
        <v>41428</v>
      </c>
      <c r="B26">
        <f>LN('25 TSE Stocks'!B26/'25 TSE Stocks'!B25)</f>
        <v>-0.1337536934171101</v>
      </c>
      <c r="C26">
        <f>LN('25 TSE Stocks'!C26/'25 TSE Stocks'!C25)</f>
        <v>-0.10637001388107835</v>
      </c>
      <c r="D26">
        <f>LN('25 TSE Stocks'!D26/'25 TSE Stocks'!D25)</f>
        <v>-0.16422337473622919</v>
      </c>
      <c r="E26">
        <f>LN('25 TSE Stocks'!E26/'25 TSE Stocks'!E25)</f>
        <v>-2.7163858072997423E-2</v>
      </c>
      <c r="F26">
        <f>LN('25 TSE Stocks'!F26/'25 TSE Stocks'!F25)</f>
        <v>-4.2924958949358633E-2</v>
      </c>
      <c r="G26">
        <f>LN('25 TSE Stocks'!G26/'25 TSE Stocks'!G25)</f>
        <v>-9.2319871777062384E-2</v>
      </c>
      <c r="H26">
        <f>LN('25 TSE Stocks'!H26/'25 TSE Stocks'!H25)</f>
        <v>-0.16362952044244791</v>
      </c>
      <c r="I26">
        <f>LN('25 TSE Stocks'!I26/'25 TSE Stocks'!I25)</f>
        <v>-7.8088505807791017E-2</v>
      </c>
      <c r="J26">
        <f>LN('25 TSE Stocks'!J26/'25 TSE Stocks'!J25)</f>
        <v>-0.12436365099763629</v>
      </c>
      <c r="K26">
        <f>LN('25 TSE Stocks'!K26/'25 TSE Stocks'!K25)</f>
        <v>-4.3647131148473441E-2</v>
      </c>
      <c r="L26">
        <f>LN('25 TSE Stocks'!L26/'25 TSE Stocks'!L25)</f>
        <v>-7.5439772970899932E-2</v>
      </c>
      <c r="M26">
        <f>LN('25 TSE Stocks'!M26/'25 TSE Stocks'!M25)</f>
        <v>-6.8031695063343778E-2</v>
      </c>
      <c r="N26">
        <f>LN('25 TSE Stocks'!N26/'25 TSE Stocks'!N25)</f>
        <v>-0.2270488026372332</v>
      </c>
      <c r="O26">
        <f>LN('25 TSE Stocks'!O26/'25 TSE Stocks'!O25)</f>
        <v>-6.3513625325017656E-2</v>
      </c>
      <c r="P26">
        <f>LN('25 TSE Stocks'!P26/'25 TSE Stocks'!P25)</f>
        <v>-0.28037714655638252</v>
      </c>
      <c r="Q26">
        <f>LN('25 TSE Stocks'!Q26/'25 TSE Stocks'!Q25)</f>
        <v>-4.5909603746546679E-2</v>
      </c>
      <c r="R26">
        <f>LN('25 TSE Stocks'!R26/'25 TSE Stocks'!R25)</f>
        <v>-5.8754070797583949E-2</v>
      </c>
      <c r="S26">
        <f>LN('25 TSE Stocks'!S26/'25 TSE Stocks'!S25)</f>
        <v>-6.1817602604447915E-2</v>
      </c>
      <c r="T26">
        <f>LN('25 TSE Stocks'!T26/'25 TSE Stocks'!T25)</f>
        <v>-0.12516300218200963</v>
      </c>
      <c r="U26">
        <f>LN('25 TSE Stocks'!U26/'25 TSE Stocks'!U25)</f>
        <v>-6.4957912072728705E-2</v>
      </c>
      <c r="V26">
        <f>LN('25 TSE Stocks'!V26/'25 TSE Stocks'!V25)</f>
        <v>-7.1289219502125092E-2</v>
      </c>
      <c r="W26">
        <f>LN('25 TSE Stocks'!W26/'25 TSE Stocks'!W25)</f>
        <v>-7.8424911552051446E-2</v>
      </c>
      <c r="X26">
        <f>LN('25 TSE Stocks'!X26/'25 TSE Stocks'!X25)</f>
        <v>-6.2177169597530842E-2</v>
      </c>
      <c r="Y26">
        <f>LN('25 TSE Stocks'!Y26/'25 TSE Stocks'!Y25)</f>
        <v>-0.13167765999457992</v>
      </c>
      <c r="Z26">
        <f>LN('25 TSE Stocks'!Z26/'25 TSE Stocks'!Z25)</f>
        <v>-1.304588611921887E-2</v>
      </c>
    </row>
    <row r="27" spans="1:26" x14ac:dyDescent="0.25">
      <c r="A27" s="1">
        <v>41435</v>
      </c>
      <c r="B27">
        <f>LN('25 TSE Stocks'!B27/'25 TSE Stocks'!B26)</f>
        <v>3.4079366719183775E-2</v>
      </c>
      <c r="C27">
        <f>LN('25 TSE Stocks'!C27/'25 TSE Stocks'!C26)</f>
        <v>5.1405449450716886E-2</v>
      </c>
      <c r="D27">
        <f>LN('25 TSE Stocks'!D27/'25 TSE Stocks'!D26)</f>
        <v>5.235461645415317E-3</v>
      </c>
      <c r="E27">
        <f>LN('25 TSE Stocks'!E27/'25 TSE Stocks'!E26)</f>
        <v>4.3385592478169879E-3</v>
      </c>
      <c r="F27">
        <f>LN('25 TSE Stocks'!F27/'25 TSE Stocks'!F26)</f>
        <v>-5.2770399647453616E-3</v>
      </c>
      <c r="G27">
        <f>LN('25 TSE Stocks'!G27/'25 TSE Stocks'!G26)</f>
        <v>1.9874240689780651E-2</v>
      </c>
      <c r="H27">
        <f>LN('25 TSE Stocks'!H27/'25 TSE Stocks'!H26)</f>
        <v>2.9199311496760295E-2</v>
      </c>
      <c r="I27">
        <f>LN('25 TSE Stocks'!I27/'25 TSE Stocks'!I26)</f>
        <v>-1.0204091101359282E-2</v>
      </c>
      <c r="J27">
        <f>LN('25 TSE Stocks'!J27/'25 TSE Stocks'!J26)</f>
        <v>3.8305963980892747E-2</v>
      </c>
      <c r="K27">
        <f>LN('25 TSE Stocks'!K27/'25 TSE Stocks'!K26)</f>
        <v>1.1898134545330653E-2</v>
      </c>
      <c r="L27">
        <f>LN('25 TSE Stocks'!L27/'25 TSE Stocks'!L26)</f>
        <v>-3.0305246724921547E-2</v>
      </c>
      <c r="M27">
        <f>LN('25 TSE Stocks'!M27/'25 TSE Stocks'!M26)</f>
        <v>1.9215769088376956E-2</v>
      </c>
      <c r="N27">
        <f>LN('25 TSE Stocks'!N27/'25 TSE Stocks'!N26)</f>
        <v>1.1885582312998754E-2</v>
      </c>
      <c r="O27">
        <f>LN('25 TSE Stocks'!O27/'25 TSE Stocks'!O26)</f>
        <v>-4.9473294090429137E-2</v>
      </c>
      <c r="P27">
        <f>LN('25 TSE Stocks'!P27/'25 TSE Stocks'!P26)</f>
        <v>0.14794141664079749</v>
      </c>
      <c r="Q27">
        <f>LN('25 TSE Stocks'!Q27/'25 TSE Stocks'!Q26)</f>
        <v>-3.1359198375357479E-2</v>
      </c>
      <c r="R27">
        <f>LN('25 TSE Stocks'!R27/'25 TSE Stocks'!R26)</f>
        <v>1.6504317185029739E-2</v>
      </c>
      <c r="S27">
        <f>LN('25 TSE Stocks'!S27/'25 TSE Stocks'!S26)</f>
        <v>2.4339141438733818E-2</v>
      </c>
      <c r="T27">
        <f>LN('25 TSE Stocks'!T27/'25 TSE Stocks'!T26)</f>
        <v>3.9220594877174525E-2</v>
      </c>
      <c r="U27">
        <f>LN('25 TSE Stocks'!U27/'25 TSE Stocks'!U26)</f>
        <v>1.0016558115411665E-2</v>
      </c>
      <c r="V27">
        <f>LN('25 TSE Stocks'!V27/'25 TSE Stocks'!V26)</f>
        <v>4.9139182762572764E-3</v>
      </c>
      <c r="W27">
        <f>LN('25 TSE Stocks'!W27/'25 TSE Stocks'!W26)</f>
        <v>-9.9380933939628505E-3</v>
      </c>
      <c r="X27">
        <f>LN('25 TSE Stocks'!X27/'25 TSE Stocks'!X26)</f>
        <v>1.6838369907321307E-2</v>
      </c>
      <c r="Y27">
        <f>LN('25 TSE Stocks'!Y27/'25 TSE Stocks'!Y26)</f>
        <v>-6.5032470996090289E-2</v>
      </c>
      <c r="Z27">
        <f>LN('25 TSE Stocks'!Z27/'25 TSE Stocks'!Z26)</f>
        <v>1.3045886119218829E-2</v>
      </c>
    </row>
    <row r="28" spans="1:26" x14ac:dyDescent="0.25">
      <c r="A28" s="1">
        <v>41442</v>
      </c>
      <c r="B28">
        <f>LN('25 TSE Stocks'!B28/'25 TSE Stocks'!B27)</f>
        <v>0.1475011918635111</v>
      </c>
      <c r="C28">
        <f>LN('25 TSE Stocks'!C28/'25 TSE Stocks'!C27)</f>
        <v>3.3030473110131894E-2</v>
      </c>
      <c r="D28">
        <f>LN('25 TSE Stocks'!D28/'25 TSE Stocks'!D27)</f>
        <v>-5.2354616454154167E-3</v>
      </c>
      <c r="E28">
        <f>LN('25 TSE Stocks'!E28/'25 TSE Stocks'!E27)</f>
        <v>-5.4869316133772557E-2</v>
      </c>
      <c r="F28">
        <f>LN('25 TSE Stocks'!F28/'25 TSE Stocks'!F27)</f>
        <v>2.9541833548827265E-2</v>
      </c>
      <c r="G28">
        <f>LN('25 TSE Stocks'!G28/'25 TSE Stocks'!G27)</f>
        <v>4.3751619054469296E-2</v>
      </c>
      <c r="H28">
        <f>LN('25 TSE Stocks'!H28/'25 TSE Stocks'!H27)</f>
        <v>1.428603273318489E-2</v>
      </c>
      <c r="I28">
        <f>LN('25 TSE Stocks'!I28/'25 TSE Stocks'!I27)</f>
        <v>2.5317751226962188E-2</v>
      </c>
      <c r="J28">
        <f>LN('25 TSE Stocks'!J28/'25 TSE Stocks'!J27)</f>
        <v>-6.5574600929674482E-3</v>
      </c>
      <c r="K28">
        <f>LN('25 TSE Stocks'!K28/'25 TSE Stocks'!K27)</f>
        <v>0.10018608876881835</v>
      </c>
      <c r="L28">
        <f>LN('25 TSE Stocks'!L28/'25 TSE Stocks'!L27)</f>
        <v>1.6529248182222421E-2</v>
      </c>
      <c r="M28">
        <f>LN('25 TSE Stocks'!M28/'25 TSE Stocks'!M27)</f>
        <v>-2.4774354989626737E-2</v>
      </c>
      <c r="N28">
        <f>LN('25 TSE Stocks'!N28/'25 TSE Stocks'!N27)</f>
        <v>4.669083400582047E-2</v>
      </c>
      <c r="O28">
        <f>LN('25 TSE Stocks'!O28/'25 TSE Stocks'!O27)</f>
        <v>6.6629672935892809E-2</v>
      </c>
      <c r="P28">
        <f>LN('25 TSE Stocks'!P28/'25 TSE Stocks'!P27)</f>
        <v>-1.9160207681956181E-2</v>
      </c>
      <c r="Q28">
        <f>LN('25 TSE Stocks'!Q28/'25 TSE Stocks'!Q27)</f>
        <v>3.404017829975188E-2</v>
      </c>
      <c r="R28">
        <f>LN('25 TSE Stocks'!R28/'25 TSE Stocks'!R27)</f>
        <v>4.509864965115707E-2</v>
      </c>
      <c r="S28">
        <f>LN('25 TSE Stocks'!S28/'25 TSE Stocks'!S27)</f>
        <v>3.3382717779719191E-2</v>
      </c>
      <c r="T28">
        <f>LN('25 TSE Stocks'!T28/'25 TSE Stocks'!T27)</f>
        <v>5.3054726901078292E-2</v>
      </c>
      <c r="U28">
        <f>LN('25 TSE Stocks'!U28/'25 TSE Stocks'!U27)</f>
        <v>5.9647281043866171E-2</v>
      </c>
      <c r="V28">
        <f>LN('25 TSE Stocks'!V28/'25 TSE Stocks'!V27)</f>
        <v>9.7563001524420476E-3</v>
      </c>
      <c r="W28">
        <f>LN('25 TSE Stocks'!W28/'25 TSE Stocks'!W27)</f>
        <v>5.8198388570431962E-2</v>
      </c>
      <c r="X28">
        <f>LN('25 TSE Stocks'!X28/'25 TSE Stocks'!X27)</f>
        <v>2.3832698313428258E-2</v>
      </c>
      <c r="Y28">
        <f>LN('25 TSE Stocks'!Y28/'25 TSE Stocks'!Y27)</f>
        <v>5.3859043145176921E-2</v>
      </c>
      <c r="Z28">
        <f>LN('25 TSE Stocks'!Z28/'25 TSE Stocks'!Z27)</f>
        <v>-1.0020162283781633E-2</v>
      </c>
    </row>
    <row r="29" spans="1:26" x14ac:dyDescent="0.25">
      <c r="A29" s="1">
        <v>41449</v>
      </c>
      <c r="B29">
        <f>LN('25 TSE Stocks'!B29/'25 TSE Stocks'!B28)</f>
        <v>-6.9840417988661085E-2</v>
      </c>
      <c r="C29">
        <f>LN('25 TSE Stocks'!C29/'25 TSE Stocks'!C28)</f>
        <v>-2.0318345439511207E-2</v>
      </c>
      <c r="D29">
        <f>LN('25 TSE Stocks'!D29/'25 TSE Stocks'!D28)</f>
        <v>-5.1155047952181745E-2</v>
      </c>
      <c r="E29">
        <f>LN('25 TSE Stocks'!E29/'25 TSE Stocks'!E28)</f>
        <v>1.9623185658066943E-2</v>
      </c>
      <c r="F29">
        <f>LN('25 TSE Stocks'!F29/'25 TSE Stocks'!F28)</f>
        <v>4.6831050251630063E-2</v>
      </c>
      <c r="G29">
        <f>LN('25 TSE Stocks'!G29/'25 TSE Stocks'!G28)</f>
        <v>2.5360351188559241E-2</v>
      </c>
      <c r="H29">
        <f>LN('25 TSE Stocks'!H29/'25 TSE Stocks'!H28)</f>
        <v>-3.6105090903650362E-2</v>
      </c>
      <c r="I29">
        <f>LN('25 TSE Stocks'!I29/'25 TSE Stocks'!I28)</f>
        <v>2.9558911484257325E-2</v>
      </c>
      <c r="J29">
        <f>LN('25 TSE Stocks'!J29/'25 TSE Stocks'!J28)</f>
        <v>6.5257967452326426E-2</v>
      </c>
      <c r="K29">
        <f>LN('25 TSE Stocks'!K29/'25 TSE Stocks'!K28)</f>
        <v>1.7358276028801356E-2</v>
      </c>
      <c r="L29">
        <f>LN('25 TSE Stocks'!L29/'25 TSE Stocks'!L28)</f>
        <v>3.5917225731481789E-2</v>
      </c>
      <c r="M29">
        <f>LN('25 TSE Stocks'!M29/'25 TSE Stocks'!M28)</f>
        <v>3.1278429022536046E-2</v>
      </c>
      <c r="N29">
        <f>LN('25 TSE Stocks'!N29/'25 TSE Stocks'!N28)</f>
        <v>-9.7362682888320964E-2</v>
      </c>
      <c r="O29">
        <f>LN('25 TSE Stocks'!O29/'25 TSE Stocks'!O28)</f>
        <v>4.2074530980533355E-2</v>
      </c>
      <c r="P29">
        <f>LN('25 TSE Stocks'!P29/'25 TSE Stocks'!P28)</f>
        <v>3.0771186664326492E-2</v>
      </c>
      <c r="Q29">
        <f>LN('25 TSE Stocks'!Q29/'25 TSE Stocks'!Q28)</f>
        <v>7.2289527775698026E-2</v>
      </c>
      <c r="R29">
        <f>LN('25 TSE Stocks'!R29/'25 TSE Stocks'!R28)</f>
        <v>3.0814835965056693E-2</v>
      </c>
      <c r="S29">
        <f>LN('25 TSE Stocks'!S29/'25 TSE Stocks'!S28)</f>
        <v>3.4949746215265157E-2</v>
      </c>
      <c r="T29">
        <f>LN('25 TSE Stocks'!T29/'25 TSE Stocks'!T28)</f>
        <v>4.4583964029838469E-2</v>
      </c>
      <c r="U29">
        <f>LN('25 TSE Stocks'!U29/'25 TSE Stocks'!U28)</f>
        <v>5.4808202898819283E-2</v>
      </c>
      <c r="V29">
        <f>LN('25 TSE Stocks'!V29/'25 TSE Stocks'!V28)</f>
        <v>5.2021158662074789E-2</v>
      </c>
      <c r="W29">
        <f>LN('25 TSE Stocks'!W29/'25 TSE Stocks'!W28)</f>
        <v>6.608309745458725E-2</v>
      </c>
      <c r="X29">
        <f>LN('25 TSE Stocks'!X29/'25 TSE Stocks'!X28)</f>
        <v>4.082208809316621E-2</v>
      </c>
      <c r="Y29">
        <f>LN('25 TSE Stocks'!Y29/'25 TSE Stocks'!Y28)</f>
        <v>-1.5094581286500076E-2</v>
      </c>
      <c r="Z29">
        <f>LN('25 TSE Stocks'!Z29/'25 TSE Stocks'!Z28)</f>
        <v>0.10867821073722125</v>
      </c>
    </row>
    <row r="30" spans="1:26" x14ac:dyDescent="0.25">
      <c r="A30" s="1">
        <v>41456</v>
      </c>
      <c r="B30">
        <f>LN('25 TSE Stocks'!B30/'25 TSE Stocks'!B29)</f>
        <v>3.8602782931251176E-2</v>
      </c>
      <c r="C30">
        <f>LN('25 TSE Stocks'!C30/'25 TSE Stocks'!C29)</f>
        <v>9.2914906339358408E-2</v>
      </c>
      <c r="D30">
        <f>LN('25 TSE Stocks'!D30/'25 TSE Stocks'!D29)</f>
        <v>0.15336088499612754</v>
      </c>
      <c r="E30">
        <f>LN('25 TSE Stocks'!E30/'25 TSE Stocks'!E29)</f>
        <v>-9.0091600102720857E-3</v>
      </c>
      <c r="F30">
        <f>LN('25 TSE Stocks'!F30/'25 TSE Stocks'!F29)</f>
        <v>5.4067236300460564E-2</v>
      </c>
      <c r="G30">
        <f>LN('25 TSE Stocks'!G30/'25 TSE Stocks'!G29)</f>
        <v>5.2044435474872433E-2</v>
      </c>
      <c r="H30">
        <f>LN('25 TSE Stocks'!H30/'25 TSE Stocks'!H29)</f>
        <v>9.1291301978719375E-2</v>
      </c>
      <c r="I30">
        <f>LN('25 TSE Stocks'!I30/'25 TSE Stocks'!I29)</f>
        <v>5.2021106058250263E-2</v>
      </c>
      <c r="J30">
        <f>LN('25 TSE Stocks'!J30/'25 TSE Stocks'!J29)</f>
        <v>6.144548009079453E-3</v>
      </c>
      <c r="K30">
        <f>LN('25 TSE Stocks'!K30/'25 TSE Stocks'!K29)</f>
        <v>3.816449032175697E-3</v>
      </c>
      <c r="L30">
        <f>LN('25 TSE Stocks'!L30/'25 TSE Stocks'!L29)</f>
        <v>2.877886692309841E-2</v>
      </c>
      <c r="M30">
        <f>LN('25 TSE Stocks'!M30/'25 TSE Stocks'!M29)</f>
        <v>5.9766252815465139E-2</v>
      </c>
      <c r="N30">
        <f>LN('25 TSE Stocks'!N30/'25 TSE Stocks'!N29)</f>
        <v>0.18043666514647097</v>
      </c>
      <c r="O30">
        <f>LN('25 TSE Stocks'!O30/'25 TSE Stocks'!O29)</f>
        <v>-2.6970053691839125E-2</v>
      </c>
      <c r="P30">
        <f>LN('25 TSE Stocks'!P30/'25 TSE Stocks'!P29)</f>
        <v>0.12675042966695935</v>
      </c>
      <c r="Q30">
        <f>LN('25 TSE Stocks'!Q30/'25 TSE Stocks'!Q29)</f>
        <v>4.1469093955827201E-2</v>
      </c>
      <c r="R30">
        <f>LN('25 TSE Stocks'!R30/'25 TSE Stocks'!R29)</f>
        <v>3.5234019581706501E-2</v>
      </c>
      <c r="S30">
        <f>LN('25 TSE Stocks'!S30/'25 TSE Stocks'!S29)</f>
        <v>2.6076895757693241E-2</v>
      </c>
      <c r="T30">
        <f>LN('25 TSE Stocks'!T30/'25 TSE Stocks'!T29)</f>
        <v>7.8252269974623645E-2</v>
      </c>
      <c r="U30">
        <f>LN('25 TSE Stocks'!U30/'25 TSE Stocks'!U29)</f>
        <v>1.1314636710183726E-2</v>
      </c>
      <c r="V30">
        <f>LN('25 TSE Stocks'!V30/'25 TSE Stocks'!V29)</f>
        <v>1.8265285683944626E-2</v>
      </c>
      <c r="W30">
        <f>LN('25 TSE Stocks'!W30/'25 TSE Stocks'!W29)</f>
        <v>2.3966160393893172E-2</v>
      </c>
      <c r="X30">
        <f>LN('25 TSE Stocks'!X30/'25 TSE Stocks'!X29)</f>
        <v>1.2587719755144132E-2</v>
      </c>
      <c r="Y30">
        <f>LN('25 TSE Stocks'!Y30/'25 TSE Stocks'!Y29)</f>
        <v>5.617776413475515E-2</v>
      </c>
      <c r="Z30">
        <f>LN('25 TSE Stocks'!Z30/'25 TSE Stocks'!Z29)</f>
        <v>-2.0073714285819094E-2</v>
      </c>
    </row>
    <row r="31" spans="1:26" x14ac:dyDescent="0.25">
      <c r="A31" s="1">
        <v>41463</v>
      </c>
      <c r="B31">
        <f>LN('25 TSE Stocks'!B31/'25 TSE Stocks'!B30)</f>
        <v>3.4641948508556147E-2</v>
      </c>
      <c r="C31">
        <f>LN('25 TSE Stocks'!C31/'25 TSE Stocks'!C30)</f>
        <v>4.7304502906504294E-2</v>
      </c>
      <c r="D31">
        <f>LN('25 TSE Stocks'!D31/'25 TSE Stocks'!D30)</f>
        <v>0.10025285139810738</v>
      </c>
      <c r="E31">
        <f>LN('25 TSE Stocks'!E31/'25 TSE Stocks'!E30)</f>
        <v>-6.0512753811889954E-3</v>
      </c>
      <c r="F31">
        <f>LN('25 TSE Stocks'!F31/'25 TSE Stocks'!F30)</f>
        <v>1.3835688649538819E-2</v>
      </c>
      <c r="G31">
        <f>LN('25 TSE Stocks'!G31/'25 TSE Stocks'!G30)</f>
        <v>1.5723454390573585E-2</v>
      </c>
      <c r="H31">
        <f>LN('25 TSE Stocks'!H31/'25 TSE Stocks'!H30)</f>
        <v>-1.3513695091653151E-2</v>
      </c>
      <c r="I31">
        <f>LN('25 TSE Stocks'!I31/'25 TSE Stocks'!I30)</f>
        <v>9.1743685094604691E-3</v>
      </c>
      <c r="J31">
        <f>LN('25 TSE Stocks'!J31/'25 TSE Stocks'!J30)</f>
        <v>-4.5426878944411928E-2</v>
      </c>
      <c r="K31">
        <f>LN('25 TSE Stocks'!K31/'25 TSE Stocks'!K30)</f>
        <v>-1.3422725212447003E-2</v>
      </c>
      <c r="L31">
        <f>LN('25 TSE Stocks'!L31/'25 TSE Stocks'!L30)</f>
        <v>-1.1827618829280801E-3</v>
      </c>
      <c r="M31">
        <f>LN('25 TSE Stocks'!M31/'25 TSE Stocks'!M30)</f>
        <v>-8.8261208016690573E-2</v>
      </c>
      <c r="N31">
        <f>LN('25 TSE Stocks'!N31/'25 TSE Stocks'!N30)</f>
        <v>-3.8466280741951721E-2</v>
      </c>
      <c r="O31">
        <f>LN('25 TSE Stocks'!O31/'25 TSE Stocks'!O30)</f>
        <v>-7.967958097537994E-3</v>
      </c>
      <c r="P31">
        <f>LN('25 TSE Stocks'!P31/'25 TSE Stocks'!P30)</f>
        <v>1.8975803387035285E-2</v>
      </c>
      <c r="Q31">
        <f>LN('25 TSE Stocks'!Q31/'25 TSE Stocks'!Q30)</f>
        <v>1.187675075456939E-2</v>
      </c>
      <c r="R31">
        <f>LN('25 TSE Stocks'!R31/'25 TSE Stocks'!R30)</f>
        <v>4.5551102088506365E-2</v>
      </c>
      <c r="S31">
        <f>LN('25 TSE Stocks'!S31/'25 TSE Stocks'!S30)</f>
        <v>3.2914662800702536E-2</v>
      </c>
      <c r="T31">
        <f>LN('25 TSE Stocks'!T31/'25 TSE Stocks'!T30)</f>
        <v>8.0318860714268473E-3</v>
      </c>
      <c r="U31">
        <f>LN('25 TSE Stocks'!U31/'25 TSE Stocks'!U30)</f>
        <v>0</v>
      </c>
      <c r="V31">
        <f>LN('25 TSE Stocks'!V31/'25 TSE Stocks'!V30)</f>
        <v>3.1183108546856089E-2</v>
      </c>
      <c r="W31">
        <f>LN('25 TSE Stocks'!W31/'25 TSE Stocks'!W30)</f>
        <v>1.7076319600569604E-2</v>
      </c>
      <c r="X31">
        <f>LN('25 TSE Stocks'!X31/'25 TSE Stocks'!X30)</f>
        <v>-3.4718691250331655E-3</v>
      </c>
      <c r="Y31">
        <f>LN('25 TSE Stocks'!Y31/'25 TSE Stocks'!Y30)</f>
        <v>5.3110040611539275E-2</v>
      </c>
      <c r="Z31">
        <f>LN('25 TSE Stocks'!Z31/'25 TSE Stocks'!Z30)</f>
        <v>3.4423776554596469E-2</v>
      </c>
    </row>
    <row r="32" spans="1:26" x14ac:dyDescent="0.25">
      <c r="A32" s="1">
        <v>41470</v>
      </c>
      <c r="B32">
        <f>LN('25 TSE Stocks'!B32/'25 TSE Stocks'!B31)</f>
        <v>-9.8720921206495199E-2</v>
      </c>
      <c r="C32">
        <f>LN('25 TSE Stocks'!C32/'25 TSE Stocks'!C31)</f>
        <v>-3.1129097155421712E-2</v>
      </c>
      <c r="D32">
        <f>LN('25 TSE Stocks'!D32/'25 TSE Stocks'!D31)</f>
        <v>1.910864548412583E-2</v>
      </c>
      <c r="E32">
        <f>LN('25 TSE Stocks'!E32/'25 TSE Stocks'!E31)</f>
        <v>-1.9924023755696185E-2</v>
      </c>
      <c r="F32">
        <f>LN('25 TSE Stocks'!F32/'25 TSE Stocks'!F31)</f>
        <v>2.859495997689462E-2</v>
      </c>
      <c r="G32">
        <f>LN('25 TSE Stocks'!G32/'25 TSE Stocks'!G31)</f>
        <v>9.3169882923466677E-3</v>
      </c>
      <c r="H32">
        <f>LN('25 TSE Stocks'!H32/'25 TSE Stocks'!H31)</f>
        <v>8.4741306509583447E-2</v>
      </c>
      <c r="I32">
        <f>LN('25 TSE Stocks'!I32/'25 TSE Stocks'!I31)</f>
        <v>0</v>
      </c>
      <c r="J32">
        <f>LN('25 TSE Stocks'!J32/'25 TSE Stocks'!J31)</f>
        <v>5.7603142208902863E-2</v>
      </c>
      <c r="K32">
        <f>LN('25 TSE Stocks'!K32/'25 TSE Stocks'!K31)</f>
        <v>9.6062761802714284E-3</v>
      </c>
      <c r="L32">
        <f>LN('25 TSE Stocks'!L32/'25 TSE Stocks'!L31)</f>
        <v>1.1827618829281287E-3</v>
      </c>
      <c r="M32">
        <f>LN('25 TSE Stocks'!M32/'25 TSE Stocks'!M31)</f>
        <v>4.6696906129517497E-2</v>
      </c>
      <c r="N32">
        <f>LN('25 TSE Stocks'!N32/'25 TSE Stocks'!N31)</f>
        <v>-1.2330612584270987E-2</v>
      </c>
      <c r="O32">
        <f>LN('25 TSE Stocks'!O32/'25 TSE Stocks'!O31)</f>
        <v>5.1959681041126068E-2</v>
      </c>
      <c r="P32">
        <f>LN('25 TSE Stocks'!P32/'25 TSE Stocks'!P31)</f>
        <v>-6.285548046297636E-3</v>
      </c>
      <c r="Q32">
        <f>LN('25 TSE Stocks'!Q32/'25 TSE Stocks'!Q31)</f>
        <v>-1.3071982696937372E-2</v>
      </c>
      <c r="R32">
        <f>LN('25 TSE Stocks'!R32/'25 TSE Stocks'!R31)</f>
        <v>2.5412005517628836E-3</v>
      </c>
      <c r="S32">
        <f>LN('25 TSE Stocks'!S32/'25 TSE Stocks'!S31)</f>
        <v>2.4875856882504792E-3</v>
      </c>
      <c r="T32">
        <f>LN('25 TSE Stocks'!T32/'25 TSE Stocks'!T31)</f>
        <v>-2.7028488197451669E-2</v>
      </c>
      <c r="U32">
        <f>LN('25 TSE Stocks'!U32/'25 TSE Stocks'!U31)</f>
        <v>2.1946701694173527E-2</v>
      </c>
      <c r="V32">
        <f>LN('25 TSE Stocks'!V32/'25 TSE Stocks'!V31)</f>
        <v>0</v>
      </c>
      <c r="W32">
        <f>LN('25 TSE Stocks'!W32/'25 TSE Stocks'!W31)</f>
        <v>3.1696142127525004E-3</v>
      </c>
      <c r="X32">
        <f>LN('25 TSE Stocks'!X32/'25 TSE Stocks'!X31)</f>
        <v>-5.2313576308733083E-3</v>
      </c>
      <c r="Y32">
        <f>LN('25 TSE Stocks'!Y32/'25 TSE Stocks'!Y31)</f>
        <v>0</v>
      </c>
      <c r="Z32">
        <f>LN('25 TSE Stocks'!Z32/'25 TSE Stocks'!Z31)</f>
        <v>-2.9826088871267049E-2</v>
      </c>
    </row>
    <row r="33" spans="1:26" x14ac:dyDescent="0.25">
      <c r="A33" s="1">
        <v>41477</v>
      </c>
      <c r="B33">
        <f>LN('25 TSE Stocks'!B33/'25 TSE Stocks'!B32)</f>
        <v>-5.8023848745020708E-2</v>
      </c>
      <c r="C33">
        <f>LN('25 TSE Stocks'!C33/'25 TSE Stocks'!C32)</f>
        <v>5.5531601734904741E-2</v>
      </c>
      <c r="D33">
        <f>LN('25 TSE Stocks'!D33/'25 TSE Stocks'!D32)</f>
        <v>-2.6639771397406291E-2</v>
      </c>
      <c r="E33">
        <f>LN('25 TSE Stocks'!E33/'25 TSE Stocks'!E32)</f>
        <v>-1.7174550423207088E-2</v>
      </c>
      <c r="F33">
        <f>LN('25 TSE Stocks'!F33/'25 TSE Stocks'!F32)</f>
        <v>-7.0689965053641737E-2</v>
      </c>
      <c r="G33">
        <f>LN('25 TSE Stocks'!G33/'25 TSE Stocks'!G32)</f>
        <v>-5.07240486988055E-2</v>
      </c>
      <c r="H33">
        <f>LN('25 TSE Stocks'!H33/'25 TSE Stocks'!H32)</f>
        <v>-8.4741306509583447E-2</v>
      </c>
      <c r="I33">
        <f>LN('25 TSE Stocks'!I33/'25 TSE Stocks'!I32)</f>
        <v>-3.2485394981500791E-2</v>
      </c>
      <c r="J33">
        <f>LN('25 TSE Stocks'!J33/'25 TSE Stocks'!J32)</f>
        <v>-1.9862885680557163E-2</v>
      </c>
      <c r="K33">
        <f>LN('25 TSE Stocks'!K33/'25 TSE Stocks'!K32)</f>
        <v>7.6191069600929353E-3</v>
      </c>
      <c r="L33">
        <f>LN('25 TSE Stocks'!L33/'25 TSE Stocks'!L32)</f>
        <v>1.6413313619075245E-2</v>
      </c>
      <c r="M33">
        <f>LN('25 TSE Stocks'!M33/'25 TSE Stocks'!M32)</f>
        <v>-3.7842563939265744E-2</v>
      </c>
      <c r="N33">
        <f>LN('25 TSE Stocks'!N33/'25 TSE Stocks'!N32)</f>
        <v>-5.9818242591581743E-2</v>
      </c>
      <c r="O33">
        <f>LN('25 TSE Stocks'!O33/'25 TSE Stocks'!O32)</f>
        <v>-4.2281599099282712E-3</v>
      </c>
      <c r="P33">
        <f>LN('25 TSE Stocks'!P33/'25 TSE Stocks'!P32)</f>
        <v>-2.8134769925838351E-2</v>
      </c>
      <c r="Q33">
        <f>LN('25 TSE Stocks'!Q33/'25 TSE Stocks'!Q32)</f>
        <v>-4.6520182639280934E-2</v>
      </c>
      <c r="R33">
        <f>LN('25 TSE Stocks'!R33/'25 TSE Stocks'!R32)</f>
        <v>-6.2847922695280611E-2</v>
      </c>
      <c r="S33">
        <f>LN('25 TSE Stocks'!S33/'25 TSE Stocks'!S32)</f>
        <v>-1.8809458597640209E-2</v>
      </c>
      <c r="T33">
        <f>LN('25 TSE Stocks'!T33/'25 TSE Stocks'!T32)</f>
        <v>-1.6574940975667082E-2</v>
      </c>
      <c r="U33">
        <f>LN('25 TSE Stocks'!U33/'25 TSE Stocks'!U32)</f>
        <v>-0.10198935868302798</v>
      </c>
      <c r="V33">
        <f>LN('25 TSE Stocks'!V33/'25 TSE Stocks'!V32)</f>
        <v>-4.3955241922285391E-3</v>
      </c>
      <c r="W33">
        <f>LN('25 TSE Stocks'!W33/'25 TSE Stocks'!W32)</f>
        <v>-5.6414109233147068E-2</v>
      </c>
      <c r="X33">
        <f>LN('25 TSE Stocks'!X33/'25 TSE Stocks'!X32)</f>
        <v>-1.5859261469762246E-2</v>
      </c>
      <c r="Y33">
        <f>LN('25 TSE Stocks'!Y33/'25 TSE Stocks'!Y32)</f>
        <v>-1.3889207580637558E-2</v>
      </c>
      <c r="Z33">
        <f>LN('25 TSE Stocks'!Z33/'25 TSE Stocks'!Z32)</f>
        <v>-4.5976876833294811E-3</v>
      </c>
    </row>
    <row r="34" spans="1:26" x14ac:dyDescent="0.25">
      <c r="A34" s="1">
        <v>41484</v>
      </c>
      <c r="B34">
        <f>LN('25 TSE Stocks'!B34/'25 TSE Stocks'!B33)</f>
        <v>-1.1319205209945374E-2</v>
      </c>
      <c r="C34">
        <f>LN('25 TSE Stocks'!C34/'25 TSE Stocks'!C33)</f>
        <v>0</v>
      </c>
      <c r="D34">
        <f>LN('25 TSE Stocks'!D34/'25 TSE Stocks'!D33)</f>
        <v>2.769094865024543E-2</v>
      </c>
      <c r="E34">
        <f>LN('25 TSE Stocks'!E34/'25 TSE Stocks'!E33)</f>
        <v>3.5579835200842569E-2</v>
      </c>
      <c r="F34">
        <f>LN('25 TSE Stocks'!F34/'25 TSE Stocks'!F33)</f>
        <v>2.3604416240428625E-2</v>
      </c>
      <c r="G34">
        <f>LN('25 TSE Stocks'!G34/'25 TSE Stocks'!G33)</f>
        <v>4.4522424157179212E-2</v>
      </c>
      <c r="H34">
        <f>LN('25 TSE Stocks'!H34/'25 TSE Stocks'!H33)</f>
        <v>-0.10008337566331793</v>
      </c>
      <c r="I34">
        <f>LN('25 TSE Stocks'!I34/'25 TSE Stocks'!I33)</f>
        <v>-9.4787353560966507E-3</v>
      </c>
      <c r="J34">
        <f>LN('25 TSE Stocks'!J34/'25 TSE Stocks'!J33)</f>
        <v>3.4878321567508447E-2</v>
      </c>
      <c r="K34">
        <f>LN('25 TSE Stocks'!K34/'25 TSE Stocks'!K33)</f>
        <v>2.9908457964085634E-2</v>
      </c>
      <c r="L34">
        <f>LN('25 TSE Stocks'!L34/'25 TSE Stocks'!L33)</f>
        <v>9.8476025622161276E-2</v>
      </c>
      <c r="M34">
        <f>LN('25 TSE Stocks'!M34/'25 TSE Stocks'!M33)</f>
        <v>1.7477344620509254E-2</v>
      </c>
      <c r="N34">
        <f>LN('25 TSE Stocks'!N34/'25 TSE Stocks'!N33)</f>
        <v>1.8272157397016514E-2</v>
      </c>
      <c r="O34">
        <f>LN('25 TSE Stocks'!O34/'25 TSE Stocks'!O33)</f>
        <v>3.0052107891478115E-2</v>
      </c>
      <c r="P34">
        <f>LN('25 TSE Stocks'!P34/'25 TSE Stocks'!P33)</f>
        <v>3.3166527659170157E-2</v>
      </c>
      <c r="Q34">
        <f>LN('25 TSE Stocks'!Q34/'25 TSE Stocks'!Q33)</f>
        <v>3.8111716155279592E-2</v>
      </c>
      <c r="R34">
        <f>LN('25 TSE Stocks'!R34/'25 TSE Stocks'!R33)</f>
        <v>4.6213040843413253E-2</v>
      </c>
      <c r="S34">
        <f>LN('25 TSE Stocks'!S34/'25 TSE Stocks'!S33)</f>
        <v>4.0923249352598667E-2</v>
      </c>
      <c r="T34">
        <f>LN('25 TSE Stocks'!T34/'25 TSE Stocks'!T33)</f>
        <v>1.9310599493661797E-2</v>
      </c>
      <c r="U34">
        <f>LN('25 TSE Stocks'!U34/'25 TSE Stocks'!U33)</f>
        <v>6.6639655473594878E-2</v>
      </c>
      <c r="V34">
        <f>LN('25 TSE Stocks'!V34/'25 TSE Stocks'!V33)</f>
        <v>-3.1322724189283932E-2</v>
      </c>
      <c r="W34">
        <f>LN('25 TSE Stocks'!W34/'25 TSE Stocks'!W33)</f>
        <v>2.425693324231902E-2</v>
      </c>
      <c r="X34">
        <f>LN('25 TSE Stocks'!X34/'25 TSE Stocks'!X33)</f>
        <v>4.5146551019487391E-2</v>
      </c>
      <c r="Y34">
        <f>LN('25 TSE Stocks'!Y34/'25 TSE Stocks'!Y33)</f>
        <v>1.0434932570718022E-2</v>
      </c>
      <c r="Z34">
        <f>LN('25 TSE Stocks'!Z34/'25 TSE Stocks'!Z33)</f>
        <v>5.5147257359546356E-3</v>
      </c>
    </row>
    <row r="35" spans="1:26" x14ac:dyDescent="0.25">
      <c r="A35" s="1">
        <v>41491</v>
      </c>
      <c r="B35">
        <f>LN('25 TSE Stocks'!B35/'25 TSE Stocks'!B34)</f>
        <v>-4.6603430538769967E-2</v>
      </c>
      <c r="C35">
        <f>LN('25 TSE Stocks'!C35/'25 TSE Stocks'!C34)</f>
        <v>-5.5531601734904637E-2</v>
      </c>
      <c r="D35">
        <f>LN('25 TSE Stocks'!D35/'25 TSE Stocks'!D34)</f>
        <v>-4.7320722556498683E-2</v>
      </c>
      <c r="E35">
        <f>LN('25 TSE Stocks'!E35/'25 TSE Stocks'!E34)</f>
        <v>-2.9300151525909188E-2</v>
      </c>
      <c r="F35">
        <f>LN('25 TSE Stocks'!F35/'25 TSE Stocks'!F34)</f>
        <v>-5.4326263951349381E-2</v>
      </c>
      <c r="G35">
        <f>LN('25 TSE Stocks'!G35/'25 TSE Stocks'!G34)</f>
        <v>-4.127556797809636E-2</v>
      </c>
      <c r="H35">
        <f>LN('25 TSE Stocks'!H35/'25 TSE Stocks'!H34)</f>
        <v>-7.8164735767561166E-2</v>
      </c>
      <c r="I35">
        <f>LN('25 TSE Stocks'!I35/'25 TSE Stocks'!I34)</f>
        <v>-1.9231344230113211E-2</v>
      </c>
      <c r="J35">
        <f>LN('25 TSE Stocks'!J35/'25 TSE Stocks'!J34)</f>
        <v>-0.15788334348323929</v>
      </c>
      <c r="K35">
        <f>LN('25 TSE Stocks'!K35/'25 TSE Stocks'!K34)</f>
        <v>-5.5399725806111631E-3</v>
      </c>
      <c r="L35">
        <f>LN('25 TSE Stocks'!L35/'25 TSE Stocks'!L34)</f>
        <v>-3.1035179645864226E-2</v>
      </c>
      <c r="M35">
        <f>LN('25 TSE Stocks'!M35/'25 TSE Stocks'!M34)</f>
        <v>-3.6949697645646339E-2</v>
      </c>
      <c r="N35">
        <f>LN('25 TSE Stocks'!N35/'25 TSE Stocks'!N34)</f>
        <v>-7.8534776327075839E-2</v>
      </c>
      <c r="O35">
        <f>LN('25 TSE Stocks'!O35/'25 TSE Stocks'!O34)</f>
        <v>-2.4980343336857495E-2</v>
      </c>
      <c r="P35">
        <f>LN('25 TSE Stocks'!P35/'25 TSE Stocks'!P34)</f>
        <v>-3.9672487134971623E-2</v>
      </c>
      <c r="Q35">
        <f>LN('25 TSE Stocks'!Q35/'25 TSE Stocks'!Q34)</f>
        <v>-3.5608504036073033E-2</v>
      </c>
      <c r="R35">
        <f>LN('25 TSE Stocks'!R35/'25 TSE Stocks'!R34)</f>
        <v>-7.7786994525363404E-2</v>
      </c>
      <c r="S35">
        <f>LN('25 TSE Stocks'!S35/'25 TSE Stocks'!S34)</f>
        <v>-5.4945146878056086E-2</v>
      </c>
      <c r="T35">
        <f>LN('25 TSE Stocks'!T35/'25 TSE Stocks'!T34)</f>
        <v>-6.490243269606237E-2</v>
      </c>
      <c r="U35">
        <f>LN('25 TSE Stocks'!U35/'25 TSE Stocks'!U34)</f>
        <v>-5.8658909421042453E-2</v>
      </c>
      <c r="V35">
        <f>LN('25 TSE Stocks'!V35/'25 TSE Stocks'!V34)</f>
        <v>2.2472924729653912E-2</v>
      </c>
      <c r="W35">
        <f>LN('25 TSE Stocks'!W35/'25 TSE Stocks'!W34)</f>
        <v>2.1763925946209554E-3</v>
      </c>
      <c r="X35">
        <f>LN('25 TSE Stocks'!X35/'25 TSE Stocks'!X34)</f>
        <v>5.2904961965659532E-2</v>
      </c>
      <c r="Y35">
        <f>LN('25 TSE Stocks'!Y35/'25 TSE Stocks'!Y34)</f>
        <v>2.7305570766296163E-2</v>
      </c>
      <c r="Z35">
        <f>LN('25 TSE Stocks'!Z35/'25 TSE Stocks'!Z34)</f>
        <v>3.6597661955584488E-3</v>
      </c>
    </row>
    <row r="36" spans="1:26" x14ac:dyDescent="0.25">
      <c r="A36" s="1">
        <v>41498</v>
      </c>
      <c r="B36">
        <f>LN('25 TSE Stocks'!B36/'25 TSE Stocks'!B35)</f>
        <v>-0.1576738114683443</v>
      </c>
      <c r="C36">
        <f>LN('25 TSE Stocks'!C36/'25 TSE Stocks'!C35)</f>
        <v>1.4523611711372991E-2</v>
      </c>
      <c r="D36">
        <f>LN('25 TSE Stocks'!D36/'25 TSE Stocks'!D35)</f>
        <v>0.10447903921648399</v>
      </c>
      <c r="E36">
        <f>LN('25 TSE Stocks'!E36/'25 TSE Stocks'!E35)</f>
        <v>-7.8557016089562844E-3</v>
      </c>
      <c r="F36">
        <f>LN('25 TSE Stocks'!F36/'25 TSE Stocks'!F35)</f>
        <v>-1.9901308237454781E-2</v>
      </c>
      <c r="G36">
        <f>LN('25 TSE Stocks'!G36/'25 TSE Stocks'!G35)</f>
        <v>1.9261975387942578E-2</v>
      </c>
      <c r="H36">
        <f>LN('25 TSE Stocks'!H36/'25 TSE Stocks'!H35)</f>
        <v>-2.8031663626579866E-2</v>
      </c>
      <c r="I36">
        <f>LN('25 TSE Stocks'!I36/'25 TSE Stocks'!I35)</f>
        <v>1.9231344230113179E-2</v>
      </c>
      <c r="J36">
        <f>LN('25 TSE Stocks'!J36/'25 TSE Stocks'!J35)</f>
        <v>-1.0526693918444102E-2</v>
      </c>
      <c r="K36">
        <f>LN('25 TSE Stocks'!K36/'25 TSE Stocks'!K35)</f>
        <v>3.2789580426281016E-2</v>
      </c>
      <c r="L36">
        <f>LN('25 TSE Stocks'!L36/'25 TSE Stocks'!L35)</f>
        <v>6.5008394486667578E-3</v>
      </c>
      <c r="M36">
        <f>LN('25 TSE Stocks'!M36/'25 TSE Stocks'!M35)</f>
        <v>-2.1579037442350055E-2</v>
      </c>
      <c r="N36">
        <f>LN('25 TSE Stocks'!N36/'25 TSE Stocks'!N35)</f>
        <v>2.4870027695126307E-2</v>
      </c>
      <c r="O36">
        <f>LN('25 TSE Stocks'!O36/'25 TSE Stocks'!O35)</f>
        <v>-2.9955428217478652E-2</v>
      </c>
      <c r="P36">
        <f>LN('25 TSE Stocks'!P36/'25 TSE Stocks'!P35)</f>
        <v>-2.7798216157812663E-2</v>
      </c>
      <c r="Q36">
        <f>LN('25 TSE Stocks'!Q36/'25 TSE Stocks'!Q35)</f>
        <v>-2.4036523319934573E-2</v>
      </c>
      <c r="R36">
        <f>LN('25 TSE Stocks'!R36/'25 TSE Stocks'!R35)</f>
        <v>-2.7935225288325178E-3</v>
      </c>
      <c r="S36">
        <f>LN('25 TSE Stocks'!S36/'25 TSE Stocks'!S35)</f>
        <v>1.7812080406812439E-2</v>
      </c>
      <c r="T36">
        <f>LN('25 TSE Stocks'!T36/'25 TSE Stocks'!T35)</f>
        <v>6.4902432696062329E-2</v>
      </c>
      <c r="U36">
        <f>LN('25 TSE Stocks'!U36/'25 TSE Stocks'!U35)</f>
        <v>-1.1191077914896931E-2</v>
      </c>
      <c r="V36">
        <f>LN('25 TSE Stocks'!V36/'25 TSE Stocks'!V35)</f>
        <v>-4.0821925382833878E-2</v>
      </c>
      <c r="W36">
        <f>LN('25 TSE Stocks'!W36/'25 TSE Stocks'!W35)</f>
        <v>3.5241167410498764E-2</v>
      </c>
      <c r="X36">
        <f>LN('25 TSE Stocks'!X36/'25 TSE Stocks'!X35)</f>
        <v>8.019243113688854E-3</v>
      </c>
      <c r="Y36">
        <f>LN('25 TSE Stocks'!Y36/'25 TSE Stocks'!Y35)</f>
        <v>1.3378342135968743E-2</v>
      </c>
      <c r="Z36">
        <f>LN('25 TSE Stocks'!Z36/'25 TSE Stocks'!Z35)</f>
        <v>2.7359824228626144E-3</v>
      </c>
    </row>
    <row r="37" spans="1:26" x14ac:dyDescent="0.25">
      <c r="A37" s="1">
        <v>41505</v>
      </c>
      <c r="B37">
        <f>LN('25 TSE Stocks'!B37/'25 TSE Stocks'!B36)</f>
        <v>-5.2933995694175555E-2</v>
      </c>
      <c r="C37">
        <f>LN('25 TSE Stocks'!C37/'25 TSE Stocks'!C36)</f>
        <v>0.12159988951284063</v>
      </c>
      <c r="D37">
        <f>LN('25 TSE Stocks'!D37/'25 TSE Stocks'!D36)</f>
        <v>-2.105334151846527E-2</v>
      </c>
      <c r="E37">
        <f>LN('25 TSE Stocks'!E37/'25 TSE Stocks'!E36)</f>
        <v>1.8750568357229831E-2</v>
      </c>
      <c r="F37">
        <f>LN('25 TSE Stocks'!F37/'25 TSE Stocks'!F36)</f>
        <v>8.3404028337684764E-3</v>
      </c>
      <c r="G37">
        <f>LN('25 TSE Stocks'!G37/'25 TSE Stocks'!G36)</f>
        <v>-1.1191014975252826E-2</v>
      </c>
      <c r="H37">
        <f>LN('25 TSE Stocks'!H37/'25 TSE Stocks'!H36)</f>
        <v>-7.1923469728915279E-2</v>
      </c>
      <c r="I37">
        <f>LN('25 TSE Stocks'!I37/'25 TSE Stocks'!I36)</f>
        <v>-4.773372800844832E-3</v>
      </c>
      <c r="J37">
        <f>LN('25 TSE Stocks'!J37/'25 TSE Stocks'!J36)</f>
        <v>3.9763465410114038E-2</v>
      </c>
      <c r="K37">
        <f>LN('25 TSE Stocks'!K37/'25 TSE Stocks'!K36)</f>
        <v>7.1431029925237369E-3</v>
      </c>
      <c r="L37">
        <f>LN('25 TSE Stocks'!L37/'25 TSE Stocks'!L36)</f>
        <v>-1.9629887843918066E-2</v>
      </c>
      <c r="M37">
        <f>LN('25 TSE Stocks'!M37/'25 TSE Stocks'!M36)</f>
        <v>1.8202655190447524E-2</v>
      </c>
      <c r="N37">
        <f>LN('25 TSE Stocks'!N37/'25 TSE Stocks'!N36)</f>
        <v>8.523557954966976E-2</v>
      </c>
      <c r="O37">
        <f>LN('25 TSE Stocks'!O37/'25 TSE Stocks'!O36)</f>
        <v>-7.2038270993730044E-2</v>
      </c>
      <c r="P37">
        <f>LN('25 TSE Stocks'!P37/'25 TSE Stocks'!P36)</f>
        <v>-2.688007488728173E-3</v>
      </c>
      <c r="Q37">
        <f>LN('25 TSE Stocks'!Q37/'25 TSE Stocks'!Q36)</f>
        <v>2.5285714622754144E-2</v>
      </c>
      <c r="R37">
        <f>LN('25 TSE Stocks'!R37/'25 TSE Stocks'!R36)</f>
        <v>-7.0176383425430387E-3</v>
      </c>
      <c r="S37">
        <f>LN('25 TSE Stocks'!S37/'25 TSE Stocks'!S36)</f>
        <v>-2.4251006213047502E-2</v>
      </c>
      <c r="T37">
        <f>LN('25 TSE Stocks'!T37/'25 TSE Stocks'!T36)</f>
        <v>-1.0989071398565758E-2</v>
      </c>
      <c r="U37">
        <f>LN('25 TSE Stocks'!U37/'25 TSE Stocks'!U36)</f>
        <v>-1.9481190652007693E-2</v>
      </c>
      <c r="V37">
        <f>LN('25 TSE Stocks'!V37/'25 TSE Stocks'!V36)</f>
        <v>-2.3420267328991606E-2</v>
      </c>
      <c r="W37">
        <f>LN('25 TSE Stocks'!W37/'25 TSE Stocks'!W36)</f>
        <v>-7.3721768697327487E-3</v>
      </c>
      <c r="X37">
        <f>LN('25 TSE Stocks'!X37/'25 TSE Stocks'!X36)</f>
        <v>1.5957850009647311E-3</v>
      </c>
      <c r="Y37">
        <f>LN('25 TSE Stocks'!Y37/'25 TSE Stocks'!Y36)</f>
        <v>3.2682335681823931E-2</v>
      </c>
      <c r="Z37">
        <f>LN('25 TSE Stocks'!Z37/'25 TSE Stocks'!Z36)</f>
        <v>-4.2797545891562989E-2</v>
      </c>
    </row>
    <row r="38" spans="1:26" x14ac:dyDescent="0.25">
      <c r="A38" s="1">
        <v>41512</v>
      </c>
      <c r="B38">
        <f>LN('25 TSE Stocks'!B38/'25 TSE Stocks'!B37)</f>
        <v>-5.4696618016191599E-2</v>
      </c>
      <c r="C38">
        <f>LN('25 TSE Stocks'!C38/'25 TSE Stocks'!C37)</f>
        <v>3.8777142795712941E-2</v>
      </c>
      <c r="D38">
        <f>LN('25 TSE Stocks'!D38/'25 TSE Stocks'!D37)</f>
        <v>-6.5958023931408816E-2</v>
      </c>
      <c r="E38">
        <f>LN('25 TSE Stocks'!E38/'25 TSE Stocks'!E37)</f>
        <v>-2.3493749193310952E-2</v>
      </c>
      <c r="F38">
        <f>LN('25 TSE Stocks'!F38/'25 TSE Stocks'!F37)</f>
        <v>-4.4149593000334691E-2</v>
      </c>
      <c r="G38">
        <f>LN('25 TSE Stocks'!G38/'25 TSE Stocks'!G37)</f>
        <v>-4.6060813458960223E-2</v>
      </c>
      <c r="H38">
        <f>LN('25 TSE Stocks'!H38/'25 TSE Stocks'!H37)</f>
        <v>-7.2657488201785914E-2</v>
      </c>
      <c r="I38">
        <f>LN('25 TSE Stocks'!I38/'25 TSE Stocks'!I37)</f>
        <v>-4.4016882913525658E-2</v>
      </c>
      <c r="J38">
        <f>LN('25 TSE Stocks'!J38/'25 TSE Stocks'!J37)</f>
        <v>-3.2733493946204041E-2</v>
      </c>
      <c r="K38">
        <f>LN('25 TSE Stocks'!K38/'25 TSE Stocks'!K37)</f>
        <v>-3.0716075108914529E-2</v>
      </c>
      <c r="L38">
        <f>LN('25 TSE Stocks'!L38/'25 TSE Stocks'!L37)</f>
        <v>-8.621077899881191E-2</v>
      </c>
      <c r="M38">
        <f>LN('25 TSE Stocks'!M38/'25 TSE Stocks'!M37)</f>
        <v>-2.2570859193294223E-3</v>
      </c>
      <c r="N38">
        <f>LN('25 TSE Stocks'!N38/'25 TSE Stocks'!N37)</f>
        <v>-2.1277378440877296E-2</v>
      </c>
      <c r="O38">
        <f>LN('25 TSE Stocks'!O38/'25 TSE Stocks'!O37)</f>
        <v>-1.6000120831712754E-2</v>
      </c>
      <c r="P38">
        <f>LN('25 TSE Stocks'!P38/'25 TSE Stocks'!P37)</f>
        <v>2.9179915907189425E-2</v>
      </c>
      <c r="Q38">
        <f>LN('25 TSE Stocks'!Q38/'25 TSE Stocks'!Q37)</f>
        <v>-3.17081983298328E-2</v>
      </c>
      <c r="R38">
        <f>LN('25 TSE Stocks'!R38/'25 TSE Stocks'!R37)</f>
        <v>-4.7593680085921304E-2</v>
      </c>
      <c r="S38">
        <f>LN('25 TSE Stocks'!S38/'25 TSE Stocks'!S37)</f>
        <v>-4.4921818325462291E-2</v>
      </c>
      <c r="T38">
        <f>LN('25 TSE Stocks'!T38/'25 TSE Stocks'!T37)</f>
        <v>-2.8012847704399553E-2</v>
      </c>
      <c r="U38">
        <f>LN('25 TSE Stocks'!U38/'25 TSE Stocks'!U37)</f>
        <v>-6.082963673610544E-2</v>
      </c>
      <c r="V38">
        <f>LN('25 TSE Stocks'!V38/'25 TSE Stocks'!V37)</f>
        <v>-2.8848288478517812E-2</v>
      </c>
      <c r="W38">
        <f>LN('25 TSE Stocks'!W38/'25 TSE Stocks'!W37)</f>
        <v>8.4211236101808112E-3</v>
      </c>
      <c r="X38">
        <f>LN('25 TSE Stocks'!X38/'25 TSE Stocks'!X37)</f>
        <v>-5.4066785661144187E-2</v>
      </c>
      <c r="Y38">
        <f>LN('25 TSE Stocks'!Y38/'25 TSE Stocks'!Y37)</f>
        <v>-6.6469786137929934E-2</v>
      </c>
      <c r="Z38">
        <f>LN('25 TSE Stocks'!Z38/'25 TSE Stocks'!Z37)</f>
        <v>-5.7195063842525483E-3</v>
      </c>
    </row>
    <row r="39" spans="1:26" x14ac:dyDescent="0.25">
      <c r="A39" s="1">
        <v>41519</v>
      </c>
      <c r="B39">
        <f>LN('25 TSE Stocks'!B39/'25 TSE Stocks'!B38)</f>
        <v>6.0343072962349018E-2</v>
      </c>
      <c r="C39">
        <f>LN('25 TSE Stocks'!C39/'25 TSE Stocks'!C38)</f>
        <v>1.9790856424592297E-3</v>
      </c>
      <c r="D39">
        <f>LN('25 TSE Stocks'!D39/'25 TSE Stocks'!D38)</f>
        <v>8.0042739734642848E-2</v>
      </c>
      <c r="E39">
        <f>LN('25 TSE Stocks'!E39/'25 TSE Stocks'!E38)</f>
        <v>2.0392940908528976E-2</v>
      </c>
      <c r="F39">
        <f>LN('25 TSE Stocks'!F39/'25 TSE Stocks'!F38)</f>
        <v>6.2257121949596185E-2</v>
      </c>
      <c r="G39">
        <f>LN('25 TSE Stocks'!G39/'25 TSE Stocks'!G38)</f>
        <v>4.4451752863623815E-2</v>
      </c>
      <c r="H39">
        <f>LN('25 TSE Stocks'!H39/'25 TSE Stocks'!H38)</f>
        <v>1.2481947415637761E-2</v>
      </c>
      <c r="I39">
        <f>LN('25 TSE Stocks'!I39/'25 TSE Stocks'!I38)</f>
        <v>3.4401432111545345E-2</v>
      </c>
      <c r="J39">
        <f>LN('25 TSE Stocks'!J39/'25 TSE Stocks'!J38)</f>
        <v>2.7635953234519076E-2</v>
      </c>
      <c r="K39">
        <f>LN('25 TSE Stocks'!K39/'25 TSE Stocks'!K38)</f>
        <v>1.0948900320327571E-2</v>
      </c>
      <c r="L39">
        <f>LN('25 TSE Stocks'!L39/'25 TSE Stocks'!L38)</f>
        <v>1.193330120927364E-2</v>
      </c>
      <c r="M39">
        <f>LN('25 TSE Stocks'!M39/'25 TSE Stocks'!M38)</f>
        <v>1.8472402439852389E-2</v>
      </c>
      <c r="N39">
        <f>LN('25 TSE Stocks'!N39/'25 TSE Stocks'!N38)</f>
        <v>4.3583245301993437E-2</v>
      </c>
      <c r="O39">
        <f>LN('25 TSE Stocks'!O39/'25 TSE Stocks'!O38)</f>
        <v>7.5614128347941739E-3</v>
      </c>
      <c r="P39">
        <f>LN('25 TSE Stocks'!P39/'25 TSE Stocks'!P38)</f>
        <v>4.097879487432303E-2</v>
      </c>
      <c r="Q39">
        <f>LN('25 TSE Stocks'!Q39/'25 TSE Stocks'!Q38)</f>
        <v>1.4075620213687853E-2</v>
      </c>
      <c r="R39">
        <f>LN('25 TSE Stocks'!R39/'25 TSE Stocks'!R38)</f>
        <v>4.4255807665743503E-2</v>
      </c>
      <c r="S39">
        <f>LN('25 TSE Stocks'!S39/'25 TSE Stocks'!S38)</f>
        <v>4.1056949530722149E-2</v>
      </c>
      <c r="T39">
        <f>LN('25 TSE Stocks'!T39/'25 TSE Stocks'!T38)</f>
        <v>3.6266260584970407E-2</v>
      </c>
      <c r="U39">
        <f>LN('25 TSE Stocks'!U39/'25 TSE Stocks'!U38)</f>
        <v>2.4097771816005347E-2</v>
      </c>
      <c r="V39">
        <f>LN('25 TSE Stocks'!V39/'25 TSE Stocks'!V38)</f>
        <v>2.4097547823952445E-2</v>
      </c>
      <c r="W39">
        <f>LN('25 TSE Stocks'!W39/'25 TSE Stocks'!W38)</f>
        <v>4.1073316619300471E-2</v>
      </c>
      <c r="X39">
        <f>LN('25 TSE Stocks'!X39/'25 TSE Stocks'!X38)</f>
        <v>0</v>
      </c>
      <c r="Y39">
        <f>LN('25 TSE Stocks'!Y39/'25 TSE Stocks'!Y38)</f>
        <v>2.7120237252194982E-2</v>
      </c>
      <c r="Z39">
        <f>LN('25 TSE Stocks'!Z39/'25 TSE Stocks'!Z38)</f>
        <v>1.6121886337218963E-2</v>
      </c>
    </row>
    <row r="40" spans="1:26" x14ac:dyDescent="0.25">
      <c r="A40" s="1">
        <v>41526</v>
      </c>
      <c r="B40">
        <f>LN('25 TSE Stocks'!B40/'25 TSE Stocks'!B39)</f>
        <v>6.6437249748666688E-2</v>
      </c>
      <c r="C40">
        <f>LN('25 TSE Stocks'!C40/'25 TSE Stocks'!C39)</f>
        <v>0.10000822240463778</v>
      </c>
      <c r="D40">
        <f>LN('25 TSE Stocks'!D40/'25 TSE Stocks'!D39)</f>
        <v>1.9783032473596134E-2</v>
      </c>
      <c r="E40">
        <f>LN('25 TSE Stocks'!E40/'25 TSE Stocks'!E39)</f>
        <v>9.0499066678946569E-2</v>
      </c>
      <c r="F40">
        <f>LN('25 TSE Stocks'!F40/'25 TSE Stocks'!F39)</f>
        <v>2.894069832530545E-2</v>
      </c>
      <c r="G40">
        <f>LN('25 TSE Stocks'!G40/'25 TSE Stocks'!G39)</f>
        <v>1.1209076921472374E-2</v>
      </c>
      <c r="H40">
        <f>LN('25 TSE Stocks'!H40/'25 TSE Stocks'!H39)</f>
        <v>-4.0901451411115564E-2</v>
      </c>
      <c r="I40">
        <f>LN('25 TSE Stocks'!I40/'25 TSE Stocks'!I39)</f>
        <v>4.7178585430962136E-2</v>
      </c>
      <c r="J40">
        <f>LN('25 TSE Stocks'!J40/'25 TSE Stocks'!J39)</f>
        <v>4.984404591639207E-2</v>
      </c>
      <c r="K40">
        <f>LN('25 TSE Stocks'!K40/'25 TSE Stocks'!K39)</f>
        <v>1.798639395246427E-2</v>
      </c>
      <c r="L40">
        <f>LN('25 TSE Stocks'!L40/'25 TSE Stocks'!L39)</f>
        <v>0.11844170583065386</v>
      </c>
      <c r="M40">
        <f>LN('25 TSE Stocks'!M40/'25 TSE Stocks'!M39)</f>
        <v>4.7653597377341095E-2</v>
      </c>
      <c r="N40">
        <f>LN('25 TSE Stocks'!N40/'25 TSE Stocks'!N39)</f>
        <v>5.8546560703949473E-2</v>
      </c>
      <c r="O40">
        <f>LN('25 TSE Stocks'!O40/'25 TSE Stocks'!O39)</f>
        <v>3.759373431673142E-3</v>
      </c>
      <c r="P40">
        <f>LN('25 TSE Stocks'!P40/'25 TSE Stocks'!P39)</f>
        <v>1.2537903129658705E-3</v>
      </c>
      <c r="Q40">
        <f>LN('25 TSE Stocks'!Q40/'25 TSE Stocks'!Q39)</f>
        <v>1.0113846646009395E-2</v>
      </c>
      <c r="R40">
        <f>LN('25 TSE Stocks'!R40/'25 TSE Stocks'!R39)</f>
        <v>2.9517188875532722E-2</v>
      </c>
      <c r="S40">
        <f>LN('25 TSE Stocks'!S40/'25 TSE Stocks'!S39)</f>
        <v>-2.9374411217315825E-2</v>
      </c>
      <c r="T40">
        <f>LN('25 TSE Stocks'!T40/'25 TSE Stocks'!T39)</f>
        <v>6.8810040655838331E-2</v>
      </c>
      <c r="U40">
        <f>LN('25 TSE Stocks'!U40/'25 TSE Stocks'!U39)</f>
        <v>3.398633187737828E-4</v>
      </c>
      <c r="V40">
        <f>LN('25 TSE Stocks'!V40/'25 TSE Stocks'!V39)</f>
        <v>4.1964355932982894E-2</v>
      </c>
      <c r="W40">
        <f>LN('25 TSE Stocks'!W40/'25 TSE Stocks'!W39)</f>
        <v>1.1005593640871149E-2</v>
      </c>
      <c r="X40">
        <f>LN('25 TSE Stocks'!X40/'25 TSE Stocks'!X39)</f>
        <v>1.5037722479771646E-2</v>
      </c>
      <c r="Y40">
        <f>LN('25 TSE Stocks'!Y40/'25 TSE Stocks'!Y39)</f>
        <v>7.4108045241761109E-2</v>
      </c>
      <c r="Z40">
        <f>LN('25 TSE Stocks'!Z40/'25 TSE Stocks'!Z39)</f>
        <v>8.0404354306433917E-2</v>
      </c>
    </row>
    <row r="41" spans="1:26" x14ac:dyDescent="0.25">
      <c r="A41" s="1">
        <v>41533</v>
      </c>
      <c r="B41">
        <f>LN('25 TSE Stocks'!B41/'25 TSE Stocks'!B40)</f>
        <v>7.6062905987533388E-2</v>
      </c>
      <c r="C41">
        <f>LN('25 TSE Stocks'!C41/'25 TSE Stocks'!C40)</f>
        <v>-2.096982083094872E-2</v>
      </c>
      <c r="D41">
        <f>LN('25 TSE Stocks'!D41/'25 TSE Stocks'!D40)</f>
        <v>6.6312176922776286E-2</v>
      </c>
      <c r="E41">
        <f>LN('25 TSE Stocks'!E41/'25 TSE Stocks'!E40)</f>
        <v>-2.2956530533635836E-2</v>
      </c>
      <c r="F41">
        <f>LN('25 TSE Stocks'!F41/'25 TSE Stocks'!F40)</f>
        <v>3.580180672500384E-2</v>
      </c>
      <c r="G41">
        <f>LN('25 TSE Stocks'!G41/'25 TSE Stocks'!G40)</f>
        <v>3.1350597005758325E-2</v>
      </c>
      <c r="H41">
        <f>LN('25 TSE Stocks'!H41/'25 TSE Stocks'!H40)</f>
        <v>6.7268467263452383E-2</v>
      </c>
      <c r="I41">
        <f>LN('25 TSE Stocks'!I41/'25 TSE Stocks'!I40)</f>
        <v>9.1743685094604691E-3</v>
      </c>
      <c r="J41">
        <f>LN('25 TSE Stocks'!J41/'25 TSE Stocks'!J40)</f>
        <v>4.8504558274860277E-3</v>
      </c>
      <c r="K41">
        <f>LN('25 TSE Stocks'!K41/'25 TSE Stocks'!K40)</f>
        <v>1.2400239091546477E-2</v>
      </c>
      <c r="L41">
        <f>LN('25 TSE Stocks'!L41/'25 TSE Stocks'!L40)</f>
        <v>3.8247700856481166E-2</v>
      </c>
      <c r="M41">
        <f>LN('25 TSE Stocks'!M41/'25 TSE Stocks'!M40)</f>
        <v>-3.708504457221466E-3</v>
      </c>
      <c r="N41">
        <f>LN('25 TSE Stocks'!N41/'25 TSE Stocks'!N40)</f>
        <v>6.5318124098266164E-2</v>
      </c>
      <c r="O41">
        <f>LN('25 TSE Stocks'!O41/'25 TSE Stocks'!O40)</f>
        <v>-5.6443095759202751E-3</v>
      </c>
      <c r="P41">
        <f>LN('25 TSE Stocks'!P41/'25 TSE Stocks'!P40)</f>
        <v>6.0772118827668607E-2</v>
      </c>
      <c r="Q41">
        <f>LN('25 TSE Stocks'!Q41/'25 TSE Stocks'!Q40)</f>
        <v>1.1257038204045344E-2</v>
      </c>
      <c r="R41">
        <f>LN('25 TSE Stocks'!R41/'25 TSE Stocks'!R40)</f>
        <v>8.2759381911102162E-3</v>
      </c>
      <c r="S41">
        <f>LN('25 TSE Stocks'!S41/'25 TSE Stocks'!S40)</f>
        <v>1.8792476698419547E-2</v>
      </c>
      <c r="T41">
        <f>LN('25 TSE Stocks'!T41/'25 TSE Stocks'!T40)</f>
        <v>1.774433717601236E-2</v>
      </c>
      <c r="U41">
        <f>LN('25 TSE Stocks'!U41/'25 TSE Stocks'!U40)</f>
        <v>3.3107771503717069E-2</v>
      </c>
      <c r="V41">
        <f>LN('25 TSE Stocks'!V41/'25 TSE Stocks'!V40)</f>
        <v>3.5878376893038216E-2</v>
      </c>
      <c r="W41">
        <f>LN('25 TSE Stocks'!W41/'25 TSE Stocks'!W40)</f>
        <v>3.3271278252615916E-2</v>
      </c>
      <c r="X41">
        <f>LN('25 TSE Stocks'!X41/'25 TSE Stocks'!X40)</f>
        <v>-1.503772247977167E-2</v>
      </c>
      <c r="Y41">
        <f>LN('25 TSE Stocks'!Y41/'25 TSE Stocks'!Y40)</f>
        <v>4.8494227724992428E-2</v>
      </c>
      <c r="Z41">
        <f>LN('25 TSE Stocks'!Z41/'25 TSE Stocks'!Z40)</f>
        <v>-2.549588616761635E-2</v>
      </c>
    </row>
    <row r="42" spans="1:26" x14ac:dyDescent="0.25">
      <c r="A42" s="1">
        <v>41540</v>
      </c>
      <c r="B42">
        <f>LN('25 TSE Stocks'!B42/'25 TSE Stocks'!B41)</f>
        <v>-2.9734416779742739E-2</v>
      </c>
      <c r="C42">
        <f>LN('25 TSE Stocks'!C42/'25 TSE Stocks'!C41)</f>
        <v>-1.4351618664531071E-2</v>
      </c>
      <c r="D42">
        <f>LN('25 TSE Stocks'!D42/'25 TSE Stocks'!D41)</f>
        <v>1.4558757041506807E-2</v>
      </c>
      <c r="E42">
        <f>LN('25 TSE Stocks'!E42/'25 TSE Stocks'!E41)</f>
        <v>2.1537258020345378E-2</v>
      </c>
      <c r="F42">
        <f>LN('25 TSE Stocks'!F42/'25 TSE Stocks'!F41)</f>
        <v>-1.5408619823662602E-2</v>
      </c>
      <c r="G42">
        <f>LN('25 TSE Stocks'!G42/'25 TSE Stocks'!G41)</f>
        <v>-6.1919558511570943E-3</v>
      </c>
      <c r="H42">
        <f>LN('25 TSE Stocks'!H42/'25 TSE Stocks'!H41)</f>
        <v>3.2010148859359891E-2</v>
      </c>
      <c r="I42">
        <f>LN('25 TSE Stocks'!I42/'25 TSE Stocks'!I41)</f>
        <v>-1.3793342168510263E-2</v>
      </c>
      <c r="J42">
        <f>LN('25 TSE Stocks'!J42/'25 TSE Stocks'!J41)</f>
        <v>3.1748656158276573E-2</v>
      </c>
      <c r="K42">
        <f>LN('25 TSE Stocks'!K42/'25 TSE Stocks'!K41)</f>
        <v>-1.0619458255423892E-2</v>
      </c>
      <c r="L42">
        <f>LN('25 TSE Stocks'!L42/'25 TSE Stocks'!L41)</f>
        <v>9.0863455182389908E-3</v>
      </c>
      <c r="M42">
        <f>LN('25 TSE Stocks'!M42/'25 TSE Stocks'!M41)</f>
        <v>-5.3220106273454216E-3</v>
      </c>
      <c r="N42">
        <f>LN('25 TSE Stocks'!N42/'25 TSE Stocks'!N41)</f>
        <v>1.5471002090179991E-2</v>
      </c>
      <c r="O42">
        <f>LN('25 TSE Stocks'!O42/'25 TSE Stocks'!O41)</f>
        <v>3.7662626092347315E-3</v>
      </c>
      <c r="P42">
        <f>LN('25 TSE Stocks'!P42/'25 TSE Stocks'!P41)</f>
        <v>4.2706938271371224E-2</v>
      </c>
      <c r="Q42">
        <f>LN('25 TSE Stocks'!Q42/'25 TSE Stocks'!Q41)</f>
        <v>4.9628144559382102E-3</v>
      </c>
      <c r="R42">
        <f>LN('25 TSE Stocks'!R42/'25 TSE Stocks'!R41)</f>
        <v>2.7437371851561773E-3</v>
      </c>
      <c r="S42">
        <f>LN('25 TSE Stocks'!S42/'25 TSE Stocks'!S41)</f>
        <v>2.8835614129141998E-2</v>
      </c>
      <c r="T42">
        <f>LN('25 TSE Stocks'!T42/'25 TSE Stocks'!T41)</f>
        <v>3.9413989425554213E-2</v>
      </c>
      <c r="U42">
        <f>LN('25 TSE Stocks'!U42/'25 TSE Stocks'!U41)</f>
        <v>3.0771914487139982E-2</v>
      </c>
      <c r="V42">
        <f>LN('25 TSE Stocks'!V42/'25 TSE Stocks'!V41)</f>
        <v>4.395524192228468E-3</v>
      </c>
      <c r="W42">
        <f>LN('25 TSE Stocks'!W42/'25 TSE Stocks'!W41)</f>
        <v>2.0010145014793909E-2</v>
      </c>
      <c r="X42">
        <f>LN('25 TSE Stocks'!X42/'25 TSE Stocks'!X41)</f>
        <v>1.1715686298444012E-2</v>
      </c>
      <c r="Y42">
        <f>LN('25 TSE Stocks'!Y42/'25 TSE Stocks'!Y41)</f>
        <v>3.48875562361654E-2</v>
      </c>
      <c r="Z42">
        <f>LN('25 TSE Stocks'!Z42/'25 TSE Stocks'!Z41)</f>
        <v>3.0690783109646683E-2</v>
      </c>
    </row>
    <row r="43" spans="1:26" x14ac:dyDescent="0.25">
      <c r="A43" s="1">
        <v>41547</v>
      </c>
      <c r="B43">
        <f>LN('25 TSE Stocks'!B43/'25 TSE Stocks'!B42)</f>
        <v>-3.2722944937725963E-2</v>
      </c>
      <c r="C43">
        <f>LN('25 TSE Stocks'!C43/'25 TSE Stocks'!C42)</f>
        <v>-4.2153497154848341E-2</v>
      </c>
      <c r="D43">
        <f>LN('25 TSE Stocks'!D43/'25 TSE Stocks'!D42)</f>
        <v>-4.5664291883671722E-2</v>
      </c>
      <c r="E43">
        <f>LN('25 TSE Stocks'!E43/'25 TSE Stocks'!E42)</f>
        <v>-7.0218149394305929E-2</v>
      </c>
      <c r="F43">
        <f>LN('25 TSE Stocks'!F43/'25 TSE Stocks'!F42)</f>
        <v>-4.1807632709642974E-2</v>
      </c>
      <c r="G43">
        <f>LN('25 TSE Stocks'!G43/'25 TSE Stocks'!G42)</f>
        <v>-3.1113165419314744E-2</v>
      </c>
      <c r="H43">
        <f>LN('25 TSE Stocks'!H43/'25 TSE Stocks'!H42)</f>
        <v>-5.8377164711696718E-2</v>
      </c>
      <c r="I43">
        <f>LN('25 TSE Stocks'!I43/'25 TSE Stocks'!I42)</f>
        <v>4.6189736590496354E-3</v>
      </c>
      <c r="J43">
        <f>LN('25 TSE Stocks'!J43/'25 TSE Stocks'!J42)</f>
        <v>-2.3598706719949E-2</v>
      </c>
      <c r="K43">
        <f>LN('25 TSE Stocks'!K43/'25 TSE Stocks'!K42)</f>
        <v>-2.495347889492068E-2</v>
      </c>
      <c r="L43">
        <f>LN('25 TSE Stocks'!L43/'25 TSE Stocks'!L42)</f>
        <v>-4.0660730304301708E-2</v>
      </c>
      <c r="M43">
        <f>LN('25 TSE Stocks'!M43/'25 TSE Stocks'!M42)</f>
        <v>-5.032280787291666E-2</v>
      </c>
      <c r="N43">
        <f>LN('25 TSE Stocks'!N43/'25 TSE Stocks'!N42)</f>
        <v>-0.10228552315393334</v>
      </c>
      <c r="O43">
        <f>LN('25 TSE Stocks'!O43/'25 TSE Stocks'!O42)</f>
        <v>-5.010682252065482E-2</v>
      </c>
      <c r="P43">
        <f>LN('25 TSE Stocks'!P43/'25 TSE Stocks'!P42)</f>
        <v>-2.40150141749844E-2</v>
      </c>
      <c r="Q43">
        <f>LN('25 TSE Stocks'!Q43/'25 TSE Stocks'!Q42)</f>
        <v>-3.3101241366662176E-2</v>
      </c>
      <c r="R43">
        <f>LN('25 TSE Stocks'!R43/'25 TSE Stocks'!R42)</f>
        <v>-3.484709614519213E-2</v>
      </c>
      <c r="S43">
        <f>LN('25 TSE Stocks'!S43/'25 TSE Stocks'!S42)</f>
        <v>-4.0876038547553131E-2</v>
      </c>
      <c r="T43">
        <f>LN('25 TSE Stocks'!T43/'25 TSE Stocks'!T42)</f>
        <v>-7.8350712013776885E-2</v>
      </c>
      <c r="U43">
        <f>LN('25 TSE Stocks'!U43/'25 TSE Stocks'!U42)</f>
        <v>-6.0146392796049247E-2</v>
      </c>
      <c r="V43">
        <f>LN('25 TSE Stocks'!V43/'25 TSE Stocks'!V42)</f>
        <v>-5.9455308220802583E-2</v>
      </c>
      <c r="W43">
        <f>LN('25 TSE Stocks'!W43/'25 TSE Stocks'!W42)</f>
        <v>-2.8891876705432327E-2</v>
      </c>
      <c r="X43">
        <f>LN('25 TSE Stocks'!X43/'25 TSE Stocks'!X42)</f>
        <v>-3.2124462882452971E-2</v>
      </c>
      <c r="Y43">
        <f>LN('25 TSE Stocks'!Y43/'25 TSE Stocks'!Y42)</f>
        <v>-5.884062217027785E-2</v>
      </c>
      <c r="Z43">
        <f>LN('25 TSE Stocks'!Z43/'25 TSE Stocks'!Z42)</f>
        <v>1.2062915956578537E-3</v>
      </c>
    </row>
    <row r="44" spans="1:26" x14ac:dyDescent="0.25">
      <c r="A44" s="1">
        <v>41554</v>
      </c>
      <c r="B44">
        <f>LN('25 TSE Stocks'!B44/'25 TSE Stocks'!B43)</f>
        <v>3.1137060778671415E-3</v>
      </c>
      <c r="C44">
        <f>LN('25 TSE Stocks'!C44/'25 TSE Stocks'!C43)</f>
        <v>0.14357086670004277</v>
      </c>
      <c r="D44">
        <f>LN('25 TSE Stocks'!D44/'25 TSE Stocks'!D43)</f>
        <v>0.10848093741391746</v>
      </c>
      <c r="E44">
        <f>LN('25 TSE Stocks'!E44/'25 TSE Stocks'!E43)</f>
        <v>5.3663922898950528E-2</v>
      </c>
      <c r="F44">
        <f>LN('25 TSE Stocks'!F44/'25 TSE Stocks'!F43)</f>
        <v>4.0101552309799067E-2</v>
      </c>
      <c r="G44">
        <f>LN('25 TSE Stocks'!G44/'25 TSE Stocks'!G43)</f>
        <v>3.6540922229539106E-2</v>
      </c>
      <c r="H44">
        <f>LN('25 TSE Stocks'!H44/'25 TSE Stocks'!H43)</f>
        <v>-1.4416263931417934E-2</v>
      </c>
      <c r="I44">
        <f>LN('25 TSE Stocks'!I44/'25 TSE Stocks'!I43)</f>
        <v>-4.6189736590496839E-3</v>
      </c>
      <c r="J44">
        <f>LN('25 TSE Stocks'!J44/'25 TSE Stocks'!J43)</f>
        <v>3.6253226872288762E-2</v>
      </c>
      <c r="K44">
        <f>LN('25 TSE Stocks'!K44/'25 TSE Stocks'!K43)</f>
        <v>2.8987689416877602E-2</v>
      </c>
      <c r="L44">
        <f>LN('25 TSE Stocks'!L44/'25 TSE Stocks'!L43)</f>
        <v>1.3548891938128164E-2</v>
      </c>
      <c r="M44">
        <f>LN('25 TSE Stocks'!M44/'25 TSE Stocks'!M43)</f>
        <v>4.1661283945124035E-2</v>
      </c>
      <c r="N44">
        <f>LN('25 TSE Stocks'!N44/'25 TSE Stocks'!N43)</f>
        <v>1.6862165866675334E-2</v>
      </c>
      <c r="O44">
        <f>LN('25 TSE Stocks'!O44/'25 TSE Stocks'!O43)</f>
        <v>6.8933619397607317E-3</v>
      </c>
      <c r="P44">
        <f>LN('25 TSE Stocks'!P44/'25 TSE Stocks'!P43)</f>
        <v>-2.2236048495894355E-2</v>
      </c>
      <c r="Q44">
        <f>LN('25 TSE Stocks'!Q44/'25 TSE Stocks'!Q43)</f>
        <v>3.0536550481137601E-2</v>
      </c>
      <c r="R44">
        <f>LN('25 TSE Stocks'!R44/'25 TSE Stocks'!R43)</f>
        <v>4.7100124108706606E-2</v>
      </c>
      <c r="S44">
        <f>LN('25 TSE Stocks'!S44/'25 TSE Stocks'!S43)</f>
        <v>2.1305560635435702E-2</v>
      </c>
      <c r="T44">
        <f>LN('25 TSE Stocks'!T44/'25 TSE Stocks'!T43)</f>
        <v>5.3790306489766841E-2</v>
      </c>
      <c r="U44">
        <f>LN('25 TSE Stocks'!U44/'25 TSE Stocks'!U43)</f>
        <v>3.7564388458184141E-2</v>
      </c>
      <c r="V44">
        <f>LN('25 TSE Stocks'!V44/'25 TSE Stocks'!V43)</f>
        <v>3.704093631804127E-2</v>
      </c>
      <c r="W44">
        <f>LN('25 TSE Stocks'!W44/'25 TSE Stocks'!W43)</f>
        <v>2.5317919654377657E-2</v>
      </c>
      <c r="X44">
        <f>LN('25 TSE Stocks'!X44/'25 TSE Stocks'!X43)</f>
        <v>1.8723795847323775E-2</v>
      </c>
      <c r="Y44">
        <f>LN('25 TSE Stocks'!Y44/'25 TSE Stocks'!Y43)</f>
        <v>3.57178232238657E-2</v>
      </c>
      <c r="Z44">
        <f>LN('25 TSE Stocks'!Z44/'25 TSE Stocks'!Z43)</f>
        <v>-4.3801996789981576E-3</v>
      </c>
    </row>
    <row r="45" spans="1:26" x14ac:dyDescent="0.25">
      <c r="A45" s="1">
        <v>41561</v>
      </c>
      <c r="B45">
        <f>LN('25 TSE Stocks'!B45/'25 TSE Stocks'!B44)</f>
        <v>1.8480907111272322E-2</v>
      </c>
      <c r="C45">
        <f>LN('25 TSE Stocks'!C45/'25 TSE Stocks'!C44)</f>
        <v>-9.549707959214334E-3</v>
      </c>
      <c r="D45">
        <f>LN('25 TSE Stocks'!D45/'25 TSE Stocks'!D44)</f>
        <v>1.2663520329346201E-2</v>
      </c>
      <c r="E45">
        <f>LN('25 TSE Stocks'!E45/'25 TSE Stocks'!E44)</f>
        <v>2.2956733003354851E-2</v>
      </c>
      <c r="F45">
        <f>LN('25 TSE Stocks'!F45/'25 TSE Stocks'!F44)</f>
        <v>3.1398050486548886E-3</v>
      </c>
      <c r="G45">
        <f>LN('25 TSE Stocks'!G45/'25 TSE Stocks'!G44)</f>
        <v>-2.0489271823517976E-2</v>
      </c>
      <c r="H45">
        <f>LN('25 TSE Stocks'!H45/'25 TSE Stocks'!H44)</f>
        <v>1.934316515780272E-3</v>
      </c>
      <c r="I45">
        <f>LN('25 TSE Stocks'!I45/'25 TSE Stocks'!I44)</f>
        <v>1.379334216851015E-2</v>
      </c>
      <c r="J45">
        <f>LN('25 TSE Stocks'!J45/'25 TSE Stocks'!J44)</f>
        <v>2.5975360058402709E-2</v>
      </c>
      <c r="K45">
        <f>LN('25 TSE Stocks'!K45/'25 TSE Stocks'!K44)</f>
        <v>-1.6202083670721845E-2</v>
      </c>
      <c r="L45">
        <f>LN('25 TSE Stocks'!L45/'25 TSE Stocks'!L44)</f>
        <v>2.9578844589654874E-2</v>
      </c>
      <c r="M45">
        <f>LN('25 TSE Stocks'!M45/'25 TSE Stocks'!M44)</f>
        <v>7.0480483006822251E-3</v>
      </c>
      <c r="N45">
        <f>LN('25 TSE Stocks'!N45/'25 TSE Stocks'!N44)</f>
        <v>5.2917598069310116E-2</v>
      </c>
      <c r="O45">
        <f>LN('25 TSE Stocks'!O45/'25 TSE Stocks'!O44)</f>
        <v>2.2320046830642672E-2</v>
      </c>
      <c r="P45">
        <f>LN('25 TSE Stocks'!P45/'25 TSE Stocks'!P44)</f>
        <v>1.6432325047854881E-2</v>
      </c>
      <c r="Q45">
        <f>LN('25 TSE Stocks'!Q45/'25 TSE Stocks'!Q44)</f>
        <v>3.6904585793558903E-2</v>
      </c>
      <c r="R45">
        <f>LN('25 TSE Stocks'!R45/'25 TSE Stocks'!R44)</f>
        <v>0</v>
      </c>
      <c r="S45">
        <f>LN('25 TSE Stocks'!S45/'25 TSE Stocks'!S44)</f>
        <v>-1.3182717284532745E-3</v>
      </c>
      <c r="T45">
        <f>LN('25 TSE Stocks'!T45/'25 TSE Stocks'!T44)</f>
        <v>0</v>
      </c>
      <c r="U45">
        <f>LN('25 TSE Stocks'!U45/'25 TSE Stocks'!U44)</f>
        <v>9.7406055162821397E-3</v>
      </c>
      <c r="V45">
        <f>LN('25 TSE Stocks'!V45/'25 TSE Stocks'!V44)</f>
        <v>4.5353869247530803E-3</v>
      </c>
      <c r="W45">
        <f>LN('25 TSE Stocks'!W45/'25 TSE Stocks'!W44)</f>
        <v>2.093319257437691E-2</v>
      </c>
      <c r="X45">
        <f>LN('25 TSE Stocks'!X45/'25 TSE Stocks'!X44)</f>
        <v>-3.378268543321291E-3</v>
      </c>
      <c r="Y45">
        <f>LN('25 TSE Stocks'!Y45/'25 TSE Stocks'!Y44)</f>
        <v>2.3122798946412105E-2</v>
      </c>
      <c r="Z45">
        <f>LN('25 TSE Stocks'!Z45/'25 TSE Stocks'!Z44)</f>
        <v>0</v>
      </c>
    </row>
    <row r="46" spans="1:26" x14ac:dyDescent="0.25">
      <c r="A46" s="1">
        <v>41568</v>
      </c>
      <c r="B46">
        <f>LN('25 TSE Stocks'!B46/'25 TSE Stocks'!B45)</f>
        <v>2.7096542277645651E-2</v>
      </c>
      <c r="C46">
        <f>LN('25 TSE Stocks'!C46/'25 TSE Stocks'!C45)</f>
        <v>-3.5581012396048689E-2</v>
      </c>
      <c r="D46">
        <f>LN('25 TSE Stocks'!D46/'25 TSE Stocks'!D45)</f>
        <v>2.075655754473273E-2</v>
      </c>
      <c r="E46">
        <f>LN('25 TSE Stocks'!E46/'25 TSE Stocks'!E45)</f>
        <v>-7.1177226206877997E-3</v>
      </c>
      <c r="F46">
        <f>LN('25 TSE Stocks'!F46/'25 TSE Stocks'!F45)</f>
        <v>-3.6716082427045237E-2</v>
      </c>
      <c r="G46">
        <f>LN('25 TSE Stocks'!G46/'25 TSE Stocks'!G45)</f>
        <v>-1.2820486217299972E-2</v>
      </c>
      <c r="H46">
        <f>LN('25 TSE Stocks'!H46/'25 TSE Stocks'!H45)</f>
        <v>9.655128729044092E-4</v>
      </c>
      <c r="I46">
        <f>LN('25 TSE Stocks'!I46/'25 TSE Stocks'!I45)</f>
        <v>-1.8433622235969727E-2</v>
      </c>
      <c r="J46">
        <f>LN('25 TSE Stocks'!J46/'25 TSE Stocks'!J45)</f>
        <v>-5.1055401783344299E-2</v>
      </c>
      <c r="K46">
        <f>LN('25 TSE Stocks'!K46/'25 TSE Stocks'!K45)</f>
        <v>-3.6972987057079638E-2</v>
      </c>
      <c r="L46">
        <f>LN('25 TSE Stocks'!L46/'25 TSE Stocks'!L45)</f>
        <v>-3.0614582832942817E-2</v>
      </c>
      <c r="M46">
        <f>LN('25 TSE Stocks'!M46/'25 TSE Stocks'!M45)</f>
        <v>1.3948540716900867E-2</v>
      </c>
      <c r="N46">
        <f>LN('25 TSE Stocks'!N46/'25 TSE Stocks'!N45)</f>
        <v>-4.5513543934178148E-2</v>
      </c>
      <c r="O46">
        <f>LN('25 TSE Stocks'!O46/'25 TSE Stocks'!O45)</f>
        <v>4.7869836887093533E-3</v>
      </c>
      <c r="P46">
        <f>LN('25 TSE Stocks'!P46/'25 TSE Stocks'!P45)</f>
        <v>-4.1598273168536447E-2</v>
      </c>
      <c r="Q46">
        <f>LN('25 TSE Stocks'!Q46/'25 TSE Stocks'!Q45)</f>
        <v>-2.3214077174762218E-2</v>
      </c>
      <c r="R46">
        <f>LN('25 TSE Stocks'!R46/'25 TSE Stocks'!R45)</f>
        <v>-3.4414754409595787E-2</v>
      </c>
      <c r="S46">
        <f>LN('25 TSE Stocks'!S46/'25 TSE Stocks'!S45)</f>
        <v>2.2179873203880807E-2</v>
      </c>
      <c r="T46">
        <f>LN('25 TSE Stocks'!T46/'25 TSE Stocks'!T45)</f>
        <v>-4.0718277730337107E-2</v>
      </c>
      <c r="U46">
        <f>LN('25 TSE Stocks'!U46/'25 TSE Stocks'!U45)</f>
        <v>-1.6167483198195277E-3</v>
      </c>
      <c r="V46">
        <f>LN('25 TSE Stocks'!V46/'25 TSE Stocks'!V45)</f>
        <v>-4.5353869247530317E-3</v>
      </c>
      <c r="W46">
        <f>LN('25 TSE Stocks'!W46/'25 TSE Stocks'!W45)</f>
        <v>-4.8225549430573375E-2</v>
      </c>
      <c r="X46">
        <f>LN('25 TSE Stocks'!X46/'25 TSE Stocks'!X45)</f>
        <v>-1.8788173803759883E-2</v>
      </c>
      <c r="Y46">
        <f>LN('25 TSE Stocks'!Y46/'25 TSE Stocks'!Y45)</f>
        <v>-4.380257054061952E-2</v>
      </c>
      <c r="Z46">
        <f>LN('25 TSE Stocks'!Z46/'25 TSE Stocks'!Z45)</f>
        <v>-3.1210751278415595E-2</v>
      </c>
    </row>
    <row r="47" spans="1:26" x14ac:dyDescent="0.25">
      <c r="A47" s="1">
        <v>41575</v>
      </c>
      <c r="B47">
        <f>LN('25 TSE Stocks'!B47/'25 TSE Stocks'!B46)</f>
        <v>-7.8229190786674702E-2</v>
      </c>
      <c r="C47">
        <f>LN('25 TSE Stocks'!C47/'25 TSE Stocks'!C46)</f>
        <v>0.11999012622932644</v>
      </c>
      <c r="D47">
        <f>LN('25 TSE Stocks'!D47/'25 TSE Stocks'!D46)</f>
        <v>1.9528600574681938E-2</v>
      </c>
      <c r="E47">
        <f>LN('25 TSE Stocks'!E47/'25 TSE Stocks'!E46)</f>
        <v>4.2767399335044715E-3</v>
      </c>
      <c r="F47">
        <f>LN('25 TSE Stocks'!F47/'25 TSE Stocks'!F46)</f>
        <v>3.2466346148666706E-3</v>
      </c>
      <c r="G47">
        <f>LN('25 TSE Stocks'!G47/'25 TSE Stocks'!G46)</f>
        <v>2.0750644131380856E-2</v>
      </c>
      <c r="H47">
        <f>LN('25 TSE Stocks'!H47/'25 TSE Stocks'!H46)</f>
        <v>0.10700007837351627</v>
      </c>
      <c r="I47">
        <f>LN('25 TSE Stocks'!I47/'25 TSE Stocks'!I46)</f>
        <v>-4.2761852331741047E-2</v>
      </c>
      <c r="J47">
        <f>LN('25 TSE Stocks'!J47/'25 TSE Stocks'!J46)</f>
        <v>-1.2779534466775423E-2</v>
      </c>
      <c r="K47">
        <f>LN('25 TSE Stocks'!K47/'25 TSE Stocks'!K46)</f>
        <v>1.6807532969144171E-2</v>
      </c>
      <c r="L47">
        <f>LN('25 TSE Stocks'!L47/'25 TSE Stocks'!L46)</f>
        <v>1.1334543536221466E-2</v>
      </c>
      <c r="M47">
        <f>LN('25 TSE Stocks'!M47/'25 TSE Stocks'!M46)</f>
        <v>2.1086733472107645E-2</v>
      </c>
      <c r="N47">
        <f>LN('25 TSE Stocks'!N47/'25 TSE Stocks'!N46)</f>
        <v>-8.1619179689768326E-2</v>
      </c>
      <c r="O47">
        <f>LN('25 TSE Stocks'!O47/'25 TSE Stocks'!O46)</f>
        <v>-5.0941406932992608E-2</v>
      </c>
      <c r="P47">
        <f>LN('25 TSE Stocks'!P47/'25 TSE Stocks'!P46)</f>
        <v>-1.713631192306506E-2</v>
      </c>
      <c r="Q47">
        <f>LN('25 TSE Stocks'!Q47/'25 TSE Stocks'!Q46)</f>
        <v>2.0795831628159379E-2</v>
      </c>
      <c r="R47">
        <f>LN('25 TSE Stocks'!R47/'25 TSE Stocks'!R46)</f>
        <v>5.5864616988258956E-3</v>
      </c>
      <c r="S47">
        <f>LN('25 TSE Stocks'!S47/'25 TSE Stocks'!S46)</f>
        <v>-2.5840882698163368E-3</v>
      </c>
      <c r="T47">
        <f>LN('25 TSE Stocks'!T47/'25 TSE Stocks'!T46)</f>
        <v>5.1815272729032113E-3</v>
      </c>
      <c r="U47">
        <f>LN('25 TSE Stocks'!U47/'25 TSE Stocks'!U46)</f>
        <v>3.965603238365261E-2</v>
      </c>
      <c r="V47">
        <f>LN('25 TSE Stocks'!V47/'25 TSE Stocks'!V46)</f>
        <v>-1.3730088341855471E-2</v>
      </c>
      <c r="W47">
        <f>LN('25 TSE Stocks'!W47/'25 TSE Stocks'!W46)</f>
        <v>-3.9603005053180599E-3</v>
      </c>
      <c r="X47">
        <f>LN('25 TSE Stocks'!X47/'25 TSE Stocks'!X46)</f>
        <v>0</v>
      </c>
      <c r="Y47">
        <f>LN('25 TSE Stocks'!Y47/'25 TSE Stocks'!Y46)</f>
        <v>-1.5038051629658333E-2</v>
      </c>
      <c r="Z47">
        <f>LN('25 TSE Stocks'!Z47/'25 TSE Stocks'!Z46)</f>
        <v>9.9144066710385829E-3</v>
      </c>
    </row>
    <row r="48" spans="1:26" x14ac:dyDescent="0.25">
      <c r="A48" s="1">
        <v>41582</v>
      </c>
      <c r="B48">
        <f>LN('25 TSE Stocks'!B48/'25 TSE Stocks'!B47)</f>
        <v>-1.071205012924479E-3</v>
      </c>
      <c r="C48">
        <f>LN('25 TSE Stocks'!C48/'25 TSE Stocks'!C47)</f>
        <v>3.5579936644710548E-2</v>
      </c>
      <c r="D48">
        <f>LN('25 TSE Stocks'!D48/'25 TSE Stocks'!D47)</f>
        <v>4.0208100476428529E-3</v>
      </c>
      <c r="E48">
        <f>LN('25 TSE Stocks'!E48/'25 TSE Stocks'!E47)</f>
        <v>-5.7060672382732245E-3</v>
      </c>
      <c r="F48">
        <f>LN('25 TSE Stocks'!F48/'25 TSE Stocks'!F47)</f>
        <v>-1.469415584396987E-2</v>
      </c>
      <c r="G48">
        <f>LN('25 TSE Stocks'!G48/'25 TSE Stocks'!G47)</f>
        <v>-2.0750644131380856E-2</v>
      </c>
      <c r="H48">
        <f>LN('25 TSE Stocks'!H48/'25 TSE Stocks'!H47)</f>
        <v>-7.6579658982880869E-2</v>
      </c>
      <c r="I48">
        <f>LN('25 TSE Stocks'!I48/'25 TSE Stocks'!I47)</f>
        <v>2.8710079586209834E-2</v>
      </c>
      <c r="J48">
        <f>LN('25 TSE Stocks'!J48/'25 TSE Stocks'!J47)</f>
        <v>1.2779534466775386E-2</v>
      </c>
      <c r="K48">
        <f>LN('25 TSE Stocks'!K48/'25 TSE Stocks'!K47)</f>
        <v>-2.8170894076453293E-2</v>
      </c>
      <c r="L48">
        <f>LN('25 TSE Stocks'!L48/'25 TSE Stocks'!L47)</f>
        <v>-3.0784131999260721E-3</v>
      </c>
      <c r="M48">
        <f>LN('25 TSE Stocks'!M48/'25 TSE Stocks'!M47)</f>
        <v>-2.8036727267878512E-2</v>
      </c>
      <c r="N48">
        <f>LN('25 TSE Stocks'!N48/'25 TSE Stocks'!N47)</f>
        <v>5.3566951597946701E-2</v>
      </c>
      <c r="O48">
        <f>LN('25 TSE Stocks'!O48/'25 TSE Stocks'!O47)</f>
        <v>6.0119278429088254E-3</v>
      </c>
      <c r="P48">
        <f>LN('25 TSE Stocks'!P48/'25 TSE Stocks'!P47)</f>
        <v>-3.1350570591436588E-2</v>
      </c>
      <c r="Q48">
        <f>LN('25 TSE Stocks'!Q48/'25 TSE Stocks'!Q47)</f>
        <v>-1.7094412885524764E-2</v>
      </c>
      <c r="R48">
        <f>LN('25 TSE Stocks'!R48/'25 TSE Stocks'!R47)</f>
        <v>-1.8271831397936714E-2</v>
      </c>
      <c r="S48">
        <f>LN('25 TSE Stocks'!S48/'25 TSE Stocks'!S47)</f>
        <v>-3.4213977218610331E-2</v>
      </c>
      <c r="T48">
        <f>LN('25 TSE Stocks'!T48/'25 TSE Stocks'!T47)</f>
        <v>4.2990290754613351E-2</v>
      </c>
      <c r="U48">
        <f>LN('25 TSE Stocks'!U48/'25 TSE Stocks'!U47)</f>
        <v>-1.5673931039999402E-2</v>
      </c>
      <c r="V48">
        <f>LN('25 TSE Stocks'!V48/'25 TSE Stocks'!V47)</f>
        <v>-1.8605320024466066E-2</v>
      </c>
      <c r="W48">
        <f>LN('25 TSE Stocks'!W48/'25 TSE Stocks'!W47)</f>
        <v>-1.398611859539328E-2</v>
      </c>
      <c r="X48">
        <f>LN('25 TSE Stocks'!X48/'25 TSE Stocks'!X47)</f>
        <v>2.0478383648787225E-2</v>
      </c>
      <c r="Y48">
        <f>LN('25 TSE Stocks'!Y48/'25 TSE Stocks'!Y47)</f>
        <v>-4.0190817760230049E-2</v>
      </c>
      <c r="Z48">
        <f>LN('25 TSE Stocks'!Z48/'25 TSE Stocks'!Z47)</f>
        <v>-2.9119475125092324E-2</v>
      </c>
    </row>
    <row r="49" spans="1:26" x14ac:dyDescent="0.25">
      <c r="A49" s="1">
        <v>41589</v>
      </c>
      <c r="B49">
        <f>LN('25 TSE Stocks'!B49/'25 TSE Stocks'!B48)</f>
        <v>3.4758648424793384E-2</v>
      </c>
      <c r="C49">
        <f>LN('25 TSE Stocks'!C49/'25 TSE Stocks'!C48)</f>
        <v>1.6579154665734397E-2</v>
      </c>
      <c r="D49">
        <f>LN('25 TSE Stocks'!D49/'25 TSE Stocks'!D48)</f>
        <v>5.4658396940699731E-2</v>
      </c>
      <c r="E49">
        <f>LN('25 TSE Stocks'!E49/'25 TSE Stocks'!E48)</f>
        <v>-0.15105586813489463</v>
      </c>
      <c r="F49">
        <f>LN('25 TSE Stocks'!F49/'25 TSE Stocks'!F48)</f>
        <v>7.9030354380493398E-2</v>
      </c>
      <c r="G49">
        <f>LN('25 TSE Stocks'!G49/'25 TSE Stocks'!G48)</f>
        <v>2.7050020651252855E-2</v>
      </c>
      <c r="H49">
        <f>LN('25 TSE Stocks'!H49/'25 TSE Stocks'!H48)</f>
        <v>3.5866108519110901E-2</v>
      </c>
      <c r="I49">
        <f>LN('25 TSE Stocks'!I49/'25 TSE Stocks'!I48)</f>
        <v>9.3896037656481333E-3</v>
      </c>
      <c r="J49">
        <f>LN('25 TSE Stocks'!J49/'25 TSE Stocks'!J48)</f>
        <v>5.2562489024409575E-2</v>
      </c>
      <c r="K49">
        <f>LN('25 TSE Stocks'!K49/'25 TSE Stocks'!K48)</f>
        <v>3.7387423358505256E-2</v>
      </c>
      <c r="L49">
        <f>LN('25 TSE Stocks'!L49/'25 TSE Stocks'!L48)</f>
        <v>5.8869848634641751E-2</v>
      </c>
      <c r="M49">
        <f>LN('25 TSE Stocks'!M49/'25 TSE Stocks'!M48)</f>
        <v>4.1508425407067145E-2</v>
      </c>
      <c r="N49">
        <f>LN('25 TSE Stocks'!N49/'25 TSE Stocks'!N48)</f>
        <v>2.8513204034892898E-2</v>
      </c>
      <c r="O49">
        <f>LN('25 TSE Stocks'!O49/'25 TSE Stocks'!O48)</f>
        <v>3.7259319074954375E-2</v>
      </c>
      <c r="P49">
        <f>LN('25 TSE Stocks'!P49/'25 TSE Stocks'!P48)</f>
        <v>-1.282072652757443E-2</v>
      </c>
      <c r="Q49">
        <f>LN('25 TSE Stocks'!Q49/'25 TSE Stocks'!Q48)</f>
        <v>1.4670039180633074E-2</v>
      </c>
      <c r="R49">
        <f>LN('25 TSE Stocks'!R49/'25 TSE Stocks'!R48)</f>
        <v>6.1875462412530488E-2</v>
      </c>
      <c r="S49">
        <f>LN('25 TSE Stocks'!S49/'25 TSE Stocks'!S48)</f>
        <v>1.1976336166206733E-2</v>
      </c>
      <c r="T49">
        <f>LN('25 TSE Stocks'!T49/'25 TSE Stocks'!T48)</f>
        <v>0.10114359531943526</v>
      </c>
      <c r="U49">
        <f>LN('25 TSE Stocks'!U49/'25 TSE Stocks'!U48)</f>
        <v>7.4559104056733924E-2</v>
      </c>
      <c r="V49">
        <f>LN('25 TSE Stocks'!V49/'25 TSE Stocks'!V48)</f>
        <v>9.3461900058681713E-3</v>
      </c>
      <c r="W49">
        <f>LN('25 TSE Stocks'!W49/'25 TSE Stocks'!W48)</f>
        <v>5.5760108791481994E-2</v>
      </c>
      <c r="X49">
        <f>LN('25 TSE Stocks'!X49/'25 TSE Stocks'!X48)</f>
        <v>8.4107813178057166E-3</v>
      </c>
      <c r="Y49">
        <f>LN('25 TSE Stocks'!Y49/'25 TSE Stocks'!Y48)</f>
        <v>9.3300370205646882E-2</v>
      </c>
      <c r="Z49">
        <f>LN('25 TSE Stocks'!Z49/'25 TSE Stocks'!Z48)</f>
        <v>2.191875347146292E-2</v>
      </c>
    </row>
    <row r="50" spans="1:26" x14ac:dyDescent="0.25">
      <c r="A50" s="1">
        <v>41596</v>
      </c>
      <c r="B50">
        <f>LN('25 TSE Stocks'!B50/'25 TSE Stocks'!B49)</f>
        <v>2.3530525034395802E-2</v>
      </c>
      <c r="C50">
        <f>LN('25 TSE Stocks'!C50/'25 TSE Stocks'!C49)</f>
        <v>0.1035652322043607</v>
      </c>
      <c r="D50">
        <f>LN('25 TSE Stocks'!D50/'25 TSE Stocks'!D49)</f>
        <v>2.0309136627782616E-2</v>
      </c>
      <c r="E50">
        <f>LN('25 TSE Stocks'!E50/'25 TSE Stocks'!E49)</f>
        <v>3.3224333819516483E-3</v>
      </c>
      <c r="F50">
        <f>LN('25 TSE Stocks'!F50/'25 TSE Stocks'!F49)</f>
        <v>-3.044224734133467E-3</v>
      </c>
      <c r="G50">
        <f>LN('25 TSE Stocks'!G50/'25 TSE Stocks'!G49)</f>
        <v>-4.720600894888757E-3</v>
      </c>
      <c r="H50">
        <f>LN('25 TSE Stocks'!H50/'25 TSE Stocks'!H49)</f>
        <v>-2.3767243723815955E-2</v>
      </c>
      <c r="I50">
        <f>LN('25 TSE Stocks'!I50/'25 TSE Stocks'!I49)</f>
        <v>-1.8868339121744789E-2</v>
      </c>
      <c r="J50">
        <f>LN('25 TSE Stocks'!J50/'25 TSE Stocks'!J49)</f>
        <v>1.4948105242018674E-2</v>
      </c>
      <c r="K50">
        <f>LN('25 TSE Stocks'!K50/'25 TSE Stocks'!K49)</f>
        <v>2.1779460955188436E-2</v>
      </c>
      <c r="L50">
        <f>LN('25 TSE Stocks'!L50/'25 TSE Stocks'!L49)</f>
        <v>2.1093691067317965E-2</v>
      </c>
      <c r="M50">
        <f>LN('25 TSE Stocks'!M50/'25 TSE Stocks'!M49)</f>
        <v>8.7112430334236202E-3</v>
      </c>
      <c r="N50">
        <f>LN('25 TSE Stocks'!N50/'25 TSE Stocks'!N49)</f>
        <v>2.5029845898920117E-2</v>
      </c>
      <c r="O50">
        <f>LN('25 TSE Stocks'!O50/'25 TSE Stocks'!O49)</f>
        <v>2.001032746743692E-2</v>
      </c>
      <c r="P50">
        <f>LN('25 TSE Stocks'!P50/'25 TSE Stocks'!P49)</f>
        <v>-2.4821652913564557E-2</v>
      </c>
      <c r="Q50">
        <f>LN('25 TSE Stocks'!Q50/'25 TSE Stocks'!Q49)</f>
        <v>1.0863298102903336E-2</v>
      </c>
      <c r="R50">
        <f>LN('25 TSE Stocks'!R50/'25 TSE Stocks'!R49)</f>
        <v>-2.6702379970030958E-3</v>
      </c>
      <c r="S50">
        <f>LN('25 TSE Stocks'!S50/'25 TSE Stocks'!S49)</f>
        <v>-7.9683250354205589E-3</v>
      </c>
      <c r="T50">
        <f>LN('25 TSE Stocks'!T50/'25 TSE Stocks'!T49)</f>
        <v>-1.1248757554871347E-2</v>
      </c>
      <c r="U50">
        <f>LN('25 TSE Stocks'!U50/'25 TSE Stocks'!U49)</f>
        <v>-5.8825604755210594E-3</v>
      </c>
      <c r="V50">
        <f>LN('25 TSE Stocks'!V50/'25 TSE Stocks'!V49)</f>
        <v>9.2591300185979105E-3</v>
      </c>
      <c r="W50">
        <f>LN('25 TSE Stocks'!W50/'25 TSE Stocks'!W49)</f>
        <v>1.3232736551117374E-2</v>
      </c>
      <c r="X50">
        <f>LN('25 TSE Stocks'!X50/'25 TSE Stocks'!X49)</f>
        <v>-3.3558283599371855E-3</v>
      </c>
      <c r="Y50">
        <f>LN('25 TSE Stocks'!Y50/'25 TSE Stocks'!Y49)</f>
        <v>-8.6577243660317799E-3</v>
      </c>
      <c r="Z50">
        <f>LN('25 TSE Stocks'!Z50/'25 TSE Stocks'!Z49)</f>
        <v>-5.4770072480583548E-2</v>
      </c>
    </row>
    <row r="51" spans="1:26" x14ac:dyDescent="0.25">
      <c r="A51" s="1">
        <v>41603</v>
      </c>
      <c r="B51">
        <f>LN('25 TSE Stocks'!B51/'25 TSE Stocks'!B50)</f>
        <v>-3.0803364171900754E-2</v>
      </c>
      <c r="C51">
        <f>LN('25 TSE Stocks'!C51/'25 TSE Stocks'!C50)</f>
        <v>2.7908598759259631E-2</v>
      </c>
      <c r="D51">
        <f>LN('25 TSE Stocks'!D51/'25 TSE Stocks'!D50)</f>
        <v>-2.4115763804705998E-2</v>
      </c>
      <c r="E51">
        <f>LN('25 TSE Stocks'!E51/'25 TSE Stocks'!E50)</f>
        <v>2.2951711029601377E-2</v>
      </c>
      <c r="F51">
        <f>LN('25 TSE Stocks'!F51/'25 TSE Stocks'!F50)</f>
        <v>4.5627707831900578E-3</v>
      </c>
      <c r="G51">
        <f>LN('25 TSE Stocks'!G51/'25 TSE Stocks'!G50)</f>
        <v>6.2891954636514792E-3</v>
      </c>
      <c r="H51">
        <f>LN('25 TSE Stocks'!H51/'25 TSE Stocks'!H50)</f>
        <v>2.6473554739211032E-2</v>
      </c>
      <c r="I51">
        <f>LN('25 TSE Stocks'!I51/'25 TSE Stocks'!I50)</f>
        <v>-1.4388823602825009E-2</v>
      </c>
      <c r="J51">
        <f>LN('25 TSE Stocks'!J51/'25 TSE Stocks'!J50)</f>
        <v>-1.1940492440164346E-2</v>
      </c>
      <c r="K51">
        <f>LN('25 TSE Stocks'!K51/'25 TSE Stocks'!K50)</f>
        <v>3.5842034425579206E-3</v>
      </c>
      <c r="L51">
        <f>LN('25 TSE Stocks'!L51/'25 TSE Stocks'!L50)</f>
        <v>-1.1450466068489009E-2</v>
      </c>
      <c r="M51">
        <f>LN('25 TSE Stocks'!M51/'25 TSE Stocks'!M50)</f>
        <v>1.5190389187046198E-2</v>
      </c>
      <c r="N51">
        <f>LN('25 TSE Stocks'!N51/'25 TSE Stocks'!N50)</f>
        <v>-3.0111801427833831E-2</v>
      </c>
      <c r="O51">
        <f>LN('25 TSE Stocks'!O51/'25 TSE Stocks'!O50)</f>
        <v>-4.7281994003357426E-3</v>
      </c>
      <c r="P51">
        <f>LN('25 TSE Stocks'!P51/'25 TSE Stocks'!P50)</f>
        <v>1.9646897676025052E-2</v>
      </c>
      <c r="Q51">
        <f>LN('25 TSE Stocks'!Q51/'25 TSE Stocks'!Q50)</f>
        <v>-1.0863298102903405E-2</v>
      </c>
      <c r="R51">
        <f>LN('25 TSE Stocks'!R51/'25 TSE Stocks'!R50)</f>
        <v>7.9896522285795319E-3</v>
      </c>
      <c r="S51">
        <f>LN('25 TSE Stocks'!S51/'25 TSE Stocks'!S50)</f>
        <v>1.3325007780618143E-3</v>
      </c>
      <c r="T51">
        <f>LN('25 TSE Stocks'!T51/'25 TSE Stocks'!T50)</f>
        <v>3.9916729185973984E-2</v>
      </c>
      <c r="U51">
        <f>LN('25 TSE Stocks'!U51/'25 TSE Stocks'!U50)</f>
        <v>-7.4018272501983574E-3</v>
      </c>
      <c r="V51">
        <f>LN('25 TSE Stocks'!V51/'25 TSE Stocks'!V50)</f>
        <v>4.5977966459027709E-3</v>
      </c>
      <c r="W51">
        <f>LN('25 TSE Stocks'!W51/'25 TSE Stocks'!W50)</f>
        <v>-8.4865429138711538E-3</v>
      </c>
      <c r="X51">
        <f>LN('25 TSE Stocks'!X51/'25 TSE Stocks'!X50)</f>
        <v>-3.3668942595743755E-3</v>
      </c>
      <c r="Y51">
        <f>LN('25 TSE Stocks'!Y51/'25 TSE Stocks'!Y50)</f>
        <v>5.7801001986057731E-3</v>
      </c>
      <c r="Z51">
        <f>LN('25 TSE Stocks'!Z51/'25 TSE Stocks'!Z50)</f>
        <v>3.1927723624507243E-2</v>
      </c>
    </row>
    <row r="52" spans="1:26" x14ac:dyDescent="0.25">
      <c r="A52" s="1">
        <v>41610</v>
      </c>
      <c r="B52">
        <f>LN('25 TSE Stocks'!B52/'25 TSE Stocks'!B51)</f>
        <v>-1.6824665486568153E-2</v>
      </c>
      <c r="C52">
        <f>LN('25 TSE Stocks'!C52/'25 TSE Stocks'!C51)</f>
        <v>5.4825906969517349E-2</v>
      </c>
      <c r="D52">
        <f>LN('25 TSE Stocks'!D52/'25 TSE Stocks'!D51)</f>
        <v>-2.549398182210488E-2</v>
      </c>
      <c r="E52">
        <f>LN('25 TSE Stocks'!E52/'25 TSE Stocks'!E51)</f>
        <v>-6.5041659785413479E-3</v>
      </c>
      <c r="F52">
        <f>LN('25 TSE Stocks'!F52/'25 TSE Stocks'!F51)</f>
        <v>-2.4579013824969284E-2</v>
      </c>
      <c r="G52">
        <f>LN('25 TSE Stocks'!G52/'25 TSE Stocks'!G51)</f>
        <v>-2.539806914037171E-2</v>
      </c>
      <c r="H52">
        <f>LN('25 TSE Stocks'!H52/'25 TSE Stocks'!H51)</f>
        <v>-2.0018776902370545E-2</v>
      </c>
      <c r="I52">
        <f>LN('25 TSE Stocks'!I52/'25 TSE Stocks'!I51)</f>
        <v>4.8193813504762281E-3</v>
      </c>
      <c r="J52">
        <f>LN('25 TSE Stocks'!J52/'25 TSE Stocks'!J51)</f>
        <v>-2.8943262932872322E-2</v>
      </c>
      <c r="K52">
        <f>LN('25 TSE Stocks'!K52/'25 TSE Stocks'!K51)</f>
        <v>0</v>
      </c>
      <c r="L52">
        <f>LN('25 TSE Stocks'!L52/'25 TSE Stocks'!L51)</f>
        <v>-2.3302145328092508E-2</v>
      </c>
      <c r="M52">
        <f>LN('25 TSE Stocks'!M52/'25 TSE Stocks'!M51)</f>
        <v>-2.7510872844264563E-2</v>
      </c>
      <c r="N52">
        <f>LN('25 TSE Stocks'!N52/'25 TSE Stocks'!N51)</f>
        <v>-1.164720214906835E-2</v>
      </c>
      <c r="O52">
        <f>LN('25 TSE Stocks'!O52/'25 TSE Stocks'!O51)</f>
        <v>2.8395122427555442E-3</v>
      </c>
      <c r="P52">
        <f>LN('25 TSE Stocks'!P52/'25 TSE Stocks'!P51)</f>
        <v>-0.18622015654941942</v>
      </c>
      <c r="Q52">
        <f>LN('25 TSE Stocks'!Q52/'25 TSE Stocks'!Q51)</f>
        <v>0</v>
      </c>
      <c r="R52">
        <f>LN('25 TSE Stocks'!R52/'25 TSE Stocks'!R51)</f>
        <v>-7.9896522285794226E-3</v>
      </c>
      <c r="S52">
        <f>LN('25 TSE Stocks'!S52/'25 TSE Stocks'!S51)</f>
        <v>-1.0709608531284663E-2</v>
      </c>
      <c r="T52">
        <f>LN('25 TSE Stocks'!T52/'25 TSE Stocks'!T51)</f>
        <v>-3.0907458913902938E-2</v>
      </c>
      <c r="U52">
        <f>LN('25 TSE Stocks'!U52/'25 TSE Stocks'!U51)</f>
        <v>-2.4061291346850758E-2</v>
      </c>
      <c r="V52">
        <f>LN('25 TSE Stocks'!V52/'25 TSE Stocks'!V51)</f>
        <v>9.1322916959527666E-3</v>
      </c>
      <c r="W52">
        <f>LN('25 TSE Stocks'!W52/'25 TSE Stocks'!W51)</f>
        <v>-2.882052326861817E-2</v>
      </c>
      <c r="X52">
        <f>LN('25 TSE Stocks'!X52/'25 TSE Stocks'!X51)</f>
        <v>-1.1874328578042565E-2</v>
      </c>
      <c r="Y52">
        <f>LN('25 TSE Stocks'!Y52/'25 TSE Stocks'!Y51)</f>
        <v>-8.6830044438093081E-3</v>
      </c>
      <c r="Z52">
        <f>LN('25 TSE Stocks'!Z52/'25 TSE Stocks'!Z51)</f>
        <v>-4.1515340663609256E-2</v>
      </c>
    </row>
    <row r="53" spans="1:26" x14ac:dyDescent="0.25">
      <c r="A53" s="1">
        <v>41617</v>
      </c>
      <c r="B53">
        <f>LN('25 TSE Stocks'!B53/'25 TSE Stocks'!B52)</f>
        <v>-4.0027016243613406E-2</v>
      </c>
      <c r="C53">
        <f>LN('25 TSE Stocks'!C53/'25 TSE Stocks'!C52)</f>
        <v>5.4328364191439181E-2</v>
      </c>
      <c r="D53">
        <f>LN('25 TSE Stocks'!D53/'25 TSE Stocks'!D52)</f>
        <v>-1.5773094196685874E-2</v>
      </c>
      <c r="E53">
        <f>LN('25 TSE Stocks'!E53/'25 TSE Stocks'!E52)</f>
        <v>3.6833709580212988E-2</v>
      </c>
      <c r="F53">
        <f>LN('25 TSE Stocks'!F53/'25 TSE Stocks'!F52)</f>
        <v>-1.2519661410635706E-2</v>
      </c>
      <c r="G53">
        <f>LN('25 TSE Stocks'!G53/'25 TSE Stocks'!G52)</f>
        <v>-6.45171026836524E-3</v>
      </c>
      <c r="H53">
        <f>LN('25 TSE Stocks'!H53/'25 TSE Stocks'!H52)</f>
        <v>-2.3246106058828195E-2</v>
      </c>
      <c r="I53">
        <f>LN('25 TSE Stocks'!I53/'25 TSE Stocks'!I52)</f>
        <v>-4.8193813504761344E-3</v>
      </c>
      <c r="J53">
        <f>LN('25 TSE Stocks'!J53/'25 TSE Stocks'!J52)</f>
        <v>-3.2995983303673697E-2</v>
      </c>
      <c r="K53">
        <f>LN('25 TSE Stocks'!K53/'25 TSE Stocks'!K52)</f>
        <v>-7.1815905554741015E-3</v>
      </c>
      <c r="L53">
        <f>LN('25 TSE Stocks'!L53/'25 TSE Stocks'!L52)</f>
        <v>0</v>
      </c>
      <c r="M53">
        <f>LN('25 TSE Stocks'!M53/'25 TSE Stocks'!M52)</f>
        <v>-5.1783038283584343E-3</v>
      </c>
      <c r="N53">
        <f>LN('25 TSE Stocks'!N53/'25 TSE Stocks'!N52)</f>
        <v>-1.749017491650931E-2</v>
      </c>
      <c r="O53">
        <f>LN('25 TSE Stocks'!O53/'25 TSE Stocks'!O52)</f>
        <v>1.5009671436540112E-2</v>
      </c>
      <c r="P53">
        <f>LN('25 TSE Stocks'!P53/'25 TSE Stocks'!P52)</f>
        <v>1.087838909176405E-2</v>
      </c>
      <c r="Q53">
        <f>LN('25 TSE Stocks'!Q53/'25 TSE Stocks'!Q52)</f>
        <v>1.6847617978455281E-2</v>
      </c>
      <c r="R53">
        <f>LN('25 TSE Stocks'!R53/'25 TSE Stocks'!R52)</f>
        <v>5.3335994517778951E-3</v>
      </c>
      <c r="S53">
        <f>LN('25 TSE Stocks'!S53/'25 TSE Stocks'!S52)</f>
        <v>1.8667452666923965E-2</v>
      </c>
      <c r="T53">
        <f>LN('25 TSE Stocks'!T53/'25 TSE Stocks'!T52)</f>
        <v>3.9565449965335106E-2</v>
      </c>
      <c r="U53">
        <f>LN('25 TSE Stocks'!U53/'25 TSE Stocks'!U52)</f>
        <v>-3.0488365813813954E-3</v>
      </c>
      <c r="V53">
        <f>LN('25 TSE Stocks'!V53/'25 TSE Stocks'!V52)</f>
        <v>-1.3730088341855471E-2</v>
      </c>
      <c r="W53">
        <f>LN('25 TSE Stocks'!W53/'25 TSE Stocks'!W52)</f>
        <v>1.7391749476527132E-2</v>
      </c>
      <c r="X53">
        <f>LN('25 TSE Stocks'!X53/'25 TSE Stocks'!X52)</f>
        <v>1.0186269879748531E-2</v>
      </c>
      <c r="Y53">
        <f>LN('25 TSE Stocks'!Y53/'25 TSE Stocks'!Y52)</f>
        <v>1.7291698336096319E-2</v>
      </c>
      <c r="Z53">
        <f>LN('25 TSE Stocks'!Z53/'25 TSE Stocks'!Z52)</f>
        <v>-1.065413188504132E-2</v>
      </c>
    </row>
    <row r="54" spans="1:26" x14ac:dyDescent="0.25">
      <c r="A54" s="1">
        <v>41624</v>
      </c>
      <c r="B54">
        <f>LN('25 TSE Stocks'!B54/'25 TSE Stocks'!B53)</f>
        <v>-1.1098878698893672E-2</v>
      </c>
      <c r="C54">
        <f>LN('25 TSE Stocks'!C54/'25 TSE Stocks'!C53)</f>
        <v>1.8626925282475552E-2</v>
      </c>
      <c r="D54">
        <f>LN('25 TSE Stocks'!D54/'25 TSE Stocks'!D53)</f>
        <v>3.0530858447076818E-2</v>
      </c>
      <c r="E54">
        <f>LN('25 TSE Stocks'!E54/'25 TSE Stocks'!E53)</f>
        <v>4.4588383512917551E-2</v>
      </c>
      <c r="F54">
        <f>LN('25 TSE Stocks'!F54/'25 TSE Stocks'!F53)</f>
        <v>2.9482450307952456E-2</v>
      </c>
      <c r="G54">
        <f>LN('25 TSE Stocks'!G54/'25 TSE Stocks'!G53)</f>
        <v>-1.6193281913084113E-3</v>
      </c>
      <c r="H54">
        <f>LN('25 TSE Stocks'!H54/'25 TSE Stocks'!H53)</f>
        <v>-8.5024894689548127E-3</v>
      </c>
      <c r="I54">
        <f>LN('25 TSE Stocks'!I54/'25 TSE Stocks'!I53)</f>
        <v>0</v>
      </c>
      <c r="J54">
        <f>LN('25 TSE Stocks'!J54/'25 TSE Stocks'!J53)</f>
        <v>-1.7728096196654684E-2</v>
      </c>
      <c r="K54">
        <f>LN('25 TSE Stocks'!K54/'25 TSE Stocks'!K53)</f>
        <v>1.7857856625649392E-2</v>
      </c>
      <c r="L54">
        <f>LN('25 TSE Stocks'!L54/'25 TSE Stocks'!L53)</f>
        <v>1.559503912966017E-2</v>
      </c>
      <c r="M54">
        <f>LN('25 TSE Stocks'!M54/'25 TSE Stocks'!M53)</f>
        <v>3.5198407988355669E-2</v>
      </c>
      <c r="N54">
        <f>LN('25 TSE Stocks'!N54/'25 TSE Stocks'!N53)</f>
        <v>4.0650282676810597E-2</v>
      </c>
      <c r="O54">
        <f>LN('25 TSE Stocks'!O54/'25 TSE Stocks'!O53)</f>
        <v>5.5710638613777775E-3</v>
      </c>
      <c r="P54">
        <f>LN('25 TSE Stocks'!P54/'25 TSE Stocks'!P53)</f>
        <v>-3.2995977422819067E-2</v>
      </c>
      <c r="Q54">
        <f>LN('25 TSE Stocks'!Q54/'25 TSE Stocks'!Q53)</f>
        <v>2.7076628881161108E-2</v>
      </c>
      <c r="R54">
        <f>LN('25 TSE Stocks'!R54/'25 TSE Stocks'!R53)</f>
        <v>7.429765048090578E-2</v>
      </c>
      <c r="S54">
        <f>LN('25 TSE Stocks'!S54/'25 TSE Stocks'!S53)</f>
        <v>1.7027184295065789E-2</v>
      </c>
      <c r="T54">
        <f>LN('25 TSE Stocks'!T54/'25 TSE Stocks'!T53)</f>
        <v>2.1528792837888677E-3</v>
      </c>
      <c r="U54">
        <f>LN('25 TSE Stocks'!U54/'25 TSE Stocks'!U53)</f>
        <v>-1.0744365895154279E-2</v>
      </c>
      <c r="V54">
        <f>LN('25 TSE Stocks'!V54/'25 TSE Stocks'!V53)</f>
        <v>-9.259130018597973E-3</v>
      </c>
      <c r="W54">
        <f>LN('25 TSE Stocks'!W54/'25 TSE Stocks'!W53)</f>
        <v>3.6675420103378459E-2</v>
      </c>
      <c r="X54">
        <f>LN('25 TSE Stocks'!X54/'25 TSE Stocks'!X53)</f>
        <v>0</v>
      </c>
      <c r="Y54">
        <f>LN('25 TSE Stocks'!Y54/'25 TSE Stocks'!Y53)</f>
        <v>1.9802533436380228E-2</v>
      </c>
      <c r="Z54">
        <f>LN('25 TSE Stocks'!Z54/'25 TSE Stocks'!Z53)</f>
        <v>3.3512092474009492E-2</v>
      </c>
    </row>
    <row r="55" spans="1:26" x14ac:dyDescent="0.25">
      <c r="A55" s="1">
        <v>41631</v>
      </c>
      <c r="B55">
        <f>LN('25 TSE Stocks'!B55/'25 TSE Stocks'!B54)</f>
        <v>7.5223399566580043E-2</v>
      </c>
      <c r="C55">
        <f>LN('25 TSE Stocks'!C55/'25 TSE Stocks'!C54)</f>
        <v>2.3037745533634412E-3</v>
      </c>
      <c r="D55">
        <f>LN('25 TSE Stocks'!D55/'25 TSE Stocks'!D54)</f>
        <v>3.1869111871251306E-2</v>
      </c>
      <c r="E55">
        <f>LN('25 TSE Stocks'!E55/'25 TSE Stocks'!E54)</f>
        <v>5.6991364241600208E-2</v>
      </c>
      <c r="F55">
        <f>LN('25 TSE Stocks'!F55/'25 TSE Stocks'!F54)</f>
        <v>3.4563791282772746E-2</v>
      </c>
      <c r="G55">
        <f>LN('25 TSE Stocks'!G55/'25 TSE Stocks'!G54)</f>
        <v>3.5035588449581073E-2</v>
      </c>
      <c r="H55">
        <f>LN('25 TSE Stocks'!H55/'25 TSE Stocks'!H54)</f>
        <v>6.1628554245739792E-2</v>
      </c>
      <c r="I55">
        <f>LN('25 TSE Stocks'!I55/'25 TSE Stocks'!I54)</f>
        <v>1.4388823602825139E-2</v>
      </c>
      <c r="J55">
        <f>LN('25 TSE Stocks'!J55/'25 TSE Stocks'!J54)</f>
        <v>4.86621082624074E-3</v>
      </c>
      <c r="K55">
        <f>LN('25 TSE Stocks'!K55/'25 TSE Stocks'!K54)</f>
        <v>4.4990378803677566E-2</v>
      </c>
      <c r="L55">
        <f>LN('25 TSE Stocks'!L55/'25 TSE Stocks'!L54)</f>
        <v>2.1053612504324339E-2</v>
      </c>
      <c r="M55">
        <f>LN('25 TSE Stocks'!M55/'25 TSE Stocks'!M54)</f>
        <v>1.8376514929827475E-2</v>
      </c>
      <c r="N55">
        <f>LN('25 TSE Stocks'!N55/'25 TSE Stocks'!N54)</f>
        <v>6.6425378889039655E-2</v>
      </c>
      <c r="O55">
        <f>LN('25 TSE Stocks'!O55/'25 TSE Stocks'!O54)</f>
        <v>-1.8536166344739746E-3</v>
      </c>
      <c r="P55">
        <f>LN('25 TSE Stocks'!P55/'25 TSE Stocks'!P54)</f>
        <v>1.4274642358253636E-2</v>
      </c>
      <c r="Q55">
        <f>LN('25 TSE Stocks'!Q55/'25 TSE Stocks'!Q54)</f>
        <v>2.8622037501134283E-2</v>
      </c>
      <c r="R55">
        <f>LN('25 TSE Stocks'!R55/'25 TSE Stocks'!R54)</f>
        <v>3.398383139554776E-2</v>
      </c>
      <c r="S55">
        <f>LN('25 TSE Stocks'!S55/'25 TSE Stocks'!S54)</f>
        <v>3.0692694668605292E-2</v>
      </c>
      <c r="T55">
        <f>LN('25 TSE Stocks'!T55/'25 TSE Stocks'!T54)</f>
        <v>1.0695071425718069E-2</v>
      </c>
      <c r="U55">
        <f>LN('25 TSE Stocks'!U55/'25 TSE Stocks'!U54)</f>
        <v>1.2269946110957415E-2</v>
      </c>
      <c r="V55">
        <f>LN('25 TSE Stocks'!V55/'25 TSE Stocks'!V54)</f>
        <v>1.3856926664500672E-2</v>
      </c>
      <c r="W55">
        <f>LN('25 TSE Stocks'!W55/'25 TSE Stocks'!W54)</f>
        <v>1.375538113461296E-2</v>
      </c>
      <c r="X55">
        <f>LN('25 TSE Stocks'!X55/'25 TSE Stocks'!X54)</f>
        <v>-8.481532921814321E-3</v>
      </c>
      <c r="Y55">
        <f>LN('25 TSE Stocks'!Y55/'25 TSE Stocks'!Y54)</f>
        <v>0</v>
      </c>
      <c r="Z55">
        <f>LN('25 TSE Stocks'!Z55/'25 TSE Stocks'!Z54)</f>
        <v>1.4953409071250971E-2</v>
      </c>
    </row>
    <row r="56" spans="1:26" x14ac:dyDescent="0.25">
      <c r="A56" s="1">
        <v>41638</v>
      </c>
      <c r="B56">
        <f>LN('25 TSE Stocks'!B56/'25 TSE Stocks'!B55)</f>
        <v>5.243131046925089E-2</v>
      </c>
      <c r="C56">
        <f>LN('25 TSE Stocks'!C56/'25 TSE Stocks'!C55)</f>
        <v>-1.5072576702811763E-2</v>
      </c>
      <c r="D56">
        <f>LN('25 TSE Stocks'!D56/'25 TSE Stocks'!D55)</f>
        <v>3.7270792083751538E-3</v>
      </c>
      <c r="E56">
        <f>LN('25 TSE Stocks'!E56/'25 TSE Stocks'!E55)</f>
        <v>7.077124735609436E-3</v>
      </c>
      <c r="F56">
        <f>LN('25 TSE Stocks'!F56/'25 TSE Stocks'!F55)</f>
        <v>2.4800702088023895E-2</v>
      </c>
      <c r="G56">
        <f>LN('25 TSE Stocks'!G56/'25 TSE Stocks'!G55)</f>
        <v>4.6837490289086967E-3</v>
      </c>
      <c r="H56">
        <f>LN('25 TSE Stocks'!H56/'25 TSE Stocks'!H55)</f>
        <v>7.1111149618124456E-3</v>
      </c>
      <c r="I56">
        <f>LN('25 TSE Stocks'!I56/'25 TSE Stocks'!I55)</f>
        <v>0</v>
      </c>
      <c r="J56">
        <f>LN('25 TSE Stocks'!J56/'25 TSE Stocks'!J55)</f>
        <v>4.8423932158602372E-3</v>
      </c>
      <c r="K56">
        <f>LN('25 TSE Stocks'!K56/'25 TSE Stocks'!K55)</f>
        <v>-6.7914154382640781E-3</v>
      </c>
      <c r="L56">
        <f>LN('25 TSE Stocks'!L56/'25 TSE Stocks'!L55)</f>
        <v>5.6653731323258868E-3</v>
      </c>
      <c r="M56">
        <f>LN('25 TSE Stocks'!M56/'25 TSE Stocks'!M55)</f>
        <v>1.475279022150017E-3</v>
      </c>
      <c r="N56">
        <f>LN('25 TSE Stocks'!N56/'25 TSE Stocks'!N55)</f>
        <v>1.1501798398850759E-2</v>
      </c>
      <c r="O56">
        <f>LN('25 TSE Stocks'!O56/'25 TSE Stocks'!O55)</f>
        <v>1.5783524924626841E-2</v>
      </c>
      <c r="P56">
        <f>LN('25 TSE Stocks'!P56/'25 TSE Stocks'!P55)</f>
        <v>4.7809074287595748E-3</v>
      </c>
      <c r="Q56">
        <f>LN('25 TSE Stocks'!Q56/'25 TSE Stocks'!Q55)</f>
        <v>2.2550986838325983E-3</v>
      </c>
      <c r="R56">
        <f>LN('25 TSE Stocks'!R56/'25 TSE Stocks'!R55)</f>
        <v>-2.3892145422228484E-3</v>
      </c>
      <c r="S56">
        <f>LN('25 TSE Stocks'!S56/'25 TSE Stocks'!S55)</f>
        <v>-8.855077689319495E-3</v>
      </c>
      <c r="T56">
        <f>LN('25 TSE Stocks'!T56/'25 TSE Stocks'!T55)</f>
        <v>3.9629856293441151E-2</v>
      </c>
      <c r="U56">
        <f>LN('25 TSE Stocks'!U56/'25 TSE Stocks'!U55)</f>
        <v>1.9107721134644724E-2</v>
      </c>
      <c r="V56">
        <f>LN('25 TSE Stocks'!V56/'25 TSE Stocks'!V55)</f>
        <v>4.5765340855145461E-3</v>
      </c>
      <c r="W56">
        <f>LN('25 TSE Stocks'!W56/'25 TSE Stocks'!W55)</f>
        <v>1.6260736827483909E-2</v>
      </c>
      <c r="X56">
        <f>LN('25 TSE Stocks'!X56/'25 TSE Stocks'!X55)</f>
        <v>8.4389529412474927E-3</v>
      </c>
      <c r="Y56">
        <f>LN('25 TSE Stocks'!Y56/'25 TSE Stocks'!Y55)</f>
        <v>3.6064755176735457E-2</v>
      </c>
      <c r="Z56">
        <f>LN('25 TSE Stocks'!Z56/'25 TSE Stocks'!Z55)</f>
        <v>4.5338980632254812E-2</v>
      </c>
    </row>
    <row r="57" spans="1:26" x14ac:dyDescent="0.25">
      <c r="A57" s="1">
        <v>41645</v>
      </c>
      <c r="B57">
        <f>LN('25 TSE Stocks'!B57/'25 TSE Stocks'!B56)</f>
        <v>1.7527190284264964E-2</v>
      </c>
      <c r="C57">
        <f>LN('25 TSE Stocks'!C57/'25 TSE Stocks'!C56)</f>
        <v>5.8240052958747545E-3</v>
      </c>
      <c r="D57">
        <f>LN('25 TSE Stocks'!D57/'25 TSE Stocks'!D56)</f>
        <v>-1.4992781002734329E-2</v>
      </c>
      <c r="E57">
        <f>LN('25 TSE Stocks'!E57/'25 TSE Stocks'!E56)</f>
        <v>1.2613991105567879E-2</v>
      </c>
      <c r="F57">
        <f>LN('25 TSE Stocks'!F57/'25 TSE Stocks'!F56)</f>
        <v>-1.1594210363452795E-2</v>
      </c>
      <c r="G57">
        <f>LN('25 TSE Stocks'!G57/'25 TSE Stocks'!G56)</f>
        <v>-2.045730225581174E-2</v>
      </c>
      <c r="H57">
        <f>LN('25 TSE Stocks'!H57/'25 TSE Stocks'!H56)</f>
        <v>-3.8831143391982105E-2</v>
      </c>
      <c r="I57">
        <f>LN('25 TSE Stocks'!I57/'25 TSE Stocks'!I56)</f>
        <v>7.3427586041734688E-2</v>
      </c>
      <c r="J57">
        <f>LN('25 TSE Stocks'!J57/'25 TSE Stocks'!J56)</f>
        <v>1.7558556342570291E-2</v>
      </c>
      <c r="K57">
        <f>LN('25 TSE Stocks'!K57/'25 TSE Stocks'!K56)</f>
        <v>-5.1238413217730011E-3</v>
      </c>
      <c r="L57">
        <f>LN('25 TSE Stocks'!L57/'25 TSE Stocks'!L56)</f>
        <v>-1.7094223956488845E-2</v>
      </c>
      <c r="M57">
        <f>LN('25 TSE Stocks'!M57/'25 TSE Stocks'!M56)</f>
        <v>-3.0940623180132954E-2</v>
      </c>
      <c r="N57">
        <f>LN('25 TSE Stocks'!N57/'25 TSE Stocks'!N56)</f>
        <v>7.1502775933116922E-2</v>
      </c>
      <c r="O57">
        <f>LN('25 TSE Stocks'!O57/'25 TSE Stocks'!O56)</f>
        <v>0</v>
      </c>
      <c r="P57">
        <f>LN('25 TSE Stocks'!P57/'25 TSE Stocks'!P56)</f>
        <v>-7.9052563108565257E-3</v>
      </c>
      <c r="Q57">
        <f>LN('25 TSE Stocks'!Q57/'25 TSE Stocks'!Q56)</f>
        <v>-7.9141073040812013E-3</v>
      </c>
      <c r="R57">
        <f>LN('25 TSE Stocks'!R57/'25 TSE Stocks'!R56)</f>
        <v>5.015624558221235E-2</v>
      </c>
      <c r="S57">
        <f>LN('25 TSE Stocks'!S57/'25 TSE Stocks'!S56)</f>
        <v>1.1370907172487267E-2</v>
      </c>
      <c r="T57">
        <f>LN('25 TSE Stocks'!T57/'25 TSE Stocks'!T56)</f>
        <v>-2.6944456418613406E-2</v>
      </c>
      <c r="U57">
        <f>LN('25 TSE Stocks'!U57/'25 TSE Stocks'!U56)</f>
        <v>-3.0255332268400255E-3</v>
      </c>
      <c r="V57">
        <f>LN('25 TSE Stocks'!V57/'25 TSE Stocks'!V56)</f>
        <v>1.3605693564644044E-2</v>
      </c>
      <c r="W57">
        <f>LN('25 TSE Stocks'!W57/'25 TSE Stocks'!W56)</f>
        <v>-1.2624320776928613E-2</v>
      </c>
      <c r="X57">
        <f>LN('25 TSE Stocks'!X57/'25 TSE Stocks'!X56)</f>
        <v>-1.0273925827955674E-2</v>
      </c>
      <c r="Y57">
        <f>LN('25 TSE Stocks'!Y57/'25 TSE Stocks'!Y56)</f>
        <v>-3.3243876647748402E-2</v>
      </c>
      <c r="Z57">
        <f>LN('25 TSE Stocks'!Z57/'25 TSE Stocks'!Z56)</f>
        <v>-2.6955752202077493E-2</v>
      </c>
    </row>
    <row r="58" spans="1:26" x14ac:dyDescent="0.25">
      <c r="A58" s="1">
        <v>41652</v>
      </c>
      <c r="B58">
        <f>LN('25 TSE Stocks'!B58/'25 TSE Stocks'!B57)</f>
        <v>0.12504966613669774</v>
      </c>
      <c r="C58">
        <f>LN('25 TSE Stocks'!C58/'25 TSE Stocks'!C57)</f>
        <v>2.8622678146417432E-2</v>
      </c>
      <c r="D58">
        <f>LN('25 TSE Stocks'!D58/'25 TSE Stocks'!D57)</f>
        <v>-2.2919158253951459E-2</v>
      </c>
      <c r="E58">
        <f>LN('25 TSE Stocks'!E58/'25 TSE Stocks'!E57)</f>
        <v>3.5571711045959305E-2</v>
      </c>
      <c r="F58">
        <f>LN('25 TSE Stocks'!F58/'25 TSE Stocks'!F57)</f>
        <v>-1.0256430147207249E-2</v>
      </c>
      <c r="G58">
        <f>LN('25 TSE Stocks'!G58/'25 TSE Stocks'!G57)</f>
        <v>-1.4411542842648273E-2</v>
      </c>
      <c r="H58">
        <f>LN('25 TSE Stocks'!H58/'25 TSE Stocks'!H57)</f>
        <v>0.16435900611824075</v>
      </c>
      <c r="I58">
        <f>LN('25 TSE Stocks'!I58/'25 TSE Stocks'!I57)</f>
        <v>3.0503217412287807E-2</v>
      </c>
      <c r="J58">
        <f>LN('25 TSE Stocks'!J58/'25 TSE Stocks'!J57)</f>
        <v>-1.7558556342570308E-2</v>
      </c>
      <c r="K58">
        <f>LN('25 TSE Stocks'!K58/'25 TSE Stocks'!K57)</f>
        <v>-1.2058943893246412E-2</v>
      </c>
      <c r="L58">
        <f>LN('25 TSE Stocks'!L58/'25 TSE Stocks'!L57)</f>
        <v>-1.917655481728695E-3</v>
      </c>
      <c r="M58">
        <f>LN('25 TSE Stocks'!M58/'25 TSE Stocks'!M57)</f>
        <v>3.1922855014013152E-2</v>
      </c>
      <c r="N58">
        <f>LN('25 TSE Stocks'!N58/'25 TSE Stocks'!N57)</f>
        <v>0.12302686708289444</v>
      </c>
      <c r="O58">
        <f>LN('25 TSE Stocks'!O58/'25 TSE Stocks'!O57)</f>
        <v>1.8366002568366159E-2</v>
      </c>
      <c r="P58">
        <f>LN('25 TSE Stocks'!P58/'25 TSE Stocks'!P57)</f>
        <v>2.8170649389520488E-2</v>
      </c>
      <c r="Q58">
        <f>LN('25 TSE Stocks'!Q58/'25 TSE Stocks'!Q57)</f>
        <v>1.576601180986693E-2</v>
      </c>
      <c r="R58">
        <f>LN('25 TSE Stocks'!R58/'25 TSE Stocks'!R57)</f>
        <v>-2.4647204539032738E-2</v>
      </c>
      <c r="S58">
        <f>LN('25 TSE Stocks'!S58/'25 TSE Stocks'!S57)</f>
        <v>3.7617500452918075E-3</v>
      </c>
      <c r="T58">
        <f>LN('25 TSE Stocks'!T58/'25 TSE Stocks'!T57)</f>
        <v>1.4598721395056406E-2</v>
      </c>
      <c r="U58">
        <f>LN('25 TSE Stocks'!U58/'25 TSE Stocks'!U57)</f>
        <v>1.6529329359216485E-2</v>
      </c>
      <c r="V58">
        <f>LN('25 TSE Stocks'!V58/'25 TSE Stocks'!V57)</f>
        <v>1.3423060734101433E-2</v>
      </c>
      <c r="W58">
        <f>LN('25 TSE Stocks'!W58/'25 TSE Stocks'!W57)</f>
        <v>-1.5546753324079747E-2</v>
      </c>
      <c r="X58">
        <f>LN('25 TSE Stocks'!X58/'25 TSE Stocks'!X57)</f>
        <v>3.4364620103207446E-3</v>
      </c>
      <c r="Y58">
        <f>LN('25 TSE Stocks'!Y58/'25 TSE Stocks'!Y57)</f>
        <v>-1.7045988489679927E-2</v>
      </c>
      <c r="Z58">
        <f>LN('25 TSE Stocks'!Z58/'25 TSE Stocks'!Z57)</f>
        <v>1.4466659245411835E-2</v>
      </c>
    </row>
    <row r="59" spans="1:26" x14ac:dyDescent="0.25">
      <c r="A59" s="1">
        <v>41659</v>
      </c>
      <c r="B59">
        <f>LN('25 TSE Stocks'!B59/'25 TSE Stocks'!B58)</f>
        <v>-4.0857698139306078E-2</v>
      </c>
      <c r="C59">
        <f>LN('25 TSE Stocks'!C59/'25 TSE Stocks'!C58)</f>
        <v>0.15447311093850574</v>
      </c>
      <c r="D59">
        <f>LN('25 TSE Stocks'!D59/'25 TSE Stocks'!D58)</f>
        <v>-1.5576633528626154E-2</v>
      </c>
      <c r="E59">
        <f>LN('25 TSE Stocks'!E59/'25 TSE Stocks'!E58)</f>
        <v>-4.536880224417679E-2</v>
      </c>
      <c r="F59">
        <f>LN('25 TSE Stocks'!F59/'25 TSE Stocks'!F58)</f>
        <v>-2.8381449539416875E-2</v>
      </c>
      <c r="G59">
        <f>LN('25 TSE Stocks'!G59/'25 TSE Stocks'!G58)</f>
        <v>-4.8504923800296845E-3</v>
      </c>
      <c r="H59">
        <f>LN('25 TSE Stocks'!H59/'25 TSE Stocks'!H58)</f>
        <v>-0.11145530958101811</v>
      </c>
      <c r="I59">
        <f>LN('25 TSE Stocks'!I59/'25 TSE Stocks'!I58)</f>
        <v>-2.6088475553128338E-2</v>
      </c>
      <c r="J59">
        <f>LN('25 TSE Stocks'!J59/'25 TSE Stocks'!J58)</f>
        <v>-6.314401240525655E-2</v>
      </c>
      <c r="K59">
        <f>LN('25 TSE Stocks'!K59/'25 TSE Stocks'!K58)</f>
        <v>-1.2205856338073405E-2</v>
      </c>
      <c r="L59">
        <f>LN('25 TSE Stocks'!L59/'25 TSE Stocks'!L58)</f>
        <v>-1.9380551227497489E-2</v>
      </c>
      <c r="M59">
        <f>LN('25 TSE Stocks'!M59/'25 TSE Stocks'!M58)</f>
        <v>-2.989746953815613E-2</v>
      </c>
      <c r="N59">
        <f>LN('25 TSE Stocks'!N59/'25 TSE Stocks'!N58)</f>
        <v>3.4806099730097582E-3</v>
      </c>
      <c r="O59">
        <f>LN('25 TSE Stocks'!O59/'25 TSE Stocks'!O58)</f>
        <v>4.5392603718199045E-3</v>
      </c>
      <c r="P59">
        <f>LN('25 TSE Stocks'!P59/'25 TSE Stocks'!P58)</f>
        <v>-2.817064938952046E-2</v>
      </c>
      <c r="Q59">
        <f>LN('25 TSE Stocks'!Q59/'25 TSE Stocks'!Q58)</f>
        <v>5.5709777151615953E-3</v>
      </c>
      <c r="R59">
        <f>LN('25 TSE Stocks'!R59/'25 TSE Stocks'!R58)</f>
        <v>-4.2640840966308956E-2</v>
      </c>
      <c r="S59">
        <f>LN('25 TSE Stocks'!S59/'25 TSE Stocks'!S58)</f>
        <v>-4.3485313395599738E-2</v>
      </c>
      <c r="T59">
        <f>LN('25 TSE Stocks'!T59/'25 TSE Stocks'!T58)</f>
        <v>-4.2289596298056266E-2</v>
      </c>
      <c r="U59">
        <f>LN('25 TSE Stocks'!U59/'25 TSE Stocks'!U58)</f>
        <v>-1.1089678900101587E-2</v>
      </c>
      <c r="V59">
        <f>LN('25 TSE Stocks'!V59/'25 TSE Stocks'!V58)</f>
        <v>-1.7937609763554341E-2</v>
      </c>
      <c r="W59">
        <f>LN('25 TSE Stocks'!W59/'25 TSE Stocks'!W58)</f>
        <v>-4.5248076532300591E-2</v>
      </c>
      <c r="X59">
        <f>LN('25 TSE Stocks'!X59/'25 TSE Stocks'!X58)</f>
        <v>-5.1022682882915532E-2</v>
      </c>
      <c r="Y59">
        <f>LN('25 TSE Stocks'!Y59/'25 TSE Stocks'!Y58)</f>
        <v>-2.3189465202027134E-2</v>
      </c>
      <c r="Z59">
        <f>LN('25 TSE Stocks'!Z59/'25 TSE Stocks'!Z58)</f>
        <v>-2.7299261242656348E-2</v>
      </c>
    </row>
    <row r="60" spans="1:26" x14ac:dyDescent="0.25">
      <c r="A60" s="1">
        <v>41666</v>
      </c>
      <c r="B60">
        <f>LN('25 TSE Stocks'!B60/'25 TSE Stocks'!B59)</f>
        <v>-2.5158324091083321E-2</v>
      </c>
      <c r="C60">
        <f>LN('25 TSE Stocks'!C60/'25 TSE Stocks'!C59)</f>
        <v>-3.3434742112837368E-2</v>
      </c>
      <c r="D60">
        <f>LN('25 TSE Stocks'!D60/'25 TSE Stocks'!D59)</f>
        <v>-3.3522639378531283E-2</v>
      </c>
      <c r="E60">
        <f>LN('25 TSE Stocks'!E60/'25 TSE Stocks'!E59)</f>
        <v>-1.4164451149057716E-2</v>
      </c>
      <c r="F60">
        <f>LN('25 TSE Stocks'!F60/'25 TSE Stocks'!F59)</f>
        <v>-5.7693303907280301E-2</v>
      </c>
      <c r="G60">
        <f>LN('25 TSE Stocks'!G60/'25 TSE Stocks'!G59)</f>
        <v>-4.1024707569533449E-2</v>
      </c>
      <c r="H60">
        <f>LN('25 TSE Stocks'!H60/'25 TSE Stocks'!H59)</f>
        <v>-2.5653907543414158E-2</v>
      </c>
      <c r="I60">
        <f>LN('25 TSE Stocks'!I60/'25 TSE Stocks'!I59)</f>
        <v>-4.0454892174019326E-2</v>
      </c>
      <c r="J60">
        <f>LN('25 TSE Stocks'!J60/'25 TSE Stocks'!J59)</f>
        <v>-2.4306591436628056E-2</v>
      </c>
      <c r="K60">
        <f>LN('25 TSE Stocks'!K60/'25 TSE Stocks'!K59)</f>
        <v>-2.1277035693788571E-2</v>
      </c>
      <c r="L60">
        <f>LN('25 TSE Stocks'!L60/'25 TSE Stocks'!L59)</f>
        <v>-1.1811016692875462E-2</v>
      </c>
      <c r="M60">
        <f>LN('25 TSE Stocks'!M60/'25 TSE Stocks'!M59)</f>
        <v>-6.5974537055084282E-3</v>
      </c>
      <c r="N60">
        <f>LN('25 TSE Stocks'!N60/'25 TSE Stocks'!N59)</f>
        <v>6.6209282431362065E-2</v>
      </c>
      <c r="O60">
        <f>LN('25 TSE Stocks'!O60/'25 TSE Stocks'!O59)</f>
        <v>4.5188084705753036E-3</v>
      </c>
      <c r="P60">
        <f>LN('25 TSE Stocks'!P60/'25 TSE Stocks'!P59)</f>
        <v>-6.3694459110528292E-3</v>
      </c>
      <c r="Q60">
        <f>LN('25 TSE Stocks'!Q60/'25 TSE Stocks'!Q59)</f>
        <v>-1.0050263219034268E-2</v>
      </c>
      <c r="R60">
        <f>LN('25 TSE Stocks'!R60/'25 TSE Stocks'!R59)</f>
        <v>-1.7048354820061707E-3</v>
      </c>
      <c r="S60">
        <f>LN('25 TSE Stocks'!S60/'25 TSE Stocks'!S59)</f>
        <v>-2.2472563587021814E-2</v>
      </c>
      <c r="T60">
        <f>LN('25 TSE Stocks'!T60/'25 TSE Stocks'!T59)</f>
        <v>-4.1902369155543837E-2</v>
      </c>
      <c r="U60">
        <f>LN('25 TSE Stocks'!U60/'25 TSE Stocks'!U59)</f>
        <v>-1.3044222251745164E-2</v>
      </c>
      <c r="V60">
        <f>LN('25 TSE Stocks'!V60/'25 TSE Stocks'!V59)</f>
        <v>-1.3667678620705762E-2</v>
      </c>
      <c r="W60">
        <f>LN('25 TSE Stocks'!W60/'25 TSE Stocks'!W59)</f>
        <v>-1.1639397596502404E-2</v>
      </c>
      <c r="X60">
        <f>LN('25 TSE Stocks'!X60/'25 TSE Stocks'!X59)</f>
        <v>-3.1166704705980715E-2</v>
      </c>
      <c r="Y60">
        <f>LN('25 TSE Stocks'!Y60/'25 TSE Stocks'!Y59)</f>
        <v>-2.6747418644276849E-2</v>
      </c>
      <c r="Z60">
        <f>LN('25 TSE Stocks'!Z60/'25 TSE Stocks'!Z59)</f>
        <v>-2.4277649937474464E-2</v>
      </c>
    </row>
    <row r="61" spans="1:26" x14ac:dyDescent="0.25">
      <c r="A61" s="1">
        <v>41673</v>
      </c>
      <c r="B61">
        <f>LN('25 TSE Stocks'!B61/'25 TSE Stocks'!B60)</f>
        <v>-0.10142526400660595</v>
      </c>
      <c r="C61">
        <f>LN('25 TSE Stocks'!C61/'25 TSE Stocks'!C60)</f>
        <v>-0.17197532284478631</v>
      </c>
      <c r="D61">
        <f>LN('25 TSE Stocks'!D61/'25 TSE Stocks'!D60)</f>
        <v>-1.5542144996914366E-2</v>
      </c>
      <c r="E61">
        <f>LN('25 TSE Stocks'!E61/'25 TSE Stocks'!E60)</f>
        <v>5.4142126934608986E-2</v>
      </c>
      <c r="F61">
        <f>LN('25 TSE Stocks'!F61/'25 TSE Stocks'!F60)</f>
        <v>-3.4289054203670205E-2</v>
      </c>
      <c r="G61">
        <f>LN('25 TSE Stocks'!G61/'25 TSE Stocks'!G60)</f>
        <v>-3.721769880631152E-3</v>
      </c>
      <c r="H61">
        <f>LN('25 TSE Stocks'!H61/'25 TSE Stocks'!H60)</f>
        <v>0</v>
      </c>
      <c r="I61">
        <f>LN('25 TSE Stocks'!I61/'25 TSE Stocks'!I60)</f>
        <v>-9.2166475577876734E-3</v>
      </c>
      <c r="J61">
        <f>LN('25 TSE Stocks'!J61/'25 TSE Stocks'!J60)</f>
        <v>2.6020574628652676E-2</v>
      </c>
      <c r="K61">
        <f>LN('25 TSE Stocks'!K61/'25 TSE Stocks'!K60)</f>
        <v>-5.3370838314033123E-2</v>
      </c>
      <c r="L61">
        <f>LN('25 TSE Stocks'!L61/'25 TSE Stocks'!L60)</f>
        <v>-2.8114445313441028E-2</v>
      </c>
      <c r="M61">
        <f>LN('25 TSE Stocks'!M61/'25 TSE Stocks'!M60)</f>
        <v>-6.7938517696703726E-2</v>
      </c>
      <c r="N61">
        <f>LN('25 TSE Stocks'!N61/'25 TSE Stocks'!N60)</f>
        <v>-7.2483205588851934E-2</v>
      </c>
      <c r="O61">
        <f>LN('25 TSE Stocks'!O61/'25 TSE Stocks'!O60)</f>
        <v>9.0134063431045631E-4</v>
      </c>
      <c r="P61">
        <f>LN('25 TSE Stocks'!P61/'25 TSE Stocks'!P60)</f>
        <v>-8.019237622431204E-3</v>
      </c>
      <c r="Q61">
        <f>LN('25 TSE Stocks'!Q61/'25 TSE Stocks'!Q60)</f>
        <v>2.6579487263369488E-2</v>
      </c>
      <c r="R61">
        <f>LN('25 TSE Stocks'!R61/'25 TSE Stocks'!R60)</f>
        <v>-6.4701066838199817E-2</v>
      </c>
      <c r="S61">
        <f>LN('25 TSE Stocks'!S61/'25 TSE Stocks'!S60)</f>
        <v>-2.1622646661117011E-2</v>
      </c>
      <c r="T61">
        <f>LN('25 TSE Stocks'!T61/'25 TSE Stocks'!T60)</f>
        <v>-5.3191901295718914E-2</v>
      </c>
      <c r="U61">
        <f>LN('25 TSE Stocks'!U61/'25 TSE Stocks'!U60)</f>
        <v>-4.0503920832949389E-2</v>
      </c>
      <c r="V61">
        <f>LN('25 TSE Stocks'!V61/'25 TSE Stocks'!V60)</f>
        <v>1.3667678620705623E-2</v>
      </c>
      <c r="W61">
        <f>LN('25 TSE Stocks'!W61/'25 TSE Stocks'!W60)</f>
        <v>-5.0010234214526619E-2</v>
      </c>
      <c r="X61">
        <f>LN('25 TSE Stocks'!X61/'25 TSE Stocks'!X60)</f>
        <v>-4.5722235489789598E-2</v>
      </c>
      <c r="Y61">
        <f>LN('25 TSE Stocks'!Y61/'25 TSE Stocks'!Y60)</f>
        <v>-3.6814002940022537E-2</v>
      </c>
      <c r="Z61">
        <f>LN('25 TSE Stocks'!Z61/'25 TSE Stocks'!Z60)</f>
        <v>5.6550948581530662E-3</v>
      </c>
    </row>
    <row r="62" spans="1:26" x14ac:dyDescent="0.25">
      <c r="A62" s="1">
        <v>41680</v>
      </c>
      <c r="B62">
        <f>LN('25 TSE Stocks'!B62/'25 TSE Stocks'!B61)</f>
        <v>3.0165751061333609E-3</v>
      </c>
      <c r="C62">
        <f>LN('25 TSE Stocks'!C62/'25 TSE Stocks'!C61)</f>
        <v>6.6614737640464092E-2</v>
      </c>
      <c r="D62">
        <f>LN('25 TSE Stocks'!D62/'25 TSE Stocks'!D61)</f>
        <v>8.4534932830351656E-2</v>
      </c>
      <c r="E62">
        <f>LN('25 TSE Stocks'!E62/'25 TSE Stocks'!E61)</f>
        <v>-1.2236749419921972E-2</v>
      </c>
      <c r="F62">
        <f>LN('25 TSE Stocks'!F62/'25 TSE Stocks'!F61)</f>
        <v>-1.8441531694100378E-2</v>
      </c>
      <c r="G62">
        <f>LN('25 TSE Stocks'!G62/'25 TSE Stocks'!G61)</f>
        <v>-1.4855816254127305E-2</v>
      </c>
      <c r="H62">
        <f>LN('25 TSE Stocks'!H62/'25 TSE Stocks'!H61)</f>
        <v>-2.9093050982310294E-2</v>
      </c>
      <c r="I62">
        <f>LN('25 TSE Stocks'!I62/'25 TSE Stocks'!I61)</f>
        <v>1.379334216851015E-2</v>
      </c>
      <c r="J62">
        <f>LN('25 TSE Stocks'!J62/'25 TSE Stocks'!J61)</f>
        <v>-3.8398936298569442E-2</v>
      </c>
      <c r="K62">
        <f>LN('25 TSE Stocks'!K62/'25 TSE Stocks'!K61)</f>
        <v>1.8727290077715741E-2</v>
      </c>
      <c r="L62">
        <f>LN('25 TSE Stocks'!L62/'25 TSE Stocks'!L61)</f>
        <v>-1.8499894786552291E-2</v>
      </c>
      <c r="M62">
        <f>LN('25 TSE Stocks'!M62/'25 TSE Stocks'!M61)</f>
        <v>-2.5387950648871498E-2</v>
      </c>
      <c r="N62">
        <f>LN('25 TSE Stocks'!N62/'25 TSE Stocks'!N61)</f>
        <v>-4.5557552328652287E-3</v>
      </c>
      <c r="O62">
        <f>LN('25 TSE Stocks'!O62/'25 TSE Stocks'!O61)</f>
        <v>-1.8034944165385644E-3</v>
      </c>
      <c r="P62">
        <f>LN('25 TSE Stocks'!P62/'25 TSE Stocks'!P61)</f>
        <v>-2.4451135720434978E-2</v>
      </c>
      <c r="Q62">
        <f>LN('25 TSE Stocks'!Q62/'25 TSE Stocks'!Q61)</f>
        <v>6.5358454555213231E-3</v>
      </c>
      <c r="R62">
        <f>LN('25 TSE Stocks'!R62/'25 TSE Stocks'!R61)</f>
        <v>1.0397291250289385E-3</v>
      </c>
      <c r="S62">
        <f>LN('25 TSE Stocks'!S62/'25 TSE Stocks'!S61)</f>
        <v>-6.8539579545903598E-3</v>
      </c>
      <c r="T62">
        <f>LN('25 TSE Stocks'!T62/'25 TSE Stocks'!T61)</f>
        <v>-5.6180918715843971E-2</v>
      </c>
      <c r="U62">
        <f>LN('25 TSE Stocks'!U62/'25 TSE Stocks'!U61)</f>
        <v>3.1917810128035989E-2</v>
      </c>
      <c r="V62">
        <f>LN('25 TSE Stocks'!V62/'25 TSE Stocks'!V61)</f>
        <v>-4.5353869247530317E-3</v>
      </c>
      <c r="W62">
        <f>LN('25 TSE Stocks'!W62/'25 TSE Stocks'!W61)</f>
        <v>7.1538137819858565E-3</v>
      </c>
      <c r="X62">
        <f>LN('25 TSE Stocks'!X62/'25 TSE Stocks'!X61)</f>
        <v>3.0712490827633665E-2</v>
      </c>
      <c r="Y62">
        <f>LN('25 TSE Stocks'!Y62/'25 TSE Stocks'!Y61)</f>
        <v>-4.8009074043028524E-2</v>
      </c>
      <c r="Z62">
        <f>LN('25 TSE Stocks'!Z62/'25 TSE Stocks'!Z61)</f>
        <v>1.8780277306801388E-3</v>
      </c>
    </row>
    <row r="63" spans="1:26" x14ac:dyDescent="0.25">
      <c r="A63" s="1">
        <v>41687</v>
      </c>
      <c r="B63">
        <f>LN('25 TSE Stocks'!B63/'25 TSE Stocks'!B62)</f>
        <v>5.3750043491389253E-2</v>
      </c>
      <c r="C63">
        <f>LN('25 TSE Stocks'!C63/'25 TSE Stocks'!C62)</f>
        <v>-1.2297723538540169E-2</v>
      </c>
      <c r="D63">
        <f>LN('25 TSE Stocks'!D63/'25 TSE Stocks'!D62)</f>
        <v>4.5176199695865039E-2</v>
      </c>
      <c r="E63">
        <f>LN('25 TSE Stocks'!E63/'25 TSE Stocks'!E62)</f>
        <v>2.4325639562946817E-2</v>
      </c>
      <c r="F63">
        <f>LN('25 TSE Stocks'!F63/'25 TSE Stocks'!F62)</f>
        <v>3.3281057280128333E-2</v>
      </c>
      <c r="G63">
        <f>LN('25 TSE Stocks'!G63/'25 TSE Stocks'!G62)</f>
        <v>2.8658397059640062E-2</v>
      </c>
      <c r="H63">
        <f>LN('25 TSE Stocks'!H63/'25 TSE Stocks'!H62)</f>
        <v>2.280092702319635E-2</v>
      </c>
      <c r="I63">
        <f>LN('25 TSE Stocks'!I63/'25 TSE Stocks'!I62)</f>
        <v>4.0273835805035393E-2</v>
      </c>
      <c r="J63">
        <f>LN('25 TSE Stocks'!J63/'25 TSE Stocks'!J62)</f>
        <v>2.8071865984608545E-2</v>
      </c>
      <c r="K63">
        <f>LN('25 TSE Stocks'!K63/'25 TSE Stocks'!K62)</f>
        <v>5.064371074440719E-2</v>
      </c>
      <c r="L63">
        <f>LN('25 TSE Stocks'!L63/'25 TSE Stocks'!L62)</f>
        <v>4.4632168857052852E-2</v>
      </c>
      <c r="M63">
        <f>LN('25 TSE Stocks'!M63/'25 TSE Stocks'!M62)</f>
        <v>5.1740463984649952E-2</v>
      </c>
      <c r="N63">
        <f>LN('25 TSE Stocks'!N63/'25 TSE Stocks'!N62)</f>
        <v>-1.3081386182614745E-2</v>
      </c>
      <c r="O63">
        <f>LN('25 TSE Stocks'!O63/'25 TSE Stocks'!O62)</f>
        <v>3.9810723697417984E-2</v>
      </c>
      <c r="P63">
        <f>LN('25 TSE Stocks'!P63/'25 TSE Stocks'!P62)</f>
        <v>1.3114740061245111E-2</v>
      </c>
      <c r="Q63">
        <f>LN('25 TSE Stocks'!Q63/'25 TSE Stocks'!Q62)</f>
        <v>-6.5358454555212702E-3</v>
      </c>
      <c r="R63">
        <f>LN('25 TSE Stocks'!R63/'25 TSE Stocks'!R62)</f>
        <v>4.2473091199441822E-2</v>
      </c>
      <c r="S63">
        <f>LN('25 TSE Stocks'!S63/'25 TSE Stocks'!S62)</f>
        <v>1.3746278924938293E-3</v>
      </c>
      <c r="T63">
        <f>LN('25 TSE Stocks'!T63/'25 TSE Stocks'!T62)</f>
        <v>4.6634385185434397E-2</v>
      </c>
      <c r="U63">
        <f>LN('25 TSE Stocks'!U63/'25 TSE Stocks'!U62)</f>
        <v>5.1908979388482032E-2</v>
      </c>
      <c r="V63">
        <f>LN('25 TSE Stocks'!V63/'25 TSE Stocks'!V62)</f>
        <v>6.1693756492109758E-2</v>
      </c>
      <c r="W63">
        <f>LN('25 TSE Stocks'!W63/'25 TSE Stocks'!W62)</f>
        <v>4.0903420190674458E-2</v>
      </c>
      <c r="X63">
        <f>LN('25 TSE Stocks'!X63/'25 TSE Stocks'!X62)</f>
        <v>5.516113733638018E-2</v>
      </c>
      <c r="Y63">
        <f>LN('25 TSE Stocks'!Y63/'25 TSE Stocks'!Y62)</f>
        <v>4.1739455646320957E-2</v>
      </c>
      <c r="Z63">
        <f>LN('25 TSE Stocks'!Z63/'25 TSE Stocks'!Z62)</f>
        <v>3.8643200079053266E-2</v>
      </c>
    </row>
    <row r="64" spans="1:26" x14ac:dyDescent="0.25">
      <c r="A64" s="1">
        <v>41694</v>
      </c>
      <c r="B64">
        <f>LN('25 TSE Stocks'!B64/'25 TSE Stocks'!B63)</f>
        <v>3.8268777378996741E-2</v>
      </c>
      <c r="C64">
        <f>LN('25 TSE Stocks'!C64/'25 TSE Stocks'!C63)</f>
        <v>6.7266219851113149E-3</v>
      </c>
      <c r="D64">
        <f>LN('25 TSE Stocks'!D64/'25 TSE Stocks'!D63)</f>
        <v>-1.3119661249659145E-2</v>
      </c>
      <c r="E64">
        <f>LN('25 TSE Stocks'!E64/'25 TSE Stocks'!E63)</f>
        <v>0.11108534297880669</v>
      </c>
      <c r="F64">
        <f>LN('25 TSE Stocks'!F64/'25 TSE Stocks'!F63)</f>
        <v>-4.0072146819378873E-2</v>
      </c>
      <c r="G64">
        <f>LN('25 TSE Stocks'!G64/'25 TSE Stocks'!G63)</f>
        <v>-2.4195294821963725E-2</v>
      </c>
      <c r="H64">
        <f>LN('25 TSE Stocks'!H64/'25 TSE Stocks'!H63)</f>
        <v>1.5212708584694846E-2</v>
      </c>
      <c r="I64">
        <f>LN('25 TSE Stocks'!I64/'25 TSE Stocks'!I63)</f>
        <v>-4.3956382417385522E-3</v>
      </c>
      <c r="J64">
        <f>LN('25 TSE Stocks'!J64/'25 TSE Stocks'!J63)</f>
        <v>4.8954961717326426E-2</v>
      </c>
      <c r="K64">
        <f>LN('25 TSE Stocks'!K64/'25 TSE Stocks'!K63)</f>
        <v>1.5748370474569059E-2</v>
      </c>
      <c r="L64">
        <f>LN('25 TSE Stocks'!L64/'25 TSE Stocks'!L63)</f>
        <v>-3.2260921270231072E-2</v>
      </c>
      <c r="M64">
        <f>LN('25 TSE Stocks'!M64/'25 TSE Stocks'!M63)</f>
        <v>-2.0375987812859112E-2</v>
      </c>
      <c r="N64">
        <f>LN('25 TSE Stocks'!N64/'25 TSE Stocks'!N63)</f>
        <v>2.8429455539164604E-3</v>
      </c>
      <c r="O64">
        <f>LN('25 TSE Stocks'!O64/'25 TSE Stocks'!O63)</f>
        <v>2.2299410280074729E-2</v>
      </c>
      <c r="P64">
        <f>LN('25 TSE Stocks'!P64/'25 TSE Stocks'!P63)</f>
        <v>6.4935935747078687E-3</v>
      </c>
      <c r="Q64">
        <f>LN('25 TSE Stocks'!Q64/'25 TSE Stocks'!Q63)</f>
        <v>-5.4793999682922921E-3</v>
      </c>
      <c r="R64">
        <f>LN('25 TSE Stocks'!R64/'25 TSE Stocks'!R63)</f>
        <v>-5.1870108712129846E-2</v>
      </c>
      <c r="S64">
        <f>LN('25 TSE Stocks'!S64/'25 TSE Stocks'!S63)</f>
        <v>-3.06858840536984E-2</v>
      </c>
      <c r="T64">
        <f>LN('25 TSE Stocks'!T64/'25 TSE Stocks'!T63)</f>
        <v>-5.9276520536722138E-2</v>
      </c>
      <c r="U64">
        <f>LN('25 TSE Stocks'!U64/'25 TSE Stocks'!U63)</f>
        <v>2.1692658568249139E-2</v>
      </c>
      <c r="V64">
        <f>LN('25 TSE Stocks'!V64/'25 TSE Stocks'!V63)</f>
        <v>1.6949607814319794E-2</v>
      </c>
      <c r="W64">
        <f>LN('25 TSE Stocks'!W64/'25 TSE Stocks'!W63)</f>
        <v>-9.7819812504783645E-4</v>
      </c>
      <c r="X64">
        <f>LN('25 TSE Stocks'!X64/'25 TSE Stocks'!X63)</f>
        <v>8.9046208080759467E-3</v>
      </c>
      <c r="Y64">
        <f>LN('25 TSE Stocks'!Y64/'25 TSE Stocks'!Y63)</f>
        <v>-2.8710068829673595E-2</v>
      </c>
      <c r="Z64">
        <f>LN('25 TSE Stocks'!Z64/'25 TSE Stocks'!Z63)</f>
        <v>-5.429835566897025E-3</v>
      </c>
    </row>
    <row r="65" spans="1:26" x14ac:dyDescent="0.25">
      <c r="A65" s="1">
        <v>41701</v>
      </c>
      <c r="B65">
        <f>LN('25 TSE Stocks'!B65/'25 TSE Stocks'!B64)</f>
        <v>1.9946508732231822E-2</v>
      </c>
      <c r="C65">
        <f>LN('25 TSE Stocks'!C65/'25 TSE Stocks'!C64)</f>
        <v>3.7284987339000701E-2</v>
      </c>
      <c r="D65">
        <f>LN('25 TSE Stocks'!D65/'25 TSE Stocks'!D64)</f>
        <v>5.3565084873646099E-2</v>
      </c>
      <c r="E65">
        <f>LN('25 TSE Stocks'!E65/'25 TSE Stocks'!E64)</f>
        <v>3.2905268483611985E-2</v>
      </c>
      <c r="F65">
        <f>LN('25 TSE Stocks'!F65/'25 TSE Stocks'!F64)</f>
        <v>2.523262123335103E-2</v>
      </c>
      <c r="G65">
        <f>LN('25 TSE Stocks'!G65/'25 TSE Stocks'!G64)</f>
        <v>8.5263984520786533E-3</v>
      </c>
      <c r="H65">
        <f>LN('25 TSE Stocks'!H65/'25 TSE Stocks'!H64)</f>
        <v>2.4562769115543625E-2</v>
      </c>
      <c r="I65">
        <f>LN('25 TSE Stocks'!I65/'25 TSE Stocks'!I64)</f>
        <v>1.312931143361348E-2</v>
      </c>
      <c r="J65">
        <f>LN('25 TSE Stocks'!J65/'25 TSE Stocks'!J64)</f>
        <v>-3.3001748011071926E-3</v>
      </c>
      <c r="K65">
        <f>LN('25 TSE Stocks'!K65/'25 TSE Stocks'!K64)</f>
        <v>-5.2219483081807601E-3</v>
      </c>
      <c r="L65">
        <f>LN('25 TSE Stocks'!L65/'25 TSE Stocks'!L64)</f>
        <v>2.3292309887659055E-2</v>
      </c>
      <c r="M65">
        <f>LN('25 TSE Stocks'!M65/'25 TSE Stocks'!M64)</f>
        <v>5.1212026095388802E-2</v>
      </c>
      <c r="N65">
        <f>LN('25 TSE Stocks'!N65/'25 TSE Stocks'!N64)</f>
        <v>7.7729407136734301E-3</v>
      </c>
      <c r="O65">
        <f>LN('25 TSE Stocks'!O65/'25 TSE Stocks'!O64)</f>
        <v>-2.1432508692847456E-2</v>
      </c>
      <c r="P65">
        <f>LN('25 TSE Stocks'!P65/'25 TSE Stocks'!P64)</f>
        <v>-6.4935935747079234E-3</v>
      </c>
      <c r="Q65">
        <f>LN('25 TSE Stocks'!Q65/'25 TSE Stocks'!Q64)</f>
        <v>1.0984168080339263E-3</v>
      </c>
      <c r="R65">
        <f>LN('25 TSE Stocks'!R65/'25 TSE Stocks'!R64)</f>
        <v>4.4257565192101049E-2</v>
      </c>
      <c r="S65">
        <f>LN('25 TSE Stocks'!S65/'25 TSE Stocks'!S64)</f>
        <v>2.2157074735251081E-2</v>
      </c>
      <c r="T65">
        <f>LN('25 TSE Stocks'!T65/'25 TSE Stocks'!T64)</f>
        <v>7.5923761758579261E-2</v>
      </c>
      <c r="U65">
        <f>LN('25 TSE Stocks'!U65/'25 TSE Stocks'!U64)</f>
        <v>1.0530835349935987E-2</v>
      </c>
      <c r="V65">
        <f>LN('25 TSE Stocks'!V65/'25 TSE Stocks'!V64)</f>
        <v>-4.2107476495542558E-3</v>
      </c>
      <c r="W65">
        <f>LN('25 TSE Stocks'!W65/'25 TSE Stocks'!W64)</f>
        <v>2.7028885443580997E-2</v>
      </c>
      <c r="X65">
        <f>LN('25 TSE Stocks'!X65/'25 TSE Stocks'!X64)</f>
        <v>2.2788237307991246E-2</v>
      </c>
      <c r="Y65">
        <f>LN('25 TSE Stocks'!Y65/'25 TSE Stocks'!Y64)</f>
        <v>7.4801327172325779E-2</v>
      </c>
      <c r="Z65">
        <f>LN('25 TSE Stocks'!Z65/'25 TSE Stocks'!Z64)</f>
        <v>5.4298355668970467E-3</v>
      </c>
    </row>
    <row r="66" spans="1:26" x14ac:dyDescent="0.25">
      <c r="A66" s="1">
        <v>41708</v>
      </c>
      <c r="B66">
        <f>LN('25 TSE Stocks'!B66/'25 TSE Stocks'!B65)</f>
        <v>-0.11800767940238824</v>
      </c>
      <c r="C66">
        <f>LN('25 TSE Stocks'!C66/'25 TSE Stocks'!C65)</f>
        <v>-7.9504520554673788E-2</v>
      </c>
      <c r="D66">
        <f>LN('25 TSE Stocks'!D66/'25 TSE Stocks'!D65)</f>
        <v>-3.8275312828285321E-2</v>
      </c>
      <c r="E66">
        <f>LN('25 TSE Stocks'!E66/'25 TSE Stocks'!E65)</f>
        <v>-5.5867259859820523E-2</v>
      </c>
      <c r="F66">
        <f>LN('25 TSE Stocks'!F66/'25 TSE Stocks'!F65)</f>
        <v>-7.0536640490778138E-2</v>
      </c>
      <c r="G66">
        <f>LN('25 TSE Stocks'!G66/'25 TSE Stocks'!G65)</f>
        <v>-5.9108119293341574E-2</v>
      </c>
      <c r="H66">
        <f>LN('25 TSE Stocks'!H66/'25 TSE Stocks'!H65)</f>
        <v>-7.4641379413227724E-2</v>
      </c>
      <c r="I66">
        <f>LN('25 TSE Stocks'!I66/'25 TSE Stocks'!I65)</f>
        <v>-1.312931143361349E-2</v>
      </c>
      <c r="J66">
        <f>LN('25 TSE Stocks'!J66/'25 TSE Stocks'!J65)</f>
        <v>-5.4342704294065194E-2</v>
      </c>
      <c r="K66">
        <f>LN('25 TSE Stocks'!K66/'25 TSE Stocks'!K65)</f>
        <v>-3.3720994530266897E-2</v>
      </c>
      <c r="L66">
        <f>LN('25 TSE Stocks'!L66/'25 TSE Stocks'!L65)</f>
        <v>-5.4512269663685296E-2</v>
      </c>
      <c r="M66">
        <f>LN('25 TSE Stocks'!M66/'25 TSE Stocks'!M65)</f>
        <v>-6.5946250350586169E-2</v>
      </c>
      <c r="N66">
        <f>LN('25 TSE Stocks'!N66/'25 TSE Stocks'!N65)</f>
        <v>-8.2248190256955053E-2</v>
      </c>
      <c r="O66">
        <f>LN('25 TSE Stocks'!O66/'25 TSE Stocks'!O65)</f>
        <v>-3.2587630944760797E-2</v>
      </c>
      <c r="P66">
        <f>LN('25 TSE Stocks'!P66/'25 TSE Stocks'!P65)</f>
        <v>-3.2625461089422752E-3</v>
      </c>
      <c r="Q66">
        <f>LN('25 TSE Stocks'!Q66/'25 TSE Stocks'!Q65)</f>
        <v>-4.8351249281059751E-2</v>
      </c>
      <c r="R66">
        <f>LN('25 TSE Stocks'!R66/'25 TSE Stocks'!R65)</f>
        <v>-6.4825243562031648E-2</v>
      </c>
      <c r="S66">
        <f>LN('25 TSE Stocks'!S66/'25 TSE Stocks'!S65)</f>
        <v>-6.238432476816512E-2</v>
      </c>
      <c r="T66">
        <f>LN('25 TSE Stocks'!T66/'25 TSE Stocks'!T65)</f>
        <v>-9.6490288951006378E-2</v>
      </c>
      <c r="U66">
        <f>LN('25 TSE Stocks'!U66/'25 TSE Stocks'!U65)</f>
        <v>-8.5982287115346862E-2</v>
      </c>
      <c r="V66">
        <f>LN('25 TSE Stocks'!V66/'25 TSE Stocks'!V65)</f>
        <v>-6.9897229732122312E-2</v>
      </c>
      <c r="W66">
        <f>LN('25 TSE Stocks'!W66/'25 TSE Stocks'!W65)</f>
        <v>-7.5134141957924352E-2</v>
      </c>
      <c r="X66">
        <f>LN('25 TSE Stocks'!X66/'25 TSE Stocks'!X65)</f>
        <v>-4.7924087015823853E-2</v>
      </c>
      <c r="Y66">
        <f>LN('25 TSE Stocks'!Y66/'25 TSE Stocks'!Y65)</f>
        <v>-3.3590967926579854E-2</v>
      </c>
      <c r="Z66">
        <f>LN('25 TSE Stocks'!Z66/'25 TSE Stocks'!Z65)</f>
        <v>-3.4898013369252794E-2</v>
      </c>
    </row>
    <row r="67" spans="1:26" x14ac:dyDescent="0.25">
      <c r="A67" s="1">
        <v>41715</v>
      </c>
      <c r="B67">
        <f>LN('25 TSE Stocks'!B67/'25 TSE Stocks'!B66)</f>
        <v>-8.1136819357003551E-3</v>
      </c>
      <c r="C67">
        <f>LN('25 TSE Stocks'!C67/'25 TSE Stocks'!C66)</f>
        <v>-7.626203380823228E-2</v>
      </c>
      <c r="D67">
        <f>LN('25 TSE Stocks'!D67/'25 TSE Stocks'!D66)</f>
        <v>-4.0551153232519878E-2</v>
      </c>
      <c r="E67">
        <f>LN('25 TSE Stocks'!E67/'25 TSE Stocks'!E66)</f>
        <v>4.8780528614329544E-3</v>
      </c>
      <c r="F67">
        <f>LN('25 TSE Stocks'!F67/'25 TSE Stocks'!F66)</f>
        <v>-2.7101927978086842E-2</v>
      </c>
      <c r="G67">
        <f>LN('25 TSE Stocks'!G67/'25 TSE Stocks'!G66)</f>
        <v>-2.29601697545566E-2</v>
      </c>
      <c r="H67">
        <f>LN('25 TSE Stocks'!H67/'25 TSE Stocks'!H66)</f>
        <v>-4.8790427274683371E-2</v>
      </c>
      <c r="I67">
        <f>LN('25 TSE Stocks'!I67/'25 TSE Stocks'!I66)</f>
        <v>-3.1322416020662422E-2</v>
      </c>
      <c r="J67">
        <f>LN('25 TSE Stocks'!J67/'25 TSE Stocks'!J66)</f>
        <v>3.599357497931982E-2</v>
      </c>
      <c r="K67">
        <f>LN('25 TSE Stocks'!K67/'25 TSE Stocks'!K66)</f>
        <v>-1.0889506455983517E-2</v>
      </c>
      <c r="L67">
        <f>LN('25 TSE Stocks'!L67/'25 TSE Stocks'!L66)</f>
        <v>-1.9211046419816531E-2</v>
      </c>
      <c r="M67">
        <f>LN('25 TSE Stocks'!M67/'25 TSE Stocks'!M66)</f>
        <v>-4.2679112447603453E-2</v>
      </c>
      <c r="N67">
        <f>LN('25 TSE Stocks'!N67/'25 TSE Stocks'!N66)</f>
        <v>-4.6030640512701284E-3</v>
      </c>
      <c r="O67">
        <f>LN('25 TSE Stocks'!O67/'25 TSE Stocks'!O66)</f>
        <v>-5.3860307746602743E-3</v>
      </c>
      <c r="P67">
        <f>LN('25 TSE Stocks'!P67/'25 TSE Stocks'!P66)</f>
        <v>-2.582072665849797E-2</v>
      </c>
      <c r="Q67">
        <f>LN('25 TSE Stocks'!Q67/'25 TSE Stocks'!Q66)</f>
        <v>-4.6188771432397633E-3</v>
      </c>
      <c r="R67">
        <f>LN('25 TSE Stocks'!R67/'25 TSE Stocks'!R66)</f>
        <v>-1.6216525154331542E-3</v>
      </c>
      <c r="S67">
        <f>LN('25 TSE Stocks'!S67/'25 TSE Stocks'!S66)</f>
        <v>-3.8143462553756516E-2</v>
      </c>
      <c r="T67">
        <f>LN('25 TSE Stocks'!T67/'25 TSE Stocks'!T66)</f>
        <v>-2.8987353488949409E-2</v>
      </c>
      <c r="U67">
        <f>LN('25 TSE Stocks'!U67/'25 TSE Stocks'!U66)</f>
        <v>2.3480146765338314E-2</v>
      </c>
      <c r="V67">
        <f>LN('25 TSE Stocks'!V67/'25 TSE Stocks'!V66)</f>
        <v>-4.6304477603255401E-2</v>
      </c>
      <c r="W67">
        <f>LN('25 TSE Stocks'!W67/'25 TSE Stocks'!W66)</f>
        <v>-4.6226512475312981E-2</v>
      </c>
      <c r="X67">
        <f>LN('25 TSE Stocks'!X67/'25 TSE Stocks'!X66)</f>
        <v>-5.4693409345744903E-3</v>
      </c>
      <c r="Y67">
        <f>LN('25 TSE Stocks'!Y67/'25 TSE Stocks'!Y66)</f>
        <v>2.1506335294574474E-2</v>
      </c>
      <c r="Z67">
        <f>LN('25 TSE Stocks'!Z67/'25 TSE Stocks'!Z66)</f>
        <v>-2.6516719304256503E-2</v>
      </c>
    </row>
    <row r="68" spans="1:26" x14ac:dyDescent="0.25">
      <c r="A68" s="1">
        <v>41722</v>
      </c>
      <c r="B68">
        <f>LN('25 TSE Stocks'!B68/'25 TSE Stocks'!B67)</f>
        <v>0.17431277047674953</v>
      </c>
      <c r="C68">
        <f>LN('25 TSE Stocks'!C68/'25 TSE Stocks'!C67)</f>
        <v>6.2696763518343412E-3</v>
      </c>
      <c r="D68">
        <f>LN('25 TSE Stocks'!D68/'25 TSE Stocks'!D67)</f>
        <v>-3.2890180325333765E-2</v>
      </c>
      <c r="E68">
        <f>LN('25 TSE Stocks'!E68/'25 TSE Stocks'!E67)</f>
        <v>-5.3729319145560693E-2</v>
      </c>
      <c r="F68">
        <f>LN('25 TSE Stocks'!F68/'25 TSE Stocks'!F67)</f>
        <v>1.6349385009462678E-2</v>
      </c>
      <c r="G68">
        <f>LN('25 TSE Stocks'!G68/'25 TSE Stocks'!G67)</f>
        <v>6.425058350220722E-2</v>
      </c>
      <c r="H68">
        <f>LN('25 TSE Stocks'!H68/'25 TSE Stocks'!H67)</f>
        <v>3.5632272963096401E-2</v>
      </c>
      <c r="I68">
        <f>LN('25 TSE Stocks'!I68/'25 TSE Stocks'!I67)</f>
        <v>1.3544244985754539E-2</v>
      </c>
      <c r="J68">
        <f>LN('25 TSE Stocks'!J68/'25 TSE Stocks'!J67)</f>
        <v>9.0092844900672153E-2</v>
      </c>
      <c r="K68">
        <f>LN('25 TSE Stocks'!K68/'25 TSE Stocks'!K67)</f>
        <v>8.0604043012604251E-2</v>
      </c>
      <c r="L68">
        <f>LN('25 TSE Stocks'!L68/'25 TSE Stocks'!L67)</f>
        <v>0.11009093791780306</v>
      </c>
      <c r="M68">
        <f>LN('25 TSE Stocks'!M68/'25 TSE Stocks'!M67)</f>
        <v>-1.1482844584930635E-3</v>
      </c>
      <c r="N68">
        <f>LN('25 TSE Stocks'!N68/'25 TSE Stocks'!N67)</f>
        <v>-2.6491559915607869E-2</v>
      </c>
      <c r="O68">
        <f>LN('25 TSE Stocks'!O68/'25 TSE Stocks'!O67)</f>
        <v>7.7061146920380796E-2</v>
      </c>
      <c r="P68">
        <f>LN('25 TSE Stocks'!P68/'25 TSE Stocks'!P67)</f>
        <v>7.8338575530783522E-2</v>
      </c>
      <c r="Q68">
        <f>LN('25 TSE Stocks'!Q68/'25 TSE Stocks'!Q67)</f>
        <v>5.8443527464090858E-2</v>
      </c>
      <c r="R68">
        <f>LN('25 TSE Stocks'!R68/'25 TSE Stocks'!R67)</f>
        <v>6.3912905938417031E-2</v>
      </c>
      <c r="S68">
        <f>LN('25 TSE Stocks'!S68/'25 TSE Stocks'!S67)</f>
        <v>9.2053172842198425E-2</v>
      </c>
      <c r="T68">
        <f>LN('25 TSE Stocks'!T68/'25 TSE Stocks'!T67)</f>
        <v>5.3333019868675429E-3</v>
      </c>
      <c r="U68">
        <f>LN('25 TSE Stocks'!U68/'25 TSE Stocks'!U67)</f>
        <v>8.5176374251839049E-2</v>
      </c>
      <c r="V68">
        <f>LN('25 TSE Stocks'!V68/'25 TSE Stocks'!V67)</f>
        <v>3.721333306806409E-2</v>
      </c>
      <c r="W68">
        <f>LN('25 TSE Stocks'!W68/'25 TSE Stocks'!W67)</f>
        <v>5.33877237433188E-2</v>
      </c>
      <c r="X68">
        <f>LN('25 TSE Stocks'!X68/'25 TSE Stocks'!X67)</f>
        <v>0.10901018979039226</v>
      </c>
      <c r="Y68">
        <f>LN('25 TSE Stocks'!Y68/'25 TSE Stocks'!Y67)</f>
        <v>5.6144217329750307E-2</v>
      </c>
      <c r="Z68">
        <f>LN('25 TSE Stocks'!Z68/'25 TSE Stocks'!Z67)</f>
        <v>-5.7745896371431925E-3</v>
      </c>
    </row>
    <row r="69" spans="1:26" x14ac:dyDescent="0.25">
      <c r="A69" s="1">
        <v>41729</v>
      </c>
      <c r="B69">
        <f>LN('25 TSE Stocks'!B69/'25 TSE Stocks'!B68)</f>
        <v>-2.5998087436104697E-2</v>
      </c>
      <c r="C69">
        <f>LN('25 TSE Stocks'!C69/'25 TSE Stocks'!C68)</f>
        <v>-2.5317797917868406E-2</v>
      </c>
      <c r="D69">
        <f>LN('25 TSE Stocks'!D69/'25 TSE Stocks'!D68)</f>
        <v>-1.8560225137753093E-2</v>
      </c>
      <c r="E69">
        <f>LN('25 TSE Stocks'!E69/'25 TSE Stocks'!E68)</f>
        <v>3.7101014531262112E-2</v>
      </c>
      <c r="F69">
        <f>LN('25 TSE Stocks'!F69/'25 TSE Stocks'!F68)</f>
        <v>6.4215595261460395E-2</v>
      </c>
      <c r="G69">
        <f>LN('25 TSE Stocks'!G69/'25 TSE Stocks'!G68)</f>
        <v>1.9159862038363756E-2</v>
      </c>
      <c r="H69">
        <f>LN('25 TSE Stocks'!H69/'25 TSE Stocks'!H68)</f>
        <v>7.0038611249486335E-2</v>
      </c>
      <c r="I69">
        <f>LN('25 TSE Stocks'!I69/'25 TSE Stocks'!I68)</f>
        <v>2.6907514318036094E-2</v>
      </c>
      <c r="J69">
        <f>LN('25 TSE Stocks'!J69/'25 TSE Stocks'!J68)</f>
        <v>-2.4534159894846587E-3</v>
      </c>
      <c r="K69">
        <f>LN('25 TSE Stocks'!K69/'25 TSE Stocks'!K68)</f>
        <v>1.7453286871942222E-2</v>
      </c>
      <c r="L69">
        <f>LN('25 TSE Stocks'!L69/'25 TSE Stocks'!L68)</f>
        <v>-5.3173968496752618E-3</v>
      </c>
      <c r="M69">
        <f>LN('25 TSE Stocks'!M69/'25 TSE Stocks'!M68)</f>
        <v>5.7138185514227058E-2</v>
      </c>
      <c r="N69">
        <f>LN('25 TSE Stocks'!N69/'25 TSE Stocks'!N68)</f>
        <v>1.021224220506247E-2</v>
      </c>
      <c r="O69">
        <f>LN('25 TSE Stocks'!O69/'25 TSE Stocks'!O68)</f>
        <v>1.4888506083601583E-2</v>
      </c>
      <c r="P69">
        <f>LN('25 TSE Stocks'!P69/'25 TSE Stocks'!P68)</f>
        <v>0</v>
      </c>
      <c r="Q69">
        <f>LN('25 TSE Stocks'!Q69/'25 TSE Stocks'!Q68)</f>
        <v>2.5038503687530893E-2</v>
      </c>
      <c r="R69">
        <f>LN('25 TSE Stocks'!R69/'25 TSE Stocks'!R68)</f>
        <v>-3.0496152365534022E-3</v>
      </c>
      <c r="S69">
        <f>LN('25 TSE Stocks'!S69/'25 TSE Stocks'!S68)</f>
        <v>-9.9788414941582686E-3</v>
      </c>
      <c r="T69">
        <f>LN('25 TSE Stocks'!T69/'25 TSE Stocks'!T68)</f>
        <v>6.5026155898388671E-2</v>
      </c>
      <c r="U69">
        <f>LN('25 TSE Stocks'!U69/'25 TSE Stocks'!U68)</f>
        <v>4.6942273140947064E-3</v>
      </c>
      <c r="V69">
        <f>LN('25 TSE Stocks'!V69/'25 TSE Stocks'!V68)</f>
        <v>9.2233495112614722E-2</v>
      </c>
      <c r="W69">
        <f>LN('25 TSE Stocks'!W69/'25 TSE Stocks'!W68)</f>
        <v>2.470242500568505E-2</v>
      </c>
      <c r="X69">
        <f>LN('25 TSE Stocks'!X69/'25 TSE Stocks'!X68)</f>
        <v>-4.9304396299068706E-3</v>
      </c>
      <c r="Y69">
        <f>LN('25 TSE Stocks'!Y69/'25 TSE Stocks'!Y68)</f>
        <v>-2.9156169056413384E-2</v>
      </c>
      <c r="Z69">
        <f>LN('25 TSE Stocks'!Z69/'25 TSE Stocks'!Z68)</f>
        <v>1.7068272966104032E-2</v>
      </c>
    </row>
    <row r="70" spans="1:26" x14ac:dyDescent="0.25">
      <c r="A70" s="1">
        <v>41736</v>
      </c>
      <c r="B70">
        <f>LN('25 TSE Stocks'!B70/'25 TSE Stocks'!B69)</f>
        <v>-0.13015060642473378</v>
      </c>
      <c r="C70">
        <f>LN('25 TSE Stocks'!C70/'25 TSE Stocks'!C69)</f>
        <v>-8.2824446807395216E-2</v>
      </c>
      <c r="D70">
        <f>LN('25 TSE Stocks'!D70/'25 TSE Stocks'!D69)</f>
        <v>-4.5536057747711016E-2</v>
      </c>
      <c r="E70">
        <f>LN('25 TSE Stocks'!E70/'25 TSE Stocks'!E69)</f>
        <v>1.724176395008753E-2</v>
      </c>
      <c r="F70">
        <f>LN('25 TSE Stocks'!F70/'25 TSE Stocks'!F69)</f>
        <v>-9.3593505378439606E-2</v>
      </c>
      <c r="G70">
        <f>LN('25 TSE Stocks'!G70/'25 TSE Stocks'!G69)</f>
        <v>-8.6132765933148572E-2</v>
      </c>
      <c r="H70">
        <f>LN('25 TSE Stocks'!H70/'25 TSE Stocks'!H69)</f>
        <v>-7.5821858237687736E-2</v>
      </c>
      <c r="I70">
        <f>LN('25 TSE Stocks'!I70/'25 TSE Stocks'!I69)</f>
        <v>-2.2372389410553209E-2</v>
      </c>
      <c r="J70">
        <f>LN('25 TSE Stocks'!J70/'25 TSE Stocks'!J69)</f>
        <v>-3.6310147228367208E-2</v>
      </c>
      <c r="K70">
        <f>LN('25 TSE Stocks'!K70/'25 TSE Stocks'!K69)</f>
        <v>-3.5627082134162262E-2</v>
      </c>
      <c r="L70">
        <f>LN('25 TSE Stocks'!L70/'25 TSE Stocks'!L69)</f>
        <v>-4.47612859138165E-2</v>
      </c>
      <c r="M70">
        <f>LN('25 TSE Stocks'!M70/'25 TSE Stocks'!M69)</f>
        <v>-6.2698586764830255E-2</v>
      </c>
      <c r="N70">
        <f>LN('25 TSE Stocks'!N70/'25 TSE Stocks'!N69)</f>
        <v>3.11623305109823E-2</v>
      </c>
      <c r="O70">
        <f>LN('25 TSE Stocks'!O70/'25 TSE Stocks'!O69)</f>
        <v>5.7306162409809409E-3</v>
      </c>
      <c r="P70">
        <f>LN('25 TSE Stocks'!P70/'25 TSE Stocks'!P69)</f>
        <v>-1.5513557194601763E-3</v>
      </c>
      <c r="Q70">
        <f>LN('25 TSE Stocks'!Q70/'25 TSE Stocks'!Q69)</f>
        <v>-1.2959014181902179E-2</v>
      </c>
      <c r="R70">
        <f>LN('25 TSE Stocks'!R70/'25 TSE Stocks'!R69)</f>
        <v>-4.5563094518536379E-2</v>
      </c>
      <c r="S70">
        <f>LN('25 TSE Stocks'!S70/'25 TSE Stocks'!S69)</f>
        <v>1.2811638579523289E-2</v>
      </c>
      <c r="T70">
        <f>LN('25 TSE Stocks'!T70/'25 TSE Stocks'!T69)</f>
        <v>-7.8369204315229896E-2</v>
      </c>
      <c r="U70">
        <f>LN('25 TSE Stocks'!U70/'25 TSE Stocks'!U69)</f>
        <v>-2.2003328534889965E-2</v>
      </c>
      <c r="V70">
        <f>LN('25 TSE Stocks'!V70/'25 TSE Stocks'!V69)</f>
        <v>-9.2781636173616455E-2</v>
      </c>
      <c r="W70">
        <f>LN('25 TSE Stocks'!W70/'25 TSE Stocks'!W69)</f>
        <v>-7.3408388530478014E-2</v>
      </c>
      <c r="X70">
        <f>LN('25 TSE Stocks'!X70/'25 TSE Stocks'!X69)</f>
        <v>-5.0686322210086926E-2</v>
      </c>
      <c r="Y70">
        <f>LN('25 TSE Stocks'!Y70/'25 TSE Stocks'!Y69)</f>
        <v>-4.2302408791311426E-2</v>
      </c>
      <c r="Z70">
        <f>LN('25 TSE Stocks'!Z70/'25 TSE Stocks'!Z69)</f>
        <v>9.5876434259080188E-3</v>
      </c>
    </row>
    <row r="71" spans="1:26" x14ac:dyDescent="0.25">
      <c r="A71" s="1">
        <v>41743</v>
      </c>
      <c r="B71">
        <f>LN('25 TSE Stocks'!B71/'25 TSE Stocks'!B70)</f>
        <v>1.9979426443232362E-3</v>
      </c>
      <c r="C71">
        <f>LN('25 TSE Stocks'!C71/'25 TSE Stocks'!C70)</f>
        <v>7.380952519111772E-2</v>
      </c>
      <c r="D71">
        <f>LN('25 TSE Stocks'!D71/'25 TSE Stocks'!D70)</f>
        <v>2.5463229167318861E-2</v>
      </c>
      <c r="E71">
        <f>LN('25 TSE Stocks'!E71/'25 TSE Stocks'!E70)</f>
        <v>-3.7317727400092253E-2</v>
      </c>
      <c r="F71">
        <f>LN('25 TSE Stocks'!F71/'25 TSE Stocks'!F70)</f>
        <v>6.5717192163718977E-2</v>
      </c>
      <c r="G71">
        <f>LN('25 TSE Stocks'!G71/'25 TSE Stocks'!G70)</f>
        <v>4.597250170882422E-2</v>
      </c>
      <c r="H71">
        <f>LN('25 TSE Stocks'!H71/'25 TSE Stocks'!H70)</f>
        <v>1.3359195631484097E-2</v>
      </c>
      <c r="I71">
        <f>LN('25 TSE Stocks'!I71/'25 TSE Stocks'!I70)</f>
        <v>1.793770209369612E-2</v>
      </c>
      <c r="J71">
        <f>LN('25 TSE Stocks'!J71/'25 TSE Stocks'!J70)</f>
        <v>2.2258437574934172E-2</v>
      </c>
      <c r="K71">
        <f>LN('25 TSE Stocks'!K71/'25 TSE Stocks'!K70)</f>
        <v>5.8692613789891913E-2</v>
      </c>
      <c r="L71">
        <f>LN('25 TSE Stocks'!L71/'25 TSE Stocks'!L70)</f>
        <v>6.5936332954278892E-2</v>
      </c>
      <c r="M71">
        <f>LN('25 TSE Stocks'!M71/'25 TSE Stocks'!M70)</f>
        <v>1.6915007929484971E-2</v>
      </c>
      <c r="N71">
        <f>LN('25 TSE Stocks'!N71/'25 TSE Stocks'!N70)</f>
        <v>4.6623317493428094E-2</v>
      </c>
      <c r="O71">
        <f>LN('25 TSE Stocks'!O71/'25 TSE Stocks'!O70)</f>
        <v>-1.0668862762701051E-2</v>
      </c>
      <c r="P71">
        <f>LN('25 TSE Stocks'!P71/'25 TSE Stocks'!P70)</f>
        <v>5.4394114713277764E-2</v>
      </c>
      <c r="Q71">
        <f>LN('25 TSE Stocks'!Q71/'25 TSE Stocks'!Q70)</f>
        <v>2.8925191864732525E-2</v>
      </c>
      <c r="R71">
        <f>LN('25 TSE Stocks'!R71/'25 TSE Stocks'!R70)</f>
        <v>2.3691618633511054E-2</v>
      </c>
      <c r="S71">
        <f>LN('25 TSE Stocks'!S71/'25 TSE Stocks'!S70)</f>
        <v>-5.6742507373806997E-2</v>
      </c>
      <c r="T71">
        <f>LN('25 TSE Stocks'!T71/'25 TSE Stocks'!T70)</f>
        <v>8.836922417459768E-2</v>
      </c>
      <c r="U71">
        <f>LN('25 TSE Stocks'!U71/'25 TSE Stocks'!U70)</f>
        <v>2.8319356839453101E-2</v>
      </c>
      <c r="V71">
        <f>LN('25 TSE Stocks'!V71/'25 TSE Stocks'!V70)</f>
        <v>3.6367722672790467E-2</v>
      </c>
      <c r="W71">
        <f>LN('25 TSE Stocks'!W71/'25 TSE Stocks'!W70)</f>
        <v>2.1529597129524927E-2</v>
      </c>
      <c r="X71">
        <f>LN('25 TSE Stocks'!X71/'25 TSE Stocks'!X70)</f>
        <v>-3.1692858116067271E-2</v>
      </c>
      <c r="Y71">
        <f>LN('25 TSE Stocks'!Y71/'25 TSE Stocks'!Y70)</f>
        <v>3.3387038864553277E-2</v>
      </c>
      <c r="Z71">
        <f>LN('25 TSE Stocks'!Z71/'25 TSE Stocks'!Z70)</f>
        <v>2.4506486029746335E-2</v>
      </c>
    </row>
    <row r="72" spans="1:26" x14ac:dyDescent="0.25">
      <c r="A72" s="1">
        <v>41750</v>
      </c>
      <c r="B72">
        <f>LN('25 TSE Stocks'!B72/'25 TSE Stocks'!B71)</f>
        <v>-1.7111632560194219E-2</v>
      </c>
      <c r="C72">
        <f>LN('25 TSE Stocks'!C72/'25 TSE Stocks'!C71)</f>
        <v>9.0240169604403189E-2</v>
      </c>
      <c r="D72">
        <f>LN('25 TSE Stocks'!D72/'25 TSE Stocks'!D71)</f>
        <v>-1.883012166712068E-2</v>
      </c>
      <c r="E72">
        <f>LN('25 TSE Stocks'!E72/'25 TSE Stocks'!E71)</f>
        <v>-4.5373977354853358E-2</v>
      </c>
      <c r="F72">
        <f>LN('25 TSE Stocks'!F72/'25 TSE Stocks'!F71)</f>
        <v>-2.8675740386711567E-2</v>
      </c>
      <c r="G72">
        <f>LN('25 TSE Stocks'!G72/'25 TSE Stocks'!G71)</f>
        <v>-1.2660860215497293E-2</v>
      </c>
      <c r="H72">
        <f>LN('25 TSE Stocks'!H72/'25 TSE Stocks'!H71)</f>
        <v>1.7849164089028147E-2</v>
      </c>
      <c r="I72">
        <f>LN('25 TSE Stocks'!I72/'25 TSE Stocks'!I71)</f>
        <v>-4.454320625510399E-3</v>
      </c>
      <c r="J72">
        <f>LN('25 TSE Stocks'!J72/'25 TSE Stocks'!J71)</f>
        <v>4.7060927480715243E-3</v>
      </c>
      <c r="K72">
        <f>LN('25 TSE Stocks'!K72/'25 TSE Stocks'!K71)</f>
        <v>2.2545060612106472E-2</v>
      </c>
      <c r="L72">
        <f>LN('25 TSE Stocks'!L72/'25 TSE Stocks'!L71)</f>
        <v>3.7387392413839808E-2</v>
      </c>
      <c r="M72">
        <f>LN('25 TSE Stocks'!M72/'25 TSE Stocks'!M71)</f>
        <v>2.3109790716290533E-3</v>
      </c>
      <c r="N72">
        <f>LN('25 TSE Stocks'!N72/'25 TSE Stocks'!N71)</f>
        <v>2.5273721380557903E-3</v>
      </c>
      <c r="O72">
        <f>LN('25 TSE Stocks'!O72/'25 TSE Stocks'!O71)</f>
        <v>2.8468703129588695E-2</v>
      </c>
      <c r="P72">
        <f>LN('25 TSE Stocks'!P72/'25 TSE Stocks'!P71)</f>
        <v>3.0415092704927718E-2</v>
      </c>
      <c r="Q72">
        <f>LN('25 TSE Stocks'!Q72/'25 TSE Stocks'!Q71)</f>
        <v>1.9864640332150404E-2</v>
      </c>
      <c r="R72">
        <f>LN('25 TSE Stocks'!R72/'25 TSE Stocks'!R71)</f>
        <v>2.3397445870167077E-2</v>
      </c>
      <c r="S72">
        <f>LN('25 TSE Stocks'!S72/'25 TSE Stocks'!S71)</f>
        <v>3.6741743564797737E-2</v>
      </c>
      <c r="T72">
        <f>LN('25 TSE Stocks'!T72/'25 TSE Stocks'!T71)</f>
        <v>-2.4905448982508603E-3</v>
      </c>
      <c r="U72">
        <f>LN('25 TSE Stocks'!U72/'25 TSE Stocks'!U71)</f>
        <v>2.4872748895389925E-2</v>
      </c>
      <c r="V72">
        <f>LN('25 TSE Stocks'!V72/'25 TSE Stocks'!V71)</f>
        <v>-8.9684932122553757E-3</v>
      </c>
      <c r="W72">
        <f>LN('25 TSE Stocks'!W72/'25 TSE Stocks'!W71)</f>
        <v>-6.4101857270267631E-3</v>
      </c>
      <c r="X72">
        <f>LN('25 TSE Stocks'!X72/'25 TSE Stocks'!X71)</f>
        <v>7.1301629399757793E-3</v>
      </c>
      <c r="Y72">
        <f>LN('25 TSE Stocks'!Y72/'25 TSE Stocks'!Y71)</f>
        <v>-8.995682720495635E-3</v>
      </c>
      <c r="Z72">
        <f>LN('25 TSE Stocks'!Z72/'25 TSE Stocks'!Z71)</f>
        <v>3.717336836017954E-3</v>
      </c>
    </row>
    <row r="73" spans="1:26" x14ac:dyDescent="0.25">
      <c r="A73" s="1">
        <v>41757</v>
      </c>
      <c r="B73">
        <f>LN('25 TSE Stocks'!B73/'25 TSE Stocks'!B72)</f>
        <v>3.3935306684953107E-2</v>
      </c>
      <c r="C73">
        <f>LN('25 TSE Stocks'!C73/'25 TSE Stocks'!C72)</f>
        <v>-8.3087012862839166E-3</v>
      </c>
      <c r="D73">
        <f>LN('25 TSE Stocks'!D73/'25 TSE Stocks'!D72)</f>
        <v>3.1723040475028524E-2</v>
      </c>
      <c r="E73">
        <f>LN('25 TSE Stocks'!E73/'25 TSE Stocks'!E72)</f>
        <v>-2.1448337700516455E-2</v>
      </c>
      <c r="F73">
        <f>LN('25 TSE Stocks'!F73/'25 TSE Stocks'!F72)</f>
        <v>2.8675740386711467E-2</v>
      </c>
      <c r="G73">
        <f>LN('25 TSE Stocks'!G73/'25 TSE Stocks'!G72)</f>
        <v>2.4630397330897474E-2</v>
      </c>
      <c r="H73">
        <f>LN('25 TSE Stocks'!H73/'25 TSE Stocks'!H72)</f>
        <v>2.9359962492956259E-2</v>
      </c>
      <c r="I73">
        <f>LN('25 TSE Stocks'!I73/'25 TSE Stocks'!I72)</f>
        <v>8.8890079423674679E-3</v>
      </c>
      <c r="J73">
        <f>LN('25 TSE Stocks'!J73/'25 TSE Stocks'!J72)</f>
        <v>4.1385081041387078E-2</v>
      </c>
      <c r="K73">
        <f>LN('25 TSE Stocks'!K73/'25 TSE Stocks'!K72)</f>
        <v>1.4229737770813137E-2</v>
      </c>
      <c r="L73">
        <f>LN('25 TSE Stocks'!L73/'25 TSE Stocks'!L72)</f>
        <v>7.3125445781676438E-3</v>
      </c>
      <c r="M73">
        <f>LN('25 TSE Stocks'!M73/'25 TSE Stocks'!M72)</f>
        <v>1.15316855754045E-3</v>
      </c>
      <c r="N73">
        <f>LN('25 TSE Stocks'!N73/'25 TSE Stocks'!N72)</f>
        <v>9.521191900513977E-2</v>
      </c>
      <c r="O73">
        <f>LN('25 TSE Stocks'!O73/'25 TSE Stocks'!O72)</f>
        <v>-5.8621862042675367E-2</v>
      </c>
      <c r="P73">
        <f>LN('25 TSE Stocks'!P73/'25 TSE Stocks'!P72)</f>
        <v>4.7362513164617502E-2</v>
      </c>
      <c r="Q73">
        <f>LN('25 TSE Stocks'!Q73/'25 TSE Stocks'!Q72)</f>
        <v>7.2203822909670543E-3</v>
      </c>
      <c r="R73">
        <f>LN('25 TSE Stocks'!R73/'25 TSE Stocks'!R72)</f>
        <v>2.905282328825495E-2</v>
      </c>
      <c r="S73">
        <f>LN('25 TSE Stocks'!S73/'25 TSE Stocks'!S72)</f>
        <v>2.4234969835337534E-2</v>
      </c>
      <c r="T73">
        <f>LN('25 TSE Stocks'!T73/'25 TSE Stocks'!T72)</f>
        <v>-7.509474961116893E-3</v>
      </c>
      <c r="U73">
        <f>LN('25 TSE Stocks'!U73/'25 TSE Stocks'!U72)</f>
        <v>4.0811532584589118E-2</v>
      </c>
      <c r="V73">
        <f>LN('25 TSE Stocks'!V73/'25 TSE Stocks'!V72)</f>
        <v>0</v>
      </c>
      <c r="W73">
        <f>LN('25 TSE Stocks'!W73/'25 TSE Stocks'!W72)</f>
        <v>4.2778835555223943E-3</v>
      </c>
      <c r="X73">
        <f>LN('25 TSE Stocks'!X73/'25 TSE Stocks'!X72)</f>
        <v>1.0601149689793013E-2</v>
      </c>
      <c r="Y73">
        <f>LN('25 TSE Stocks'!Y73/'25 TSE Stocks'!Y72)</f>
        <v>-3.3694108728803192E-2</v>
      </c>
      <c r="Z73">
        <f>LN('25 TSE Stocks'!Z73/'25 TSE Stocks'!Z72)</f>
        <v>5.5504962070361506E-3</v>
      </c>
    </row>
    <row r="74" spans="1:26" x14ac:dyDescent="0.25">
      <c r="A74" s="1">
        <v>41764</v>
      </c>
      <c r="B74">
        <f>LN('25 TSE Stocks'!B74/'25 TSE Stocks'!B73)</f>
        <v>-5.9055641905322986E-3</v>
      </c>
      <c r="C74">
        <f>LN('25 TSE Stocks'!C74/'25 TSE Stocks'!C73)</f>
        <v>-7.8058051819962768E-2</v>
      </c>
      <c r="D74">
        <f>LN('25 TSE Stocks'!D74/'25 TSE Stocks'!D73)</f>
        <v>-5.7676624172436554E-2</v>
      </c>
      <c r="E74">
        <f>LN('25 TSE Stocks'!E74/'25 TSE Stocks'!E73)</f>
        <v>-9.5306269998743677E-3</v>
      </c>
      <c r="F74">
        <f>LN('25 TSE Stocks'!F74/'25 TSE Stocks'!F73)</f>
        <v>-8.8732156241833754E-3</v>
      </c>
      <c r="G74">
        <f>LN('25 TSE Stocks'!G74/'25 TSE Stocks'!G73)</f>
        <v>-1.2509195506364762E-2</v>
      </c>
      <c r="H74">
        <f>LN('25 TSE Stocks'!H74/'25 TSE Stocks'!H73)</f>
        <v>-4.3425064869271342E-2</v>
      </c>
      <c r="I74">
        <f>LN('25 TSE Stocks'!I74/'25 TSE Stocks'!I73)</f>
        <v>4.4148692980359554E-3</v>
      </c>
      <c r="J74">
        <f>LN('25 TSE Stocks'!J74/'25 TSE Stocks'!J73)</f>
        <v>1.3422901064526644E-2</v>
      </c>
      <c r="K74">
        <f>LN('25 TSE Stocks'!K74/'25 TSE Stocks'!K73)</f>
        <v>1.0929066016245619E-2</v>
      </c>
      <c r="L74">
        <f>LN('25 TSE Stocks'!L74/'25 TSE Stocks'!L73)</f>
        <v>-5.6194452457692001E-2</v>
      </c>
      <c r="M74">
        <f>LN('25 TSE Stocks'!M74/'25 TSE Stocks'!M73)</f>
        <v>3.8444743059548064E-2</v>
      </c>
      <c r="N74">
        <f>LN('25 TSE Stocks'!N74/'25 TSE Stocks'!N73)</f>
        <v>-1.1541813652814722E-2</v>
      </c>
      <c r="O74">
        <f>LN('25 TSE Stocks'!O74/'25 TSE Stocks'!O73)</f>
        <v>3.3956024731005723E-3</v>
      </c>
      <c r="P74">
        <f>LN('25 TSE Stocks'!P74/'25 TSE Stocks'!P73)</f>
        <v>-0.10460499065216691</v>
      </c>
      <c r="Q74">
        <f>LN('25 TSE Stocks'!Q74/'25 TSE Stocks'!Q73)</f>
        <v>-4.7352395301826965E-2</v>
      </c>
      <c r="R74">
        <f>LN('25 TSE Stocks'!R74/'25 TSE Stocks'!R73)</f>
        <v>-8.4283754284157839E-3</v>
      </c>
      <c r="S74">
        <f>LN('25 TSE Stocks'!S74/'25 TSE Stocks'!S73)</f>
        <v>1.1204796952209377E-2</v>
      </c>
      <c r="T74">
        <f>LN('25 TSE Stocks'!T74/'25 TSE Stocks'!T73)</f>
        <v>3.214130175759615E-2</v>
      </c>
      <c r="U74">
        <f>LN('25 TSE Stocks'!U74/'25 TSE Stocks'!U73)</f>
        <v>-2.5668020094122041E-3</v>
      </c>
      <c r="V74">
        <f>LN('25 TSE Stocks'!V74/'25 TSE Stocks'!V73)</f>
        <v>-1.3605705647218365E-2</v>
      </c>
      <c r="W74">
        <f>LN('25 TSE Stocks'!W74/'25 TSE Stocks'!W73)</f>
        <v>6.3830715122184262E-3</v>
      </c>
      <c r="X74">
        <f>LN('25 TSE Stocks'!X74/'25 TSE Stocks'!X73)</f>
        <v>-1.0601149689793117E-2</v>
      </c>
      <c r="Y74">
        <f>LN('25 TSE Stocks'!Y74/'25 TSE Stocks'!Y73)</f>
        <v>-4.1340832294296706E-2</v>
      </c>
      <c r="Z74">
        <f>LN('25 TSE Stocks'!Z74/'25 TSE Stocks'!Z73)</f>
        <v>1.4652269254317883E-2</v>
      </c>
    </row>
    <row r="75" spans="1:26" x14ac:dyDescent="0.25">
      <c r="A75" s="1">
        <v>41771</v>
      </c>
      <c r="B75">
        <f>LN('25 TSE Stocks'!B75/'25 TSE Stocks'!B74)</f>
        <v>-2.4988848821695733E-2</v>
      </c>
      <c r="C75">
        <f>LN('25 TSE Stocks'!C75/'25 TSE Stocks'!C74)</f>
        <v>-5.1564442071095049E-2</v>
      </c>
      <c r="D75">
        <f>LN('25 TSE Stocks'!D75/'25 TSE Stocks'!D74)</f>
        <v>9.6157931587011747E-2</v>
      </c>
      <c r="E75">
        <f>LN('25 TSE Stocks'!E75/'25 TSE Stocks'!E74)</f>
        <v>9.5306269998743018E-3</v>
      </c>
      <c r="F75">
        <f>LN('25 TSE Stocks'!F75/'25 TSE Stocks'!F74)</f>
        <v>3.5588752710623401E-3</v>
      </c>
      <c r="G75">
        <f>LN('25 TSE Stocks'!G75/'25 TSE Stocks'!G74)</f>
        <v>-7.0376683732122644E-3</v>
      </c>
      <c r="H75">
        <f>LN('25 TSE Stocks'!H75/'25 TSE Stocks'!H74)</f>
        <v>-1.0441419427183466E-2</v>
      </c>
      <c r="I75">
        <f>LN('25 TSE Stocks'!I75/'25 TSE Stocks'!I74)</f>
        <v>-1.3303877240403585E-2</v>
      </c>
      <c r="J75">
        <f>LN('25 TSE Stocks'!J75/'25 TSE Stocks'!J74)</f>
        <v>-7.4347575160132956E-3</v>
      </c>
      <c r="K75">
        <f>LN('25 TSE Stocks'!K75/'25 TSE Stocks'!K74)</f>
        <v>-9.3606058674406134E-3</v>
      </c>
      <c r="L75">
        <f>LN('25 TSE Stocks'!L75/'25 TSE Stocks'!L74)</f>
        <v>-6.7755077307120187E-2</v>
      </c>
      <c r="M75">
        <f>LN('25 TSE Stocks'!M75/'25 TSE Stocks'!M74)</f>
        <v>3.7555309939677331E-2</v>
      </c>
      <c r="N75">
        <f>LN('25 TSE Stocks'!N75/'25 TSE Stocks'!N74)</f>
        <v>-3.9924004212655212E-2</v>
      </c>
      <c r="O75">
        <f>LN('25 TSE Stocks'!O75/'25 TSE Stocks'!O74)</f>
        <v>2.5390730095657919E-3</v>
      </c>
      <c r="P75">
        <f>LN('25 TSE Stocks'!P75/'25 TSE Stocks'!P74)</f>
        <v>-4.1640341471008466E-2</v>
      </c>
      <c r="Q75">
        <f>LN('25 TSE Stocks'!Q75/'25 TSE Stocks'!Q74)</f>
        <v>-2.2889173764266572E-2</v>
      </c>
      <c r="R75">
        <f>LN('25 TSE Stocks'!R75/'25 TSE Stocks'!R74)</f>
        <v>-3.9609222710198608E-2</v>
      </c>
      <c r="S75">
        <f>LN('25 TSE Stocks'!S75/'25 TSE Stocks'!S74)</f>
        <v>-2.789611075571595E-3</v>
      </c>
      <c r="T75">
        <f>LN('25 TSE Stocks'!T75/'25 TSE Stocks'!T74)</f>
        <v>6.3625664896135511E-2</v>
      </c>
      <c r="U75">
        <f>LN('25 TSE Stocks'!U75/'25 TSE Stocks'!U74)</f>
        <v>-4.1206519337649E-3</v>
      </c>
      <c r="V75">
        <f>LN('25 TSE Stocks'!V75/'25 TSE Stocks'!V74)</f>
        <v>-4.1964218764577586E-2</v>
      </c>
      <c r="W75">
        <f>LN('25 TSE Stocks'!W75/'25 TSE Stocks'!W74)</f>
        <v>1.7867078099005534E-2</v>
      </c>
      <c r="X75">
        <f>LN('25 TSE Stocks'!X75/'25 TSE Stocks'!X74)</f>
        <v>-1.9731401935669548E-2</v>
      </c>
      <c r="Y75">
        <f>LN('25 TSE Stocks'!Y75/'25 TSE Stocks'!Y74)</f>
        <v>-4.9927460342798616E-2</v>
      </c>
      <c r="Z75">
        <f>LN('25 TSE Stocks'!Z75/'25 TSE Stocks'!Z74)</f>
        <v>1.264698351196927E-2</v>
      </c>
    </row>
    <row r="76" spans="1:26" x14ac:dyDescent="0.25">
      <c r="A76" s="1">
        <v>41778</v>
      </c>
      <c r="B76">
        <f>LN('25 TSE Stocks'!B76/'25 TSE Stocks'!B75)</f>
        <v>2.4988848821695633E-2</v>
      </c>
      <c r="C76">
        <f>LN('25 TSE Stocks'!C76/'25 TSE Stocks'!C75)</f>
        <v>1.8817652975024388E-2</v>
      </c>
      <c r="D76">
        <f>LN('25 TSE Stocks'!D76/'25 TSE Stocks'!D75)</f>
        <v>2.5857224915799649E-2</v>
      </c>
      <c r="E76">
        <f>LN('25 TSE Stocks'!E76/'25 TSE Stocks'!E75)</f>
        <v>-6.4357974555029701E-2</v>
      </c>
      <c r="F76">
        <f>LN('25 TSE Stocks'!F76/'25 TSE Stocks'!F75)</f>
        <v>1.2356627156049025E-2</v>
      </c>
      <c r="G76">
        <f>LN('25 TSE Stocks'!G76/'25 TSE Stocks'!G75)</f>
        <v>6.3184453910849541E-3</v>
      </c>
      <c r="H76">
        <f>LN('25 TSE Stocks'!H76/'25 TSE Stocks'!H75)</f>
        <v>-1.6354334214077736E-2</v>
      </c>
      <c r="I76">
        <f>LN('25 TSE Stocks'!I76/'25 TSE Stocks'!I75)</f>
        <v>0</v>
      </c>
      <c r="J76">
        <f>LN('25 TSE Stocks'!J76/'25 TSE Stocks'!J75)</f>
        <v>4.8079049063616916E-2</v>
      </c>
      <c r="K76">
        <f>LN('25 TSE Stocks'!K76/'25 TSE Stocks'!K75)</f>
        <v>3.8436697354404178E-2</v>
      </c>
      <c r="L76">
        <f>LN('25 TSE Stocks'!L76/'25 TSE Stocks'!L75)</f>
        <v>2.1418559644087828E-2</v>
      </c>
      <c r="M76">
        <f>LN('25 TSE Stocks'!M76/'25 TSE Stocks'!M75)</f>
        <v>2.1344638527002E-3</v>
      </c>
      <c r="N76">
        <f>LN('25 TSE Stocks'!N76/'25 TSE Stocks'!N75)</f>
        <v>-2.8003159935974166E-2</v>
      </c>
      <c r="O76">
        <f>LN('25 TSE Stocks'!O76/'25 TSE Stocks'!O75)</f>
        <v>9.2554956474963958E-3</v>
      </c>
      <c r="P76">
        <f>LN('25 TSE Stocks'!P76/'25 TSE Stocks'!P75)</f>
        <v>-2.06851080290738E-2</v>
      </c>
      <c r="Q76">
        <f>LN('25 TSE Stocks'!Q76/'25 TSE Stocks'!Q75)</f>
        <v>4.3156546442976125E-2</v>
      </c>
      <c r="R76">
        <f>LN('25 TSE Stocks'!R76/'25 TSE Stocks'!R75)</f>
        <v>5.9084751947031278E-2</v>
      </c>
      <c r="S76">
        <f>LN('25 TSE Stocks'!S76/'25 TSE Stocks'!S75)</f>
        <v>1.7993601489097545E-2</v>
      </c>
      <c r="T76">
        <f>LN('25 TSE Stocks'!T76/'25 TSE Stocks'!T75)</f>
        <v>4.465016831819249E-2</v>
      </c>
      <c r="U76">
        <f>LN('25 TSE Stocks'!U76/'25 TSE Stocks'!U75)</f>
        <v>2.3464514416273948E-2</v>
      </c>
      <c r="V76">
        <f>LN('25 TSE Stocks'!V76/'25 TSE Stocks'!V75)</f>
        <v>-4.7734492086885386E-3</v>
      </c>
      <c r="W76">
        <f>LN('25 TSE Stocks'!W76/'25 TSE Stocks'!W75)</f>
        <v>3.4803682453254825E-2</v>
      </c>
      <c r="X76">
        <f>LN('25 TSE Stocks'!X76/'25 TSE Stocks'!X75)</f>
        <v>3.208819357604762E-2</v>
      </c>
      <c r="Y76">
        <f>LN('25 TSE Stocks'!Y76/'25 TSE Stocks'!Y75)</f>
        <v>-2.0690344923919236E-2</v>
      </c>
      <c r="Z76">
        <f>LN('25 TSE Stocks'!Z76/'25 TSE Stocks'!Z75)</f>
        <v>1.793693083901889E-3</v>
      </c>
    </row>
    <row r="77" spans="1:26" x14ac:dyDescent="0.25">
      <c r="A77" s="1">
        <v>41785</v>
      </c>
      <c r="B77">
        <f>LN('25 TSE Stocks'!B77/'25 TSE Stocks'!B76)</f>
        <v>-3.9564367997605657E-3</v>
      </c>
      <c r="C77">
        <f>LN('25 TSE Stocks'!C77/'25 TSE Stocks'!C76)</f>
        <v>7.809462163497459E-2</v>
      </c>
      <c r="D77">
        <f>LN('25 TSE Stocks'!D77/'25 TSE Stocks'!D76)</f>
        <v>-3.7607968456967096E-3</v>
      </c>
      <c r="E77">
        <f>LN('25 TSE Stocks'!E77/'25 TSE Stocks'!E76)</f>
        <v>0.1273706846837491</v>
      </c>
      <c r="F77">
        <f>LN('25 TSE Stocks'!F77/'25 TSE Stocks'!F76)</f>
        <v>5.249469772423793E-3</v>
      </c>
      <c r="G77">
        <f>LN('25 TSE Stocks'!G77/'25 TSE Stocks'!G76)</f>
        <v>3.605253208620908E-2</v>
      </c>
      <c r="H77">
        <f>LN('25 TSE Stocks'!H77/'25 TSE Stocks'!H76)</f>
        <v>4.8378599204995888E-3</v>
      </c>
      <c r="I77">
        <f>LN('25 TSE Stocks'!I77/'25 TSE Stocks'!I76)</f>
        <v>-8.968670165596224E-3</v>
      </c>
      <c r="J77">
        <f>LN('25 TSE Stocks'!J77/'25 TSE Stocks'!J76)</f>
        <v>1.552615092217665E-2</v>
      </c>
      <c r="K77">
        <f>LN('25 TSE Stocks'!K77/'25 TSE Stocks'!K76)</f>
        <v>-1.3667879947016454E-2</v>
      </c>
      <c r="L77">
        <f>LN('25 TSE Stocks'!L77/'25 TSE Stocks'!L76)</f>
        <v>2.8843557144012686E-2</v>
      </c>
      <c r="M77">
        <f>LN('25 TSE Stocks'!M77/'25 TSE Stocks'!M76)</f>
        <v>1.5340120827961103E-2</v>
      </c>
      <c r="N77">
        <f>LN('25 TSE Stocks'!N77/'25 TSE Stocks'!N76)</f>
        <v>8.274234855941956E-2</v>
      </c>
      <c r="O77">
        <f>LN('25 TSE Stocks'!O77/'25 TSE Stocks'!O76)</f>
        <v>5.8456902404643235E-3</v>
      </c>
      <c r="P77">
        <f>LN('25 TSE Stocks'!P77/'25 TSE Stocks'!P76)</f>
        <v>-3.2206465256232083E-3</v>
      </c>
      <c r="Q77">
        <f>LN('25 TSE Stocks'!Q77/'25 TSE Stocks'!Q76)</f>
        <v>4.4405841175259156E-2</v>
      </c>
      <c r="R77">
        <f>LN('25 TSE Stocks'!R77/'25 TSE Stocks'!R76)</f>
        <v>-6.8592768811811299E-3</v>
      </c>
      <c r="S77">
        <f>LN('25 TSE Stocks'!S77/'25 TSE Stocks'!S76)</f>
        <v>2.7399329127915165E-3</v>
      </c>
      <c r="T77">
        <f>LN('25 TSE Stocks'!T77/'25 TSE Stocks'!T76)</f>
        <v>5.5215882133337599E-2</v>
      </c>
      <c r="U77">
        <f>LN('25 TSE Stocks'!U77/'25 TSE Stocks'!U76)</f>
        <v>1.4017904907907181E-2</v>
      </c>
      <c r="V77">
        <f>LN('25 TSE Stocks'!V77/'25 TSE Stocks'!V76)</f>
        <v>-1.9324045361589649E-2</v>
      </c>
      <c r="W77">
        <f>LN('25 TSE Stocks'!W77/'25 TSE Stocks'!W76)</f>
        <v>2.5820911340742263E-2</v>
      </c>
      <c r="X77">
        <f>LN('25 TSE Stocks'!X77/'25 TSE Stocks'!X76)</f>
        <v>2.4264500249258435E-2</v>
      </c>
      <c r="Y77">
        <f>LN('25 TSE Stocks'!Y77/'25 TSE Stocks'!Y76)</f>
        <v>0</v>
      </c>
      <c r="Z77">
        <f>LN('25 TSE Stocks'!Z77/'25 TSE Stocks'!Z76)</f>
        <v>6.4202278197986795E-2</v>
      </c>
    </row>
    <row r="78" spans="1:26" x14ac:dyDescent="0.25">
      <c r="A78" s="1">
        <v>41792</v>
      </c>
      <c r="B78">
        <f>LN('25 TSE Stocks'!B78/'25 TSE Stocks'!B77)</f>
        <v>1.9627691498897398E-2</v>
      </c>
      <c r="C78">
        <f>LN('25 TSE Stocks'!C78/'25 TSE Stocks'!C77)</f>
        <v>2.4599480808160444E-3</v>
      </c>
      <c r="D78">
        <f>LN('25 TSE Stocks'!D78/'25 TSE Stocks'!D77)</f>
        <v>5.3551325391134962E-2</v>
      </c>
      <c r="E78">
        <f>LN('25 TSE Stocks'!E78/'25 TSE Stocks'!E77)</f>
        <v>1.765509037990497E-2</v>
      </c>
      <c r="F78">
        <f>LN('25 TSE Stocks'!F78/'25 TSE Stocks'!F77)</f>
        <v>4.6043783787932779E-2</v>
      </c>
      <c r="G78">
        <f>LN('25 TSE Stocks'!G78/'25 TSE Stocks'!G77)</f>
        <v>1.8573092504666554E-2</v>
      </c>
      <c r="H78">
        <f>LN('25 TSE Stocks'!H78/'25 TSE Stocks'!H77)</f>
        <v>5.9033432205605814E-2</v>
      </c>
      <c r="I78">
        <f>LN('25 TSE Stocks'!I78/'25 TSE Stocks'!I77)</f>
        <v>3.9740418486348947E-2</v>
      </c>
      <c r="J78">
        <f>LN('25 TSE Stocks'!J78/'25 TSE Stocks'!J77)</f>
        <v>2.4897400954241505E-2</v>
      </c>
      <c r="K78">
        <f>LN('25 TSE Stocks'!K78/'25 TSE Stocks'!K77)</f>
        <v>4.5769915657012644E-3</v>
      </c>
      <c r="L78">
        <f>LN('25 TSE Stocks'!L78/'25 TSE Stocks'!L77)</f>
        <v>7.8124289442417011E-3</v>
      </c>
      <c r="M78">
        <f>LN('25 TSE Stocks'!M78/'25 TSE Stocks'!M77)</f>
        <v>5.2657296669421733E-2</v>
      </c>
      <c r="N78">
        <f>LN('25 TSE Stocks'!N78/'25 TSE Stocks'!N77)</f>
        <v>3.2156999587993708E-2</v>
      </c>
      <c r="O78">
        <f>LN('25 TSE Stocks'!O78/'25 TSE Stocks'!O77)</f>
        <v>0</v>
      </c>
      <c r="P78">
        <f>LN('25 TSE Stocks'!P78/'25 TSE Stocks'!P77)</f>
        <v>1.1227172989624909E-2</v>
      </c>
      <c r="Q78">
        <f>LN('25 TSE Stocks'!Q78/'25 TSE Stocks'!Q77)</f>
        <v>1.8018544900581402E-2</v>
      </c>
      <c r="R78">
        <f>LN('25 TSE Stocks'!R78/'25 TSE Stocks'!R77)</f>
        <v>2.907179586351178E-2</v>
      </c>
      <c r="S78">
        <f>LN('25 TSE Stocks'!S78/'25 TSE Stocks'!S77)</f>
        <v>1.6282383879680926E-2</v>
      </c>
      <c r="T78">
        <f>LN('25 TSE Stocks'!T78/'25 TSE Stocks'!T77)</f>
        <v>-2.0683231911311074E-3</v>
      </c>
      <c r="U78">
        <f>LN('25 TSE Stocks'!U78/'25 TSE Stocks'!U77)</f>
        <v>-4.4845435324417093E-3</v>
      </c>
      <c r="V78">
        <f>LN('25 TSE Stocks'!V78/'25 TSE Stocks'!V77)</f>
        <v>4.7627790581555168E-2</v>
      </c>
      <c r="W78">
        <f>LN('25 TSE Stocks'!W78/'25 TSE Stocks'!W77)</f>
        <v>2.0379127534887357E-2</v>
      </c>
      <c r="X78">
        <f>LN('25 TSE Stocks'!X78/'25 TSE Stocks'!X77)</f>
        <v>1.1915382484162768E-2</v>
      </c>
      <c r="Y78">
        <f>LN('25 TSE Stocks'!Y78/'25 TSE Stocks'!Y77)</f>
        <v>2.7493033880225084E-2</v>
      </c>
      <c r="Z78">
        <f>LN('25 TSE Stocks'!Z78/'25 TSE Stocks'!Z77)</f>
        <v>-3.2453504146558065E-2</v>
      </c>
    </row>
    <row r="79" spans="1:26" x14ac:dyDescent="0.25">
      <c r="A79" s="1">
        <v>41799</v>
      </c>
      <c r="B79">
        <f>LN('25 TSE Stocks'!B79/'25 TSE Stocks'!B78)</f>
        <v>-1.863706054267255E-2</v>
      </c>
      <c r="C79">
        <f>LN('25 TSE Stocks'!C79/'25 TSE Stocks'!C78)</f>
        <v>6.5382624280942298E-2</v>
      </c>
      <c r="D79">
        <f>LN('25 TSE Stocks'!D79/'25 TSE Stocks'!D78)</f>
        <v>-6.4494908325815935E-3</v>
      </c>
      <c r="E79">
        <f>LN('25 TSE Stocks'!E79/'25 TSE Stocks'!E78)</f>
        <v>-1.6383608732421548E-2</v>
      </c>
      <c r="F79">
        <f>LN('25 TSE Stocks'!F79/'25 TSE Stocks'!F78)</f>
        <v>2.9558889205255841E-2</v>
      </c>
      <c r="G79">
        <f>LN('25 TSE Stocks'!G79/'25 TSE Stocks'!G78)</f>
        <v>-2.5588882576821964E-3</v>
      </c>
      <c r="H79">
        <f>LN('25 TSE Stocks'!H79/'25 TSE Stocks'!H78)</f>
        <v>-6.3894454545752296E-3</v>
      </c>
      <c r="I79">
        <f>LN('25 TSE Stocks'!I79/'25 TSE Stocks'!I78)</f>
        <v>0</v>
      </c>
      <c r="J79">
        <f>LN('25 TSE Stocks'!J79/'25 TSE Stocks'!J78)</f>
        <v>1.7603758882682535E-2</v>
      </c>
      <c r="K79">
        <f>LN('25 TSE Stocks'!K79/'25 TSE Stocks'!K78)</f>
        <v>-2.621608348197588E-2</v>
      </c>
      <c r="L79">
        <f>LN('25 TSE Stocks'!L79/'25 TSE Stocks'!L78)</f>
        <v>0</v>
      </c>
      <c r="M79">
        <f>LN('25 TSE Stocks'!M79/'25 TSE Stocks'!M78)</f>
        <v>-8.5021637826162011E-3</v>
      </c>
      <c r="N79">
        <f>LN('25 TSE Stocks'!N79/'25 TSE Stocks'!N78)</f>
        <v>1.8809389692417418E-2</v>
      </c>
      <c r="O79">
        <f>LN('25 TSE Stocks'!O79/'25 TSE Stocks'!O78)</f>
        <v>3.5177292329664961E-2</v>
      </c>
      <c r="P79">
        <f>LN('25 TSE Stocks'!P79/'25 TSE Stocks'!P78)</f>
        <v>-2.9128363161429919E-2</v>
      </c>
      <c r="Q79">
        <f>LN('25 TSE Stocks'!Q79/'25 TSE Stocks'!Q78)</f>
        <v>-1.3986175120574014E-2</v>
      </c>
      <c r="R79">
        <f>LN('25 TSE Stocks'!R79/'25 TSE Stocks'!R78)</f>
        <v>-1.0320687881692716E-2</v>
      </c>
      <c r="S79">
        <f>LN('25 TSE Stocks'!S79/'25 TSE Stocks'!S78)</f>
        <v>-1.0825293396301549E-2</v>
      </c>
      <c r="T79">
        <f>LN('25 TSE Stocks'!T79/'25 TSE Stocks'!T78)</f>
        <v>-2.0725262039130755E-3</v>
      </c>
      <c r="U79">
        <f>LN('25 TSE Stocks'!U79/'25 TSE Stocks'!U78)</f>
        <v>-4.0029056656206603E-3</v>
      </c>
      <c r="V79">
        <f>LN('25 TSE Stocks'!V79/'25 TSE Stocks'!V78)</f>
        <v>2.2989469797900706E-2</v>
      </c>
      <c r="W79">
        <f>LN('25 TSE Stocks'!W79/'25 TSE Stocks'!W78)</f>
        <v>-1.9232459903376765E-3</v>
      </c>
      <c r="X79">
        <f>LN('25 TSE Stocks'!X79/'25 TSE Stocks'!X78)</f>
        <v>2.5063748426678835E-2</v>
      </c>
      <c r="Y79">
        <f>LN('25 TSE Stocks'!Y79/'25 TSE Stocks'!Y78)</f>
        <v>-1.7094188326945085E-2</v>
      </c>
      <c r="Z79">
        <f>LN('25 TSE Stocks'!Z79/'25 TSE Stocks'!Z78)</f>
        <v>1.0362762830987401E-2</v>
      </c>
    </row>
    <row r="80" spans="1:26" x14ac:dyDescent="0.25">
      <c r="A80" s="1">
        <v>41806</v>
      </c>
      <c r="B80">
        <f>LN('25 TSE Stocks'!B80/'25 TSE Stocks'!B79)</f>
        <v>7.162956809098131E-2</v>
      </c>
      <c r="C80">
        <f>LN('25 TSE Stocks'!C80/'25 TSE Stocks'!C79)</f>
        <v>-5.8038562546297599E-2</v>
      </c>
      <c r="D80">
        <f>LN('25 TSE Stocks'!D80/'25 TSE Stocks'!D79)</f>
        <v>1.3566921325538646E-2</v>
      </c>
      <c r="E80">
        <f>LN('25 TSE Stocks'!E80/'25 TSE Stocks'!E79)</f>
        <v>5.6805368195001177E-2</v>
      </c>
      <c r="F80">
        <f>LN('25 TSE Stocks'!F80/'25 TSE Stocks'!F79)</f>
        <v>3.1849776888844494E-2</v>
      </c>
      <c r="G80">
        <f>LN('25 TSE Stocks'!G80/'25 TSE Stocks'!G79)</f>
        <v>2.9621679933591424E-2</v>
      </c>
      <c r="H80">
        <f>LN('25 TSE Stocks'!H80/'25 TSE Stocks'!H79)</f>
        <v>1.2738971839002414E-2</v>
      </c>
      <c r="I80">
        <f>LN('25 TSE Stocks'!I80/'25 TSE Stocks'!I79)</f>
        <v>1.7167688260247664E-2</v>
      </c>
      <c r="J80">
        <f>LN('25 TSE Stocks'!J80/'25 TSE Stocks'!J79)</f>
        <v>9.35195362190527E-3</v>
      </c>
      <c r="K80">
        <f>LN('25 TSE Stocks'!K80/'25 TSE Stocks'!K79)</f>
        <v>1.5504349382231745E-2</v>
      </c>
      <c r="L80">
        <f>LN('25 TSE Stocks'!L80/'25 TSE Stocks'!L79)</f>
        <v>7.7518677228362379E-3</v>
      </c>
      <c r="M80">
        <f>LN('25 TSE Stocks'!M80/'25 TSE Stocks'!M79)</f>
        <v>4.8048313237232229E-2</v>
      </c>
      <c r="N80">
        <f>LN('25 TSE Stocks'!N80/'25 TSE Stocks'!N79)</f>
        <v>7.4773234029358093E-2</v>
      </c>
      <c r="O80">
        <f>LN('25 TSE Stocks'!O80/'25 TSE Stocks'!O79)</f>
        <v>3.2426827454191322E-2</v>
      </c>
      <c r="P80">
        <f>LN('25 TSE Stocks'!P80/'25 TSE Stocks'!P79)</f>
        <v>0</v>
      </c>
      <c r="Q80">
        <f>LN('25 TSE Stocks'!Q80/'25 TSE Stocks'!Q79)</f>
        <v>1.9920744707244139E-2</v>
      </c>
      <c r="R80">
        <f>LN('25 TSE Stocks'!R80/'25 TSE Stocks'!R79)</f>
        <v>2.8773743241293073E-2</v>
      </c>
      <c r="S80">
        <f>LN('25 TSE Stocks'!S80/'25 TSE Stocks'!S79)</f>
        <v>2.7174180971099703E-3</v>
      </c>
      <c r="T80">
        <f>LN('25 TSE Stocks'!T80/'25 TSE Stocks'!T79)</f>
        <v>1.4418365675334624E-2</v>
      </c>
      <c r="U80">
        <f>LN('25 TSE Stocks'!U80/'25 TSE Stocks'!U79)</f>
        <v>3.4979066056344689E-2</v>
      </c>
      <c r="V80">
        <f>LN('25 TSE Stocks'!V80/'25 TSE Stocks'!V79)</f>
        <v>-1.8349070857917232E-2</v>
      </c>
      <c r="W80">
        <f>LN('25 TSE Stocks'!W80/'25 TSE Stocks'!W79)</f>
        <v>2.2836568414003677E-2</v>
      </c>
      <c r="X80">
        <f>LN('25 TSE Stocks'!X80/'25 TSE Stocks'!X79)</f>
        <v>-2.1685682401144327E-2</v>
      </c>
      <c r="Y80">
        <f>LN('25 TSE Stocks'!Y80/'25 TSE Stocks'!Y79)</f>
        <v>4.3851723268907808E-2</v>
      </c>
      <c r="Z80">
        <f>LN('25 TSE Stocks'!Z80/'25 TSE Stocks'!Z79)</f>
        <v>1.8724003299705378E-2</v>
      </c>
    </row>
    <row r="81" spans="1:26" x14ac:dyDescent="0.25">
      <c r="A81" s="1">
        <v>41813</v>
      </c>
      <c r="B81">
        <f>LN('25 TSE Stocks'!B81/'25 TSE Stocks'!B80)</f>
        <v>-6.5706585461786191E-2</v>
      </c>
      <c r="C81">
        <f>LN('25 TSE Stocks'!C81/'25 TSE Stocks'!C80)</f>
        <v>-4.8899581253616375E-3</v>
      </c>
      <c r="D81">
        <f>LN('25 TSE Stocks'!D81/'25 TSE Stocks'!D80)</f>
        <v>-7.0945005311632062E-4</v>
      </c>
      <c r="E81">
        <f>LN('25 TSE Stocks'!E81/'25 TSE Stocks'!E80)</f>
        <v>-3.9172580598523556E-2</v>
      </c>
      <c r="F81">
        <f>LN('25 TSE Stocks'!F81/'25 TSE Stocks'!F80)</f>
        <v>-3.1849776888844536E-2</v>
      </c>
      <c r="G81">
        <f>LN('25 TSE Stocks'!G81/'25 TSE Stocks'!G80)</f>
        <v>2.9807547783561976E-3</v>
      </c>
      <c r="H81">
        <f>LN('25 TSE Stocks'!H81/'25 TSE Stocks'!H80)</f>
        <v>1.3471084478133732E-2</v>
      </c>
      <c r="I81">
        <f>LN('25 TSE Stocks'!I81/'25 TSE Stocks'!I80)</f>
        <v>8.4746849238587912E-3</v>
      </c>
      <c r="J81">
        <f>LN('25 TSE Stocks'!J81/'25 TSE Stocks'!J80)</f>
        <v>-9.3519536219053723E-3</v>
      </c>
      <c r="K81">
        <f>LN('25 TSE Stocks'!K81/'25 TSE Stocks'!K80)</f>
        <v>-1.0827553143406785E-2</v>
      </c>
      <c r="L81">
        <f>LN('25 TSE Stocks'!L81/'25 TSE Stocks'!L80)</f>
        <v>-1.3605612248177523E-2</v>
      </c>
      <c r="M81">
        <f>LN('25 TSE Stocks'!M81/'25 TSE Stocks'!M80)</f>
        <v>-1.4464884211681005E-2</v>
      </c>
      <c r="N81">
        <f>LN('25 TSE Stocks'!N81/'25 TSE Stocks'!N80)</f>
        <v>-1.4513864657369481E-2</v>
      </c>
      <c r="O81">
        <f>LN('25 TSE Stocks'!O81/'25 TSE Stocks'!O80)</f>
        <v>-2.521803762017993E-2</v>
      </c>
      <c r="P81">
        <f>LN('25 TSE Stocks'!P81/'25 TSE Stocks'!P80)</f>
        <v>-4.938130838273499E-3</v>
      </c>
      <c r="Q81">
        <f>LN('25 TSE Stocks'!Q81/'25 TSE Stocks'!Q80)</f>
        <v>5.8999845034762854E-3</v>
      </c>
      <c r="R81">
        <f>LN('25 TSE Stocks'!R81/'25 TSE Stocks'!R80)</f>
        <v>-1.4402106151384698E-2</v>
      </c>
      <c r="S81">
        <f>LN('25 TSE Stocks'!S81/'25 TSE Stocks'!S80)</f>
        <v>2.2804207722788086E-2</v>
      </c>
      <c r="T81">
        <f>LN('25 TSE Stocks'!T81/'25 TSE Stocks'!T80)</f>
        <v>4.0816942796082648E-3</v>
      </c>
      <c r="U81">
        <f>LN('25 TSE Stocks'!U81/'25 TSE Stocks'!U80)</f>
        <v>-3.2725396553346636E-2</v>
      </c>
      <c r="V81">
        <f>LN('25 TSE Stocks'!V81/'25 TSE Stocks'!V80)</f>
        <v>0</v>
      </c>
      <c r="W81">
        <f>LN('25 TSE Stocks'!W81/'25 TSE Stocks'!W80)</f>
        <v>-2.2836568414003743E-2</v>
      </c>
      <c r="X81">
        <f>LN('25 TSE Stocks'!X81/'25 TSE Stocks'!X80)</f>
        <v>-1.5293448509697109E-2</v>
      </c>
      <c r="Y81">
        <f>LN('25 TSE Stocks'!Y81/'25 TSE Stocks'!Y80)</f>
        <v>-2.6757534941962743E-2</v>
      </c>
      <c r="Z81">
        <f>LN('25 TSE Stocks'!Z81/'25 TSE Stocks'!Z80)</f>
        <v>-1.3582543474078647E-2</v>
      </c>
    </row>
    <row r="82" spans="1:26" x14ac:dyDescent="0.25">
      <c r="A82" s="1">
        <v>41820</v>
      </c>
      <c r="B82">
        <f>LN('25 TSE Stocks'!B82/'25 TSE Stocks'!B81)</f>
        <v>5.5001033554741896E-2</v>
      </c>
      <c r="C82">
        <f>LN('25 TSE Stocks'!C82/'25 TSE Stocks'!C81)</f>
        <v>7.3259994379837514E-3</v>
      </c>
      <c r="D82">
        <f>LN('25 TSE Stocks'!D82/'25 TSE Stocks'!D81)</f>
        <v>5.6566650020289114E-2</v>
      </c>
      <c r="E82">
        <f>LN('25 TSE Stocks'!E82/'25 TSE Stocks'!E81)</f>
        <v>3.9172580598523493E-2</v>
      </c>
      <c r="F82">
        <f>LN('25 TSE Stocks'!F82/'25 TSE Stocks'!F81)</f>
        <v>1.9231238025284973E-2</v>
      </c>
      <c r="G82">
        <f>LN('25 TSE Stocks'!G82/'25 TSE Stocks'!G81)</f>
        <v>2.4982935888694022E-2</v>
      </c>
      <c r="H82">
        <f>LN('25 TSE Stocks'!H82/'25 TSE Stocks'!H81)</f>
        <v>2.5540847221664883E-2</v>
      </c>
      <c r="I82">
        <f>LN('25 TSE Stocks'!I82/'25 TSE Stocks'!I81)</f>
        <v>8.4033540973439021E-3</v>
      </c>
      <c r="J82">
        <f>LN('25 TSE Stocks'!J82/'25 TSE Stocks'!J81)</f>
        <v>1.9934312025996943E-2</v>
      </c>
      <c r="K82">
        <f>LN('25 TSE Stocks'!K82/'25 TSE Stocks'!K81)</f>
        <v>4.654778163468847E-3</v>
      </c>
      <c r="L82">
        <f>LN('25 TSE Stocks'!L82/'25 TSE Stocks'!L81)</f>
        <v>4.402637176379897E-2</v>
      </c>
      <c r="M82">
        <f>LN('25 TSE Stocks'!M82/'25 TSE Stocks'!M81)</f>
        <v>3.905246831127928E-2</v>
      </c>
      <c r="N82">
        <f>LN('25 TSE Stocks'!N82/'25 TSE Stocks'!N81)</f>
        <v>2.9196232858095905E-3</v>
      </c>
      <c r="O82">
        <f>LN('25 TSE Stocks'!O82/'25 TSE Stocks'!O81)</f>
        <v>2.2100433860335347E-2</v>
      </c>
      <c r="P82">
        <f>LN('25 TSE Stocks'!P82/'25 TSE Stocks'!P81)</f>
        <v>9.8738802667750793E-3</v>
      </c>
      <c r="Q82">
        <f>LN('25 TSE Stocks'!Q82/'25 TSE Stocks'!Q81)</f>
        <v>4.4110809863628399E-2</v>
      </c>
      <c r="R82">
        <f>LN('25 TSE Stocks'!R82/'25 TSE Stocks'!R81)</f>
        <v>5.5955438591041705E-2</v>
      </c>
      <c r="S82">
        <f>LN('25 TSE Stocks'!S82/'25 TSE Stocks'!S81)</f>
        <v>1.5789865864647597E-2</v>
      </c>
      <c r="T82">
        <f>LN('25 TSE Stocks'!T82/'25 TSE Stocks'!T81)</f>
        <v>-2.0388058365710593E-3</v>
      </c>
      <c r="U82">
        <f>LN('25 TSE Stocks'!U82/'25 TSE Stocks'!U81)</f>
        <v>3.840053878982342E-2</v>
      </c>
      <c r="V82">
        <f>LN('25 TSE Stocks'!V82/'25 TSE Stocks'!V81)</f>
        <v>1.8349070857917288E-2</v>
      </c>
      <c r="W82">
        <f>LN('25 TSE Stocks'!W82/'25 TSE Stocks'!W81)</f>
        <v>2.1895417719680232E-2</v>
      </c>
      <c r="X82">
        <f>LN('25 TSE Stocks'!X82/'25 TSE Stocks'!X81)</f>
        <v>2.7171293745086943E-2</v>
      </c>
      <c r="Y82">
        <f>LN('25 TSE Stocks'!Y82/'25 TSE Stocks'!Y81)</f>
        <v>6.5549538212659264E-3</v>
      </c>
      <c r="Z82">
        <f>LN('25 TSE Stocks'!Z82/'25 TSE Stocks'!Z81)</f>
        <v>-1.0309709787411855E-2</v>
      </c>
    </row>
    <row r="83" spans="1:26" x14ac:dyDescent="0.25">
      <c r="A83" s="1">
        <v>41827</v>
      </c>
      <c r="B83">
        <f>LN('25 TSE Stocks'!B83/'25 TSE Stocks'!B82)</f>
        <v>-4.8981581334714072E-2</v>
      </c>
      <c r="C83">
        <f>LN('25 TSE Stocks'!C83/'25 TSE Stocks'!C82)</f>
        <v>-4.3512199513863911E-2</v>
      </c>
      <c r="D83">
        <f>LN('25 TSE Stocks'!D83/'25 TSE Stocks'!D82)</f>
        <v>-4.6679776566615511E-2</v>
      </c>
      <c r="E83">
        <f>LN('25 TSE Stocks'!E83/'25 TSE Stocks'!E82)</f>
        <v>-4.0421759462579643E-2</v>
      </c>
      <c r="F83">
        <f>LN('25 TSE Stocks'!F83/'25 TSE Stocks'!F82)</f>
        <v>-5.0458079403790948E-2</v>
      </c>
      <c r="G83">
        <f>LN('25 TSE Stocks'!G83/'25 TSE Stocks'!G82)</f>
        <v>-3.612307994787526E-2</v>
      </c>
      <c r="H83">
        <f>LN('25 TSE Stocks'!H83/'25 TSE Stocks'!H82)</f>
        <v>-2.0202805062142313E-2</v>
      </c>
      <c r="I83">
        <f>LN('25 TSE Stocks'!I83/'25 TSE Stocks'!I82)</f>
        <v>2.4794605401630629E-2</v>
      </c>
      <c r="J83">
        <f>LN('25 TSE Stocks'!J83/'25 TSE Stocks'!J82)</f>
        <v>-4.3017488035703683E-2</v>
      </c>
      <c r="K83">
        <f>LN('25 TSE Stocks'!K83/'25 TSE Stocks'!K82)</f>
        <v>-2.3493802384729381E-2</v>
      </c>
      <c r="L83">
        <f>LN('25 TSE Stocks'!L83/'25 TSE Stocks'!L82)</f>
        <v>1.1173239066082408E-2</v>
      </c>
      <c r="M83">
        <f>LN('25 TSE Stocks'!M83/'25 TSE Stocks'!M82)</f>
        <v>-1.5059125772305577E-2</v>
      </c>
      <c r="N83">
        <f>LN('25 TSE Stocks'!N83/'25 TSE Stocks'!N82)</f>
        <v>0.19415602570603713</v>
      </c>
      <c r="O83">
        <f>LN('25 TSE Stocks'!O83/'25 TSE Stocks'!O82)</f>
        <v>-1.5626624805053983E-3</v>
      </c>
      <c r="P83">
        <f>LN('25 TSE Stocks'!P83/'25 TSE Stocks'!P82)</f>
        <v>-4.9465468727573998E-3</v>
      </c>
      <c r="Q83">
        <f>LN('25 TSE Stocks'!Q83/'25 TSE Stocks'!Q82)</f>
        <v>-9.4253875199764772E-3</v>
      </c>
      <c r="R83">
        <f>LN('25 TSE Stocks'!R83/'25 TSE Stocks'!R82)</f>
        <v>-2.4355368474035612E-2</v>
      </c>
      <c r="S83">
        <f>LN('25 TSE Stocks'!S83/'25 TSE Stocks'!S82)</f>
        <v>1.0389801896197723E-2</v>
      </c>
      <c r="T83">
        <f>LN('25 TSE Stocks'!T83/'25 TSE Stocks'!T82)</f>
        <v>-5.6678311004367633E-2</v>
      </c>
      <c r="U83">
        <f>LN('25 TSE Stocks'!U83/'25 TSE Stocks'!U82)</f>
        <v>1.7324724413727167E-2</v>
      </c>
      <c r="V83">
        <f>LN('25 TSE Stocks'!V83/'25 TSE Stocks'!V82)</f>
        <v>-2.298946979790074E-2</v>
      </c>
      <c r="W83">
        <f>LN('25 TSE Stocks'!W83/'25 TSE Stocks'!W82)</f>
        <v>2.8209430685140631E-3</v>
      </c>
      <c r="X83">
        <f>LN('25 TSE Stocks'!X83/'25 TSE Stocks'!X82)</f>
        <v>-1.183476969115573E-2</v>
      </c>
      <c r="Y83">
        <f>LN('25 TSE Stocks'!Y83/'25 TSE Stocks'!Y82)</f>
        <v>1.0152433889247248E-2</v>
      </c>
      <c r="Z83">
        <f>LN('25 TSE Stocks'!Z83/'25 TSE Stocks'!Z82)</f>
        <v>-3.4598621802493863E-3</v>
      </c>
    </row>
    <row r="84" spans="1:26" x14ac:dyDescent="0.25">
      <c r="A84" s="1">
        <v>41834</v>
      </c>
      <c r="B84">
        <f>LN('25 TSE Stocks'!B84/'25 TSE Stocks'!B83)</f>
        <v>-1.1105637731252907E-2</v>
      </c>
      <c r="C84">
        <f>LN('25 TSE Stocks'!C84/'25 TSE Stocks'!C83)</f>
        <v>3.1272148385780789E-2</v>
      </c>
      <c r="D84">
        <f>LN('25 TSE Stocks'!D84/'25 TSE Stocks'!D83)</f>
        <v>-1.7724676168693106E-2</v>
      </c>
      <c r="E84">
        <f>LN('25 TSE Stocks'!E84/'25 TSE Stocks'!E83)</f>
        <v>1.857610852506978E-2</v>
      </c>
      <c r="F84">
        <f>LN('25 TSE Stocks'!F84/'25 TSE Stocks'!F83)</f>
        <v>-1.6708096209097085E-3</v>
      </c>
      <c r="G84">
        <f>LN('25 TSE Stocks'!G84/'25 TSE Stocks'!G83)</f>
        <v>4.1713931650684856E-3</v>
      </c>
      <c r="H84">
        <f>LN('25 TSE Stocks'!H84/'25 TSE Stocks'!H83)</f>
        <v>-6.2304608798288271E-3</v>
      </c>
      <c r="I84">
        <f>LN('25 TSE Stocks'!I84/'25 TSE Stocks'!I83)</f>
        <v>4.0734084942827074E-3</v>
      </c>
      <c r="J84">
        <f>LN('25 TSE Stocks'!J84/'25 TSE Stocks'!J83)</f>
        <v>2.9772173726517043E-2</v>
      </c>
      <c r="K84">
        <f>LN('25 TSE Stocks'!K84/'25 TSE Stocks'!K83)</f>
        <v>2.1944615856976445E-2</v>
      </c>
      <c r="L84">
        <f>LN('25 TSE Stocks'!L84/'25 TSE Stocks'!L83)</f>
        <v>-3.0077419957838743E-2</v>
      </c>
      <c r="M84">
        <f>LN('25 TSE Stocks'!M84/'25 TSE Stocks'!M83)</f>
        <v>1.0377449743914685E-2</v>
      </c>
      <c r="N84">
        <f>LN('25 TSE Stocks'!N84/'25 TSE Stocks'!N83)</f>
        <v>6.5063386511905255E-2</v>
      </c>
      <c r="O84">
        <f>LN('25 TSE Stocks'!O84/'25 TSE Stocks'!O83)</f>
        <v>3.3823295735449642E-2</v>
      </c>
      <c r="P84">
        <f>LN('25 TSE Stocks'!P84/'25 TSE Stocks'!P83)</f>
        <v>8.2305718947842891E-3</v>
      </c>
      <c r="Q84">
        <f>LN('25 TSE Stocks'!Q84/'25 TSE Stocks'!Q83)</f>
        <v>2.9852938869018235E-2</v>
      </c>
      <c r="R84">
        <f>LN('25 TSE Stocks'!R84/'25 TSE Stocks'!R83)</f>
        <v>5.2853221229778313E-3</v>
      </c>
      <c r="S84">
        <f>LN('25 TSE Stocks'!S84/'25 TSE Stocks'!S83)</f>
        <v>3.8683023738064603E-3</v>
      </c>
      <c r="T84">
        <f>LN('25 TSE Stocks'!T84/'25 TSE Stocks'!T83)</f>
        <v>-6.5005225228704213E-3</v>
      </c>
      <c r="U84">
        <f>LN('25 TSE Stocks'!U84/'25 TSE Stocks'!U83)</f>
        <v>3.8095844253460739E-3</v>
      </c>
      <c r="V84">
        <f>LN('25 TSE Stocks'!V84/'25 TSE Stocks'!V83)</f>
        <v>0</v>
      </c>
      <c r="W84">
        <f>LN('25 TSE Stocks'!W84/'25 TSE Stocks'!W83)</f>
        <v>-1.7045981972794604E-2</v>
      </c>
      <c r="X84">
        <f>LN('25 TSE Stocks'!X84/'25 TSE Stocks'!X83)</f>
        <v>1.5190402439396625E-2</v>
      </c>
      <c r="Y84">
        <f>LN('25 TSE Stocks'!Y84/'25 TSE Stocks'!Y83)</f>
        <v>-6.7568450040708435E-3</v>
      </c>
      <c r="Z84">
        <f>LN('25 TSE Stocks'!Z84/'25 TSE Stocks'!Z83)</f>
        <v>1.3769571967661267E-2</v>
      </c>
    </row>
    <row r="85" spans="1:26" x14ac:dyDescent="0.25">
      <c r="A85" s="1">
        <v>41841</v>
      </c>
      <c r="B85">
        <f>LN('25 TSE Stocks'!B85/'25 TSE Stocks'!B84)</f>
        <v>8.4639721963610096E-2</v>
      </c>
      <c r="C85">
        <f>LN('25 TSE Stocks'!C85/'25 TSE Stocks'!C84)</f>
        <v>-9.2850109723707205E-2</v>
      </c>
      <c r="D85">
        <f>LN('25 TSE Stocks'!D85/'25 TSE Stocks'!D84)</f>
        <v>3.0988523727909587E-2</v>
      </c>
      <c r="E85">
        <f>LN('25 TSE Stocks'!E85/'25 TSE Stocks'!E84)</f>
        <v>7.3352081148047206E-3</v>
      </c>
      <c r="F85">
        <f>LN('25 TSE Stocks'!F85/'25 TSE Stocks'!F84)</f>
        <v>-4.3574142126288091E-3</v>
      </c>
      <c r="G85">
        <f>LN('25 TSE Stocks'!G85/'25 TSE Stocks'!G84)</f>
        <v>1.6676800236769717E-2</v>
      </c>
      <c r="H85">
        <f>LN('25 TSE Stocks'!H85/'25 TSE Stocks'!H84)</f>
        <v>2.2948849106595979E-2</v>
      </c>
      <c r="I85">
        <f>LN('25 TSE Stocks'!I85/'25 TSE Stocks'!I84)</f>
        <v>2.0519798778249543E-2</v>
      </c>
      <c r="J85">
        <f>LN('25 TSE Stocks'!J85/'25 TSE Stocks'!J84)</f>
        <v>3.7937773538510369E-2</v>
      </c>
      <c r="K85">
        <f>LN('25 TSE Stocks'!K85/'25 TSE Stocks'!K84)</f>
        <v>9.2590764792942204E-3</v>
      </c>
      <c r="L85">
        <f>LN('25 TSE Stocks'!L85/'25 TSE Stocks'!L84)</f>
        <v>2.8223925601564264E-2</v>
      </c>
      <c r="M85">
        <f>LN('25 TSE Stocks'!M85/'25 TSE Stocks'!M84)</f>
        <v>-1.2275876439313152E-2</v>
      </c>
      <c r="N85">
        <f>LN('25 TSE Stocks'!N85/'25 TSE Stocks'!N84)</f>
        <v>-4.9577688215465938E-2</v>
      </c>
      <c r="O85">
        <f>LN('25 TSE Stocks'!O85/'25 TSE Stocks'!O84)</f>
        <v>1.2021230177379235E-2</v>
      </c>
      <c r="P85">
        <f>LN('25 TSE Stocks'!P85/'25 TSE Stocks'!P84)</f>
        <v>4.9061003474488033E-3</v>
      </c>
      <c r="Q85">
        <f>LN('25 TSE Stocks'!Q85/'25 TSE Stocks'!Q84)</f>
        <v>5.5420798073496834E-2</v>
      </c>
      <c r="R85">
        <f>LN('25 TSE Stocks'!R85/'25 TSE Stocks'!R84)</f>
        <v>5.9416073041179728E-3</v>
      </c>
      <c r="S85">
        <f>LN('25 TSE Stocks'!S85/'25 TSE Stocks'!S84)</f>
        <v>0</v>
      </c>
      <c r="T85">
        <f>LN('25 TSE Stocks'!T85/'25 TSE Stocks'!T84)</f>
        <v>1.9376240476865064E-2</v>
      </c>
      <c r="U85">
        <f>LN('25 TSE Stocks'!U85/'25 TSE Stocks'!U84)</f>
        <v>-2.3774759601056492E-4</v>
      </c>
      <c r="V85">
        <f>LN('25 TSE Stocks'!V85/'25 TSE Stocks'!V84)</f>
        <v>1.8433922753300441E-2</v>
      </c>
      <c r="W85">
        <f>LN('25 TSE Stocks'!W85/'25 TSE Stocks'!W84)</f>
        <v>1.7045981972794638E-2</v>
      </c>
      <c r="X85">
        <f>LN('25 TSE Stocks'!X85/'25 TSE Stocks'!X84)</f>
        <v>1.661164590630362E-2</v>
      </c>
      <c r="Y85">
        <f>LN('25 TSE Stocks'!Y85/'25 TSE Stocks'!Y84)</f>
        <v>6.7568450040709173E-3</v>
      </c>
      <c r="Z85">
        <f>LN('25 TSE Stocks'!Z85/'25 TSE Stocks'!Z84)</f>
        <v>-1.7241740357467526E-2</v>
      </c>
    </row>
    <row r="86" spans="1:26" x14ac:dyDescent="0.25">
      <c r="A86" s="1">
        <v>41848</v>
      </c>
      <c r="B86">
        <f>LN('25 TSE Stocks'!B86/'25 TSE Stocks'!B85)</f>
        <v>-4.1910909891339845E-2</v>
      </c>
      <c r="C86">
        <f>LN('25 TSE Stocks'!C86/'25 TSE Stocks'!C85)</f>
        <v>-6.7064221132504764E-2</v>
      </c>
      <c r="D86">
        <f>LN('25 TSE Stocks'!D86/'25 TSE Stocks'!D85)</f>
        <v>-1.3966455022867761E-2</v>
      </c>
      <c r="E86">
        <f>LN('25 TSE Stocks'!E86/'25 TSE Stocks'!E85)</f>
        <v>-0.12573178833216569</v>
      </c>
      <c r="F86">
        <f>LN('25 TSE Stocks'!F86/'25 TSE Stocks'!F85)</f>
        <v>3.7740299073767317E-2</v>
      </c>
      <c r="G86">
        <f>LN('25 TSE Stocks'!G86/'25 TSE Stocks'!G85)</f>
        <v>-3.2802790474430136E-3</v>
      </c>
      <c r="H86">
        <f>LN('25 TSE Stocks'!H86/'25 TSE Stocks'!H85)</f>
        <v>1.55848360071637E-2</v>
      </c>
      <c r="I86">
        <f>LN('25 TSE Stocks'!I86/'25 TSE Stocks'!I85)</f>
        <v>2.6332784818615722E-2</v>
      </c>
      <c r="J86">
        <f>LN('25 TSE Stocks'!J86/'25 TSE Stocks'!J85)</f>
        <v>3.283133241497433E-2</v>
      </c>
      <c r="K86">
        <f>LN('25 TSE Stocks'!K86/'25 TSE Stocks'!K85)</f>
        <v>-1.7041464353835422E-2</v>
      </c>
      <c r="L86">
        <f>LN('25 TSE Stocks'!L86/'25 TSE Stocks'!L85)</f>
        <v>3.1052709248589418E-2</v>
      </c>
      <c r="M86">
        <f>LN('25 TSE Stocks'!M86/'25 TSE Stocks'!M85)</f>
        <v>-9.3067112029312365E-3</v>
      </c>
      <c r="N86">
        <f>LN('25 TSE Stocks'!N86/'25 TSE Stocks'!N85)</f>
        <v>1.5249341226183318E-2</v>
      </c>
      <c r="O86">
        <f>LN('25 TSE Stocks'!O86/'25 TSE Stocks'!O85)</f>
        <v>-1.126547893395184E-2</v>
      </c>
      <c r="P86">
        <f>LN('25 TSE Stocks'!P86/'25 TSE Stocks'!P85)</f>
        <v>8.1233323087404937E-3</v>
      </c>
      <c r="Q86">
        <f>LN('25 TSE Stocks'!Q86/'25 TSE Stocks'!Q85)</f>
        <v>-1.5776093987866217E-2</v>
      </c>
      <c r="R86">
        <f>LN('25 TSE Stocks'!R86/'25 TSE Stocks'!R85)</f>
        <v>-8.8107025851763554E-3</v>
      </c>
      <c r="S86">
        <f>LN('25 TSE Stocks'!S86/'25 TSE Stocks'!S85)</f>
        <v>-3.8683023738063939E-3</v>
      </c>
      <c r="T86">
        <f>LN('25 TSE Stocks'!T86/'25 TSE Stocks'!T85)</f>
        <v>-1.0718233767294468E-2</v>
      </c>
      <c r="U86">
        <f>LN('25 TSE Stocks'!U86/'25 TSE Stocks'!U85)</f>
        <v>2.2556695261805736E-3</v>
      </c>
      <c r="V86">
        <f>LN('25 TSE Stocks'!V86/'25 TSE Stocks'!V85)</f>
        <v>1.3605705647218398E-2</v>
      </c>
      <c r="W86">
        <f>LN('25 TSE Stocks'!W86/'25 TSE Stocks'!W85)</f>
        <v>-1.2757241492925141E-2</v>
      </c>
      <c r="X86">
        <f>LN('25 TSE Stocks'!X86/'25 TSE Stocks'!X85)</f>
        <v>-1.9967278654544562E-2</v>
      </c>
      <c r="Y86">
        <f>LN('25 TSE Stocks'!Y86/'25 TSE Stocks'!Y85)</f>
        <v>-1.3559783814471741E-2</v>
      </c>
      <c r="Z86">
        <f>LN('25 TSE Stocks'!Z86/'25 TSE Stocks'!Z85)</f>
        <v>3.4721683898063147E-3</v>
      </c>
    </row>
    <row r="87" spans="1:26" x14ac:dyDescent="0.25">
      <c r="A87" s="1">
        <v>41855</v>
      </c>
      <c r="B87">
        <f>LN('25 TSE Stocks'!B87/'25 TSE Stocks'!B86)</f>
        <v>-1.56865894596287E-2</v>
      </c>
      <c r="C87">
        <f>LN('25 TSE Stocks'!C87/'25 TSE Stocks'!C86)</f>
        <v>-7.811773369217033E-2</v>
      </c>
      <c r="D87">
        <f>LN('25 TSE Stocks'!D87/'25 TSE Stocks'!D86)</f>
        <v>-5.0479544255661951E-2</v>
      </c>
      <c r="E87">
        <f>LN('25 TSE Stocks'!E87/'25 TSE Stocks'!E86)</f>
        <v>-7.4532887284584834E-2</v>
      </c>
      <c r="F87">
        <f>LN('25 TSE Stocks'!F87/'25 TSE Stocks'!F86)</f>
        <v>-7.6611733679620111E-2</v>
      </c>
      <c r="G87">
        <f>LN('25 TSE Stocks'!G87/'25 TSE Stocks'!G86)</f>
        <v>-3.0356160611069237E-2</v>
      </c>
      <c r="H87">
        <f>LN('25 TSE Stocks'!H87/'25 TSE Stocks'!H86)</f>
        <v>-5.3828715344301607E-2</v>
      </c>
      <c r="I87">
        <f>LN('25 TSE Stocks'!I87/'25 TSE Stocks'!I86)</f>
        <v>-6.1182368101176714E-2</v>
      </c>
      <c r="J87">
        <f>LN('25 TSE Stocks'!J87/'25 TSE Stocks'!J86)</f>
        <v>1.3572020116912942E-2</v>
      </c>
      <c r="K87">
        <f>LN('25 TSE Stocks'!K87/'25 TSE Stocks'!K86)</f>
        <v>9.3315744022939781E-3</v>
      </c>
      <c r="L87">
        <f>LN('25 TSE Stocks'!L87/'25 TSE Stocks'!L86)</f>
        <v>2.1352916026402761E-2</v>
      </c>
      <c r="M87">
        <f>LN('25 TSE Stocks'!M87/'25 TSE Stocks'!M86)</f>
        <v>-7.3868288858007836E-2</v>
      </c>
      <c r="N87">
        <f>LN('25 TSE Stocks'!N87/'25 TSE Stocks'!N86)</f>
        <v>-1.6432064427286446E-2</v>
      </c>
      <c r="O87">
        <f>LN('25 TSE Stocks'!O87/'25 TSE Stocks'!O86)</f>
        <v>-4.1640567256801667E-2</v>
      </c>
      <c r="P87">
        <f>LN('25 TSE Stocks'!P87/'25 TSE Stocks'!P86)</f>
        <v>2.7136766238698394E-2</v>
      </c>
      <c r="Q87">
        <f>LN('25 TSE Stocks'!Q87/'25 TSE Stocks'!Q86)</f>
        <v>0</v>
      </c>
      <c r="R87">
        <f>LN('25 TSE Stocks'!R87/'25 TSE Stocks'!R86)</f>
        <v>-4.2494492364404821E-2</v>
      </c>
      <c r="S87">
        <f>LN('25 TSE Stocks'!S87/'25 TSE Stocks'!S86)</f>
        <v>1.9194335300477344E-2</v>
      </c>
      <c r="T87">
        <f>LN('25 TSE Stocks'!T87/'25 TSE Stocks'!T86)</f>
        <v>-7.1459047608638165E-2</v>
      </c>
      <c r="U87">
        <f>LN('25 TSE Stocks'!U87/'25 TSE Stocks'!U86)</f>
        <v>-3.7083808975433862E-2</v>
      </c>
      <c r="V87">
        <f>LN('25 TSE Stocks'!V87/'25 TSE Stocks'!V86)</f>
        <v>-4.1385455920540194E-2</v>
      </c>
      <c r="W87">
        <f>LN('25 TSE Stocks'!W87/'25 TSE Stocks'!W86)</f>
        <v>-2.8456114714790762E-2</v>
      </c>
      <c r="X87">
        <f>LN('25 TSE Stocks'!X87/'25 TSE Stocks'!X86)</f>
        <v>-6.7455820206151545E-3</v>
      </c>
      <c r="Y87">
        <f>LN('25 TSE Stocks'!Y87/'25 TSE Stocks'!Y86)</f>
        <v>-2.7683169359718679E-2</v>
      </c>
      <c r="Z87">
        <f>LN('25 TSE Stocks'!Z87/'25 TSE Stocks'!Z86)</f>
        <v>-3.8874184947370702E-2</v>
      </c>
    </row>
    <row r="88" spans="1:26" x14ac:dyDescent="0.25">
      <c r="A88" s="1">
        <v>41862</v>
      </c>
      <c r="B88">
        <f>LN('25 TSE Stocks'!B88/'25 TSE Stocks'!B87)</f>
        <v>0.23649289720777525</v>
      </c>
      <c r="C88">
        <f>LN('25 TSE Stocks'!C88/'25 TSE Stocks'!C87)</f>
        <v>9.5310038766385982E-2</v>
      </c>
      <c r="D88">
        <f>LN('25 TSE Stocks'!D88/'25 TSE Stocks'!D87)</f>
        <v>-8.8087855643580487E-2</v>
      </c>
      <c r="E88">
        <f>LN('25 TSE Stocks'!E88/'25 TSE Stocks'!E87)</f>
        <v>1.1834383243142586E-2</v>
      </c>
      <c r="F88">
        <f>LN('25 TSE Stocks'!F88/'25 TSE Stocks'!F87)</f>
        <v>2.7894207755202079E-2</v>
      </c>
      <c r="G88">
        <f>LN('25 TSE Stocks'!G88/'25 TSE Stocks'!G87)</f>
        <v>1.4459122172788537E-2</v>
      </c>
      <c r="H88">
        <f>LN('25 TSE Stocks'!H88/'25 TSE Stocks'!H87)</f>
        <v>3.5622638568950406E-2</v>
      </c>
      <c r="I88">
        <f>LN('25 TSE Stocks'!I88/'25 TSE Stocks'!I87)</f>
        <v>4.0013380582615124E-2</v>
      </c>
      <c r="J88">
        <f>LN('25 TSE Stocks'!J88/'25 TSE Stocks'!J87)</f>
        <v>-2.4539032611043555E-3</v>
      </c>
      <c r="K88">
        <f>LN('25 TSE Stocks'!K88/'25 TSE Stocks'!K87)</f>
        <v>3.7969461722393724E-2</v>
      </c>
      <c r="L88">
        <f>LN('25 TSE Stocks'!L88/'25 TSE Stocks'!L87)</f>
        <v>1.572085472747942E-2</v>
      </c>
      <c r="M88">
        <f>LN('25 TSE Stocks'!M88/'25 TSE Stocks'!M87)</f>
        <v>6.8579777980499509E-2</v>
      </c>
      <c r="N88">
        <f>LN('25 TSE Stocks'!N88/'25 TSE Stocks'!N87)</f>
        <v>1.2933545437932122E-2</v>
      </c>
      <c r="O88">
        <f>LN('25 TSE Stocks'!O88/'25 TSE Stocks'!O87)</f>
        <v>6.4784481266766072E-2</v>
      </c>
      <c r="P88">
        <f>LN('25 TSE Stocks'!P88/'25 TSE Stocks'!P87)</f>
        <v>8.1616112341781177E-2</v>
      </c>
      <c r="Q88">
        <f>LN('25 TSE Stocks'!Q88/'25 TSE Stocks'!Q87)</f>
        <v>3.1307070136502989E-2</v>
      </c>
      <c r="R88">
        <f>LN('25 TSE Stocks'!R88/'25 TSE Stocks'!R87)</f>
        <v>4.7081328799270725E-2</v>
      </c>
      <c r="S88">
        <f>LN('25 TSE Stocks'!S88/'25 TSE Stocks'!S87)</f>
        <v>2.6267971088141003E-2</v>
      </c>
      <c r="T88">
        <f>LN('25 TSE Stocks'!T88/'25 TSE Stocks'!T87)</f>
        <v>1.3793419251447966E-2</v>
      </c>
      <c r="U88">
        <f>LN('25 TSE Stocks'!U88/'25 TSE Stocks'!U87)</f>
        <v>7.3985056703356283E-2</v>
      </c>
      <c r="V88">
        <f>LN('25 TSE Stocks'!V88/'25 TSE Stocks'!V87)</f>
        <v>3.6870543172196166E-2</v>
      </c>
      <c r="W88">
        <f>LN('25 TSE Stocks'!W88/'25 TSE Stocks'!W87)</f>
        <v>4.9628609332795739E-2</v>
      </c>
      <c r="X88">
        <f>LN('25 TSE Stocks'!X88/'25 TSE Stocks'!X87)</f>
        <v>4.9515086887558062E-2</v>
      </c>
      <c r="Y88">
        <f>LN('25 TSE Stocks'!Y88/'25 TSE Stocks'!Y87)</f>
        <v>3.7870269022017171E-2</v>
      </c>
      <c r="Z88">
        <f>LN('25 TSE Stocks'!Z88/'25 TSE Stocks'!Z87)</f>
        <v>3.1917528815426047E-2</v>
      </c>
    </row>
    <row r="89" spans="1:26" x14ac:dyDescent="0.25">
      <c r="A89" s="1">
        <v>41869</v>
      </c>
      <c r="B89">
        <f>LN('25 TSE Stocks'!B89/'25 TSE Stocks'!B88)</f>
        <v>1.9313019008638764E-2</v>
      </c>
      <c r="C89">
        <f>LN('25 TSE Stocks'!C89/'25 TSE Stocks'!C88)</f>
        <v>-2.0086722853707821E-2</v>
      </c>
      <c r="D89">
        <f>LN('25 TSE Stocks'!D89/'25 TSE Stocks'!D88)</f>
        <v>1.044634945258391E-2</v>
      </c>
      <c r="E89">
        <f>LN('25 TSE Stocks'!E89/'25 TSE Stocks'!E88)</f>
        <v>-1.0347442409534781E-2</v>
      </c>
      <c r="F89">
        <f>LN('25 TSE Stocks'!F89/'25 TSE Stocks'!F88)</f>
        <v>2.2001335693722323E-2</v>
      </c>
      <c r="G89">
        <f>LN('25 TSE Stocks'!G89/'25 TSE Stocks'!G88)</f>
        <v>-8.0441945101813166E-3</v>
      </c>
      <c r="H89">
        <f>LN('25 TSE Stocks'!H89/'25 TSE Stocks'!H88)</f>
        <v>2.078002635185788E-2</v>
      </c>
      <c r="I89">
        <f>LN('25 TSE Stocks'!I89/'25 TSE Stocks'!I88)</f>
        <v>3.1645598208769358E-3</v>
      </c>
      <c r="J89">
        <f>LN('25 TSE Stocks'!J89/'25 TSE Stocks'!J88)</f>
        <v>-1.2293730681096585E-3</v>
      </c>
      <c r="K89">
        <f>LN('25 TSE Stocks'!K89/'25 TSE Stocks'!K88)</f>
        <v>1.3323737580485827E-2</v>
      </c>
      <c r="L89">
        <f>LN('25 TSE Stocks'!L89/'25 TSE Stocks'!L88)</f>
        <v>-1.5720854727479368E-2</v>
      </c>
      <c r="M89">
        <f>LN('25 TSE Stocks'!M89/'25 TSE Stocks'!M88)</f>
        <v>-1.4322344608967197E-2</v>
      </c>
      <c r="N89">
        <f>LN('25 TSE Stocks'!N89/'25 TSE Stocks'!N88)</f>
        <v>4.9012773173842145E-2</v>
      </c>
      <c r="O89">
        <f>LN('25 TSE Stocks'!O89/'25 TSE Stocks'!O88)</f>
        <v>2.8375707997279277E-2</v>
      </c>
      <c r="P89">
        <f>LN('25 TSE Stocks'!P89/'25 TSE Stocks'!P88)</f>
        <v>4.9550048831548718E-2</v>
      </c>
      <c r="Q89">
        <f>LN('25 TSE Stocks'!Q89/'25 TSE Stocks'!Q88)</f>
        <v>4.5196250696697041E-2</v>
      </c>
      <c r="R89">
        <f>LN('25 TSE Stocks'!R89/'25 TSE Stocks'!R88)</f>
        <v>-7.00306327678543E-3</v>
      </c>
      <c r="S89">
        <f>LN('25 TSE Stocks'!S89/'25 TSE Stocks'!S88)</f>
        <v>-3.7740439871345011E-2</v>
      </c>
      <c r="T89">
        <f>LN('25 TSE Stocks'!T89/'25 TSE Stocks'!T88)</f>
        <v>2.2803960765590543E-3</v>
      </c>
      <c r="U89">
        <f>LN('25 TSE Stocks'!U89/'25 TSE Stocks'!U88)</f>
        <v>1.6210558244956683E-2</v>
      </c>
      <c r="V89">
        <f>LN('25 TSE Stocks'!V89/'25 TSE Stocks'!V88)</f>
        <v>0</v>
      </c>
      <c r="W89">
        <f>LN('25 TSE Stocks'!W89/'25 TSE Stocks'!W88)</f>
        <v>-1.3978710146462135E-3</v>
      </c>
      <c r="X89">
        <f>LN('25 TSE Stocks'!X89/'25 TSE Stocks'!X88)</f>
        <v>1.7558463462173855E-2</v>
      </c>
      <c r="Y89">
        <f>LN('25 TSE Stocks'!Y89/'25 TSE Stocks'!Y88)</f>
        <v>2.337297775458258E-2</v>
      </c>
      <c r="Z89">
        <f>LN('25 TSE Stocks'!Z89/'25 TSE Stocks'!Z88)</f>
        <v>2.2434142337226286E-2</v>
      </c>
    </row>
    <row r="90" spans="1:26" x14ac:dyDescent="0.25">
      <c r="A90" s="1">
        <v>41876</v>
      </c>
      <c r="B90">
        <f>LN('25 TSE Stocks'!B90/'25 TSE Stocks'!B89)</f>
        <v>-5.0206708379595143E-2</v>
      </c>
      <c r="C90">
        <f>LN('25 TSE Stocks'!C90/'25 TSE Stocks'!C89)</f>
        <v>3.1386363369095532E-2</v>
      </c>
      <c r="D90">
        <f>LN('25 TSE Stocks'!D90/'25 TSE Stocks'!D89)</f>
        <v>-1.4493175666925305E-2</v>
      </c>
      <c r="E90">
        <f>LN('25 TSE Stocks'!E90/'25 TSE Stocks'!E89)</f>
        <v>1.7673551824244658E-2</v>
      </c>
      <c r="F90">
        <f>LN('25 TSE Stocks'!F90/'25 TSE Stocks'!F89)</f>
        <v>-6.3324082056514172E-3</v>
      </c>
      <c r="G90">
        <f>LN('25 TSE Stocks'!G90/'25 TSE Stocks'!G89)</f>
        <v>-2.5274934033702292E-3</v>
      </c>
      <c r="H90">
        <f>LN('25 TSE Stocks'!H90/'25 TSE Stocks'!H89)</f>
        <v>1.3617289179816711E-2</v>
      </c>
      <c r="I90">
        <f>LN('25 TSE Stocks'!I90/'25 TSE Stocks'!I89)</f>
        <v>-1.1854963401644902E-3</v>
      </c>
      <c r="J90">
        <f>LN('25 TSE Stocks'!J90/'25 TSE Stocks'!J89)</f>
        <v>-9.8887437876988785E-3</v>
      </c>
      <c r="K90">
        <f>LN('25 TSE Stocks'!K90/'25 TSE Stocks'!K89)</f>
        <v>-1.930266780199083E-2</v>
      </c>
      <c r="L90">
        <f>LN('25 TSE Stocks'!L90/'25 TSE Stocks'!L89)</f>
        <v>5.2678539354497804E-3</v>
      </c>
      <c r="M90">
        <f>LN('25 TSE Stocks'!M90/'25 TSE Stocks'!M89)</f>
        <v>-3.863404488678069E-2</v>
      </c>
      <c r="N90">
        <f>LN('25 TSE Stocks'!N90/'25 TSE Stocks'!N89)</f>
        <v>5.6230964597584268E-2</v>
      </c>
      <c r="O90">
        <f>LN('25 TSE Stocks'!O90/'25 TSE Stocks'!O89)</f>
        <v>-1.8096623445550228E-2</v>
      </c>
      <c r="P90">
        <f>LN('25 TSE Stocks'!P90/'25 TSE Stocks'!P89)</f>
        <v>-1.8119023413784165E-2</v>
      </c>
      <c r="Q90">
        <f>LN('25 TSE Stocks'!Q90/'25 TSE Stocks'!Q89)</f>
        <v>-2.4856400897848532E-2</v>
      </c>
      <c r="R90">
        <f>LN('25 TSE Stocks'!R90/'25 TSE Stocks'!R89)</f>
        <v>-3.9359034659241315E-2</v>
      </c>
      <c r="S90">
        <f>LN('25 TSE Stocks'!S90/'25 TSE Stocks'!S89)</f>
        <v>-4.3228675188585156E-2</v>
      </c>
      <c r="T90">
        <f>LN('25 TSE Stocks'!T90/'25 TSE Stocks'!T89)</f>
        <v>-2.0714071580666706E-2</v>
      </c>
      <c r="U90">
        <f>LN('25 TSE Stocks'!U90/'25 TSE Stocks'!U89)</f>
        <v>8.6212492149758384E-3</v>
      </c>
      <c r="V90">
        <f>LN('25 TSE Stocks'!V90/'25 TSE Stocks'!V89)</f>
        <v>3.9916769809576688E-2</v>
      </c>
      <c r="W90">
        <f>LN('25 TSE Stocks'!W90/'25 TSE Stocks'!W89)</f>
        <v>1.7560543847456669E-2</v>
      </c>
      <c r="X90">
        <f>LN('25 TSE Stocks'!X90/'25 TSE Stocks'!X89)</f>
        <v>-4.5315059235036481E-2</v>
      </c>
      <c r="Y90">
        <f>LN('25 TSE Stocks'!Y90/'25 TSE Stocks'!Y89)</f>
        <v>-3.3560077416881121E-2</v>
      </c>
      <c r="Z90">
        <f>LN('25 TSE Stocks'!Z90/'25 TSE Stocks'!Z89)</f>
        <v>-2.4180986813591744E-2</v>
      </c>
    </row>
    <row r="91" spans="1:26" x14ac:dyDescent="0.25">
      <c r="A91" s="1">
        <v>41883</v>
      </c>
      <c r="B91">
        <f>LN('25 TSE Stocks'!B91/'25 TSE Stocks'!B90)</f>
        <v>3.7114383995482919E-2</v>
      </c>
      <c r="C91">
        <f>LN('25 TSE Stocks'!C91/'25 TSE Stocks'!C90)</f>
        <v>-8.4627005107945474E-3</v>
      </c>
      <c r="D91">
        <f>LN('25 TSE Stocks'!D91/'25 TSE Stocks'!D90)</f>
        <v>-2.5463229167318975E-2</v>
      </c>
      <c r="E91">
        <f>LN('25 TSE Stocks'!E91/'25 TSE Stocks'!E90)</f>
        <v>4.9832248621398137E-2</v>
      </c>
      <c r="F91">
        <f>LN('25 TSE Stocks'!F91/'25 TSE Stocks'!F90)</f>
        <v>1.3284965878815332E-2</v>
      </c>
      <c r="G91">
        <f>LN('25 TSE Stocks'!G91/'25 TSE Stocks'!G90)</f>
        <v>3.1058152247335494E-2</v>
      </c>
      <c r="H91">
        <f>LN('25 TSE Stocks'!H91/'25 TSE Stocks'!H90)</f>
        <v>7.5789436969787311E-3</v>
      </c>
      <c r="I91">
        <f>LN('25 TSE Stocks'!I91/'25 TSE Stocks'!I90)</f>
        <v>2.0740364399697907E-2</v>
      </c>
      <c r="J91">
        <f>LN('25 TSE Stocks'!J91/'25 TSE Stocks'!J90)</f>
        <v>4.9565310075449752E-3</v>
      </c>
      <c r="K91">
        <f>LN('25 TSE Stocks'!K91/'25 TSE Stocks'!K90)</f>
        <v>-1.5004549463959098E-3</v>
      </c>
      <c r="L91">
        <f>LN('25 TSE Stocks'!L91/'25 TSE Stocks'!L90)</f>
        <v>-2.3030338687707673E-2</v>
      </c>
      <c r="M91">
        <f>LN('25 TSE Stocks'!M91/'25 TSE Stocks'!M90)</f>
        <v>-2.2097646903904304E-2</v>
      </c>
      <c r="N91">
        <f>LN('25 TSE Stocks'!N91/'25 TSE Stocks'!N90)</f>
        <v>-2.4482324419776082E-2</v>
      </c>
      <c r="O91">
        <f>LN('25 TSE Stocks'!O91/'25 TSE Stocks'!O90)</f>
        <v>-6.5959459172973542E-3</v>
      </c>
      <c r="P91">
        <f>LN('25 TSE Stocks'!P91/'25 TSE Stocks'!P90)</f>
        <v>-1.8453275372319611E-2</v>
      </c>
      <c r="Q91">
        <f>LN('25 TSE Stocks'!Q91/'25 TSE Stocks'!Q90)</f>
        <v>-4.6360233027333927E-2</v>
      </c>
      <c r="R91">
        <f>LN('25 TSE Stocks'!R91/'25 TSE Stocks'!R90)</f>
        <v>-1.2321137729418628E-3</v>
      </c>
      <c r="S91">
        <f>LN('25 TSE Stocks'!S91/'25 TSE Stocks'!S90)</f>
        <v>6.210306911726516E-3</v>
      </c>
      <c r="T91">
        <f>LN('25 TSE Stocks'!T91/'25 TSE Stocks'!T90)</f>
        <v>0</v>
      </c>
      <c r="U91">
        <f>LN('25 TSE Stocks'!U91/'25 TSE Stocks'!U90)</f>
        <v>-2.1978777714342729E-2</v>
      </c>
      <c r="V91">
        <f>LN('25 TSE Stocks'!V91/'25 TSE Stocks'!V90)</f>
        <v>0.16034265506167444</v>
      </c>
      <c r="W91">
        <f>LN('25 TSE Stocks'!W91/'25 TSE Stocks'!W90)</f>
        <v>-1.1981595767423388E-2</v>
      </c>
      <c r="X91">
        <f>LN('25 TSE Stocks'!X91/'25 TSE Stocks'!X90)</f>
        <v>-9.9834454746636093E-3</v>
      </c>
      <c r="Y91">
        <f>LN('25 TSE Stocks'!Y91/'25 TSE Stocks'!Y90)</f>
        <v>1.6920942689334584E-2</v>
      </c>
      <c r="Z91">
        <f>LN('25 TSE Stocks'!Z91/'25 TSE Stocks'!Z90)</f>
        <v>-3.3780889921475959E-2</v>
      </c>
    </row>
    <row r="92" spans="1:26" x14ac:dyDescent="0.25">
      <c r="A92" s="1">
        <v>41890</v>
      </c>
      <c r="B92">
        <f>LN('25 TSE Stocks'!B92/'25 TSE Stocks'!B91)</f>
        <v>-3.0699245700009987E-2</v>
      </c>
      <c r="C92">
        <f>LN('25 TSE Stocks'!C92/'25 TSE Stocks'!C91)</f>
        <v>4.7034976053695721E-2</v>
      </c>
      <c r="D92">
        <f>LN('25 TSE Stocks'!D92/'25 TSE Stocks'!D91)</f>
        <v>5.6603427552369745E-2</v>
      </c>
      <c r="E92">
        <f>LN('25 TSE Stocks'!E92/'25 TSE Stocks'!E91)</f>
        <v>2.773909649980648E-3</v>
      </c>
      <c r="F92">
        <f>LN('25 TSE Stocks'!F92/'25 TSE Stocks'!F91)</f>
        <v>2.5569167817955821E-2</v>
      </c>
      <c r="G92">
        <f>LN('25 TSE Stocks'!G92/'25 TSE Stocks'!G91)</f>
        <v>3.0280952585045134E-2</v>
      </c>
      <c r="H92">
        <f>LN('25 TSE Stocks'!H92/'25 TSE Stocks'!H91)</f>
        <v>3.1381666123383042E-2</v>
      </c>
      <c r="I92">
        <f>LN('25 TSE Stocks'!I92/'25 TSE Stocks'!I91)</f>
        <v>1.5478305509952842E-3</v>
      </c>
      <c r="J92">
        <f>LN('25 TSE Stocks'!J92/'25 TSE Stocks'!J91)</f>
        <v>-8.690167275317795E-3</v>
      </c>
      <c r="K92">
        <f>LN('25 TSE Stocks'!K92/'25 TSE Stocks'!K91)</f>
        <v>1.1940279503500354E-2</v>
      </c>
      <c r="L92">
        <f>LN('25 TSE Stocks'!L92/'25 TSE Stocks'!L91)</f>
        <v>0</v>
      </c>
      <c r="M92">
        <f>LN('25 TSE Stocks'!M92/'25 TSE Stocks'!M91)</f>
        <v>-2.5790825012987208E-2</v>
      </c>
      <c r="N92">
        <f>LN('25 TSE Stocks'!N92/'25 TSE Stocks'!N91)</f>
        <v>5.5540661399490966E-2</v>
      </c>
      <c r="O92">
        <f>LN('25 TSE Stocks'!O92/'25 TSE Stocks'!O91)</f>
        <v>7.3260212628256374E-3</v>
      </c>
      <c r="P92">
        <f>LN('25 TSE Stocks'!P92/'25 TSE Stocks'!P91)</f>
        <v>-3.3506251593490875E-2</v>
      </c>
      <c r="Q92">
        <f>LN('25 TSE Stocks'!Q92/'25 TSE Stocks'!Q91)</f>
        <v>-1.7731137509981416E-2</v>
      </c>
      <c r="R92">
        <f>LN('25 TSE Stocks'!R92/'25 TSE Stocks'!R91)</f>
        <v>-1.5978849897749694E-2</v>
      </c>
      <c r="S92">
        <f>LN('25 TSE Stocks'!S92/'25 TSE Stocks'!S91)</f>
        <v>1.3504413303977009E-3</v>
      </c>
      <c r="T92">
        <f>LN('25 TSE Stocks'!T92/'25 TSE Stocks'!T91)</f>
        <v>4.6402562526596351E-3</v>
      </c>
      <c r="U92">
        <f>LN('25 TSE Stocks'!U92/'25 TSE Stocks'!U91)</f>
        <v>-8.2391126624722644E-3</v>
      </c>
      <c r="V92">
        <f>LN('25 TSE Stocks'!V92/'25 TSE Stocks'!V91)</f>
        <v>3.2789667654073033E-2</v>
      </c>
      <c r="W92">
        <f>LN('25 TSE Stocks'!W92/'25 TSE Stocks'!W91)</f>
        <v>1.1523277756652645E-2</v>
      </c>
      <c r="X92">
        <f>LN('25 TSE Stocks'!X92/'25 TSE Stocks'!X91)</f>
        <v>-1.1775045640031945E-2</v>
      </c>
      <c r="Y92">
        <f>LN('25 TSE Stocks'!Y92/'25 TSE Stocks'!Y91)</f>
        <v>6.6889883565865171E-3</v>
      </c>
      <c r="Z92">
        <f>LN('25 TSE Stocks'!Z92/'25 TSE Stocks'!Z91)</f>
        <v>-1.6408794843942868E-2</v>
      </c>
    </row>
    <row r="93" spans="1:26" x14ac:dyDescent="0.25">
      <c r="A93" s="1">
        <v>41897</v>
      </c>
      <c r="B93">
        <f>LN('25 TSE Stocks'!B93/'25 TSE Stocks'!B92)</f>
        <v>5.5800849573657465E-3</v>
      </c>
      <c r="C93">
        <f>LN('25 TSE Stocks'!C93/'25 TSE Stocks'!C92)</f>
        <v>-2.7064882641206025E-3</v>
      </c>
      <c r="D93">
        <f>LN('25 TSE Stocks'!D93/'25 TSE Stocks'!D92)</f>
        <v>4.0821821953413565E-2</v>
      </c>
      <c r="E93">
        <f>LN('25 TSE Stocks'!E93/'25 TSE Stocks'!E92)</f>
        <v>4.1467439280089367E-3</v>
      </c>
      <c r="F93">
        <f>LN('25 TSE Stocks'!F93/'25 TSE Stocks'!F92)</f>
        <v>1.1828621738499407E-2</v>
      </c>
      <c r="G93">
        <f>LN('25 TSE Stocks'!G93/'25 TSE Stocks'!G92)</f>
        <v>2.9852993288831026E-2</v>
      </c>
      <c r="H93">
        <f>LN('25 TSE Stocks'!H93/'25 TSE Stocks'!H92)</f>
        <v>2.3303628777686682E-2</v>
      </c>
      <c r="I93">
        <f>LN('25 TSE Stocks'!I93/'25 TSE Stocks'!I92)</f>
        <v>-6.2061713811339637E-3</v>
      </c>
      <c r="J93">
        <f>LN('25 TSE Stocks'!J93/'25 TSE Stocks'!J92)</f>
        <v>2.8274716534286957E-2</v>
      </c>
      <c r="K93">
        <f>LN('25 TSE Stocks'!K93/'25 TSE Stocks'!K92)</f>
        <v>-1.4846228652359891E-3</v>
      </c>
      <c r="L93">
        <f>LN('25 TSE Stocks'!L93/'25 TSE Stocks'!L92)</f>
        <v>2.4779959718517947E-2</v>
      </c>
      <c r="M93">
        <f>LN('25 TSE Stocks'!M93/'25 TSE Stocks'!M92)</f>
        <v>4.4324347632106971E-2</v>
      </c>
      <c r="N93">
        <f>LN('25 TSE Stocks'!N93/'25 TSE Stocks'!N92)</f>
        <v>8.1219856502542896E-3</v>
      </c>
      <c r="O93">
        <f>LN('25 TSE Stocks'!O93/'25 TSE Stocks'!O92)</f>
        <v>2.8779176173445744E-2</v>
      </c>
      <c r="P93">
        <f>LN('25 TSE Stocks'!P93/'25 TSE Stocks'!P92)</f>
        <v>2.7759196584742362E-2</v>
      </c>
      <c r="Q93">
        <f>LN('25 TSE Stocks'!Q93/'25 TSE Stocks'!Q92)</f>
        <v>7.1304386651935368E-3</v>
      </c>
      <c r="R93">
        <f>LN('25 TSE Stocks'!R93/'25 TSE Stocks'!R92)</f>
        <v>1.1855955564649912E-2</v>
      </c>
      <c r="S93">
        <f>LN('25 TSE Stocks'!S93/'25 TSE Stocks'!S92)</f>
        <v>1.2072515021844922E-2</v>
      </c>
      <c r="T93">
        <f>LN('25 TSE Stocks'!T93/'25 TSE Stocks'!T92)</f>
        <v>-2.3175770791364742E-3</v>
      </c>
      <c r="U93">
        <f>LN('25 TSE Stocks'!U93/'25 TSE Stocks'!U92)</f>
        <v>-2.4660810634353585E-2</v>
      </c>
      <c r="V93">
        <f>LN('25 TSE Stocks'!V93/'25 TSE Stocks'!V92)</f>
        <v>-4.0224794171344613E-2</v>
      </c>
      <c r="W93">
        <f>LN('25 TSE Stocks'!W93/'25 TSE Stocks'!W92)</f>
        <v>7.7609636977965055E-3</v>
      </c>
      <c r="X93">
        <f>LN('25 TSE Stocks'!X93/'25 TSE Stocks'!X92)</f>
        <v>5.0630750680531597E-3</v>
      </c>
      <c r="Y93">
        <f>LN('25 TSE Stocks'!Y93/'25 TSE Stocks'!Y92)</f>
        <v>3.2789945671611254E-2</v>
      </c>
      <c r="Z93">
        <f>LN('25 TSE Stocks'!Z93/'25 TSE Stocks'!Z92)</f>
        <v>2.3616067549445161E-2</v>
      </c>
    </row>
    <row r="94" spans="1:26" x14ac:dyDescent="0.25">
      <c r="A94" s="1">
        <v>41904</v>
      </c>
      <c r="B94">
        <f>LN('25 TSE Stocks'!B94/'25 TSE Stocks'!B93)</f>
        <v>2.4343552042020506E-2</v>
      </c>
      <c r="C94">
        <f>LN('25 TSE Stocks'!C94/'25 TSE Stocks'!C93)</f>
        <v>3.8543009147940281E-2</v>
      </c>
      <c r="D94">
        <f>LN('25 TSE Stocks'!D94/'25 TSE Stocks'!D93)</f>
        <v>-1.0622317110849168E-2</v>
      </c>
      <c r="E94">
        <f>LN('25 TSE Stocks'!E94/'25 TSE Stocks'!E93)</f>
        <v>-8.3105358792229505E-3</v>
      </c>
      <c r="F94">
        <f>LN('25 TSE Stocks'!F94/'25 TSE Stocks'!F93)</f>
        <v>-6.5363110188225325E-3</v>
      </c>
      <c r="G94">
        <f>LN('25 TSE Stocks'!G94/'25 TSE Stocks'!G93)</f>
        <v>-6.3336479146942418E-3</v>
      </c>
      <c r="H94">
        <f>LN('25 TSE Stocks'!H94/'25 TSE Stocks'!H93)</f>
        <v>5.1848963645134971E-2</v>
      </c>
      <c r="I94">
        <f>LN('25 TSE Stocks'!I94/'25 TSE Stocks'!I93)</f>
        <v>-1.4896527229394803E-2</v>
      </c>
      <c r="J94">
        <f>LN('25 TSE Stocks'!J94/'25 TSE Stocks'!J93)</f>
        <v>4.387180200979926E-2</v>
      </c>
      <c r="K94">
        <f>LN('25 TSE Stocks'!K94/'25 TSE Stocks'!K93)</f>
        <v>5.926020765517283E-3</v>
      </c>
      <c r="L94">
        <f>LN('25 TSE Stocks'!L94/'25 TSE Stocks'!L93)</f>
        <v>6.9688432244542665E-3</v>
      </c>
      <c r="M94">
        <f>LN('25 TSE Stocks'!M94/'25 TSE Stocks'!M93)</f>
        <v>1.3929420040730497E-2</v>
      </c>
      <c r="N94">
        <f>LN('25 TSE Stocks'!N94/'25 TSE Stocks'!N93)</f>
        <v>5.6034385353624712E-2</v>
      </c>
      <c r="O94">
        <f>LN('25 TSE Stocks'!O94/'25 TSE Stocks'!O93)</f>
        <v>-1.4194996508250463E-3</v>
      </c>
      <c r="P94">
        <f>LN('25 TSE Stocks'!P94/'25 TSE Stocks'!P93)</f>
        <v>-1.4418235171596299E-3</v>
      </c>
      <c r="Q94">
        <f>LN('25 TSE Stocks'!Q94/'25 TSE Stocks'!Q93)</f>
        <v>-7.1304386651934778E-3</v>
      </c>
      <c r="R94">
        <f>LN('25 TSE Stocks'!R94/'25 TSE Stocks'!R93)</f>
        <v>1.8777822275405705E-2</v>
      </c>
      <c r="S94">
        <f>LN('25 TSE Stocks'!S94/'25 TSE Stocks'!S93)</f>
        <v>3.9921138097614214E-3</v>
      </c>
      <c r="T94">
        <f>LN('25 TSE Stocks'!T94/'25 TSE Stocks'!T93)</f>
        <v>5.1989145700330294E-2</v>
      </c>
      <c r="U94">
        <f>LN('25 TSE Stocks'!U94/'25 TSE Stocks'!U93)</f>
        <v>-3.7760762734036285E-3</v>
      </c>
      <c r="V94">
        <f>LN('25 TSE Stocks'!V94/'25 TSE Stocks'!V93)</f>
        <v>3.7245909050336208E-3</v>
      </c>
      <c r="W94">
        <f>LN('25 TSE Stocks'!W94/'25 TSE Stocks'!W93)</f>
        <v>-2.2762185058176503E-3</v>
      </c>
      <c r="X94">
        <f>LN('25 TSE Stocks'!X94/'25 TSE Stocks'!X93)</f>
        <v>-5.0630750680531788E-3</v>
      </c>
      <c r="Y94">
        <f>LN('25 TSE Stocks'!Y94/'25 TSE Stocks'!Y93)</f>
        <v>-6.4722709947604377E-3</v>
      </c>
      <c r="Z94">
        <f>LN('25 TSE Stocks'!Z94/'25 TSE Stocks'!Z93)</f>
        <v>-1.4466790417081907E-2</v>
      </c>
    </row>
    <row r="95" spans="1:26" x14ac:dyDescent="0.25">
      <c r="A95" s="1">
        <v>41911</v>
      </c>
      <c r="B95">
        <f>LN('25 TSE Stocks'!B95/'25 TSE Stocks'!B94)</f>
        <v>2.224910853813605E-2</v>
      </c>
      <c r="C95">
        <f>LN('25 TSE Stocks'!C95/'25 TSE Stocks'!C94)</f>
        <v>-1.7218657651445153E-2</v>
      </c>
      <c r="D95">
        <f>LN('25 TSE Stocks'!D95/'25 TSE Stocks'!D94)</f>
        <v>-3.7131538871919355E-2</v>
      </c>
      <c r="E95">
        <f>LN('25 TSE Stocks'!E95/'25 TSE Stocks'!E94)</f>
        <v>-5.820498384842062E-2</v>
      </c>
      <c r="F95">
        <f>LN('25 TSE Stocks'!F95/'25 TSE Stocks'!F94)</f>
        <v>-2.381340710223237E-2</v>
      </c>
      <c r="G95">
        <f>LN('25 TSE Stocks'!G95/'25 TSE Stocks'!G94)</f>
        <v>-1.4067766592727069E-2</v>
      </c>
      <c r="H95">
        <f>LN('25 TSE Stocks'!H95/'25 TSE Stocks'!H94)</f>
        <v>-5.6636564329144413E-2</v>
      </c>
      <c r="I95">
        <f>LN('25 TSE Stocks'!I95/'25 TSE Stocks'!I94)</f>
        <v>-4.0706852853672711E-2</v>
      </c>
      <c r="J95">
        <f>LN('25 TSE Stocks'!J95/'25 TSE Stocks'!J94)</f>
        <v>-1.1519479582093015E-2</v>
      </c>
      <c r="K95">
        <f>LN('25 TSE Stocks'!K95/'25 TSE Stocks'!K94)</f>
        <v>-1.4489901818987841E-2</v>
      </c>
      <c r="L95">
        <f>LN('25 TSE Stocks'!L95/'25 TSE Stocks'!L94)</f>
        <v>-2.9606022512762533E-2</v>
      </c>
      <c r="M95">
        <f>LN('25 TSE Stocks'!M95/'25 TSE Stocks'!M94)</f>
        <v>-1.5082217334290307E-2</v>
      </c>
      <c r="N95">
        <f>LN('25 TSE Stocks'!N95/'25 TSE Stocks'!N94)</f>
        <v>-3.3044701282421929E-2</v>
      </c>
      <c r="O95">
        <f>LN('25 TSE Stocks'!O95/'25 TSE Stocks'!O94)</f>
        <v>8.4866473499701101E-3</v>
      </c>
      <c r="P95">
        <f>LN('25 TSE Stocks'!P95/'25 TSE Stocks'!P94)</f>
        <v>-8.6959227040297703E-3</v>
      </c>
      <c r="Q95">
        <f>LN('25 TSE Stocks'!Q95/'25 TSE Stocks'!Q94)</f>
        <v>5.9294390151443679E-2</v>
      </c>
      <c r="R95">
        <f>LN('25 TSE Stocks'!R95/'25 TSE Stocks'!R94)</f>
        <v>-1.9628658096433271E-2</v>
      </c>
      <c r="S95">
        <f>LN('25 TSE Stocks'!S95/'25 TSE Stocks'!S94)</f>
        <v>1.3271423642184782E-3</v>
      </c>
      <c r="T95">
        <f>LN('25 TSE Stocks'!T95/'25 TSE Stocks'!T94)</f>
        <v>-3.1511413383179872E-2</v>
      </c>
      <c r="U95">
        <f>LN('25 TSE Stocks'!U95/'25 TSE Stocks'!U94)</f>
        <v>2.7517077447146092E-2</v>
      </c>
      <c r="V95">
        <f>LN('25 TSE Stocks'!V95/'25 TSE Stocks'!V94)</f>
        <v>-3.8524684918365096E-2</v>
      </c>
      <c r="W95">
        <f>LN('25 TSE Stocks'!W95/'25 TSE Stocks'!W94)</f>
        <v>-6.7615038785849161E-3</v>
      </c>
      <c r="X95">
        <f>LN('25 TSE Stocks'!X95/'25 TSE Stocks'!X94)</f>
        <v>-1.3628876262003289E-2</v>
      </c>
      <c r="Y95">
        <f>LN('25 TSE Stocks'!Y95/'25 TSE Stocks'!Y94)</f>
        <v>-3.9740506060473364E-2</v>
      </c>
      <c r="Z95">
        <f>LN('25 TSE Stocks'!Z95/'25 TSE Stocks'!Z94)</f>
        <v>1.3701927678485508E-2</v>
      </c>
    </row>
    <row r="96" spans="1:26" x14ac:dyDescent="0.25">
      <c r="A96" s="1">
        <v>41918</v>
      </c>
      <c r="B96">
        <f>LN('25 TSE Stocks'!B96/'25 TSE Stocks'!B95)</f>
        <v>1.3564330413338172E-2</v>
      </c>
      <c r="C96">
        <f>LN('25 TSE Stocks'!C96/'25 TSE Stocks'!C95)</f>
        <v>4.6883546047002018E-2</v>
      </c>
      <c r="D96">
        <f>LN('25 TSE Stocks'!D96/'25 TSE Stocks'!D95)</f>
        <v>-9.5627589594481976E-2</v>
      </c>
      <c r="E96">
        <f>LN('25 TSE Stocks'!E96/'25 TSE Stocks'!E95)</f>
        <v>-7.3766030353286882E-2</v>
      </c>
      <c r="F96">
        <f>LN('25 TSE Stocks'!F96/'25 TSE Stocks'!F95)</f>
        <v>-2.0986287750640913E-2</v>
      </c>
      <c r="G96">
        <f>LN('25 TSE Stocks'!G96/'25 TSE Stocks'!G95)</f>
        <v>-1.1191033377756628E-2</v>
      </c>
      <c r="H96">
        <f>LN('25 TSE Stocks'!H96/'25 TSE Stocks'!H95)</f>
        <v>-5.6969470986187064E-2</v>
      </c>
      <c r="I96">
        <f>LN('25 TSE Stocks'!I96/'25 TSE Stocks'!I95)</f>
        <v>-8.2290618059834583E-4</v>
      </c>
      <c r="J96">
        <f>LN('25 TSE Stocks'!J96/'25 TSE Stocks'!J95)</f>
        <v>-3.8420112178107542E-2</v>
      </c>
      <c r="K96">
        <f>LN('25 TSE Stocks'!K96/'25 TSE Stocks'!K95)</f>
        <v>-4.0005199446773415E-2</v>
      </c>
      <c r="L96">
        <f>LN('25 TSE Stocks'!L96/'25 TSE Stocks'!L95)</f>
        <v>-3.0939688298420601E-2</v>
      </c>
      <c r="M96">
        <f>LN('25 TSE Stocks'!M96/'25 TSE Stocks'!M95)</f>
        <v>-6.7443767496353658E-3</v>
      </c>
      <c r="N96">
        <f>LN('25 TSE Stocks'!N96/'25 TSE Stocks'!N95)</f>
        <v>-0.16741374447259852</v>
      </c>
      <c r="O96">
        <f>LN('25 TSE Stocks'!O96/'25 TSE Stocks'!O95)</f>
        <v>0</v>
      </c>
      <c r="P96">
        <f>LN('25 TSE Stocks'!P96/'25 TSE Stocks'!P95)</f>
        <v>-1.3186684633493914E-2</v>
      </c>
      <c r="Q96">
        <f>LN('25 TSE Stocks'!Q96/'25 TSE Stocks'!Q95)</f>
        <v>-2.2318642147497413E-2</v>
      </c>
      <c r="R96">
        <f>LN('25 TSE Stocks'!R96/'25 TSE Stocks'!R95)</f>
        <v>-1.3097611147320195E-2</v>
      </c>
      <c r="S96">
        <f>LN('25 TSE Stocks'!S96/'25 TSE Stocks'!S95)</f>
        <v>-3.0978959342262854E-2</v>
      </c>
      <c r="T96">
        <f>LN('25 TSE Stocks'!T96/'25 TSE Stocks'!T95)</f>
        <v>-4.6737380910217903E-2</v>
      </c>
      <c r="U96">
        <f>LN('25 TSE Stocks'!U96/'25 TSE Stocks'!U95)</f>
        <v>-4.3965728227586237E-2</v>
      </c>
      <c r="V96">
        <f>LN('25 TSE Stocks'!V96/'25 TSE Stocks'!V95)</f>
        <v>-6.0380631932042544E-2</v>
      </c>
      <c r="W96">
        <f>LN('25 TSE Stocks'!W96/'25 TSE Stocks'!W95)</f>
        <v>-5.1587530251099377E-2</v>
      </c>
      <c r="X96">
        <f>LN('25 TSE Stocks'!X96/'25 TSE Stocks'!X95)</f>
        <v>-1.207949230807048E-2</v>
      </c>
      <c r="Y96">
        <f>LN('25 TSE Stocks'!Y96/'25 TSE Stocks'!Y95)</f>
        <v>-3.4367770055203389E-2</v>
      </c>
      <c r="Z96">
        <f>LN('25 TSE Stocks'!Z96/'25 TSE Stocks'!Z95)</f>
        <v>2.340348877079795E-2</v>
      </c>
    </row>
    <row r="97" spans="1:26" x14ac:dyDescent="0.25">
      <c r="A97" s="1">
        <v>41925</v>
      </c>
      <c r="B97">
        <f>LN('25 TSE Stocks'!B97/'25 TSE Stocks'!B96)</f>
        <v>-3.6589325742699207E-2</v>
      </c>
      <c r="C97">
        <f>LN('25 TSE Stocks'!C97/'25 TSE Stocks'!C96)</f>
        <v>-2.8389013360682502E-2</v>
      </c>
      <c r="D97">
        <f>LN('25 TSE Stocks'!D97/'25 TSE Stocks'!D96)</f>
        <v>-6.3027002024781759E-2</v>
      </c>
      <c r="E97">
        <f>LN('25 TSE Stocks'!E97/'25 TSE Stocks'!E96)</f>
        <v>-2.7487572214795516E-2</v>
      </c>
      <c r="F97">
        <f>LN('25 TSE Stocks'!F97/'25 TSE Stocks'!F96)</f>
        <v>-6.7370380061138116E-2</v>
      </c>
      <c r="G97">
        <f>LN('25 TSE Stocks'!G97/'25 TSE Stocks'!G96)</f>
        <v>-8.1879794402542283E-2</v>
      </c>
      <c r="H97">
        <f>LN('25 TSE Stocks'!H97/'25 TSE Stocks'!H96)</f>
        <v>-6.3123681308790716E-2</v>
      </c>
      <c r="I97">
        <f>LN('25 TSE Stocks'!I97/'25 TSE Stocks'!I96)</f>
        <v>-5.4570627801278221E-2</v>
      </c>
      <c r="J97">
        <f>LN('25 TSE Stocks'!J97/'25 TSE Stocks'!J96)</f>
        <v>-7.2320640932294816E-2</v>
      </c>
      <c r="K97">
        <f>LN('25 TSE Stocks'!K97/'25 TSE Stocks'!K96)</f>
        <v>-4.1672809307642035E-2</v>
      </c>
      <c r="L97">
        <f>LN('25 TSE Stocks'!L97/'25 TSE Stocks'!L96)</f>
        <v>-5.9008395522890951E-2</v>
      </c>
      <c r="M97">
        <f>LN('25 TSE Stocks'!M97/'25 TSE Stocks'!M96)</f>
        <v>-5.8966751990708881E-2</v>
      </c>
      <c r="N97">
        <f>LN('25 TSE Stocks'!N97/'25 TSE Stocks'!N96)</f>
        <v>-5.0309932341375131E-2</v>
      </c>
      <c r="O97">
        <f>LN('25 TSE Stocks'!O97/'25 TSE Stocks'!O96)</f>
        <v>-4.2437147207241878E-2</v>
      </c>
      <c r="P97">
        <f>LN('25 TSE Stocks'!P97/'25 TSE Stocks'!P96)</f>
        <v>8.8101421887205374E-3</v>
      </c>
      <c r="Q97">
        <f>LN('25 TSE Stocks'!Q97/'25 TSE Stocks'!Q96)</f>
        <v>-3.7139534350757765E-2</v>
      </c>
      <c r="R97">
        <f>LN('25 TSE Stocks'!R97/'25 TSE Stocks'!R96)</f>
        <v>-6.713748429776617E-2</v>
      </c>
      <c r="S97">
        <f>LN('25 TSE Stocks'!S97/'25 TSE Stocks'!S96)</f>
        <v>-6.9383827804890608E-2</v>
      </c>
      <c r="T97">
        <f>LN('25 TSE Stocks'!T97/'25 TSE Stocks'!T96)</f>
        <v>-9.0060855151221975E-2</v>
      </c>
      <c r="U97">
        <f>LN('25 TSE Stocks'!U97/'25 TSE Stocks'!U96)</f>
        <v>-3.5099568448079391E-2</v>
      </c>
      <c r="V97">
        <f>LN('25 TSE Stocks'!V97/'25 TSE Stocks'!V96)</f>
        <v>-3.8059358714662206E-2</v>
      </c>
      <c r="W97">
        <f>LN('25 TSE Stocks'!W97/'25 TSE Stocks'!W96)</f>
        <v>-6.5113893146357196E-2</v>
      </c>
      <c r="X97">
        <f>LN('25 TSE Stocks'!X97/'25 TSE Stocks'!X96)</f>
        <v>-4.255957346252276E-2</v>
      </c>
      <c r="Y97">
        <f>LN('25 TSE Stocks'!Y97/'25 TSE Stocks'!Y96)</f>
        <v>-8.0042778433613695E-2</v>
      </c>
      <c r="Z97">
        <f>LN('25 TSE Stocks'!Z97/'25 TSE Stocks'!Z96)</f>
        <v>-3.6235938225402622E-2</v>
      </c>
    </row>
    <row r="98" spans="1:26" x14ac:dyDescent="0.25">
      <c r="A98" s="1">
        <v>41932</v>
      </c>
      <c r="B98">
        <f>LN('25 TSE Stocks'!B98/'25 TSE Stocks'!B97)</f>
        <v>3.4341481912085511E-2</v>
      </c>
      <c r="C98">
        <f>LN('25 TSE Stocks'!C98/'25 TSE Stocks'!C97)</f>
        <v>5.103156867613505E-2</v>
      </c>
      <c r="D98">
        <f>LN('25 TSE Stocks'!D98/'25 TSE Stocks'!D97)</f>
        <v>4.8967024438613276E-2</v>
      </c>
      <c r="E98">
        <f>LN('25 TSE Stocks'!E98/'25 TSE Stocks'!E97)</f>
        <v>4.4879442951867493E-2</v>
      </c>
      <c r="F98">
        <f>LN('25 TSE Stocks'!F98/'25 TSE Stocks'!F97)</f>
        <v>5.6795525120610216E-2</v>
      </c>
      <c r="G98">
        <f>LN('25 TSE Stocks'!G98/'25 TSE Stocks'!G97)</f>
        <v>7.0724451184425205E-2</v>
      </c>
      <c r="H98">
        <f>LN('25 TSE Stocks'!H98/'25 TSE Stocks'!H97)</f>
        <v>3.1182961001086366E-2</v>
      </c>
      <c r="I98">
        <f>LN('25 TSE Stocks'!I98/'25 TSE Stocks'!I97)</f>
        <v>5.9908284313367699E-2</v>
      </c>
      <c r="J98">
        <f>LN('25 TSE Stocks'!J98/'25 TSE Stocks'!J97)</f>
        <v>0.11661253473252457</v>
      </c>
      <c r="K98">
        <f>LN('25 TSE Stocks'!K98/'25 TSE Stocks'!K97)</f>
        <v>5.8793832465103064E-2</v>
      </c>
      <c r="L98">
        <f>LN('25 TSE Stocks'!L98/'25 TSE Stocks'!L97)</f>
        <v>8.6357623214059556E-2</v>
      </c>
      <c r="M98">
        <f>LN('25 TSE Stocks'!M98/'25 TSE Stocks'!M97)</f>
        <v>5.8185584717857522E-2</v>
      </c>
      <c r="N98">
        <f>LN('25 TSE Stocks'!N98/'25 TSE Stocks'!N97)</f>
        <v>2.9057926521869785E-2</v>
      </c>
      <c r="O98">
        <f>LN('25 TSE Stocks'!O98/'25 TSE Stocks'!O97)</f>
        <v>4.1732694287236645E-2</v>
      </c>
      <c r="P98">
        <f>LN('25 TSE Stocks'!P98/'25 TSE Stocks'!P97)</f>
        <v>1.1628443823964657E-2</v>
      </c>
      <c r="Q98">
        <f>LN('25 TSE Stocks'!Q98/'25 TSE Stocks'!Q97)</f>
        <v>2.6668359769458277E-2</v>
      </c>
      <c r="R98">
        <f>LN('25 TSE Stocks'!R98/'25 TSE Stocks'!R97)</f>
        <v>3.8896175581184848E-2</v>
      </c>
      <c r="S98">
        <f>LN('25 TSE Stocks'!S98/'25 TSE Stocks'!S97)</f>
        <v>2.175606687460211E-2</v>
      </c>
      <c r="T98">
        <f>LN('25 TSE Stocks'!T98/'25 TSE Stocks'!T97)</f>
        <v>9.2450188841297631E-2</v>
      </c>
      <c r="U98">
        <f>LN('25 TSE Stocks'!U98/'25 TSE Stocks'!U97)</f>
        <v>4.3238650934960411E-2</v>
      </c>
      <c r="V98">
        <f>LN('25 TSE Stocks'!V98/'25 TSE Stocks'!V97)</f>
        <v>5.4520720510801479E-2</v>
      </c>
      <c r="W98">
        <f>LN('25 TSE Stocks'!W98/'25 TSE Stocks'!W97)</f>
        <v>5.0298939083831873E-2</v>
      </c>
      <c r="X98">
        <f>LN('25 TSE Stocks'!X98/'25 TSE Stocks'!X97)</f>
        <v>5.9771903915513923E-2</v>
      </c>
      <c r="Y98">
        <f>LN('25 TSE Stocks'!Y98/'25 TSE Stocks'!Y97)</f>
        <v>2.6169788665950957E-2</v>
      </c>
      <c r="Z98">
        <f>LN('25 TSE Stocks'!Z98/'25 TSE Stocks'!Z97)</f>
        <v>1.4652298199041272E-2</v>
      </c>
    </row>
    <row r="99" spans="1:26" x14ac:dyDescent="0.25">
      <c r="A99" s="1">
        <v>41939</v>
      </c>
      <c r="B99">
        <f>LN('25 TSE Stocks'!B99/'25 TSE Stocks'!B98)</f>
        <v>3.2475034662632178E-2</v>
      </c>
      <c r="C99">
        <f>LN('25 TSE Stocks'!C99/'25 TSE Stocks'!C98)</f>
        <v>5.5637061888085634E-2</v>
      </c>
      <c r="D99">
        <f>LN('25 TSE Stocks'!D99/'25 TSE Stocks'!D98)</f>
        <v>0.11522336221632534</v>
      </c>
      <c r="E99">
        <f>LN('25 TSE Stocks'!E99/'25 TSE Stocks'!E98)</f>
        <v>2.3238744212322152E-2</v>
      </c>
      <c r="F99">
        <f>LN('25 TSE Stocks'!F99/'25 TSE Stocks'!F98)</f>
        <v>8.0675541860974073E-2</v>
      </c>
      <c r="G99">
        <f>LN('25 TSE Stocks'!G99/'25 TSE Stocks'!G98)</f>
        <v>5.4879822898306306E-2</v>
      </c>
      <c r="H99">
        <f>LN('25 TSE Stocks'!H99/'25 TSE Stocks'!H98)</f>
        <v>-6.1591612559279687E-3</v>
      </c>
      <c r="I99">
        <f>LN('25 TSE Stocks'!I99/'25 TSE Stocks'!I98)</f>
        <v>5.2643577152850125E-2</v>
      </c>
      <c r="J99">
        <f>LN('25 TSE Stocks'!J99/'25 TSE Stocks'!J98)</f>
        <v>9.9135439247946433E-2</v>
      </c>
      <c r="K99">
        <f>LN('25 TSE Stocks'!K99/'25 TSE Stocks'!K98)</f>
        <v>5.6986895545540178E-2</v>
      </c>
      <c r="L99">
        <f>LN('25 TSE Stocks'!L99/'25 TSE Stocks'!L98)</f>
        <v>8.6111611981826111E-2</v>
      </c>
      <c r="M99">
        <f>LN('25 TSE Stocks'!M99/'25 TSE Stocks'!M98)</f>
        <v>8.1984499542094427E-2</v>
      </c>
      <c r="N99">
        <f>LN('25 TSE Stocks'!N99/'25 TSE Stocks'!N98)</f>
        <v>8.2426344273239791E-2</v>
      </c>
      <c r="O99">
        <f>LN('25 TSE Stocks'!O99/'25 TSE Stocks'!O98)</f>
        <v>-3.3682929941517739E-2</v>
      </c>
      <c r="P99">
        <f>LN('25 TSE Stocks'!P99/'25 TSE Stocks'!P98)</f>
        <v>3.5489683137204193E-2</v>
      </c>
      <c r="Q99">
        <f>LN('25 TSE Stocks'!Q99/'25 TSE Stocks'!Q98)</f>
        <v>2.7683345998347347E-2</v>
      </c>
      <c r="R99">
        <f>LN('25 TSE Stocks'!R99/'25 TSE Stocks'!R98)</f>
        <v>8.1737620732363847E-2</v>
      </c>
      <c r="S99">
        <f>LN('25 TSE Stocks'!S99/'25 TSE Stocks'!S98)</f>
        <v>7.4620083290010991E-2</v>
      </c>
      <c r="T99">
        <f>LN('25 TSE Stocks'!T99/'25 TSE Stocks'!T98)</f>
        <v>0.12333649093346351</v>
      </c>
      <c r="U99">
        <f>LN('25 TSE Stocks'!U99/'25 TSE Stocks'!U98)</f>
        <v>2.5887076493850712E-2</v>
      </c>
      <c r="V99">
        <f>LN('25 TSE Stocks'!V99/'25 TSE Stocks'!V98)</f>
        <v>5.5570006067554079E-2</v>
      </c>
      <c r="W99">
        <f>LN('25 TSE Stocks'!W99/'25 TSE Stocks'!W98)</f>
        <v>7.3823523942446387E-2</v>
      </c>
      <c r="X99">
        <f>LN('25 TSE Stocks'!X99/'25 TSE Stocks'!X98)</f>
        <v>6.4431659311367254E-2</v>
      </c>
      <c r="Y99">
        <f>LN('25 TSE Stocks'!Y99/'25 TSE Stocks'!Y98)</f>
        <v>5.0370490800848787E-2</v>
      </c>
      <c r="Z99">
        <f>LN('25 TSE Stocks'!Z99/'25 TSE Stocks'!Z98)</f>
        <v>0.10025648592170025</v>
      </c>
    </row>
    <row r="100" spans="1:26" x14ac:dyDescent="0.25">
      <c r="A100" s="1">
        <v>41946</v>
      </c>
      <c r="B100">
        <f>LN('25 TSE Stocks'!B100/'25 TSE Stocks'!B99)</f>
        <v>-8.0103042743332048E-2</v>
      </c>
      <c r="C100">
        <f>LN('25 TSE Stocks'!C100/'25 TSE Stocks'!C99)</f>
        <v>6.9306474083065284E-2</v>
      </c>
      <c r="D100">
        <f>LN('25 TSE Stocks'!D100/'25 TSE Stocks'!D99)</f>
        <v>1.0980593842468555E-2</v>
      </c>
      <c r="E100">
        <f>LN('25 TSE Stocks'!E100/'25 TSE Stocks'!E99)</f>
        <v>-3.2687740114388818E-2</v>
      </c>
      <c r="F100">
        <f>LN('25 TSE Stocks'!F100/'25 TSE Stocks'!F99)</f>
        <v>-5.8697719487104194E-3</v>
      </c>
      <c r="G100">
        <f>LN('25 TSE Stocks'!G100/'25 TSE Stocks'!G99)</f>
        <v>4.7925116016977951E-2</v>
      </c>
      <c r="H100">
        <f>LN('25 TSE Stocks'!H100/'25 TSE Stocks'!H99)</f>
        <v>4.9924174951843883E-2</v>
      </c>
      <c r="I100">
        <f>LN('25 TSE Stocks'!I100/'25 TSE Stocks'!I99)</f>
        <v>1.3122718598297519E-2</v>
      </c>
      <c r="J100">
        <f>LN('25 TSE Stocks'!J100/'25 TSE Stocks'!J99)</f>
        <v>1.3691417936773155E-2</v>
      </c>
      <c r="K100">
        <f>LN('25 TSE Stocks'!K100/'25 TSE Stocks'!K99)</f>
        <v>-2.2108453985533384E-2</v>
      </c>
      <c r="L100">
        <f>LN('25 TSE Stocks'!L100/'25 TSE Stocks'!L99)</f>
        <v>6.578931237107709E-3</v>
      </c>
      <c r="M100">
        <f>LN('25 TSE Stocks'!M100/'25 TSE Stocks'!M99)</f>
        <v>4.8481559017999144E-2</v>
      </c>
      <c r="N100">
        <f>LN('25 TSE Stocks'!N100/'25 TSE Stocks'!N99)</f>
        <v>8.3249721947661462E-2</v>
      </c>
      <c r="O100">
        <f>LN('25 TSE Stocks'!O100/'25 TSE Stocks'!O99)</f>
        <v>1.6624975075609342E-2</v>
      </c>
      <c r="P100">
        <f>LN('25 TSE Stocks'!P100/'25 TSE Stocks'!P99)</f>
        <v>-1.3956523881327924E-3</v>
      </c>
      <c r="Q100">
        <f>LN('25 TSE Stocks'!Q100/'25 TSE Stocks'!Q99)</f>
        <v>1.0186997841820658E-2</v>
      </c>
      <c r="R100">
        <f>LN('25 TSE Stocks'!R100/'25 TSE Stocks'!R99)</f>
        <v>4.8934552203868734E-3</v>
      </c>
      <c r="S100">
        <f>LN('25 TSE Stocks'!S100/'25 TSE Stocks'!S99)</f>
        <v>6.6356494493168524E-3</v>
      </c>
      <c r="T100">
        <f>LN('25 TSE Stocks'!T100/'25 TSE Stocks'!T99)</f>
        <v>4.5368829600692627E-2</v>
      </c>
      <c r="U100">
        <f>LN('25 TSE Stocks'!U100/'25 TSE Stocks'!U99)</f>
        <v>2.5346546599114509E-2</v>
      </c>
      <c r="V100">
        <f>LN('25 TSE Stocks'!V100/'25 TSE Stocks'!V99)</f>
        <v>7.0792827914818085E-2</v>
      </c>
      <c r="W100">
        <f>LN('25 TSE Stocks'!W100/'25 TSE Stocks'!W99)</f>
        <v>-2.3376574223964292E-2</v>
      </c>
      <c r="X100">
        <f>LN('25 TSE Stocks'!X100/'25 TSE Stocks'!X99)</f>
        <v>2.3716750372389246E-2</v>
      </c>
      <c r="Y100">
        <f>LN('25 TSE Stocks'!Y100/'25 TSE Stocks'!Y99)</f>
        <v>3.4486108170119455E-2</v>
      </c>
      <c r="Z100">
        <f>LN('25 TSE Stocks'!Z100/'25 TSE Stocks'!Z99)</f>
        <v>-8.2237935636294182E-2</v>
      </c>
    </row>
    <row r="101" spans="1:26" x14ac:dyDescent="0.25">
      <c r="A101" s="1">
        <v>41953</v>
      </c>
      <c r="B101">
        <f>LN('25 TSE Stocks'!B101/'25 TSE Stocks'!B100)</f>
        <v>2.8695064317564047E-2</v>
      </c>
      <c r="C101">
        <f>LN('25 TSE Stocks'!C101/'25 TSE Stocks'!C100)</f>
        <v>4.4022088892121225E-2</v>
      </c>
      <c r="D101">
        <f>LN('25 TSE Stocks'!D101/'25 TSE Stocks'!D100)</f>
        <v>1.3942699269752258E-2</v>
      </c>
      <c r="E101">
        <f>LN('25 TSE Stocks'!E101/'25 TSE Stocks'!E100)</f>
        <v>2.6543230586550472E-2</v>
      </c>
      <c r="F101">
        <f>LN('25 TSE Stocks'!F101/'25 TSE Stocks'!F100)</f>
        <v>2.6069169740370397E-2</v>
      </c>
      <c r="G101">
        <f>LN('25 TSE Stocks'!G101/'25 TSE Stocks'!G100)</f>
        <v>2.2052219038059408E-2</v>
      </c>
      <c r="H101">
        <f>LN('25 TSE Stocks'!H101/'25 TSE Stocks'!H100)</f>
        <v>2.7330922222347391E-2</v>
      </c>
      <c r="I101">
        <f>LN('25 TSE Stocks'!I101/'25 TSE Stocks'!I100)</f>
        <v>4.1312696760514349E-2</v>
      </c>
      <c r="J101">
        <f>LN('25 TSE Stocks'!J101/'25 TSE Stocks'!J100)</f>
        <v>2.5814461615920867E-2</v>
      </c>
      <c r="K101">
        <f>LN('25 TSE Stocks'!K101/'25 TSE Stocks'!K100)</f>
        <v>4.3738754238278353E-2</v>
      </c>
      <c r="L101">
        <f>LN('25 TSE Stocks'!L101/'25 TSE Stocks'!L100)</f>
        <v>6.6585613669038354E-2</v>
      </c>
      <c r="M101">
        <f>LN('25 TSE Stocks'!M101/'25 TSE Stocks'!M100)</f>
        <v>4.8855399143811568E-2</v>
      </c>
      <c r="N101">
        <f>LN('25 TSE Stocks'!N101/'25 TSE Stocks'!N100)</f>
        <v>-6.4740805401552678E-2</v>
      </c>
      <c r="O101">
        <f>LN('25 TSE Stocks'!O101/'25 TSE Stocks'!O100)</f>
        <v>6.6552513770514729E-2</v>
      </c>
      <c r="P101">
        <f>LN('25 TSE Stocks'!P101/'25 TSE Stocks'!P100)</f>
        <v>-2.2599941960591501E-2</v>
      </c>
      <c r="Q101">
        <f>LN('25 TSE Stocks'!Q101/'25 TSE Stocks'!Q100)</f>
        <v>1.5088163288381938E-2</v>
      </c>
      <c r="R101">
        <f>LN('25 TSE Stocks'!R101/'25 TSE Stocks'!R100)</f>
        <v>5.6047452044791349E-2</v>
      </c>
      <c r="S101">
        <f>LN('25 TSE Stocks'!S101/'25 TSE Stocks'!S100)</f>
        <v>3.9602377562031089E-3</v>
      </c>
      <c r="T101">
        <f>LN('25 TSE Stocks'!T101/'25 TSE Stocks'!T100)</f>
        <v>2.3905340365355784E-2</v>
      </c>
      <c r="U101">
        <f>LN('25 TSE Stocks'!U101/'25 TSE Stocks'!U100)</f>
        <v>1.9513900314086799E-2</v>
      </c>
      <c r="V101">
        <f>LN('25 TSE Stocks'!V101/'25 TSE Stocks'!V100)</f>
        <v>3.8805501194576708E-2</v>
      </c>
      <c r="W101">
        <f>LN('25 TSE Stocks'!W101/'25 TSE Stocks'!W100)</f>
        <v>9.4574186368674143E-4</v>
      </c>
      <c r="X101">
        <f>LN('25 TSE Stocks'!X101/'25 TSE Stocks'!X100)</f>
        <v>2.6215779546617395E-2</v>
      </c>
      <c r="Y101">
        <f>LN('25 TSE Stocks'!Y101/'25 TSE Stocks'!Y100)</f>
        <v>5.2817552507943913E-2</v>
      </c>
      <c r="Z101">
        <f>LN('25 TSE Stocks'!Z101/'25 TSE Stocks'!Z100)</f>
        <v>4.5383086265507348E-2</v>
      </c>
    </row>
    <row r="102" spans="1:26" x14ac:dyDescent="0.25">
      <c r="A102" s="1">
        <v>41960</v>
      </c>
      <c r="B102">
        <f>LN('25 TSE Stocks'!B102/'25 TSE Stocks'!B101)</f>
        <v>-2.7122943204533071E-2</v>
      </c>
      <c r="C102">
        <f>LN('25 TSE Stocks'!C102/'25 TSE Stocks'!C101)</f>
        <v>6.2826570111346762E-3</v>
      </c>
      <c r="D102">
        <f>LN('25 TSE Stocks'!D102/'25 TSE Stocks'!D101)</f>
        <v>-1.53974336693435E-3</v>
      </c>
      <c r="E102">
        <f>LN('25 TSE Stocks'!E102/'25 TSE Stocks'!E101)</f>
        <v>-1.3964660547208622E-2</v>
      </c>
      <c r="F102">
        <f>LN('25 TSE Stocks'!F102/'25 TSE Stocks'!F101)</f>
        <v>3.9363863126146675E-2</v>
      </c>
      <c r="G102">
        <f>LN('25 TSE Stocks'!G102/'25 TSE Stocks'!G101)</f>
        <v>1.7072517534539644E-2</v>
      </c>
      <c r="H102">
        <f>LN('25 TSE Stocks'!H102/'25 TSE Stocks'!H101)</f>
        <v>2.4479851042564279E-3</v>
      </c>
      <c r="I102">
        <f>LN('25 TSE Stocks'!I102/'25 TSE Stocks'!I101)</f>
        <v>1.0613029524544454E-2</v>
      </c>
      <c r="J102">
        <f>LN('25 TSE Stocks'!J102/'25 TSE Stocks'!J101)</f>
        <v>-3.0627668820288156E-3</v>
      </c>
      <c r="K102">
        <f>LN('25 TSE Stocks'!K102/'25 TSE Stocks'!K101)</f>
        <v>-1.5816503579414224E-2</v>
      </c>
      <c r="L102">
        <f>LN('25 TSE Stocks'!L102/'25 TSE Stocks'!L101)</f>
        <v>4.6450175352580933E-2</v>
      </c>
      <c r="M102">
        <f>LN('25 TSE Stocks'!M102/'25 TSE Stocks'!M101)</f>
        <v>-2.2235375288812236E-2</v>
      </c>
      <c r="N102">
        <f>LN('25 TSE Stocks'!N102/'25 TSE Stocks'!N101)</f>
        <v>4.9457898182477172E-2</v>
      </c>
      <c r="O102">
        <f>LN('25 TSE Stocks'!O102/'25 TSE Stocks'!O101)</f>
        <v>2.7779716642798859E-2</v>
      </c>
      <c r="P102">
        <f>LN('25 TSE Stocks'!P102/'25 TSE Stocks'!P101)</f>
        <v>0</v>
      </c>
      <c r="Q102">
        <f>LN('25 TSE Stocks'!Q102/'25 TSE Stocks'!Q101)</f>
        <v>1.4864067368699422E-2</v>
      </c>
      <c r="R102">
        <f>LN('25 TSE Stocks'!R102/'25 TSE Stocks'!R101)</f>
        <v>-1.5058247142239668E-2</v>
      </c>
      <c r="S102">
        <f>LN('25 TSE Stocks'!S102/'25 TSE Stocks'!S101)</f>
        <v>-3.349254612286269E-2</v>
      </c>
      <c r="T102">
        <f>LN('25 TSE Stocks'!T102/'25 TSE Stocks'!T101)</f>
        <v>-3.9447620312503496E-3</v>
      </c>
      <c r="U102">
        <f>LN('25 TSE Stocks'!U102/'25 TSE Stocks'!U101)</f>
        <v>6.6617039044562483E-4</v>
      </c>
      <c r="V102">
        <f>LN('25 TSE Stocks'!V102/'25 TSE Stocks'!V101)</f>
        <v>-2.0979681169834674E-2</v>
      </c>
      <c r="W102">
        <f>LN('25 TSE Stocks'!W102/'25 TSE Stocks'!W101)</f>
        <v>-1.418877403478655E-3</v>
      </c>
      <c r="X102">
        <f>LN('25 TSE Stocks'!X102/'25 TSE Stocks'!X101)</f>
        <v>-1.5235068793568696E-3</v>
      </c>
      <c r="Y102">
        <f>LN('25 TSE Stocks'!Y102/'25 TSE Stocks'!Y101)</f>
        <v>5.0167141313503347E-2</v>
      </c>
      <c r="Z102">
        <f>LN('25 TSE Stocks'!Z102/'25 TSE Stocks'!Z101)</f>
        <v>6.8025090754116439E-3</v>
      </c>
    </row>
    <row r="103" spans="1:26" x14ac:dyDescent="0.25">
      <c r="A103" s="1">
        <v>41967</v>
      </c>
      <c r="B103">
        <f>LN('25 TSE Stocks'!B103/'25 TSE Stocks'!B102)</f>
        <v>-1.6634075004559695E-2</v>
      </c>
      <c r="C103">
        <f>LN('25 TSE Stocks'!C103/'25 TSE Stocks'!C102)</f>
        <v>-1.2604815602611537E-2</v>
      </c>
      <c r="D103">
        <f>LN('25 TSE Stocks'!D103/'25 TSE Stocks'!D102)</f>
        <v>-3.2892533267579578E-2</v>
      </c>
      <c r="E103">
        <f>LN('25 TSE Stocks'!E103/'25 TSE Stocks'!E102)</f>
        <v>4.1321985416474222E-2</v>
      </c>
      <c r="F103">
        <f>LN('25 TSE Stocks'!F103/'25 TSE Stocks'!F102)</f>
        <v>2.2691489509657891E-2</v>
      </c>
      <c r="G103">
        <f>LN('25 TSE Stocks'!G103/'25 TSE Stocks'!G102)</f>
        <v>3.1246160023426332E-2</v>
      </c>
      <c r="H103">
        <f>LN('25 TSE Stocks'!H103/'25 TSE Stocks'!H102)</f>
        <v>-5.7214304179224905E-3</v>
      </c>
      <c r="I103">
        <f>LN('25 TSE Stocks'!I103/'25 TSE Stocks'!I102)</f>
        <v>6.1758827370038683E-2</v>
      </c>
      <c r="J103">
        <f>LN('25 TSE Stocks'!J103/'25 TSE Stocks'!J102)</f>
        <v>4.2048337006230542E-2</v>
      </c>
      <c r="K103">
        <f>LN('25 TSE Stocks'!K103/'25 TSE Stocks'!K102)</f>
        <v>-4.3570985258802502E-3</v>
      </c>
      <c r="L103">
        <f>LN('25 TSE Stocks'!L103/'25 TSE Stocks'!L102)</f>
        <v>-8.0775118010651278E-2</v>
      </c>
      <c r="M103">
        <f>LN('25 TSE Stocks'!M103/'25 TSE Stocks'!M102)</f>
        <v>6.4353497250079833E-3</v>
      </c>
      <c r="N103">
        <f>LN('25 TSE Stocks'!N103/'25 TSE Stocks'!N102)</f>
        <v>-1.0320016697815118E-2</v>
      </c>
      <c r="O103">
        <f>LN('25 TSE Stocks'!O103/'25 TSE Stocks'!O102)</f>
        <v>-2.3095915113682929E-2</v>
      </c>
      <c r="P103">
        <f>LN('25 TSE Stocks'!P103/'25 TSE Stocks'!P102)</f>
        <v>4.2767203005600069E-3</v>
      </c>
      <c r="Q103">
        <f>LN('25 TSE Stocks'!Q103/'25 TSE Stocks'!Q102)</f>
        <v>-2.4897475744392654E-2</v>
      </c>
      <c r="R103">
        <f>LN('25 TSE Stocks'!R103/'25 TSE Stocks'!R102)</f>
        <v>-1.2234255802863353E-2</v>
      </c>
      <c r="S103">
        <f>LN('25 TSE Stocks'!S103/'25 TSE Stocks'!S102)</f>
        <v>-2.7286069430466423E-3</v>
      </c>
      <c r="T103">
        <f>LN('25 TSE Stocks'!T103/'25 TSE Stocks'!T102)</f>
        <v>7.608222478152589E-2</v>
      </c>
      <c r="U103">
        <f>LN('25 TSE Stocks'!U103/'25 TSE Stocks'!U102)</f>
        <v>-2.449281263296349E-2</v>
      </c>
      <c r="V103">
        <f>LN('25 TSE Stocks'!V103/'25 TSE Stocks'!V102)</f>
        <v>4.1528456529206802E-2</v>
      </c>
      <c r="W103">
        <f>LN('25 TSE Stocks'!W103/'25 TSE Stocks'!W102)</f>
        <v>-1.2860153231232669E-2</v>
      </c>
      <c r="X103">
        <f>LN('25 TSE Stocks'!X103/'25 TSE Stocks'!X102)</f>
        <v>-9.1881172344414463E-3</v>
      </c>
      <c r="Y103">
        <f>LN('25 TSE Stocks'!Y103/'25 TSE Stocks'!Y102)</f>
        <v>2.1180654975040878E-2</v>
      </c>
      <c r="Z103">
        <f>LN('25 TSE Stocks'!Z103/'25 TSE Stocks'!Z102)</f>
        <v>-8.510605010254987E-3</v>
      </c>
    </row>
    <row r="104" spans="1:26" x14ac:dyDescent="0.25">
      <c r="A104" s="1">
        <v>41974</v>
      </c>
      <c r="B104">
        <f>LN('25 TSE Stocks'!B104/'25 TSE Stocks'!B103)</f>
        <v>5.8931836380325439E-2</v>
      </c>
      <c r="C104">
        <f>LN('25 TSE Stocks'!C104/'25 TSE Stocks'!C103)</f>
        <v>-2.3530725049137467E-2</v>
      </c>
      <c r="D104">
        <f>LN('25 TSE Stocks'!D104/'25 TSE Stocks'!D103)</f>
        <v>0.13253569971593362</v>
      </c>
      <c r="E104">
        <f>LN('25 TSE Stocks'!E104/'25 TSE Stocks'!E103)</f>
        <v>5.3988305866814149E-2</v>
      </c>
      <c r="F104">
        <f>LN('25 TSE Stocks'!F104/'25 TSE Stocks'!F103)</f>
        <v>1.5181246594512475E-2</v>
      </c>
      <c r="G104">
        <f>LN('25 TSE Stocks'!G104/'25 TSE Stocks'!G103)</f>
        <v>5.6869654308457231E-2</v>
      </c>
      <c r="H104">
        <f>LN('25 TSE Stocks'!H104/'25 TSE Stocks'!H103)</f>
        <v>2.028480942971235E-2</v>
      </c>
      <c r="I104">
        <f>LN('25 TSE Stocks'!I104/'25 TSE Stocks'!I103)</f>
        <v>3.662432237848768E-2</v>
      </c>
      <c r="J104">
        <f>LN('25 TSE Stocks'!J104/'25 TSE Stocks'!J103)</f>
        <v>4.0351388316355839E-2</v>
      </c>
      <c r="K104">
        <f>LN('25 TSE Stocks'!K104/'25 TSE Stocks'!K103)</f>
        <v>2.1599076248508976E-2</v>
      </c>
      <c r="L104">
        <f>LN('25 TSE Stocks'!L104/'25 TSE Stocks'!L103)</f>
        <v>1.4184795791319585E-2</v>
      </c>
      <c r="M104">
        <f>LN('25 TSE Stocks'!M104/'25 TSE Stocks'!M103)</f>
        <v>2.9852814006178528E-2</v>
      </c>
      <c r="N104">
        <f>LN('25 TSE Stocks'!N104/'25 TSE Stocks'!N103)</f>
        <v>4.8592607988093194E-2</v>
      </c>
      <c r="O104">
        <f>LN('25 TSE Stocks'!O104/'25 TSE Stocks'!O103)</f>
        <v>2.635209065291132E-2</v>
      </c>
      <c r="P104">
        <f>LN('25 TSE Stocks'!P104/'25 TSE Stocks'!P103)</f>
        <v>7.0869807556073455E-3</v>
      </c>
      <c r="Q104">
        <f>LN('25 TSE Stocks'!Q104/'25 TSE Stocks'!Q103)</f>
        <v>-2.8987539512894712E-2</v>
      </c>
      <c r="R104">
        <f>LN('25 TSE Stocks'!R104/'25 TSE Stocks'!R103)</f>
        <v>-6.2307086003550189E-3</v>
      </c>
      <c r="S104">
        <f>LN('25 TSE Stocks'!S104/'25 TSE Stocks'!S103)</f>
        <v>6.8073895738988196E-3</v>
      </c>
      <c r="T104">
        <f>LN('25 TSE Stocks'!T104/'25 TSE Stocks'!T103)</f>
        <v>6.2131779315867379E-2</v>
      </c>
      <c r="U104">
        <f>LN('25 TSE Stocks'!U104/'25 TSE Stocks'!U103)</f>
        <v>2.4160104623800603E-2</v>
      </c>
      <c r="V104">
        <f>LN('25 TSE Stocks'!V104/'25 TSE Stocks'!V103)</f>
        <v>1.0118129220991994E-2</v>
      </c>
      <c r="W104">
        <f>LN('25 TSE Stocks'!W104/'25 TSE Stocks'!W103)</f>
        <v>1.4751566075827898E-2</v>
      </c>
      <c r="X104">
        <f>LN('25 TSE Stocks'!X104/'25 TSE Stocks'!X103)</f>
        <v>3.1796782853717905E-2</v>
      </c>
      <c r="Y104">
        <f>LN('25 TSE Stocks'!Y104/'25 TSE Stocks'!Y103)</f>
        <v>8.8756533706321528E-2</v>
      </c>
      <c r="Z104">
        <f>LN('25 TSE Stocks'!Z104/'25 TSE Stocks'!Z103)</f>
        <v>5.1151347276117134E-3</v>
      </c>
    </row>
    <row r="105" spans="1:26" x14ac:dyDescent="0.25">
      <c r="A105" s="1">
        <v>41981</v>
      </c>
      <c r="B105">
        <f>LN('25 TSE Stocks'!B105/'25 TSE Stocks'!B104)</f>
        <v>-1.1359656420531366E-2</v>
      </c>
      <c r="C105">
        <f>LN('25 TSE Stocks'!C105/'25 TSE Stocks'!C104)</f>
        <v>-1.4169205251506717E-2</v>
      </c>
      <c r="D105">
        <f>LN('25 TSE Stocks'!D105/'25 TSE Stocks'!D104)</f>
        <v>-5.5191330885275586E-2</v>
      </c>
      <c r="E105">
        <f>LN('25 TSE Stocks'!E105/'25 TSE Stocks'!E104)</f>
        <v>-1.863843273692355E-2</v>
      </c>
      <c r="F105">
        <f>LN('25 TSE Stocks'!F105/'25 TSE Stocks'!F104)</f>
        <v>-3.8021625589963186E-2</v>
      </c>
      <c r="G105">
        <f>LN('25 TSE Stocks'!G105/'25 TSE Stocks'!G104)</f>
        <v>-3.1757154155123299E-2</v>
      </c>
      <c r="H105">
        <f>LN('25 TSE Stocks'!H105/'25 TSE Stocks'!H104)</f>
        <v>-6.813266787595737E-2</v>
      </c>
      <c r="I105">
        <f>LN('25 TSE Stocks'!I105/'25 TSE Stocks'!I104)</f>
        <v>-2.033059005760764E-2</v>
      </c>
      <c r="J105">
        <f>LN('25 TSE Stocks'!J105/'25 TSE Stocks'!J104)</f>
        <v>2.4187044135216676E-2</v>
      </c>
      <c r="K105">
        <f>LN('25 TSE Stocks'!K105/'25 TSE Stocks'!K104)</f>
        <v>2.531772303697874E-2</v>
      </c>
      <c r="L105">
        <f>LN('25 TSE Stocks'!L105/'25 TSE Stocks'!L104)</f>
        <v>-3.1799155244541084E-2</v>
      </c>
      <c r="M105">
        <f>LN('25 TSE Stocks'!M105/'25 TSE Stocks'!M104)</f>
        <v>-3.85168556923653E-2</v>
      </c>
      <c r="N105">
        <f>LN('25 TSE Stocks'!N105/'25 TSE Stocks'!N104)</f>
        <v>-1.1928822682131966E-2</v>
      </c>
      <c r="O105">
        <f>LN('25 TSE Stocks'!O105/'25 TSE Stocks'!O104)</f>
        <v>-2.6352090652911202E-2</v>
      </c>
      <c r="P105">
        <f>LN('25 TSE Stocks'!P105/'25 TSE Stocks'!P104)</f>
        <v>0</v>
      </c>
      <c r="Q105">
        <f>LN('25 TSE Stocks'!Q105/'25 TSE Stocks'!Q104)</f>
        <v>-1.9214600378365199E-2</v>
      </c>
      <c r="R105">
        <f>LN('25 TSE Stocks'!R105/'25 TSE Stocks'!R104)</f>
        <v>-2.8352442428664998E-2</v>
      </c>
      <c r="S105">
        <f>LN('25 TSE Stocks'!S105/'25 TSE Stocks'!S104)</f>
        <v>-2.6118277408104195E-2</v>
      </c>
      <c r="T105">
        <f>LN('25 TSE Stocks'!T105/'25 TSE Stocks'!T104)</f>
        <v>-3.860112444225506E-2</v>
      </c>
      <c r="U105">
        <f>LN('25 TSE Stocks'!U105/'25 TSE Stocks'!U104)</f>
        <v>3.0936244070992901E-2</v>
      </c>
      <c r="V105">
        <f>LN('25 TSE Stocks'!V105/'25 TSE Stocks'!V104)</f>
        <v>0</v>
      </c>
      <c r="W105">
        <f>LN('25 TSE Stocks'!W105/'25 TSE Stocks'!W104)</f>
        <v>-1.4751566075827815E-2</v>
      </c>
      <c r="X105">
        <f>LN('25 TSE Stocks'!X105/'25 TSE Stocks'!X104)</f>
        <v>-3.0259537864831289E-2</v>
      </c>
      <c r="Y105">
        <f>LN('25 TSE Stocks'!Y105/'25 TSE Stocks'!Y104)</f>
        <v>-3.0600494925380962E-2</v>
      </c>
      <c r="Z105">
        <f>LN('25 TSE Stocks'!Z105/'25 TSE Stocks'!Z104)</f>
        <v>-2.9337644510118607E-2</v>
      </c>
    </row>
    <row r="106" spans="1:26" x14ac:dyDescent="0.25">
      <c r="A106" s="1">
        <v>41988</v>
      </c>
      <c r="B106">
        <f>LN('25 TSE Stocks'!B106/'25 TSE Stocks'!B105)</f>
        <v>4.1035259768886133E-2</v>
      </c>
      <c r="C106">
        <f>LN('25 TSE Stocks'!C106/'25 TSE Stocks'!C105)</f>
        <v>1.3086383104789722E-2</v>
      </c>
      <c r="D106">
        <f>LN('25 TSE Stocks'!D106/'25 TSE Stocks'!D105)</f>
        <v>-2.9521241828240528E-3</v>
      </c>
      <c r="E106">
        <f>LN('25 TSE Stocks'!E106/'25 TSE Stocks'!E105)</f>
        <v>2.993794547857755E-2</v>
      </c>
      <c r="F106">
        <f>LN('25 TSE Stocks'!F106/'25 TSE Stocks'!F105)</f>
        <v>8.1646288791984174E-3</v>
      </c>
      <c r="G106">
        <f>LN('25 TSE Stocks'!G106/'25 TSE Stocks'!G105)</f>
        <v>8.2328452435109639E-3</v>
      </c>
      <c r="H106">
        <f>LN('25 TSE Stocks'!H106/'25 TSE Stocks'!H105)</f>
        <v>-2.613379341428005E-2</v>
      </c>
      <c r="I106">
        <f>LN('25 TSE Stocks'!I106/'25 TSE Stocks'!I105)</f>
        <v>4.3675870805559552E-3</v>
      </c>
      <c r="J106">
        <f>LN('25 TSE Stocks'!J106/'25 TSE Stocks'!J105)</f>
        <v>-1.6682471957622114E-2</v>
      </c>
      <c r="K106">
        <f>LN('25 TSE Stocks'!K106/'25 TSE Stocks'!K105)</f>
        <v>-3.2465729938500713E-2</v>
      </c>
      <c r="L106">
        <f>LN('25 TSE Stocks'!L106/'25 TSE Stocks'!L105)</f>
        <v>2.7093373985436306E-2</v>
      </c>
      <c r="M106">
        <f>LN('25 TSE Stocks'!M106/'25 TSE Stocks'!M105)</f>
        <v>1.7910873563104415E-2</v>
      </c>
      <c r="N106">
        <f>LN('25 TSE Stocks'!N106/'25 TSE Stocks'!N105)</f>
        <v>1.192882268213202E-2</v>
      </c>
      <c r="O106">
        <f>LN('25 TSE Stocks'!O106/'25 TSE Stocks'!O105)</f>
        <v>0</v>
      </c>
      <c r="P106">
        <f>LN('25 TSE Stocks'!P106/'25 TSE Stocks'!P105)</f>
        <v>1.9581419430829399E-2</v>
      </c>
      <c r="Q106">
        <f>LN('25 TSE Stocks'!Q106/'25 TSE Stocks'!Q105)</f>
        <v>5.2770411384032382E-3</v>
      </c>
      <c r="R106">
        <f>LN('25 TSE Stocks'!R106/'25 TSE Stocks'!R105)</f>
        <v>2.698824637999149E-2</v>
      </c>
      <c r="S106">
        <f>LN('25 TSE Stocks'!S106/'25 TSE Stocks'!S105)</f>
        <v>1.7943831334872273E-2</v>
      </c>
      <c r="T106">
        <f>LN('25 TSE Stocks'!T106/'25 TSE Stocks'!T105)</f>
        <v>-5.3814814049178965E-3</v>
      </c>
      <c r="U106">
        <f>LN('25 TSE Stocks'!U106/'25 TSE Stocks'!U105)</f>
        <v>5.1534021692090344E-3</v>
      </c>
      <c r="V106">
        <f>LN('25 TSE Stocks'!V106/'25 TSE Stocks'!V105)</f>
        <v>-3.7611195744996606E-2</v>
      </c>
      <c r="W106">
        <f>LN('25 TSE Stocks'!W106/'25 TSE Stocks'!W105)</f>
        <v>4.2239948195780468E-2</v>
      </c>
      <c r="X106">
        <f>LN('25 TSE Stocks'!X106/'25 TSE Stocks'!X105)</f>
        <v>-2.1740029275492918E-2</v>
      </c>
      <c r="Y106">
        <f>LN('25 TSE Stocks'!Y106/'25 TSE Stocks'!Y105)</f>
        <v>2.5105975163403731E-2</v>
      </c>
      <c r="Z106">
        <f>LN('25 TSE Stocks'!Z106/'25 TSE Stocks'!Z105)</f>
        <v>-1.2335113616456705E-2</v>
      </c>
    </row>
    <row r="107" spans="1:26" x14ac:dyDescent="0.25">
      <c r="A107" s="1">
        <v>41995</v>
      </c>
      <c r="B107">
        <f>LN('25 TSE Stocks'!B107/'25 TSE Stocks'!B106)</f>
        <v>3.4486167336674881E-2</v>
      </c>
      <c r="C107">
        <f>LN('25 TSE Stocks'!C107/'25 TSE Stocks'!C106)</f>
        <v>-1.4184551295160296E-2</v>
      </c>
      <c r="D107">
        <f>LN('25 TSE Stocks'!D107/'25 TSE Stocks'!D106)</f>
        <v>2.3376054919851195E-2</v>
      </c>
      <c r="E107">
        <f>LN('25 TSE Stocks'!E107/'25 TSE Stocks'!E106)</f>
        <v>-7.0471915336535436E-3</v>
      </c>
      <c r="F107">
        <f>LN('25 TSE Stocks'!F107/'25 TSE Stocks'!F106)</f>
        <v>-4.7421724582779054E-3</v>
      </c>
      <c r="G107">
        <f>LN('25 TSE Stocks'!G107/'25 TSE Stocks'!G106)</f>
        <v>1.7565061216163566E-2</v>
      </c>
      <c r="H107">
        <f>LN('25 TSE Stocks'!H107/'25 TSE Stocks'!H106)</f>
        <v>-1.6014720042761253E-2</v>
      </c>
      <c r="I107">
        <f>LN('25 TSE Stocks'!I107/'25 TSE Stocks'!I106)</f>
        <v>1.3320120451844464E-2</v>
      </c>
      <c r="J107">
        <f>LN('25 TSE Stocks'!J107/'25 TSE Stocks'!J106)</f>
        <v>2.5831881691169799E-2</v>
      </c>
      <c r="K107">
        <f>LN('25 TSE Stocks'!K107/'25 TSE Stocks'!K106)</f>
        <v>2.6894703430788609E-2</v>
      </c>
      <c r="L107">
        <f>LN('25 TSE Stocks'!L107/'25 TSE Stocks'!L106)</f>
        <v>9.389602576890102E-3</v>
      </c>
      <c r="M107">
        <f>LN('25 TSE Stocks'!M107/'25 TSE Stocks'!M106)</f>
        <v>1.8887033748280338E-2</v>
      </c>
      <c r="N107">
        <f>LN('25 TSE Stocks'!N107/'25 TSE Stocks'!N106)</f>
        <v>2.5367097412155246E-2</v>
      </c>
      <c r="O107">
        <f>LN('25 TSE Stocks'!O107/'25 TSE Stocks'!O106)</f>
        <v>-5.3546978557128151E-3</v>
      </c>
      <c r="P107">
        <f>LN('25 TSE Stocks'!P107/'25 TSE Stocks'!P106)</f>
        <v>2.7659893613739659E-3</v>
      </c>
      <c r="Q107">
        <f>LN('25 TSE Stocks'!Q107/'25 TSE Stocks'!Q106)</f>
        <v>2.0834117211068082E-2</v>
      </c>
      <c r="R107">
        <f>LN('25 TSE Stocks'!R107/'25 TSE Stocks'!R106)</f>
        <v>1.0234364766349873E-3</v>
      </c>
      <c r="S107">
        <f>LN('25 TSE Stocks'!S107/'25 TSE Stocks'!S106)</f>
        <v>-6.8634564585197946E-3</v>
      </c>
      <c r="T107">
        <f>LN('25 TSE Stocks'!T107/'25 TSE Stocks'!T106)</f>
        <v>6.611111365586736E-2</v>
      </c>
      <c r="U107">
        <f>LN('25 TSE Stocks'!U107/'25 TSE Stocks'!U106)</f>
        <v>3.2865923375304029E-2</v>
      </c>
      <c r="V107">
        <f>LN('25 TSE Stocks'!V107/'25 TSE Stocks'!V106)</f>
        <v>3.4782281970498108E-3</v>
      </c>
      <c r="W107">
        <f>LN('25 TSE Stocks'!W107/'25 TSE Stocks'!W106)</f>
        <v>1.4598583848689433E-2</v>
      </c>
      <c r="X107">
        <f>LN('25 TSE Stocks'!X107/'25 TSE Stocks'!X106)</f>
        <v>-9.4635805470092895E-3</v>
      </c>
      <c r="Y107">
        <f>LN('25 TSE Stocks'!Y107/'25 TSE Stocks'!Y106)</f>
        <v>-5.5250836305303554E-3</v>
      </c>
      <c r="Z107">
        <f>LN('25 TSE Stocks'!Z107/'25 TSE Stocks'!Z106)</f>
        <v>1.4084760954872788E-2</v>
      </c>
    </row>
    <row r="108" spans="1:26" x14ac:dyDescent="0.25">
      <c r="A108" s="1">
        <v>42002</v>
      </c>
      <c r="B108">
        <f>LN('25 TSE Stocks'!B108/'25 TSE Stocks'!B107)</f>
        <v>-2.9382010185413573E-2</v>
      </c>
      <c r="C108">
        <f>LN('25 TSE Stocks'!C108/'25 TSE Stocks'!C107)</f>
        <v>-3.3021032995864384E-3</v>
      </c>
      <c r="D108">
        <f>LN('25 TSE Stocks'!D108/'25 TSE Stocks'!D107)</f>
        <v>-2.1161122082887781E-2</v>
      </c>
      <c r="E108">
        <f>LN('25 TSE Stocks'!E108/'25 TSE Stocks'!E107)</f>
        <v>-7.0972068150060852E-3</v>
      </c>
      <c r="F108">
        <f>LN('25 TSE Stocks'!F108/'25 TSE Stocks'!F107)</f>
        <v>-1.3007772587528851E-2</v>
      </c>
      <c r="G108">
        <f>LN('25 TSE Stocks'!G108/'25 TSE Stocks'!G107)</f>
        <v>-1.8094393162755951E-2</v>
      </c>
      <c r="H108">
        <f>LN('25 TSE Stocks'!H108/'25 TSE Stocks'!H107)</f>
        <v>-4.4945226485529292E-3</v>
      </c>
      <c r="I108">
        <f>LN('25 TSE Stocks'!I108/'25 TSE Stocks'!I107)</f>
        <v>-9.973419699551872E-3</v>
      </c>
      <c r="J108">
        <f>LN('25 TSE Stocks'!J108/'25 TSE Stocks'!J107)</f>
        <v>-1.8382921057960695E-2</v>
      </c>
      <c r="K108">
        <f>LN('25 TSE Stocks'!K108/'25 TSE Stocks'!K107)</f>
        <v>-1.6901753913165403E-2</v>
      </c>
      <c r="L108">
        <f>LN('25 TSE Stocks'!L108/'25 TSE Stocks'!L107)</f>
        <v>-6.2500641137171707E-3</v>
      </c>
      <c r="M108">
        <f>LN('25 TSE Stocks'!M108/'25 TSE Stocks'!M107)</f>
        <v>-1.3859143360743668E-2</v>
      </c>
      <c r="N108">
        <f>LN('25 TSE Stocks'!N108/'25 TSE Stocks'!N107)</f>
        <v>-2.9327552891464437E-2</v>
      </c>
      <c r="O108">
        <f>LN('25 TSE Stocks'!O108/'25 TSE Stocks'!O107)</f>
        <v>9.1556493822730171E-3</v>
      </c>
      <c r="P108">
        <f>LN('25 TSE Stocks'!P108/'25 TSE Stocks'!P107)</f>
        <v>4.2183251347414283E-2</v>
      </c>
      <c r="Q108">
        <f>LN('25 TSE Stocks'!Q108/'25 TSE Stocks'!Q107)</f>
        <v>-8.6283418290258752E-3</v>
      </c>
      <c r="R108">
        <f>LN('25 TSE Stocks'!R108/'25 TSE Stocks'!R107)</f>
        <v>-9.1357061763176258E-3</v>
      </c>
      <c r="S108">
        <f>LN('25 TSE Stocks'!S108/'25 TSE Stocks'!S107)</f>
        <v>4.1237241229698188E-3</v>
      </c>
      <c r="T108">
        <f>LN('25 TSE Stocks'!T108/'25 TSE Stocks'!T107)</f>
        <v>-1.355947528990663E-2</v>
      </c>
      <c r="U108">
        <f>LN('25 TSE Stocks'!U108/'25 TSE Stocks'!U107)</f>
        <v>-6.8232616531030974E-3</v>
      </c>
      <c r="V108">
        <f>LN('25 TSE Stocks'!V108/'25 TSE Stocks'!V107)</f>
        <v>-6.9687051364660801E-3</v>
      </c>
      <c r="W108">
        <f>LN('25 TSE Stocks'!W108/'25 TSE Stocks'!W107)</f>
        <v>-1.276201992489048E-2</v>
      </c>
      <c r="X108">
        <f>LN('25 TSE Stocks'!X108/'25 TSE Stocks'!X107)</f>
        <v>6.1238314610600796E-3</v>
      </c>
      <c r="Y108">
        <f>LN('25 TSE Stocks'!Y108/'25 TSE Stocks'!Y107)</f>
        <v>-8.6407467084830252E-3</v>
      </c>
      <c r="Z108">
        <f>LN('25 TSE Stocks'!Z108/'25 TSE Stocks'!Z107)</f>
        <v>1.3889348384951964E-2</v>
      </c>
    </row>
    <row r="109" spans="1:26" x14ac:dyDescent="0.25">
      <c r="A109" s="1">
        <v>42009</v>
      </c>
      <c r="B109">
        <f>LN('25 TSE Stocks'!B109/'25 TSE Stocks'!B108)</f>
        <v>3.1498529136739215E-2</v>
      </c>
      <c r="C109">
        <f>LN('25 TSE Stocks'!C109/'25 TSE Stocks'!C108)</f>
        <v>-1.5555999338128845E-2</v>
      </c>
      <c r="D109">
        <f>LN('25 TSE Stocks'!D109/'25 TSE Stocks'!D108)</f>
        <v>-5.455895263186996E-2</v>
      </c>
      <c r="E109">
        <f>LN('25 TSE Stocks'!E109/'25 TSE Stocks'!E108)</f>
        <v>-5.4146512420877854E-2</v>
      </c>
      <c r="F109">
        <f>LN('25 TSE Stocks'!F109/'25 TSE Stocks'!F108)</f>
        <v>-4.8880554438644051E-2</v>
      </c>
      <c r="G109">
        <f>LN('25 TSE Stocks'!G109/'25 TSE Stocks'!G108)</f>
        <v>6.7254340017243626E-3</v>
      </c>
      <c r="H109">
        <f>LN('25 TSE Stocks'!H109/'25 TSE Stocks'!H108)</f>
        <v>-3.2039194869200739E-2</v>
      </c>
      <c r="I109">
        <f>LN('25 TSE Stocks'!I109/'25 TSE Stocks'!I108)</f>
        <v>6.6599861880484081E-3</v>
      </c>
      <c r="J109">
        <f>LN('25 TSE Stocks'!J109/'25 TSE Stocks'!J108)</f>
        <v>-2.441466231817923E-2</v>
      </c>
      <c r="K109">
        <f>LN('25 TSE Stocks'!K109/'25 TSE Stocks'!K108)</f>
        <v>-1.1428656807496664E-2</v>
      </c>
      <c r="L109">
        <f>LN('25 TSE Stocks'!L109/'25 TSE Stocks'!L108)</f>
        <v>-1.1032355028117523E-2</v>
      </c>
      <c r="M109">
        <f>LN('25 TSE Stocks'!M109/'25 TSE Stocks'!M108)</f>
        <v>-1.9375153046613774E-2</v>
      </c>
      <c r="N109">
        <f>LN('25 TSE Stocks'!N109/'25 TSE Stocks'!N108)</f>
        <v>-4.879012995938916E-2</v>
      </c>
      <c r="O109">
        <f>LN('25 TSE Stocks'!O109/'25 TSE Stocks'!O108)</f>
        <v>6.0300454034542894E-3</v>
      </c>
      <c r="P109">
        <f>LN('25 TSE Stocks'!P109/'25 TSE Stocks'!P108)</f>
        <v>5.7010255689610961E-2</v>
      </c>
      <c r="Q109">
        <f>LN('25 TSE Stocks'!Q109/'25 TSE Stocks'!Q108)</f>
        <v>3.7419315106180212E-2</v>
      </c>
      <c r="R109">
        <f>LN('25 TSE Stocks'!R109/'25 TSE Stocks'!R108)</f>
        <v>1.8337112743713232E-3</v>
      </c>
      <c r="S109">
        <f>LN('25 TSE Stocks'!S109/'25 TSE Stocks'!S108)</f>
        <v>2.9732054695272684E-2</v>
      </c>
      <c r="T109">
        <f>LN('25 TSE Stocks'!T109/'25 TSE Stocks'!T108)</f>
        <v>2.6937748418569343E-2</v>
      </c>
      <c r="U109">
        <f>LN('25 TSE Stocks'!U109/'25 TSE Stocks'!U108)</f>
        <v>-1.0141447596445327E-2</v>
      </c>
      <c r="V109">
        <f>LN('25 TSE Stocks'!V109/'25 TSE Stocks'!V108)</f>
        <v>-3.5024845320632421E-3</v>
      </c>
      <c r="W109">
        <f>LN('25 TSE Stocks'!W109/'25 TSE Stocks'!W108)</f>
        <v>-3.6435745782918257E-2</v>
      </c>
      <c r="X109">
        <f>LN('25 TSE Stocks'!X109/'25 TSE Stocks'!X108)</f>
        <v>-4.3802603472278469E-2</v>
      </c>
      <c r="Y109">
        <f>LN('25 TSE Stocks'!Y109/'25 TSE Stocks'!Y108)</f>
        <v>-4.3172228683090938E-2</v>
      </c>
      <c r="Z109">
        <f>LN('25 TSE Stocks'!Z109/'25 TSE Stocks'!Z108)</f>
        <v>6.5077172735200847E-2</v>
      </c>
    </row>
    <row r="110" spans="1:26" x14ac:dyDescent="0.25">
      <c r="A110" s="1">
        <v>42016</v>
      </c>
      <c r="B110">
        <f>LN('25 TSE Stocks'!B110/'25 TSE Stocks'!B109)</f>
        <v>-7.7637946056886814E-2</v>
      </c>
      <c r="C110">
        <f>LN('25 TSE Stocks'!C110/'25 TSE Stocks'!C109)</f>
        <v>2.542988996550101E-2</v>
      </c>
      <c r="D110">
        <f>LN('25 TSE Stocks'!D110/'25 TSE Stocks'!D109)</f>
        <v>-2.843781621874443E-2</v>
      </c>
      <c r="E110">
        <f>LN('25 TSE Stocks'!E110/'25 TSE Stocks'!E109)</f>
        <v>-5.089746329474687E-2</v>
      </c>
      <c r="F110">
        <f>LN('25 TSE Stocks'!F110/'25 TSE Stocks'!F109)</f>
        <v>-2.9020066153956737E-2</v>
      </c>
      <c r="G110">
        <f>LN('25 TSE Stocks'!G110/'25 TSE Stocks'!G109)</f>
        <v>-1.2563826605819119E-2</v>
      </c>
      <c r="H110">
        <f>LN('25 TSE Stocks'!H110/'25 TSE Stocks'!H109)</f>
        <v>-3.7919138221409257E-2</v>
      </c>
      <c r="I110">
        <f>LN('25 TSE Stocks'!I110/'25 TSE Stocks'!I109)</f>
        <v>1.0236191505936387E-2</v>
      </c>
      <c r="J110">
        <f>LN('25 TSE Stocks'!J110/'25 TSE Stocks'!J109)</f>
        <v>-5.7195091048476481E-3</v>
      </c>
      <c r="K110">
        <f>LN('25 TSE Stocks'!K110/'25 TSE Stocks'!K109)</f>
        <v>1.2847985778656073E-2</v>
      </c>
      <c r="L110">
        <f>LN('25 TSE Stocks'!L110/'25 TSE Stocks'!L109)</f>
        <v>3.2738744690800223E-2</v>
      </c>
      <c r="M110">
        <f>LN('25 TSE Stocks'!M110/'25 TSE Stocks'!M109)</f>
        <v>-1.953147930694922E-2</v>
      </c>
      <c r="N110">
        <f>LN('25 TSE Stocks'!N110/'25 TSE Stocks'!N109)</f>
        <v>-5.2390244599814138E-2</v>
      </c>
      <c r="O110">
        <f>LN('25 TSE Stocks'!O110/'25 TSE Stocks'!O109)</f>
        <v>2.5718583850363085E-2</v>
      </c>
      <c r="P110">
        <f>LN('25 TSE Stocks'!P110/'25 TSE Stocks'!P109)</f>
        <v>-2.0356890868580731E-2</v>
      </c>
      <c r="Q110">
        <f>LN('25 TSE Stocks'!Q110/'25 TSE Stocks'!Q109)</f>
        <v>3.2843668639567211E-2</v>
      </c>
      <c r="R110">
        <f>LN('25 TSE Stocks'!R110/'25 TSE Stocks'!R109)</f>
        <v>-5.0732838357746807E-2</v>
      </c>
      <c r="S110">
        <f>LN('25 TSE Stocks'!S110/'25 TSE Stocks'!S109)</f>
        <v>-1.2056514115482376E-2</v>
      </c>
      <c r="T110">
        <f>LN('25 TSE Stocks'!T110/'25 TSE Stocks'!T109)</f>
        <v>-3.5506780937357339E-2</v>
      </c>
      <c r="U110">
        <f>LN('25 TSE Stocks'!U110/'25 TSE Stocks'!U109)</f>
        <v>3.3926080375058218E-2</v>
      </c>
      <c r="V110">
        <f>LN('25 TSE Stocks'!V110/'25 TSE Stocks'!V109)</f>
        <v>-3.5718150227624486E-2</v>
      </c>
      <c r="W110">
        <f>LN('25 TSE Stocks'!W110/'25 TSE Stocks'!W109)</f>
        <v>-3.2884823959833817E-2</v>
      </c>
      <c r="X110">
        <f>LN('25 TSE Stocks'!X110/'25 TSE Stocks'!X109)</f>
        <v>1.6447842092862409E-2</v>
      </c>
      <c r="Y110">
        <f>LN('25 TSE Stocks'!Y110/'25 TSE Stocks'!Y109)</f>
        <v>-1.7804759812577745E-2</v>
      </c>
      <c r="Z110">
        <f>LN('25 TSE Stocks'!Z110/'25 TSE Stocks'!Z109)</f>
        <v>4.1144787676900697E-2</v>
      </c>
    </row>
    <row r="111" spans="1:26" x14ac:dyDescent="0.25">
      <c r="A111" s="1">
        <v>42023</v>
      </c>
      <c r="B111">
        <f>LN('25 TSE Stocks'!B111/'25 TSE Stocks'!B110)</f>
        <v>-3.3297433996942544E-2</v>
      </c>
      <c r="C111">
        <f>LN('25 TSE Stocks'!C111/'25 TSE Stocks'!C110)</f>
        <v>5.0036797520394749E-2</v>
      </c>
      <c r="D111">
        <f>LN('25 TSE Stocks'!D111/'25 TSE Stocks'!D110)</f>
        <v>5.760323913223387E-2</v>
      </c>
      <c r="E111">
        <f>LN('25 TSE Stocks'!E111/'25 TSE Stocks'!E110)</f>
        <v>-2.7267199550065447E-2</v>
      </c>
      <c r="F111">
        <f>LN('25 TSE Stocks'!F111/'25 TSE Stocks'!F110)</f>
        <v>1.2127412725457556E-2</v>
      </c>
      <c r="G111">
        <f>LN('25 TSE Stocks'!G111/'25 TSE Stocks'!G110)</f>
        <v>2.25022374039422E-2</v>
      </c>
      <c r="H111">
        <f>LN('25 TSE Stocks'!H111/'25 TSE Stocks'!H110)</f>
        <v>6.7404548133108838E-3</v>
      </c>
      <c r="I111">
        <f>LN('25 TSE Stocks'!I111/'25 TSE Stocks'!I110)</f>
        <v>1.0457524312164996E-2</v>
      </c>
      <c r="J111">
        <f>LN('25 TSE Stocks'!J111/'25 TSE Stocks'!J110)</f>
        <v>-1.1538602463504213E-2</v>
      </c>
      <c r="K111">
        <f>LN('25 TSE Stocks'!K111/'25 TSE Stocks'!K110)</f>
        <v>1.8272039080153069E-2</v>
      </c>
      <c r="L111">
        <f>LN('25 TSE Stocks'!L111/'25 TSE Stocks'!L110)</f>
        <v>2.5739499595598282E-2</v>
      </c>
      <c r="M111">
        <f>LN('25 TSE Stocks'!M111/'25 TSE Stocks'!M110)</f>
        <v>0</v>
      </c>
      <c r="N111">
        <f>LN('25 TSE Stocks'!N111/'25 TSE Stocks'!N110)</f>
        <v>-2.3321634090876151E-2</v>
      </c>
      <c r="O111">
        <f>LN('25 TSE Stocks'!O111/'25 TSE Stocks'!O110)</f>
        <v>4.0821963224478071E-2</v>
      </c>
      <c r="P111">
        <f>LN('25 TSE Stocks'!P111/'25 TSE Stocks'!P110)</f>
        <v>8.9571795768202487E-3</v>
      </c>
      <c r="Q111">
        <f>LN('25 TSE Stocks'!Q111/'25 TSE Stocks'!Q110)</f>
        <v>2.709312891834512E-2</v>
      </c>
      <c r="R111">
        <f>LN('25 TSE Stocks'!R111/'25 TSE Stocks'!R110)</f>
        <v>2.6274994435948832E-2</v>
      </c>
      <c r="S111">
        <f>LN('25 TSE Stocks'!S111/'25 TSE Stocks'!S110)</f>
        <v>4.3513856437340993E-2</v>
      </c>
      <c r="T111">
        <f>LN('25 TSE Stocks'!T111/'25 TSE Stocks'!T110)</f>
        <v>8.2554976178189174E-2</v>
      </c>
      <c r="U111">
        <f>LN('25 TSE Stocks'!U111/'25 TSE Stocks'!U110)</f>
        <v>3.9544627293198173E-2</v>
      </c>
      <c r="V111">
        <f>LN('25 TSE Stocks'!V111/'25 TSE Stocks'!V110)</f>
        <v>5.3109925887099264E-2</v>
      </c>
      <c r="W111">
        <f>LN('25 TSE Stocks'!W111/'25 TSE Stocks'!W110)</f>
        <v>4.0467864817902176E-2</v>
      </c>
      <c r="X111">
        <f>LN('25 TSE Stocks'!X111/'25 TSE Stocks'!X110)</f>
        <v>1.1354426911039113E-2</v>
      </c>
      <c r="Y111">
        <f>LN('25 TSE Stocks'!Y111/'25 TSE Stocks'!Y110)</f>
        <v>6.3790211596881877E-2</v>
      </c>
      <c r="Z111">
        <f>LN('25 TSE Stocks'!Z111/'25 TSE Stocks'!Z110)</f>
        <v>-5.0885187703584682E-2</v>
      </c>
    </row>
    <row r="112" spans="1:26" x14ac:dyDescent="0.25">
      <c r="A112" s="1">
        <v>42030</v>
      </c>
      <c r="B112">
        <f>LN('25 TSE Stocks'!B112/'25 TSE Stocks'!B111)</f>
        <v>0.14352066262584037</v>
      </c>
      <c r="C112">
        <f>LN('25 TSE Stocks'!C112/'25 TSE Stocks'!C111)</f>
        <v>8.0761487840216223E-2</v>
      </c>
      <c r="D112">
        <f>LN('25 TSE Stocks'!D112/'25 TSE Stocks'!D111)</f>
        <v>2.7603568235372571E-2</v>
      </c>
      <c r="E112">
        <f>LN('25 TSE Stocks'!E112/'25 TSE Stocks'!E111)</f>
        <v>3.9845769589407241E-2</v>
      </c>
      <c r="F112">
        <f>LN('25 TSE Stocks'!F112/'25 TSE Stocks'!F111)</f>
        <v>1.6102419662147427E-2</v>
      </c>
      <c r="G112">
        <f>LN('25 TSE Stocks'!G112/'25 TSE Stocks'!G111)</f>
        <v>-5.2182702763324158E-3</v>
      </c>
      <c r="H112">
        <f>LN('25 TSE Stocks'!H112/'25 TSE Stocks'!H111)</f>
        <v>-3.7150031796614837E-2</v>
      </c>
      <c r="I112">
        <f>LN('25 TSE Stocks'!I112/'25 TSE Stocks'!I111)</f>
        <v>5.8710605063355611E-2</v>
      </c>
      <c r="J112">
        <f>LN('25 TSE Stocks'!J112/'25 TSE Stocks'!J111)</f>
        <v>2.4834143083519097E-2</v>
      </c>
      <c r="K112">
        <f>LN('25 TSE Stocks'!K112/'25 TSE Stocks'!K111)</f>
        <v>9.6828239346500977E-2</v>
      </c>
      <c r="L112">
        <f>LN('25 TSE Stocks'!L112/'25 TSE Stocks'!L111)</f>
        <v>7.0685313382256351E-2</v>
      </c>
      <c r="M112">
        <f>LN('25 TSE Stocks'!M112/'25 TSE Stocks'!M111)</f>
        <v>-8.6522388197445236E-3</v>
      </c>
      <c r="N112">
        <f>LN('25 TSE Stocks'!N112/'25 TSE Stocks'!N111)</f>
        <v>-1.699753986318742E-2</v>
      </c>
      <c r="O112">
        <f>LN('25 TSE Stocks'!O112/'25 TSE Stocks'!O111)</f>
        <v>8.44559930164335E-2</v>
      </c>
      <c r="P112">
        <f>LN('25 TSE Stocks'!P112/'25 TSE Stocks'!P111)</f>
        <v>3.8730508041148956E-2</v>
      </c>
      <c r="Q112">
        <f>LN('25 TSE Stocks'!Q112/'25 TSE Stocks'!Q111)</f>
        <v>3.1399652295037387E-3</v>
      </c>
      <c r="R112">
        <f>LN('25 TSE Stocks'!R112/'25 TSE Stocks'!R111)</f>
        <v>1.7794398116275263E-2</v>
      </c>
      <c r="S112">
        <f>LN('25 TSE Stocks'!S112/'25 TSE Stocks'!S111)</f>
        <v>-3.8784020524033121E-3</v>
      </c>
      <c r="T112">
        <f>LN('25 TSE Stocks'!T112/'25 TSE Stocks'!T111)</f>
        <v>1.5723595919986944E-2</v>
      </c>
      <c r="U112">
        <f>LN('25 TSE Stocks'!U112/'25 TSE Stocks'!U111)</f>
        <v>2.2052005253701591E-2</v>
      </c>
      <c r="V112">
        <f>LN('25 TSE Stocks'!V112/'25 TSE Stocks'!V111)</f>
        <v>6.8724841875444677E-3</v>
      </c>
      <c r="W112">
        <f>LN('25 TSE Stocks'!W112/'25 TSE Stocks'!W111)</f>
        <v>6.119141915576113E-3</v>
      </c>
      <c r="X112">
        <f>LN('25 TSE Stocks'!X112/'25 TSE Stocks'!X111)</f>
        <v>3.3310069940858236E-2</v>
      </c>
      <c r="Y112">
        <f>LN('25 TSE Stocks'!Y112/'25 TSE Stocks'!Y111)</f>
        <v>-4.0120288326247588E-2</v>
      </c>
      <c r="Z112">
        <f>LN('25 TSE Stocks'!Z112/'25 TSE Stocks'!Z111)</f>
        <v>-6.7479311306869807E-2</v>
      </c>
    </row>
    <row r="113" spans="1:26" x14ac:dyDescent="0.25">
      <c r="A113" s="1">
        <v>42037</v>
      </c>
      <c r="B113">
        <f>LN('25 TSE Stocks'!B113/'25 TSE Stocks'!B112)</f>
        <v>-4.6065358533727556E-2</v>
      </c>
      <c r="C113">
        <f>LN('25 TSE Stocks'!C113/'25 TSE Stocks'!C112)</f>
        <v>8.7968701664365226E-2</v>
      </c>
      <c r="D113">
        <f>LN('25 TSE Stocks'!D113/'25 TSE Stocks'!D112)</f>
        <v>-2.2100385169921658E-3</v>
      </c>
      <c r="E113">
        <f>LN('25 TSE Stocks'!E113/'25 TSE Stocks'!E112)</f>
        <v>-7.8431175643284747E-3</v>
      </c>
      <c r="F113">
        <f>LN('25 TSE Stocks'!F113/'25 TSE Stocks'!F112)</f>
        <v>6.0596492260895002E-2</v>
      </c>
      <c r="G113">
        <f>LN('25 TSE Stocks'!G113/'25 TSE Stocks'!G112)</f>
        <v>-2.8820495187206825E-3</v>
      </c>
      <c r="H113">
        <f>LN('25 TSE Stocks'!H113/'25 TSE Stocks'!H112)</f>
        <v>9.9108951343944516E-3</v>
      </c>
      <c r="I113">
        <f>LN('25 TSE Stocks'!I113/'25 TSE Stocks'!I112)</f>
        <v>-2.7033052254190709E-2</v>
      </c>
      <c r="J113">
        <f>LN('25 TSE Stocks'!J113/'25 TSE Stocks'!J112)</f>
        <v>1.6838630803011744E-2</v>
      </c>
      <c r="K113">
        <f>LN('25 TSE Stocks'!K113/'25 TSE Stocks'!K112)</f>
        <v>1.2633195702764094E-3</v>
      </c>
      <c r="L113">
        <f>LN('25 TSE Stocks'!L113/'25 TSE Stocks'!L112)</f>
        <v>-7.3679387028071294E-2</v>
      </c>
      <c r="M113">
        <f>LN('25 TSE Stocks'!M113/'25 TSE Stocks'!M112)</f>
        <v>1.3627185622841074E-2</v>
      </c>
      <c r="N113">
        <f>LN('25 TSE Stocks'!N113/'25 TSE Stocks'!N112)</f>
        <v>5.1236130202597631E-2</v>
      </c>
      <c r="O113">
        <f>LN('25 TSE Stocks'!O113/'25 TSE Stocks'!O112)</f>
        <v>-4.2834219954479932E-2</v>
      </c>
      <c r="P113">
        <f>LN('25 TSE Stocks'!P113/'25 TSE Stocks'!P112)</f>
        <v>-4.0005450158965394E-2</v>
      </c>
      <c r="Q113">
        <f>LN('25 TSE Stocks'!Q113/'25 TSE Stocks'!Q112)</f>
        <v>-0.11270185327563849</v>
      </c>
      <c r="R113">
        <f>LN('25 TSE Stocks'!R113/'25 TSE Stocks'!R112)</f>
        <v>1.5782622364316979E-2</v>
      </c>
      <c r="S113">
        <f>LN('25 TSE Stocks'!S113/'25 TSE Stocks'!S112)</f>
        <v>1.797210513789084E-2</v>
      </c>
      <c r="T113">
        <f>LN('25 TSE Stocks'!T113/'25 TSE Stocks'!T112)</f>
        <v>-0.16408013935949475</v>
      </c>
      <c r="U113">
        <f>LN('25 TSE Stocks'!U113/'25 TSE Stocks'!U112)</f>
        <v>-1.7524033562100964E-2</v>
      </c>
      <c r="V113">
        <f>LN('25 TSE Stocks'!V113/'25 TSE Stocks'!V112)</f>
        <v>-3.1306688380741736E-2</v>
      </c>
      <c r="W113">
        <f>LN('25 TSE Stocks'!W113/'25 TSE Stocks'!W112)</f>
        <v>1.675230487418413E-2</v>
      </c>
      <c r="X113">
        <f>LN('25 TSE Stocks'!X113/'25 TSE Stocks'!X112)</f>
        <v>-2.3679073167204905E-2</v>
      </c>
      <c r="Y113">
        <f>LN('25 TSE Stocks'!Y113/'25 TSE Stocks'!Y112)</f>
        <v>1.1627909994684427E-2</v>
      </c>
      <c r="Z113">
        <f>LN('25 TSE Stocks'!Z113/'25 TSE Stocks'!Z112)</f>
        <v>1.5584690256005319E-2</v>
      </c>
    </row>
    <row r="114" spans="1:26" x14ac:dyDescent="0.25">
      <c r="A114" s="1">
        <v>42044</v>
      </c>
      <c r="B114">
        <f>LN('25 TSE Stocks'!B114/'25 TSE Stocks'!B113)</f>
        <v>-2.6050588750549355E-2</v>
      </c>
      <c r="C114">
        <f>LN('25 TSE Stocks'!C114/'25 TSE Stocks'!C113)</f>
        <v>-5.2769840993593387E-3</v>
      </c>
      <c r="D114">
        <f>LN('25 TSE Stocks'!D114/'25 TSE Stocks'!D113)</f>
        <v>2.2604031088863798E-2</v>
      </c>
      <c r="E114">
        <f>LN('25 TSE Stocks'!E114/'25 TSE Stocks'!E113)</f>
        <v>-0.20018083337887216</v>
      </c>
      <c r="F114">
        <f>LN('25 TSE Stocks'!F114/'25 TSE Stocks'!F113)</f>
        <v>5.1211536407784392E-2</v>
      </c>
      <c r="G114">
        <f>LN('25 TSE Stocks'!G114/'25 TSE Stocks'!G113)</f>
        <v>2.3978747206481851E-2</v>
      </c>
      <c r="H114">
        <f>LN('25 TSE Stocks'!H114/'25 TSE Stocks'!H113)</f>
        <v>2.5317904437275478E-2</v>
      </c>
      <c r="I114">
        <f>LN('25 TSE Stocks'!I114/'25 TSE Stocks'!I113)</f>
        <v>-1.1403313397392249E-2</v>
      </c>
      <c r="J114">
        <f>LN('25 TSE Stocks'!J114/'25 TSE Stocks'!J113)</f>
        <v>7.3937884644918288E-3</v>
      </c>
      <c r="K114">
        <f>LN('25 TSE Stocks'!K114/'25 TSE Stocks'!K113)</f>
        <v>3.7809437131762365E-3</v>
      </c>
      <c r="L114">
        <f>LN('25 TSE Stocks'!L114/'25 TSE Stocks'!L113)</f>
        <v>3.5349794905715964E-2</v>
      </c>
      <c r="M114">
        <f>LN('25 TSE Stocks'!M114/'25 TSE Stocks'!M113)</f>
        <v>1.5889532266942303E-2</v>
      </c>
      <c r="N114">
        <f>LN('25 TSE Stocks'!N114/'25 TSE Stocks'!N113)</f>
        <v>-4.5538154353665747E-2</v>
      </c>
      <c r="O114">
        <f>LN('25 TSE Stocks'!O114/'25 TSE Stocks'!O113)</f>
        <v>4.1109722142247618E-2</v>
      </c>
      <c r="P114">
        <f>LN('25 TSE Stocks'!P114/'25 TSE Stocks'!P113)</f>
        <v>-0.10055325789611019</v>
      </c>
      <c r="Q114">
        <f>LN('25 TSE Stocks'!Q114/'25 TSE Stocks'!Q113)</f>
        <v>1.0471174581299475E-2</v>
      </c>
      <c r="R114">
        <f>LN('25 TSE Stocks'!R114/'25 TSE Stocks'!R113)</f>
        <v>2.4546009341450101E-2</v>
      </c>
      <c r="S114">
        <f>LN('25 TSE Stocks'!S114/'25 TSE Stocks'!S113)</f>
        <v>1.1385421953646314E-2</v>
      </c>
      <c r="T114">
        <f>LN('25 TSE Stocks'!T114/'25 TSE Stocks'!T113)</f>
        <v>-5.5299829412402491E-3</v>
      </c>
      <c r="U114">
        <f>LN('25 TSE Stocks'!U114/'25 TSE Stocks'!U113)</f>
        <v>9.8135476680863052E-4</v>
      </c>
      <c r="V114">
        <f>LN('25 TSE Stocks'!V114/'25 TSE Stocks'!V113)</f>
        <v>3.4725673983311771E-2</v>
      </c>
      <c r="W114">
        <f>LN('25 TSE Stocks'!W114/'25 TSE Stocks'!W113)</f>
        <v>3.0897434482314287E-2</v>
      </c>
      <c r="X114">
        <f>LN('25 TSE Stocks'!X114/'25 TSE Stocks'!X113)</f>
        <v>5.1373136426140671E-2</v>
      </c>
      <c r="Y114">
        <f>LN('25 TSE Stocks'!Y114/'25 TSE Stocks'!Y113)</f>
        <v>2.002927525961971E-2</v>
      </c>
      <c r="Z114">
        <f>LN('25 TSE Stocks'!Z114/'25 TSE Stocks'!Z113)</f>
        <v>-1.5584690256005337E-2</v>
      </c>
    </row>
    <row r="115" spans="1:26" x14ac:dyDescent="0.25">
      <c r="A115" s="1">
        <v>42051</v>
      </c>
      <c r="B115">
        <f>LN('25 TSE Stocks'!B115/'25 TSE Stocks'!B114)</f>
        <v>7.5520813566126138E-2</v>
      </c>
      <c r="C115">
        <f>LN('25 TSE Stocks'!C115/'25 TSE Stocks'!C114)</f>
        <v>1.2270104835688607E-2</v>
      </c>
      <c r="D115">
        <f>LN('25 TSE Stocks'!D115/'25 TSE Stocks'!D114)</f>
        <v>7.2303849434395911E-2</v>
      </c>
      <c r="E115">
        <f>LN('25 TSE Stocks'!E115/'25 TSE Stocks'!E114)</f>
        <v>4.9541296679250189E-2</v>
      </c>
      <c r="F115">
        <f>LN('25 TSE Stocks'!F115/'25 TSE Stocks'!F114)</f>
        <v>7.9357211635687389E-2</v>
      </c>
      <c r="G115">
        <f>LN('25 TSE Stocks'!G115/'25 TSE Stocks'!G114)</f>
        <v>3.3995630296697776E-2</v>
      </c>
      <c r="H115">
        <f>LN('25 TSE Stocks'!H115/'25 TSE Stocks'!H114)</f>
        <v>4.2359054093464542E-2</v>
      </c>
      <c r="I115">
        <f>LN('25 TSE Stocks'!I115/'25 TSE Stocks'!I114)</f>
        <v>1.9559091369218202E-2</v>
      </c>
      <c r="J115">
        <f>LN('25 TSE Stocks'!J115/'25 TSE Stocks'!J114)</f>
        <v>8.3013048305031964E-2</v>
      </c>
      <c r="K115">
        <f>LN('25 TSE Stocks'!K115/'25 TSE Stocks'!K114)</f>
        <v>6.2694916322337977E-3</v>
      </c>
      <c r="L115">
        <f>LN('25 TSE Stocks'!L115/'25 TSE Stocks'!L114)</f>
        <v>4.1111434556323781E-2</v>
      </c>
      <c r="M115">
        <f>LN('25 TSE Stocks'!M115/'25 TSE Stocks'!M114)</f>
        <v>4.1319222144921001E-2</v>
      </c>
      <c r="N115">
        <f>LN('25 TSE Stocks'!N115/'25 TSE Stocks'!N114)</f>
        <v>0</v>
      </c>
      <c r="O115">
        <f>LN('25 TSE Stocks'!O115/'25 TSE Stocks'!O114)</f>
        <v>0.12326587267688145</v>
      </c>
      <c r="P115">
        <f>LN('25 TSE Stocks'!P115/'25 TSE Stocks'!P114)</f>
        <v>1.8169757522215748E-2</v>
      </c>
      <c r="Q115">
        <f>LN('25 TSE Stocks'!Q115/'25 TSE Stocks'!Q114)</f>
        <v>1.7212171417047846E-2</v>
      </c>
      <c r="R115">
        <f>LN('25 TSE Stocks'!R115/'25 TSE Stocks'!R114)</f>
        <v>9.0378002294023863E-3</v>
      </c>
      <c r="S115">
        <f>LN('25 TSE Stocks'!S115/'25 TSE Stocks'!S114)</f>
        <v>1.6219888780323627E-2</v>
      </c>
      <c r="T115">
        <f>LN('25 TSE Stocks'!T115/'25 TSE Stocks'!T114)</f>
        <v>2.1938927023151818E-2</v>
      </c>
      <c r="U115">
        <f>LN('25 TSE Stocks'!U115/'25 TSE Stocks'!U114)</f>
        <v>1.0540865604841184E-2</v>
      </c>
      <c r="V115">
        <f>LN('25 TSE Stocks'!V115/'25 TSE Stocks'!V114)</f>
        <v>-1.374599281347706E-2</v>
      </c>
      <c r="W115">
        <f>LN('25 TSE Stocks'!W115/'25 TSE Stocks'!W114)</f>
        <v>2.3873987714300059E-2</v>
      </c>
      <c r="X115">
        <f>LN('25 TSE Stocks'!X115/'25 TSE Stocks'!X114)</f>
        <v>3.0303038058976796E-3</v>
      </c>
      <c r="Y115">
        <f>LN('25 TSE Stocks'!Y115/'25 TSE Stocks'!Y114)</f>
        <v>2.2409967379169952E-2</v>
      </c>
      <c r="Z115">
        <f>LN('25 TSE Stocks'!Z115/'25 TSE Stocks'!Z114)</f>
        <v>1.7301225792547711E-2</v>
      </c>
    </row>
    <row r="116" spans="1:26" x14ac:dyDescent="0.25">
      <c r="A116" s="1">
        <v>42058</v>
      </c>
      <c r="B116">
        <f>LN('25 TSE Stocks'!B116/'25 TSE Stocks'!B115)</f>
        <v>2.9472960905533384E-2</v>
      </c>
      <c r="C116">
        <f>LN('25 TSE Stocks'!C116/'25 TSE Stocks'!C115)</f>
        <v>7.22395887029888E-2</v>
      </c>
      <c r="D116">
        <f>LN('25 TSE Stocks'!D116/'25 TSE Stocks'!D115)</f>
        <v>4.2671283313041632E-2</v>
      </c>
      <c r="E116">
        <f>LN('25 TSE Stocks'!E116/'25 TSE Stocks'!E115)</f>
        <v>-3.426785405143843E-2</v>
      </c>
      <c r="F116">
        <f>LN('25 TSE Stocks'!F116/'25 TSE Stocks'!F115)</f>
        <v>1.5811519769556942E-2</v>
      </c>
      <c r="G116">
        <f>LN('25 TSE Stocks'!G116/'25 TSE Stocks'!G115)</f>
        <v>-1.8587240069598185E-3</v>
      </c>
      <c r="H116">
        <f>LN('25 TSE Stocks'!H116/'25 TSE Stocks'!H115)</f>
        <v>-2.425495096181042E-2</v>
      </c>
      <c r="I116">
        <f>LN('25 TSE Stocks'!I116/'25 TSE Stocks'!I115)</f>
        <v>1.4576088286887733E-2</v>
      </c>
      <c r="J116">
        <f>LN('25 TSE Stocks'!J116/'25 TSE Stocks'!J115)</f>
        <v>8.4465888278069542E-2</v>
      </c>
      <c r="K116">
        <f>LN('25 TSE Stocks'!K116/'25 TSE Stocks'!K115)</f>
        <v>2.4692530288943814E-2</v>
      </c>
      <c r="L116">
        <f>LN('25 TSE Stocks'!L116/'25 TSE Stocks'!L115)</f>
        <v>5.1432007392833809E-2</v>
      </c>
      <c r="M116">
        <f>LN('25 TSE Stocks'!M116/'25 TSE Stocks'!M115)</f>
        <v>2.3405533912671064E-3</v>
      </c>
      <c r="N116">
        <f>LN('25 TSE Stocks'!N116/'25 TSE Stocks'!N115)</f>
        <v>4.8790069923761732E-2</v>
      </c>
      <c r="O116">
        <f>LN('25 TSE Stocks'!O116/'25 TSE Stocks'!O115)</f>
        <v>1.2133591865818831E-2</v>
      </c>
      <c r="P116">
        <f>LN('25 TSE Stocks'!P116/'25 TSE Stocks'!P115)</f>
        <v>-2.524704606105152E-2</v>
      </c>
      <c r="Q116">
        <f>LN('25 TSE Stocks'!Q116/'25 TSE Stocks'!Q115)</f>
        <v>1.1874574598419936E-2</v>
      </c>
      <c r="R116">
        <f>LN('25 TSE Stocks'!R116/'25 TSE Stocks'!R115)</f>
        <v>3.6142159558532668E-3</v>
      </c>
      <c r="S116">
        <f>LN('25 TSE Stocks'!S116/'25 TSE Stocks'!S115)</f>
        <v>-3.2707371004473691E-2</v>
      </c>
      <c r="T116">
        <f>LN('25 TSE Stocks'!T116/'25 TSE Stocks'!T115)</f>
        <v>7.9903409885778279E-2</v>
      </c>
      <c r="U116">
        <f>LN('25 TSE Stocks'!U116/'25 TSE Stocks'!U115)</f>
        <v>3.8099719908701687E-2</v>
      </c>
      <c r="V116">
        <f>LN('25 TSE Stocks'!V116/'25 TSE Stocks'!V115)</f>
        <v>-3.1637197956919355E-2</v>
      </c>
      <c r="W116">
        <f>LN('25 TSE Stocks'!W116/'25 TSE Stocks'!W115)</f>
        <v>1.2589731053180673E-2</v>
      </c>
      <c r="X116">
        <f>LN('25 TSE Stocks'!X116/'25 TSE Stocks'!X115)</f>
        <v>3.1275703081463262E-2</v>
      </c>
      <c r="Y116">
        <f>LN('25 TSE Stocks'!Y116/'25 TSE Stocks'!Y115)</f>
        <v>-2.8091421033253863E-2</v>
      </c>
      <c r="Z116">
        <f>LN('25 TSE Stocks'!Z116/'25 TSE Stocks'!Z115)</f>
        <v>2.2053630324161397E-2</v>
      </c>
    </row>
    <row r="117" spans="1:26" x14ac:dyDescent="0.25">
      <c r="A117" s="1">
        <v>42065</v>
      </c>
      <c r="B117">
        <f>LN('25 TSE Stocks'!B117/'25 TSE Stocks'!B116)</f>
        <v>-4.4541864271218375E-2</v>
      </c>
      <c r="C117">
        <f>LN('25 TSE Stocks'!C117/'25 TSE Stocks'!C116)</f>
        <v>2.560145960402661E-2</v>
      </c>
      <c r="D117">
        <f>LN('25 TSE Stocks'!D117/'25 TSE Stocks'!D116)</f>
        <v>-2.1436173696967188E-2</v>
      </c>
      <c r="E117">
        <f>LN('25 TSE Stocks'!E117/'25 TSE Stocks'!E116)</f>
        <v>-9.1360437833394627E-3</v>
      </c>
      <c r="F117">
        <f>LN('25 TSE Stocks'!F117/'25 TSE Stocks'!F116)</f>
        <v>1.0279485550708173E-3</v>
      </c>
      <c r="G117">
        <f>LN('25 TSE Stocks'!G117/'25 TSE Stocks'!G116)</f>
        <v>1.5628476810450844E-2</v>
      </c>
      <c r="H117">
        <f>LN('25 TSE Stocks'!H117/'25 TSE Stocks'!H116)</f>
        <v>2.8852731201033183E-2</v>
      </c>
      <c r="I117">
        <f>LN('25 TSE Stocks'!I117/'25 TSE Stocks'!I116)</f>
        <v>9.8040835421168617E-3</v>
      </c>
      <c r="J117">
        <f>LN('25 TSE Stocks'!J117/'25 TSE Stocks'!J116)</f>
        <v>-2.0457301491581537E-2</v>
      </c>
      <c r="K117">
        <f>LN('25 TSE Stocks'!K117/'25 TSE Stocks'!K116)</f>
        <v>6.3776074234782112E-2</v>
      </c>
      <c r="L117">
        <f>LN('25 TSE Stocks'!L117/'25 TSE Stocks'!L116)</f>
        <v>2.7327767683118221E-2</v>
      </c>
      <c r="M117">
        <f>LN('25 TSE Stocks'!M117/'25 TSE Stocks'!M116)</f>
        <v>4.2515587276814289E-4</v>
      </c>
      <c r="N117">
        <f>LN('25 TSE Stocks'!N117/'25 TSE Stocks'!N116)</f>
        <v>7.6135396560753806E-3</v>
      </c>
      <c r="O117">
        <f>LN('25 TSE Stocks'!O117/'25 TSE Stocks'!O116)</f>
        <v>-2.5962157297392437E-2</v>
      </c>
      <c r="P117">
        <f>LN('25 TSE Stocks'!P117/'25 TSE Stocks'!P116)</f>
        <v>2.6630953966238234E-2</v>
      </c>
      <c r="Q117">
        <f>LN('25 TSE Stocks'!Q117/'25 TSE Stocks'!Q116)</f>
        <v>3.8052718679637637E-2</v>
      </c>
      <c r="R117">
        <f>LN('25 TSE Stocks'!R117/'25 TSE Stocks'!R116)</f>
        <v>2.8517981898970274E-2</v>
      </c>
      <c r="S117">
        <f>LN('25 TSE Stocks'!S117/'25 TSE Stocks'!S116)</f>
        <v>4.6413259501268872E-2</v>
      </c>
      <c r="T117">
        <f>LN('25 TSE Stocks'!T117/'25 TSE Stocks'!T116)</f>
        <v>-1.1754746278394042E-2</v>
      </c>
      <c r="U117">
        <f>LN('25 TSE Stocks'!U117/'25 TSE Stocks'!U116)</f>
        <v>3.993957664670824E-2</v>
      </c>
      <c r="V117">
        <f>LN('25 TSE Stocks'!V117/'25 TSE Stocks'!V116)</f>
        <v>-1.4388474631691807E-2</v>
      </c>
      <c r="W117">
        <f>LN('25 TSE Stocks'!W117/'25 TSE Stocks'!W116)</f>
        <v>1.4135809026460916E-2</v>
      </c>
      <c r="X117">
        <f>LN('25 TSE Stocks'!X117/'25 TSE Stocks'!X116)</f>
        <v>3.0327126079535825E-2</v>
      </c>
      <c r="Y117">
        <f>LN('25 TSE Stocks'!Y117/'25 TSE Stocks'!Y116)</f>
        <v>-2.305605359953131E-2</v>
      </c>
      <c r="Z117">
        <f>LN('25 TSE Stocks'!Z117/'25 TSE Stocks'!Z116)</f>
        <v>1.1676538477210702E-2</v>
      </c>
    </row>
    <row r="118" spans="1:26" x14ac:dyDescent="0.25">
      <c r="A118" s="1">
        <v>42072</v>
      </c>
      <c r="B118">
        <f>LN('25 TSE Stocks'!B118/'25 TSE Stocks'!B117)</f>
        <v>6.1558030796138571E-2</v>
      </c>
      <c r="C118">
        <f>LN('25 TSE Stocks'!C118/'25 TSE Stocks'!C117)</f>
        <v>5.3817724519838177E-2</v>
      </c>
      <c r="D118">
        <f>LN('25 TSE Stocks'!D118/'25 TSE Stocks'!D117)</f>
        <v>2.1436173696967185E-2</v>
      </c>
      <c r="E118">
        <f>LN('25 TSE Stocks'!E118/'25 TSE Stocks'!E117)</f>
        <v>-9.2200796107143931E-3</v>
      </c>
      <c r="F118">
        <f>LN('25 TSE Stocks'!F118/'25 TSE Stocks'!F117)</f>
        <v>1.4031028852080395E-2</v>
      </c>
      <c r="G118">
        <f>LN('25 TSE Stocks'!G118/'25 TSE Stocks'!G117)</f>
        <v>8.1472963812136128E-3</v>
      </c>
      <c r="H118">
        <f>LN('25 TSE Stocks'!H118/'25 TSE Stocks'!H117)</f>
        <v>2.8935144376431698E-2</v>
      </c>
      <c r="I118">
        <f>LN('25 TSE Stocks'!I118/'25 TSE Stocks'!I117)</f>
        <v>8.5003140017426322E-3</v>
      </c>
      <c r="J118">
        <f>LN('25 TSE Stocks'!J118/'25 TSE Stocks'!J117)</f>
        <v>2.3567780678290455E-2</v>
      </c>
      <c r="K118">
        <f>LN('25 TSE Stocks'!K118/'25 TSE Stocks'!K117)</f>
        <v>1.5891434251376766E-2</v>
      </c>
      <c r="L118">
        <f>LN('25 TSE Stocks'!L118/'25 TSE Stocks'!L117)</f>
        <v>1.275533042384914E-2</v>
      </c>
      <c r="M118">
        <f>LN('25 TSE Stocks'!M118/'25 TSE Stocks'!M117)</f>
        <v>3.547927815527694E-2</v>
      </c>
      <c r="N118">
        <f>LN('25 TSE Stocks'!N118/'25 TSE Stocks'!N117)</f>
        <v>8.647350609520317E-2</v>
      </c>
      <c r="O118">
        <f>LN('25 TSE Stocks'!O118/'25 TSE Stocks'!O117)</f>
        <v>7.8812173200475732E-2</v>
      </c>
      <c r="P118">
        <f>LN('25 TSE Stocks'!P118/'25 TSE Stocks'!P117)</f>
        <v>8.8623665939376414E-2</v>
      </c>
      <c r="Q118">
        <f>LN('25 TSE Stocks'!Q118/'25 TSE Stocks'!Q117)</f>
        <v>-2.298971589765015E-2</v>
      </c>
      <c r="R118">
        <f>LN('25 TSE Stocks'!R118/'25 TSE Stocks'!R117)</f>
        <v>4.9728127581721578E-2</v>
      </c>
      <c r="S118">
        <f>LN('25 TSE Stocks'!S118/'25 TSE Stocks'!S117)</f>
        <v>1.4760429313153647E-2</v>
      </c>
      <c r="T118">
        <f>LN('25 TSE Stocks'!T118/'25 TSE Stocks'!T117)</f>
        <v>0</v>
      </c>
      <c r="U118">
        <f>LN('25 TSE Stocks'!U118/'25 TSE Stocks'!U117)</f>
        <v>4.6495581819356764E-2</v>
      </c>
      <c r="V118">
        <f>LN('25 TSE Stocks'!V118/'25 TSE Stocks'!V117)</f>
        <v>1.7953727309454038E-2</v>
      </c>
      <c r="W118">
        <f>LN('25 TSE Stocks'!W118/'25 TSE Stocks'!W117)</f>
        <v>-2.1287651980732365E-3</v>
      </c>
      <c r="X118">
        <f>LN('25 TSE Stocks'!X118/'25 TSE Stocks'!X117)</f>
        <v>-1.000684029485256E-2</v>
      </c>
      <c r="Y118">
        <f>LN('25 TSE Stocks'!Y118/'25 TSE Stocks'!Y117)</f>
        <v>-1.4684388550261366E-2</v>
      </c>
      <c r="Z118">
        <f>LN('25 TSE Stocks'!Z118/'25 TSE Stocks'!Z117)</f>
        <v>-4.2343185251880903E-2</v>
      </c>
    </row>
    <row r="119" spans="1:26" x14ac:dyDescent="0.25">
      <c r="A119" s="1">
        <v>42079</v>
      </c>
      <c r="B119">
        <f>LN('25 TSE Stocks'!B119/'25 TSE Stocks'!B118)</f>
        <v>7.7570513360526675E-3</v>
      </c>
      <c r="C119">
        <f>LN('25 TSE Stocks'!C119/'25 TSE Stocks'!C118)</f>
        <v>-1.4981068567924978E-3</v>
      </c>
      <c r="D119">
        <f>LN('25 TSE Stocks'!D119/'25 TSE Stocks'!D118)</f>
        <v>2.4755458399958144E-2</v>
      </c>
      <c r="E119">
        <f>LN('25 TSE Stocks'!E119/'25 TSE Stocks'!E118)</f>
        <v>9.3167490783923904E-2</v>
      </c>
      <c r="F119">
        <f>LN('25 TSE Stocks'!F119/'25 TSE Stocks'!F118)</f>
        <v>6.3320182672429027E-4</v>
      </c>
      <c r="G119">
        <f>LN('25 TSE Stocks'!G119/'25 TSE Stocks'!G118)</f>
        <v>4.0468320886384281E-2</v>
      </c>
      <c r="H119">
        <f>LN('25 TSE Stocks'!H119/'25 TSE Stocks'!H118)</f>
        <v>-3.3532924615654387E-2</v>
      </c>
      <c r="I119">
        <f>LN('25 TSE Stocks'!I119/'25 TSE Stocks'!I118)</f>
        <v>2.0347760302557E-2</v>
      </c>
      <c r="J119">
        <f>LN('25 TSE Stocks'!J119/'25 TSE Stocks'!J118)</f>
        <v>2.454084571250947E-2</v>
      </c>
      <c r="K119">
        <f>LN('25 TSE Stocks'!K119/'25 TSE Stocks'!K118)</f>
        <v>-2.0478522043809094E-2</v>
      </c>
      <c r="L119">
        <f>LN('25 TSE Stocks'!L119/'25 TSE Stocks'!L118)</f>
        <v>4.3404141175511259E-2</v>
      </c>
      <c r="M119">
        <f>LN('25 TSE Stocks'!M119/'25 TSE Stocks'!M118)</f>
        <v>-7.4088865843263321E-3</v>
      </c>
      <c r="N119">
        <f>LN('25 TSE Stocks'!N119/'25 TSE Stocks'!N118)</f>
        <v>4.4366060551760823E-2</v>
      </c>
      <c r="O119">
        <f>LN('25 TSE Stocks'!O119/'25 TSE Stocks'!O118)</f>
        <v>1.5606793704291567E-2</v>
      </c>
      <c r="P119">
        <f>LN('25 TSE Stocks'!P119/'25 TSE Stocks'!P118)</f>
        <v>-3.8047203973291008E-3</v>
      </c>
      <c r="Q119">
        <f>LN('25 TSE Stocks'!Q119/'25 TSE Stocks'!Q118)</f>
        <v>8.2714109289463E-3</v>
      </c>
      <c r="R119">
        <f>LN('25 TSE Stocks'!R119/'25 TSE Stocks'!R118)</f>
        <v>3.8193353502924222E-2</v>
      </c>
      <c r="S119">
        <f>LN('25 TSE Stocks'!S119/'25 TSE Stocks'!S118)</f>
        <v>4.8719928896990786E-3</v>
      </c>
      <c r="T119">
        <f>LN('25 TSE Stocks'!T119/'25 TSE Stocks'!T118)</f>
        <v>8.410476835713724E-3</v>
      </c>
      <c r="U119">
        <f>LN('25 TSE Stocks'!U119/'25 TSE Stocks'!U118)</f>
        <v>2.9227232065421098E-2</v>
      </c>
      <c r="V119">
        <f>LN('25 TSE Stocks'!V119/'25 TSE Stocks'!V118)</f>
        <v>-2.888302634873767E-2</v>
      </c>
      <c r="W119">
        <f>LN('25 TSE Stocks'!W119/'25 TSE Stocks'!W118)</f>
        <v>5.1506098762536194E-2</v>
      </c>
      <c r="X119">
        <f>LN('25 TSE Stocks'!X119/'25 TSE Stocks'!X118)</f>
        <v>7.0715207033318114E-2</v>
      </c>
      <c r="Y119">
        <f>LN('25 TSE Stocks'!Y119/'25 TSE Stocks'!Y118)</f>
        <v>1.4684388550261373E-2</v>
      </c>
      <c r="Z119">
        <f>LN('25 TSE Stocks'!Z119/'25 TSE Stocks'!Z118)</f>
        <v>1.2037843315452589E-2</v>
      </c>
    </row>
    <row r="120" spans="1:26" x14ac:dyDescent="0.25">
      <c r="A120" s="1">
        <v>42086</v>
      </c>
      <c r="B120">
        <f>LN('25 TSE Stocks'!B120/'25 TSE Stocks'!B119)</f>
        <v>-1.9337188965049402E-3</v>
      </c>
      <c r="C120">
        <f>LN('25 TSE Stocks'!C120/'25 TSE Stocks'!C119)</f>
        <v>1.4981068567924542E-3</v>
      </c>
      <c r="D120">
        <f>LN('25 TSE Stocks'!D120/'25 TSE Stocks'!D119)</f>
        <v>-1.5798025601405256E-2</v>
      </c>
      <c r="E120">
        <f>LN('25 TSE Stocks'!E120/'25 TSE Stocks'!E119)</f>
        <v>-3.1068635799543502E-2</v>
      </c>
      <c r="F120">
        <f>LN('25 TSE Stocks'!F120/'25 TSE Stocks'!F119)</f>
        <v>-4.9030605711679755E-2</v>
      </c>
      <c r="G120">
        <f>LN('25 TSE Stocks'!G120/'25 TSE Stocks'!G119)</f>
        <v>-1.3701348928503485E-2</v>
      </c>
      <c r="H120">
        <f>LN('25 TSE Stocks'!H120/'25 TSE Stocks'!H119)</f>
        <v>9.2156332025975234E-4</v>
      </c>
      <c r="I120">
        <f>LN('25 TSE Stocks'!I120/'25 TSE Stocks'!I119)</f>
        <v>-4.2353539170556606E-2</v>
      </c>
      <c r="J120">
        <f>LN('25 TSE Stocks'!J120/'25 TSE Stocks'!J119)</f>
        <v>-1.0662468427397308E-2</v>
      </c>
      <c r="K120">
        <f>LN('25 TSE Stocks'!K120/'25 TSE Stocks'!K119)</f>
        <v>-3.2713461502351125E-2</v>
      </c>
      <c r="L120">
        <f>LN('25 TSE Stocks'!L120/'25 TSE Stocks'!L119)</f>
        <v>-2.5815917853054968E-2</v>
      </c>
      <c r="M120">
        <f>LN('25 TSE Stocks'!M120/'25 TSE Stocks'!M119)</f>
        <v>-1.1217608315164843E-2</v>
      </c>
      <c r="N120">
        <f>LN('25 TSE Stocks'!N120/'25 TSE Stocks'!N119)</f>
        <v>3.7664981066096981E-3</v>
      </c>
      <c r="O120">
        <f>LN('25 TSE Stocks'!O120/'25 TSE Stocks'!O119)</f>
        <v>-1.7992922965679101E-2</v>
      </c>
      <c r="P120">
        <f>LN('25 TSE Stocks'!P120/'25 TSE Stocks'!P119)</f>
        <v>1.5132689979149034E-2</v>
      </c>
      <c r="Q120">
        <f>LN('25 TSE Stocks'!Q120/'25 TSE Stocks'!Q119)</f>
        <v>-6.611664246569034E-3</v>
      </c>
      <c r="R120">
        <f>LN('25 TSE Stocks'!R120/'25 TSE Stocks'!R119)</f>
        <v>3.3292692851678478E-3</v>
      </c>
      <c r="S120">
        <f>LN('25 TSE Stocks'!S120/'25 TSE Stocks'!S119)</f>
        <v>3.2280182226748666E-2</v>
      </c>
      <c r="T120">
        <f>LN('25 TSE Stocks'!T120/'25 TSE Stocks'!T119)</f>
        <v>-4.2778184021714426E-2</v>
      </c>
      <c r="U120">
        <f>LN('25 TSE Stocks'!U120/'25 TSE Stocks'!U119)</f>
        <v>8.9510798981857227E-3</v>
      </c>
      <c r="V120">
        <f>LN('25 TSE Stocks'!V120/'25 TSE Stocks'!V119)</f>
        <v>-3.7317608636292202E-2</v>
      </c>
      <c r="W120">
        <f>LN('25 TSE Stocks'!W120/'25 TSE Stocks'!W119)</f>
        <v>-4.5556338989885946E-2</v>
      </c>
      <c r="X120">
        <f>LN('25 TSE Stocks'!X120/'25 TSE Stocks'!X119)</f>
        <v>-2.8515066682923078E-2</v>
      </c>
      <c r="Y120">
        <f>LN('25 TSE Stocks'!Y120/'25 TSE Stocks'!Y119)</f>
        <v>0</v>
      </c>
      <c r="Z120">
        <f>LN('25 TSE Stocks'!Z120/'25 TSE Stocks'!Z119)</f>
        <v>0</v>
      </c>
    </row>
    <row r="121" spans="1:26" x14ac:dyDescent="0.25">
      <c r="A121" s="1">
        <v>42093</v>
      </c>
      <c r="B121">
        <f>LN('25 TSE Stocks'!B121/'25 TSE Stocks'!B120)</f>
        <v>6.4310325375098731E-3</v>
      </c>
      <c r="C121">
        <f>LN('25 TSE Stocks'!C121/'25 TSE Stocks'!C120)</f>
        <v>1.6332959353159593E-2</v>
      </c>
      <c r="D121">
        <f>LN('25 TSE Stocks'!D121/'25 TSE Stocks'!D120)</f>
        <v>1.835867632462666E-2</v>
      </c>
      <c r="E121">
        <f>LN('25 TSE Stocks'!E121/'25 TSE Stocks'!E120)</f>
        <v>1.1076135191588741E-2</v>
      </c>
      <c r="F121">
        <f>LN('25 TSE Stocks'!F121/'25 TSE Stocks'!F120)</f>
        <v>3.7037592158978207E-2</v>
      </c>
      <c r="G121">
        <f>LN('25 TSE Stocks'!G121/'25 TSE Stocks'!G120)</f>
        <v>8.1269375296446535E-3</v>
      </c>
      <c r="H121">
        <f>LN('25 TSE Stocks'!H121/'25 TSE Stocks'!H120)</f>
        <v>5.9350573167581749E-3</v>
      </c>
      <c r="I121">
        <f>LN('25 TSE Stocks'!I121/'25 TSE Stocks'!I120)</f>
        <v>2.190675735160821E-2</v>
      </c>
      <c r="J121">
        <f>LN('25 TSE Stocks'!J121/'25 TSE Stocks'!J120)</f>
        <v>6.5725098081712813E-2</v>
      </c>
      <c r="K121">
        <f>LN('25 TSE Stocks'!K121/'25 TSE Stocks'!K120)</f>
        <v>5.2965462854105888E-2</v>
      </c>
      <c r="L121">
        <f>LN('25 TSE Stocks'!L121/'25 TSE Stocks'!L120)</f>
        <v>5.9577462253143823E-2</v>
      </c>
      <c r="M121">
        <f>LN('25 TSE Stocks'!M121/'25 TSE Stocks'!M120)</f>
        <v>2.7591285203953795E-2</v>
      </c>
      <c r="N121">
        <f>LN('25 TSE Stocks'!N121/'25 TSE Stocks'!N120)</f>
        <v>1.4925630512177714E-2</v>
      </c>
      <c r="O121">
        <f>LN('25 TSE Stocks'!O121/'25 TSE Stocks'!O120)</f>
        <v>5.5298738190031983E-2</v>
      </c>
      <c r="P121">
        <f>LN('25 TSE Stocks'!P121/'25 TSE Stocks'!P120)</f>
        <v>4.993930840279724E-3</v>
      </c>
      <c r="Q121">
        <f>LN('25 TSE Stocks'!Q121/'25 TSE Stocks'!Q120)</f>
        <v>-2.1128529740963652E-2</v>
      </c>
      <c r="R121">
        <f>LN('25 TSE Stocks'!R121/'25 TSE Stocks'!R120)</f>
        <v>-9.6274841590672736E-3</v>
      </c>
      <c r="S121">
        <f>LN('25 TSE Stocks'!S121/'25 TSE Stocks'!S120)</f>
        <v>-3.5931969110214748E-2</v>
      </c>
      <c r="T121">
        <f>LN('25 TSE Stocks'!T121/'25 TSE Stocks'!T120)</f>
        <v>0.16540938401256594</v>
      </c>
      <c r="U121">
        <f>LN('25 TSE Stocks'!U121/'25 TSE Stocks'!U120)</f>
        <v>7.8895748599029387E-3</v>
      </c>
      <c r="V121">
        <f>LN('25 TSE Stocks'!V121/'25 TSE Stocks'!V120)</f>
        <v>3.7085173944364212E-3</v>
      </c>
      <c r="W121">
        <f>LN('25 TSE Stocks'!W121/'25 TSE Stocks'!W120)</f>
        <v>1.5399962315060382E-2</v>
      </c>
      <c r="X121">
        <f>LN('25 TSE Stocks'!X121/'25 TSE Stocks'!X120)</f>
        <v>3.3855801285392714E-2</v>
      </c>
      <c r="Y121">
        <f>LN('25 TSE Stocks'!Y121/'25 TSE Stocks'!Y120)</f>
        <v>5.8139058657967523E-3</v>
      </c>
      <c r="Z121">
        <f>LN('25 TSE Stocks'!Z121/'25 TSE Stocks'!Z120)</f>
        <v>-1.8346742397926965E-2</v>
      </c>
    </row>
    <row r="122" spans="1:26" x14ac:dyDescent="0.25">
      <c r="A122" s="1">
        <v>42100</v>
      </c>
      <c r="B122">
        <f>LN('25 TSE Stocks'!B122/'25 TSE Stocks'!B121)</f>
        <v>1.0838486095727904E-2</v>
      </c>
      <c r="C122">
        <f>LN('25 TSE Stocks'!C122/'25 TSE Stocks'!C121)</f>
        <v>2.6164298261901264E-2</v>
      </c>
      <c r="D122">
        <f>LN('25 TSE Stocks'!D122/'25 TSE Stocks'!D121)</f>
        <v>-6.924798665966559E-3</v>
      </c>
      <c r="E122">
        <f>LN('25 TSE Stocks'!E122/'25 TSE Stocks'!E121)</f>
        <v>2.7067246386038659E-2</v>
      </c>
      <c r="F122">
        <f>LN('25 TSE Stocks'!F122/'25 TSE Stocks'!F121)</f>
        <v>7.6192183091059211E-3</v>
      </c>
      <c r="G122">
        <f>LN('25 TSE Stocks'!G122/'25 TSE Stocks'!G121)</f>
        <v>-1.1939200122886597E-2</v>
      </c>
      <c r="H122">
        <f>LN('25 TSE Stocks'!H122/'25 TSE Stocks'!H121)</f>
        <v>-1.2999187959281962E-2</v>
      </c>
      <c r="I122">
        <f>LN('25 TSE Stocks'!I122/'25 TSE Stocks'!I121)</f>
        <v>1.5183892436128542E-2</v>
      </c>
      <c r="J122">
        <f>LN('25 TSE Stocks'!J122/'25 TSE Stocks'!J121)</f>
        <v>2.6970990795327252E-2</v>
      </c>
      <c r="K122">
        <f>LN('25 TSE Stocks'!K122/'25 TSE Stocks'!K121)</f>
        <v>-3.4032637340114759E-3</v>
      </c>
      <c r="L122">
        <f>LN('25 TSE Stocks'!L122/'25 TSE Stocks'!L121)</f>
        <v>4.9293624933522226E-2</v>
      </c>
      <c r="M122">
        <f>LN('25 TSE Stocks'!M122/'25 TSE Stocks'!M121)</f>
        <v>8.8007912497036642E-2</v>
      </c>
      <c r="N122">
        <f>LN('25 TSE Stocks'!N122/'25 TSE Stocks'!N121)</f>
        <v>0.1053604187586084</v>
      </c>
      <c r="O122">
        <f>LN('25 TSE Stocks'!O122/'25 TSE Stocks'!O121)</f>
        <v>2.6763184424391448E-2</v>
      </c>
      <c r="P122">
        <f>LN('25 TSE Stocks'!P122/'25 TSE Stocks'!P121)</f>
        <v>1.2444967756617474E-3</v>
      </c>
      <c r="Q122">
        <f>LN('25 TSE Stocks'!Q122/'25 TSE Stocks'!Q121)</f>
        <v>1.0169779532161317E-2</v>
      </c>
      <c r="R122">
        <f>LN('25 TSE Stocks'!R122/'25 TSE Stocks'!R121)</f>
        <v>5.9404420112133399E-2</v>
      </c>
      <c r="S122">
        <f>LN('25 TSE Stocks'!S122/'25 TSE Stocks'!S121)</f>
        <v>7.2903635310516933E-3</v>
      </c>
      <c r="T122">
        <f>LN('25 TSE Stocks'!T122/'25 TSE Stocks'!T121)</f>
        <v>-2.5739642038684701E-2</v>
      </c>
      <c r="U122">
        <f>LN('25 TSE Stocks'!U122/'25 TSE Stocks'!U121)</f>
        <v>3.7588236003360496E-3</v>
      </c>
      <c r="V122">
        <f>LN('25 TSE Stocks'!V122/'25 TSE Stocks'!V121)</f>
        <v>4.4951368625774868E-2</v>
      </c>
      <c r="W122">
        <f>LN('25 TSE Stocks'!W122/'25 TSE Stocks'!W121)</f>
        <v>1.5940063553467478E-2</v>
      </c>
      <c r="X122">
        <f>LN('25 TSE Stocks'!X122/'25 TSE Stocks'!X121)</f>
        <v>5.3120047266791435E-3</v>
      </c>
      <c r="Y122">
        <f>LN('25 TSE Stocks'!Y122/'25 TSE Stocks'!Y121)</f>
        <v>0</v>
      </c>
      <c r="Z122">
        <f>LN('25 TSE Stocks'!Z122/'25 TSE Stocks'!Z121)</f>
        <v>2.2669102636575223E-2</v>
      </c>
    </row>
    <row r="123" spans="1:26" x14ac:dyDescent="0.25">
      <c r="A123" s="1">
        <v>42107</v>
      </c>
      <c r="B123">
        <f>LN('25 TSE Stocks'!B123/'25 TSE Stocks'!B122)</f>
        <v>-9.5575127614827594E-3</v>
      </c>
      <c r="C123">
        <f>LN('25 TSE Stocks'!C123/'25 TSE Stocks'!C122)</f>
        <v>-0.10424521006808955</v>
      </c>
      <c r="D123">
        <f>LN('25 TSE Stocks'!D123/'25 TSE Stocks'!D122)</f>
        <v>1.7533200221633516E-2</v>
      </c>
      <c r="E123">
        <f>LN('25 TSE Stocks'!E123/'25 TSE Stocks'!E122)</f>
        <v>1.84512347651287E-2</v>
      </c>
      <c r="F123">
        <f>LN('25 TSE Stocks'!F123/'25 TSE Stocks'!F122)</f>
        <v>5.591391064285603E-2</v>
      </c>
      <c r="G123">
        <f>LN('25 TSE Stocks'!G123/'25 TSE Stocks'!G122)</f>
        <v>-3.4889947265402013E-3</v>
      </c>
      <c r="H123">
        <f>LN('25 TSE Stocks'!H123/'25 TSE Stocks'!H122)</f>
        <v>4.1195742857852685E-2</v>
      </c>
      <c r="I123">
        <f>LN('25 TSE Stocks'!I123/'25 TSE Stocks'!I122)</f>
        <v>5.7100538501475935E-3</v>
      </c>
      <c r="J123">
        <f>LN('25 TSE Stocks'!J123/'25 TSE Stocks'!J122)</f>
        <v>-0.11411325612430978</v>
      </c>
      <c r="K123">
        <f>LN('25 TSE Stocks'!K123/'25 TSE Stocks'!K122)</f>
        <v>-2.8820431022607514E-2</v>
      </c>
      <c r="L123">
        <f>LN('25 TSE Stocks'!L123/'25 TSE Stocks'!L122)</f>
        <v>-0.13513048490707619</v>
      </c>
      <c r="M123">
        <f>LN('25 TSE Stocks'!M123/'25 TSE Stocks'!M122)</f>
        <v>2.3521864283383973E-2</v>
      </c>
      <c r="N123">
        <f>LN('25 TSE Stocks'!N123/'25 TSE Stocks'!N122)</f>
        <v>-1.5113591079318993E-2</v>
      </c>
      <c r="O123">
        <f>LN('25 TSE Stocks'!O123/'25 TSE Stocks'!O122)</f>
        <v>-6.5477855360693199E-2</v>
      </c>
      <c r="P123">
        <f>LN('25 TSE Stocks'!P123/'25 TSE Stocks'!P122)</f>
        <v>-1.3776097847014506E-2</v>
      </c>
      <c r="Q123">
        <f>LN('25 TSE Stocks'!Q123/'25 TSE Stocks'!Q122)</f>
        <v>-5.3692722774219041E-2</v>
      </c>
      <c r="R123">
        <f>LN('25 TSE Stocks'!R123/'25 TSE Stocks'!R122)</f>
        <v>-1.1413628496601068E-2</v>
      </c>
      <c r="S123">
        <f>LN('25 TSE Stocks'!S123/'25 TSE Stocks'!S122)</f>
        <v>1.7996905217883424E-2</v>
      </c>
      <c r="T123">
        <f>LN('25 TSE Stocks'!T123/'25 TSE Stocks'!T122)</f>
        <v>-2.4845817234215625E-2</v>
      </c>
      <c r="U123">
        <f>LN('25 TSE Stocks'!U123/'25 TSE Stocks'!U122)</f>
        <v>-5.1371005381021496E-2</v>
      </c>
      <c r="V123">
        <f>LN('25 TSE Stocks'!V123/'25 TSE Stocks'!V122)</f>
        <v>-1.1049630926945551E-2</v>
      </c>
      <c r="W123">
        <f>LN('25 TSE Stocks'!W123/'25 TSE Stocks'!W122)</f>
        <v>3.8772462556040291E-2</v>
      </c>
      <c r="X123">
        <f>LN('25 TSE Stocks'!X123/'25 TSE Stocks'!X122)</f>
        <v>-2.5487524906154791E-2</v>
      </c>
      <c r="Y123">
        <f>LN('25 TSE Stocks'!Y123/'25 TSE Stocks'!Y122)</f>
        <v>3.4191411562775866E-2</v>
      </c>
      <c r="Z123">
        <f>LN('25 TSE Stocks'!Z123/'25 TSE Stocks'!Z122)</f>
        <v>-1.3889213758348019E-2</v>
      </c>
    </row>
    <row r="124" spans="1:26" x14ac:dyDescent="0.25">
      <c r="A124" s="1">
        <v>42114</v>
      </c>
      <c r="B124">
        <f>LN('25 TSE Stocks'!B124/'25 TSE Stocks'!B123)</f>
        <v>6.085062613638291E-2</v>
      </c>
      <c r="C124">
        <f>LN('25 TSE Stocks'!C124/'25 TSE Stocks'!C123)</f>
        <v>-2.4175314256005633E-2</v>
      </c>
      <c r="D124">
        <f>LN('25 TSE Stocks'!D124/'25 TSE Stocks'!D123)</f>
        <v>3.1166696932518775E-2</v>
      </c>
      <c r="E124">
        <f>LN('25 TSE Stocks'!E124/'25 TSE Stocks'!E123)</f>
        <v>7.2180422119563006E-3</v>
      </c>
      <c r="F124">
        <f>LN('25 TSE Stocks'!F124/'25 TSE Stocks'!F123)</f>
        <v>4.1464192357628486E-2</v>
      </c>
      <c r="G124">
        <f>LN('25 TSE Stocks'!G124/'25 TSE Stocks'!G123)</f>
        <v>1.3884027113519421E-2</v>
      </c>
      <c r="H124">
        <f>LN('25 TSE Stocks'!H124/'25 TSE Stocks'!H123)</f>
        <v>1.9538763594768412E-2</v>
      </c>
      <c r="I124">
        <f>LN('25 TSE Stocks'!I124/'25 TSE Stocks'!I123)</f>
        <v>1.6936943997423119E-2</v>
      </c>
      <c r="J124">
        <f>LN('25 TSE Stocks'!J124/'25 TSE Stocks'!J123)</f>
        <v>4.7518468171049044E-2</v>
      </c>
      <c r="K124">
        <f>LN('25 TSE Stocks'!K124/'25 TSE Stocks'!K123)</f>
        <v>6.9929137364211575E-3</v>
      </c>
      <c r="L124">
        <f>LN('25 TSE Stocks'!L124/'25 TSE Stocks'!L123)</f>
        <v>0</v>
      </c>
      <c r="M124">
        <f>LN('25 TSE Stocks'!M124/'25 TSE Stocks'!M123)</f>
        <v>1.843153029989106E-3</v>
      </c>
      <c r="N124">
        <f>LN('25 TSE Stocks'!N124/'25 TSE Stocks'!N123)</f>
        <v>1.8441322852846914E-2</v>
      </c>
      <c r="O124">
        <f>LN('25 TSE Stocks'!O124/'25 TSE Stocks'!O123)</f>
        <v>3.7809936171027715E-2</v>
      </c>
      <c r="P124">
        <f>LN('25 TSE Stocks'!P124/'25 TSE Stocks'!P123)</f>
        <v>7.5376702310730051E-3</v>
      </c>
      <c r="Q124">
        <f>LN('25 TSE Stocks'!Q124/'25 TSE Stocks'!Q123)</f>
        <v>3.6685266035425025E-2</v>
      </c>
      <c r="R124">
        <f>LN('25 TSE Stocks'!R124/'25 TSE Stocks'!R123)</f>
        <v>-1.861418126252742E-2</v>
      </c>
      <c r="S124">
        <f>LN('25 TSE Stocks'!S124/'25 TSE Stocks'!S123)</f>
        <v>1.533957422719831E-2</v>
      </c>
      <c r="T124">
        <f>LN('25 TSE Stocks'!T124/'25 TSE Stocks'!T123)</f>
        <v>3.0962243220944024E-2</v>
      </c>
      <c r="U124">
        <f>LN('25 TSE Stocks'!U124/'25 TSE Stocks'!U123)</f>
        <v>1.702477146003023E-2</v>
      </c>
      <c r="V124">
        <f>LN('25 TSE Stocks'!V124/'25 TSE Stocks'!V123)</f>
        <v>3.6969830867619562E-3</v>
      </c>
      <c r="W124">
        <f>LN('25 TSE Stocks'!W124/'25 TSE Stocks'!W123)</f>
        <v>1.99951348908553E-3</v>
      </c>
      <c r="X124">
        <f>LN('25 TSE Stocks'!X124/'25 TSE Stocks'!X123)</f>
        <v>2.813302768284209E-2</v>
      </c>
      <c r="Y124">
        <f>LN('25 TSE Stocks'!Y124/'25 TSE Stocks'!Y123)</f>
        <v>1.6667177287293895E-2</v>
      </c>
      <c r="Z124">
        <f>LN('25 TSE Stocks'!Z124/'25 TSE Stocks'!Z123)</f>
        <v>3.490484402755613E-3</v>
      </c>
    </row>
    <row r="125" spans="1:26" x14ac:dyDescent="0.25">
      <c r="A125" s="1">
        <v>42121</v>
      </c>
      <c r="B125">
        <f>LN('25 TSE Stocks'!B125/'25 TSE Stocks'!B124)</f>
        <v>8.04134524752044E-2</v>
      </c>
      <c r="C125">
        <f>LN('25 TSE Stocks'!C125/'25 TSE Stocks'!C124)</f>
        <v>-7.4484529358017693E-2</v>
      </c>
      <c r="D125">
        <f>LN('25 TSE Stocks'!D125/'25 TSE Stocks'!D124)</f>
        <v>-2.6830954140447828E-2</v>
      </c>
      <c r="E125">
        <f>LN('25 TSE Stocks'!E125/'25 TSE Stocks'!E124)</f>
        <v>-5.5628944130149433E-2</v>
      </c>
      <c r="F125">
        <f>LN('25 TSE Stocks'!F125/'25 TSE Stocks'!F124)</f>
        <v>-1.7186819709661853E-2</v>
      </c>
      <c r="G125">
        <f>LN('25 TSE Stocks'!G125/'25 TSE Stocks'!G124)</f>
        <v>-1.1717112348823323E-2</v>
      </c>
      <c r="H125">
        <f>LN('25 TSE Stocks'!H125/'25 TSE Stocks'!H124)</f>
        <v>-2.4934441380267652E-2</v>
      </c>
      <c r="I125">
        <f>LN('25 TSE Stocks'!I125/'25 TSE Stocks'!I124)</f>
        <v>-2.0539418008420612E-2</v>
      </c>
      <c r="J125">
        <f>LN('25 TSE Stocks'!J125/'25 TSE Stocks'!J124)</f>
        <v>-2.2711092066162293E-2</v>
      </c>
      <c r="K125">
        <f>LN('25 TSE Stocks'!K125/'25 TSE Stocks'!K124)</f>
        <v>-7.2233376299005905E-2</v>
      </c>
      <c r="L125">
        <f>LN('25 TSE Stocks'!L125/'25 TSE Stocks'!L124)</f>
        <v>-4.987917634032029E-2</v>
      </c>
      <c r="M125">
        <f>LN('25 TSE Stocks'!M125/'25 TSE Stocks'!M124)</f>
        <v>-2.3100694818357467E-2</v>
      </c>
      <c r="N125">
        <f>LN('25 TSE Stocks'!N125/'25 TSE Stocks'!N124)</f>
        <v>-3.8954873787587774E-2</v>
      </c>
      <c r="O125">
        <f>LN('25 TSE Stocks'!O125/'25 TSE Stocks'!O124)</f>
        <v>-2.6130349267334971E-2</v>
      </c>
      <c r="P125">
        <f>LN('25 TSE Stocks'!P125/'25 TSE Stocks'!P124)</f>
        <v>-1.0063006690592551E-2</v>
      </c>
      <c r="Q125">
        <f>LN('25 TSE Stocks'!Q125/'25 TSE Stocks'!Q124)</f>
        <v>-1.2079440664905555E-2</v>
      </c>
      <c r="R125">
        <f>LN('25 TSE Stocks'!R125/'25 TSE Stocks'!R124)</f>
        <v>-1.370555574784049E-2</v>
      </c>
      <c r="S125">
        <f>LN('25 TSE Stocks'!S125/'25 TSE Stocks'!S124)</f>
        <v>-2.3445699376012704E-3</v>
      </c>
      <c r="T125">
        <f>LN('25 TSE Stocks'!T125/'25 TSE Stocks'!T124)</f>
        <v>-9.188602842913637E-3</v>
      </c>
      <c r="U125">
        <f>LN('25 TSE Stocks'!U125/'25 TSE Stocks'!U124)</f>
        <v>-4.1884641491421536E-2</v>
      </c>
      <c r="V125">
        <f>LN('25 TSE Stocks'!V125/'25 TSE Stocks'!V124)</f>
        <v>0</v>
      </c>
      <c r="W125">
        <f>LN('25 TSE Stocks'!W125/'25 TSE Stocks'!W124)</f>
        <v>-2.5082260294996852E-2</v>
      </c>
      <c r="X125">
        <f>LN('25 TSE Stocks'!X125/'25 TSE Stocks'!X124)</f>
        <v>-4.0436753760029281E-2</v>
      </c>
      <c r="Y125">
        <f>LN('25 TSE Stocks'!Y125/'25 TSE Stocks'!Y124)</f>
        <v>-4.2200620901892041E-2</v>
      </c>
      <c r="Z125">
        <f>LN('25 TSE Stocks'!Z125/'25 TSE Stocks'!Z124)</f>
        <v>-2.469266647446914E-2</v>
      </c>
    </row>
    <row r="126" spans="1:26" x14ac:dyDescent="0.25">
      <c r="A126" s="1">
        <v>42128</v>
      </c>
      <c r="B126">
        <f>LN('25 TSE Stocks'!B126/'25 TSE Stocks'!B125)</f>
        <v>8.8544316163065122E-3</v>
      </c>
      <c r="C126">
        <f>LN('25 TSE Stocks'!C126/'25 TSE Stocks'!C125)</f>
        <v>2.4306777651936475E-2</v>
      </c>
      <c r="D126">
        <f>LN('25 TSE Stocks'!D126/'25 TSE Stocks'!D125)</f>
        <v>2.0190269698158354E-2</v>
      </c>
      <c r="E126">
        <f>LN('25 TSE Stocks'!E126/'25 TSE Stocks'!E125)</f>
        <v>2.255343194958262E-2</v>
      </c>
      <c r="F126">
        <f>LN('25 TSE Stocks'!F126/'25 TSE Stocks'!F125)</f>
        <v>4.7080975316715686E-2</v>
      </c>
      <c r="G126">
        <f>LN('25 TSE Stocks'!G126/'25 TSE Stocks'!G125)</f>
        <v>-4.3388382248626609E-3</v>
      </c>
      <c r="H126">
        <f>LN('25 TSE Stocks'!H126/'25 TSE Stocks'!H125)</f>
        <v>2.0527117529785147E-2</v>
      </c>
      <c r="I126">
        <f>LN('25 TSE Stocks'!I126/'25 TSE Stocks'!I125)</f>
        <v>-1.4541421282730555E-2</v>
      </c>
      <c r="J126">
        <f>LN('25 TSE Stocks'!J126/'25 TSE Stocks'!J125)</f>
        <v>-2.7952060832312303E-2</v>
      </c>
      <c r="K126">
        <f>LN('25 TSE Stocks'!K126/'25 TSE Stocks'!K125)</f>
        <v>-1.249274227915419E-3</v>
      </c>
      <c r="L126">
        <f>LN('25 TSE Stocks'!L126/'25 TSE Stocks'!L125)</f>
        <v>4.0297290681321164E-3</v>
      </c>
      <c r="M126">
        <f>LN('25 TSE Stocks'!M126/'25 TSE Stocks'!M125)</f>
        <v>6.3873348127446916E-3</v>
      </c>
      <c r="N126">
        <f>LN('25 TSE Stocks'!N126/'25 TSE Stocks'!N125)</f>
        <v>-2.8022891122412744E-2</v>
      </c>
      <c r="O126">
        <f>LN('25 TSE Stocks'!O126/'25 TSE Stocks'!O125)</f>
        <v>-4.9998327464108427E-2</v>
      </c>
      <c r="P126">
        <f>LN('25 TSE Stocks'!P126/'25 TSE Stocks'!P125)</f>
        <v>-1.2722625050420867E-2</v>
      </c>
      <c r="Q126">
        <f>LN('25 TSE Stocks'!Q126/'25 TSE Stocks'!Q125)</f>
        <v>1.2079440664905631E-2</v>
      </c>
      <c r="R126">
        <f>LN('25 TSE Stocks'!R126/'25 TSE Stocks'!R125)</f>
        <v>-4.675494633726027E-3</v>
      </c>
      <c r="S126">
        <f>LN('25 TSE Stocks'!S126/'25 TSE Stocks'!S125)</f>
        <v>-1.4184798871582509E-2</v>
      </c>
      <c r="T126">
        <f>LN('25 TSE Stocks'!T126/'25 TSE Stocks'!T125)</f>
        <v>2.5817827022527415E-2</v>
      </c>
      <c r="U126">
        <f>LN('25 TSE Stocks'!U126/'25 TSE Stocks'!U125)</f>
        <v>-1.4717982606233342E-2</v>
      </c>
      <c r="V126">
        <f>LN('25 TSE Stocks'!V126/'25 TSE Stocks'!V125)</f>
        <v>7.3526478401834301E-3</v>
      </c>
      <c r="W126">
        <f>LN('25 TSE Stocks'!W126/'25 TSE Stocks'!W125)</f>
        <v>-4.097583299434747E-4</v>
      </c>
      <c r="X126">
        <f>LN('25 TSE Stocks'!X126/'25 TSE Stocks'!X125)</f>
        <v>-8.2875230895645864E-3</v>
      </c>
      <c r="Y126">
        <f>LN('25 TSE Stocks'!Y126/'25 TSE Stocks'!Y125)</f>
        <v>2.8693051032536352E-3</v>
      </c>
      <c r="Z126">
        <f>LN('25 TSE Stocks'!Z126/'25 TSE Stocks'!Z125)</f>
        <v>-1.2578772785918341E-2</v>
      </c>
    </row>
    <row r="127" spans="1:26" x14ac:dyDescent="0.25">
      <c r="A127" s="1">
        <v>42135</v>
      </c>
      <c r="B127">
        <f>LN('25 TSE Stocks'!B127/'25 TSE Stocks'!B126)</f>
        <v>-1.3869885790241525E-2</v>
      </c>
      <c r="C127">
        <f>LN('25 TSE Stocks'!C127/'25 TSE Stocks'!C126)</f>
        <v>3.8692875739893565E-2</v>
      </c>
      <c r="D127">
        <f>LN('25 TSE Stocks'!D127/'25 TSE Stocks'!D126)</f>
        <v>7.2982459452275827E-2</v>
      </c>
      <c r="E127">
        <f>LN('25 TSE Stocks'!E127/'25 TSE Stocks'!E126)</f>
        <v>1.1613767957944377E-2</v>
      </c>
      <c r="F127">
        <f>LN('25 TSE Stocks'!F127/'25 TSE Stocks'!F126)</f>
        <v>-1.2423778964977256E-2</v>
      </c>
      <c r="G127">
        <f>LN('25 TSE Stocks'!G127/'25 TSE Stocks'!G126)</f>
        <v>2.0513965945129658E-3</v>
      </c>
      <c r="H127">
        <f>LN('25 TSE Stocks'!H127/'25 TSE Stocks'!H126)</f>
        <v>2.6467867015884257E-3</v>
      </c>
      <c r="I127">
        <f>LN('25 TSE Stocks'!I127/'25 TSE Stocks'!I126)</f>
        <v>5.7813702922808689E-3</v>
      </c>
      <c r="J127">
        <f>LN('25 TSE Stocks'!J127/'25 TSE Stocks'!J126)</f>
        <v>1.8721381531717964E-2</v>
      </c>
      <c r="K127">
        <f>LN('25 TSE Stocks'!K127/'25 TSE Stocks'!K126)</f>
        <v>0</v>
      </c>
      <c r="L127">
        <f>LN('25 TSE Stocks'!L127/'25 TSE Stocks'!L126)</f>
        <v>-0.104467405928808</v>
      </c>
      <c r="M127">
        <f>LN('25 TSE Stocks'!M127/'25 TSE Stocks'!M126)</f>
        <v>3.3333331180249455E-2</v>
      </c>
      <c r="N127">
        <f>LN('25 TSE Stocks'!N127/'25 TSE Stocks'!N126)</f>
        <v>7.0797823480045806E-3</v>
      </c>
      <c r="O127">
        <f>LN('25 TSE Stocks'!O127/'25 TSE Stocks'!O126)</f>
        <v>-3.8830310476222187E-2</v>
      </c>
      <c r="P127">
        <f>LN('25 TSE Stocks'!P127/'25 TSE Stocks'!P126)</f>
        <v>1.7766836472241206E-2</v>
      </c>
      <c r="Q127">
        <f>LN('25 TSE Stocks'!Q127/'25 TSE Stocks'!Q126)</f>
        <v>-9.1543631578047055E-2</v>
      </c>
      <c r="R127">
        <f>LN('25 TSE Stocks'!R127/'25 TSE Stocks'!R126)</f>
        <v>2.3734884431827998E-2</v>
      </c>
      <c r="S127">
        <f>LN('25 TSE Stocks'!S127/'25 TSE Stocks'!S126)</f>
        <v>1.1834494943264997E-2</v>
      </c>
      <c r="T127">
        <f>LN('25 TSE Stocks'!T127/'25 TSE Stocks'!T126)</f>
        <v>0.11728284872222257</v>
      </c>
      <c r="U127">
        <f>LN('25 TSE Stocks'!U127/'25 TSE Stocks'!U126)</f>
        <v>1.577365144226902E-2</v>
      </c>
      <c r="V127">
        <f>LN('25 TSE Stocks'!V127/'25 TSE Stocks'!V126)</f>
        <v>3.656431830626884E-3</v>
      </c>
      <c r="W127">
        <f>LN('25 TSE Stocks'!W127/'25 TSE Stocks'!W126)</f>
        <v>3.1863868502178011E-2</v>
      </c>
      <c r="X127">
        <f>LN('25 TSE Stocks'!X127/'25 TSE Stocks'!X126)</f>
        <v>0.103972637822426</v>
      </c>
      <c r="Y127">
        <f>LN('25 TSE Stocks'!Y127/'25 TSE Stocks'!Y126)</f>
        <v>-2.8693051032536859E-3</v>
      </c>
      <c r="Z127">
        <f>LN('25 TSE Stocks'!Z127/'25 TSE Stocks'!Z126)</f>
        <v>1.2578772785918377E-2</v>
      </c>
    </row>
    <row r="128" spans="1:26" x14ac:dyDescent="0.25">
      <c r="A128" s="1">
        <v>42142</v>
      </c>
      <c r="B128">
        <f>LN('25 TSE Stocks'!B128/'25 TSE Stocks'!B127)</f>
        <v>-4.1054658967591695E-2</v>
      </c>
      <c r="C128">
        <f>LN('25 TSE Stocks'!C128/'25 TSE Stocks'!C127)</f>
        <v>3.0871656958061267E-2</v>
      </c>
      <c r="D128">
        <f>LN('25 TSE Stocks'!D128/'25 TSE Stocks'!D127)</f>
        <v>5.7971696875648022E-2</v>
      </c>
      <c r="E128">
        <f>LN('25 TSE Stocks'!E128/'25 TSE Stocks'!E127)</f>
        <v>-3.1539884348579009E-3</v>
      </c>
      <c r="F128">
        <f>LN('25 TSE Stocks'!F128/'25 TSE Stocks'!F127)</f>
        <v>3.1164229947166035E-2</v>
      </c>
      <c r="G128">
        <f>LN('25 TSE Stocks'!G128/'25 TSE Stocks'!G127)</f>
        <v>6.008651443913081E-3</v>
      </c>
      <c r="H128">
        <f>LN('25 TSE Stocks'!H128/'25 TSE Stocks'!H127)</f>
        <v>1.1388690023121123E-2</v>
      </c>
      <c r="I128">
        <f>LN('25 TSE Stocks'!I128/'25 TSE Stocks'!I127)</f>
        <v>-2.7344207345892627E-3</v>
      </c>
      <c r="J128">
        <f>LN('25 TSE Stocks'!J128/'25 TSE Stocks'!J127)</f>
        <v>5.9987987478691301E-2</v>
      </c>
      <c r="K128">
        <f>LN('25 TSE Stocks'!K128/'25 TSE Stocks'!K127)</f>
        <v>2.8344486071100315E-2</v>
      </c>
      <c r="L128">
        <f>LN('25 TSE Stocks'!L128/'25 TSE Stocks'!L127)</f>
        <v>3.2213547939605069E-2</v>
      </c>
      <c r="M128">
        <f>LN('25 TSE Stocks'!M128/'25 TSE Stocks'!M127)</f>
        <v>4.9298959190211558E-2</v>
      </c>
      <c r="N128">
        <f>LN('25 TSE Stocks'!N128/'25 TSE Stocks'!N127)</f>
        <v>0.11797892486375754</v>
      </c>
      <c r="O128">
        <f>LN('25 TSE Stocks'!O128/'25 TSE Stocks'!O127)</f>
        <v>5.2409517926144789E-2</v>
      </c>
      <c r="P128">
        <f>LN('25 TSE Stocks'!P128/'25 TSE Stocks'!P127)</f>
        <v>2.5125461693253338E-3</v>
      </c>
      <c r="Q128">
        <f>LN('25 TSE Stocks'!Q128/'25 TSE Stocks'!Q127)</f>
        <v>1.6775672074486429E-2</v>
      </c>
      <c r="R128">
        <f>LN('25 TSE Stocks'!R128/'25 TSE Stocks'!R127)</f>
        <v>-5.7372947689434545E-3</v>
      </c>
      <c r="S128">
        <f>LN('25 TSE Stocks'!S128/'25 TSE Stocks'!S127)</f>
        <v>-1.1771893262810295E-3</v>
      </c>
      <c r="T128">
        <f>LN('25 TSE Stocks'!T128/'25 TSE Stocks'!T127)</f>
        <v>1.8494818702155493E-2</v>
      </c>
      <c r="U128">
        <f>LN('25 TSE Stocks'!U128/'25 TSE Stocks'!U127)</f>
        <v>1.6566818105909244E-2</v>
      </c>
      <c r="V128">
        <f>LN('25 TSE Stocks'!V128/'25 TSE Stocks'!V127)</f>
        <v>-2.5879386006962716E-2</v>
      </c>
      <c r="W128">
        <f>LN('25 TSE Stocks'!W128/'25 TSE Stocks'!W127)</f>
        <v>3.3570751034439766E-2</v>
      </c>
      <c r="X128">
        <f>LN('25 TSE Stocks'!X128/'25 TSE Stocks'!X127)</f>
        <v>3.4401494076280889E-2</v>
      </c>
      <c r="Y128">
        <f>LN('25 TSE Stocks'!Y128/'25 TSE Stocks'!Y127)</f>
        <v>3.9441824083603E-2</v>
      </c>
      <c r="Z128">
        <f>LN('25 TSE Stocks'!Z128/'25 TSE Stocks'!Z127)</f>
        <v>2.4692666474469098E-2</v>
      </c>
    </row>
    <row r="129" spans="1:26" x14ac:dyDescent="0.25">
      <c r="A129" s="1">
        <v>42149</v>
      </c>
      <c r="B129">
        <f>LN('25 TSE Stocks'!B129/'25 TSE Stocks'!B128)</f>
        <v>2.0737920893878093E-2</v>
      </c>
      <c r="C129">
        <f>LN('25 TSE Stocks'!C129/'25 TSE Stocks'!C128)</f>
        <v>-7.9909398900008935E-2</v>
      </c>
      <c r="D129">
        <f>LN('25 TSE Stocks'!D129/'25 TSE Stocks'!D128)</f>
        <v>3.1829220028393832E-3</v>
      </c>
      <c r="E129">
        <f>LN('25 TSE Stocks'!E129/'25 TSE Stocks'!E128)</f>
        <v>-1.4495590640284429E-2</v>
      </c>
      <c r="F129">
        <f>LN('25 TSE Stocks'!F129/'25 TSE Stocks'!F128)</f>
        <v>2.3838128218805845E-2</v>
      </c>
      <c r="G129">
        <f>LN('25 TSE Stocks'!G129/'25 TSE Stocks'!G128)</f>
        <v>3.0445001997366404E-2</v>
      </c>
      <c r="H129">
        <f>LN('25 TSE Stocks'!H129/'25 TSE Stocks'!H128)</f>
        <v>7.8091233612792386E-3</v>
      </c>
      <c r="I129">
        <f>LN('25 TSE Stocks'!I129/'25 TSE Stocks'!I128)</f>
        <v>4.0542072442884151E-2</v>
      </c>
      <c r="J129">
        <f>LN('25 TSE Stocks'!J129/'25 TSE Stocks'!J128)</f>
        <v>4.8304833590495443E-2</v>
      </c>
      <c r="K129">
        <f>LN('25 TSE Stocks'!K129/'25 TSE Stocks'!K128)</f>
        <v>-1.9632555470891017E-2</v>
      </c>
      <c r="L129">
        <f>LN('25 TSE Stocks'!L129/'25 TSE Stocks'!L128)</f>
        <v>-2.8858558790241387E-3</v>
      </c>
      <c r="M129">
        <f>LN('25 TSE Stocks'!M129/'25 TSE Stocks'!M128)</f>
        <v>2.9558920113558578E-2</v>
      </c>
      <c r="N129">
        <f>LN('25 TSE Stocks'!N129/'25 TSE Stocks'!N128)</f>
        <v>4.5949881489651741E-2</v>
      </c>
      <c r="O129">
        <f>LN('25 TSE Stocks'!O129/'25 TSE Stocks'!O128)</f>
        <v>-2.8943832839081972E-3</v>
      </c>
      <c r="P129">
        <f>LN('25 TSE Stocks'!P129/'25 TSE Stocks'!P128)</f>
        <v>-3.7711405434646141E-3</v>
      </c>
      <c r="Q129">
        <f>LN('25 TSE Stocks'!Q129/'25 TSE Stocks'!Q128)</f>
        <v>-2.0542128232724277E-2</v>
      </c>
      <c r="R129">
        <f>LN('25 TSE Stocks'!R129/'25 TSE Stocks'!R128)</f>
        <v>-1.0992186106512413E-2</v>
      </c>
      <c r="S129">
        <f>LN('25 TSE Stocks'!S129/'25 TSE Stocks'!S128)</f>
        <v>2.2132575676779467E-2</v>
      </c>
      <c r="T129">
        <f>LN('25 TSE Stocks'!T129/'25 TSE Stocks'!T128)</f>
        <v>-2.652687914584562E-2</v>
      </c>
      <c r="U129">
        <f>LN('25 TSE Stocks'!U129/'25 TSE Stocks'!U128)</f>
        <v>-2.1856037243153492E-2</v>
      </c>
      <c r="V129">
        <f>LN('25 TSE Stocks'!V129/'25 TSE Stocks'!V128)</f>
        <v>3.7380986918671244E-3</v>
      </c>
      <c r="W129">
        <f>LN('25 TSE Stocks'!W129/'25 TSE Stocks'!W128)</f>
        <v>8.7906786391510339E-3</v>
      </c>
      <c r="X129">
        <f>LN('25 TSE Stocks'!X129/'25 TSE Stocks'!X128)</f>
        <v>6.0908800913915866E-2</v>
      </c>
      <c r="Y129">
        <f>LN('25 TSE Stocks'!Y129/'25 TSE Stocks'!Y128)</f>
        <v>4.0601129731616586E-2</v>
      </c>
      <c r="Z129">
        <f>LN('25 TSE Stocks'!Z129/'25 TSE Stocks'!Z128)</f>
        <v>-3.4904844027556039E-3</v>
      </c>
    </row>
    <row r="130" spans="1:26" x14ac:dyDescent="0.25">
      <c r="A130" s="1">
        <v>42156</v>
      </c>
      <c r="B130">
        <f>LN('25 TSE Stocks'!B130/'25 TSE Stocks'!B129)</f>
        <v>-1.4355566093942363E-2</v>
      </c>
      <c r="C130">
        <f>LN('25 TSE Stocks'!C130/'25 TSE Stocks'!C129)</f>
        <v>-2.4562570289654067E-2</v>
      </c>
      <c r="D130">
        <f>LN('25 TSE Stocks'!D130/'25 TSE Stocks'!D129)</f>
        <v>4.0991391521953364E-2</v>
      </c>
      <c r="E130">
        <f>LN('25 TSE Stocks'!E130/'25 TSE Stocks'!E129)</f>
        <v>-3.184072141845936E-2</v>
      </c>
      <c r="F130">
        <f>LN('25 TSE Stocks'!F130/'25 TSE Stocks'!F129)</f>
        <v>-1.6196378553352361E-2</v>
      </c>
      <c r="G130">
        <f>LN('25 TSE Stocks'!G130/'25 TSE Stocks'!G129)</f>
        <v>-1.5696712411029913E-2</v>
      </c>
      <c r="H130">
        <f>LN('25 TSE Stocks'!H130/'25 TSE Stocks'!H129)</f>
        <v>-6.938343502369531E-3</v>
      </c>
      <c r="I130">
        <f>LN('25 TSE Stocks'!I130/'25 TSE Stocks'!I129)</f>
        <v>-1.64951942424959E-2</v>
      </c>
      <c r="J130">
        <f>LN('25 TSE Stocks'!J130/'25 TSE Stocks'!J129)</f>
        <v>-1.2561410315134892E-2</v>
      </c>
      <c r="K130">
        <f>LN('25 TSE Stocks'!K130/'25 TSE Stocks'!K129)</f>
        <v>1.5980727063238272E-2</v>
      </c>
      <c r="L130">
        <f>LN('25 TSE Stocks'!L130/'25 TSE Stocks'!L129)</f>
        <v>-1.1628113620739343E-2</v>
      </c>
      <c r="M130">
        <f>LN('25 TSE Stocks'!M130/'25 TSE Stocks'!M129)</f>
        <v>-1.0049324704539699E-3</v>
      </c>
      <c r="N130">
        <f>LN('25 TSE Stocks'!N130/'25 TSE Stocks'!N129)</f>
        <v>2.3669778362397836E-2</v>
      </c>
      <c r="O130">
        <f>LN('25 TSE Stocks'!O130/'25 TSE Stocks'!O129)</f>
        <v>-8.2464574314459714E-3</v>
      </c>
      <c r="P130">
        <f>LN('25 TSE Stocks'!P130/'25 TSE Stocks'!P129)</f>
        <v>5.0251000186834318E-3</v>
      </c>
      <c r="Q130">
        <f>LN('25 TSE Stocks'!Q130/'25 TSE Stocks'!Q129)</f>
        <v>-1.8886626976682881E-3</v>
      </c>
      <c r="R130">
        <f>LN('25 TSE Stocks'!R130/'25 TSE Stocks'!R129)</f>
        <v>-1.9396110432429184E-4</v>
      </c>
      <c r="S130">
        <f>LN('25 TSE Stocks'!S130/'25 TSE Stocks'!S129)</f>
        <v>-1.1526169702120613E-3</v>
      </c>
      <c r="T130">
        <f>LN('25 TSE Stocks'!T130/'25 TSE Stocks'!T129)</f>
        <v>4.0822041288152464E-2</v>
      </c>
      <c r="U130">
        <f>LN('25 TSE Stocks'!U130/'25 TSE Stocks'!U129)</f>
        <v>1.7348932380047952E-2</v>
      </c>
      <c r="V130">
        <f>LN('25 TSE Stocks'!V130/'25 TSE Stocks'!V129)</f>
        <v>4.0224998879701511E-2</v>
      </c>
      <c r="W130">
        <f>LN('25 TSE Stocks'!W130/'25 TSE Stocks'!W129)</f>
        <v>1.9593444324063205E-2</v>
      </c>
      <c r="X130">
        <f>LN('25 TSE Stocks'!X130/'25 TSE Stocks'!X129)</f>
        <v>1.8018345104744173E-2</v>
      </c>
      <c r="Y130">
        <f>LN('25 TSE Stocks'!Y130/'25 TSE Stocks'!Y129)</f>
        <v>6.6691393808798433E-2</v>
      </c>
      <c r="Z130">
        <f>LN('25 TSE Stocks'!Z130/'25 TSE Stocks'!Z129)</f>
        <v>-8.7798888782271208E-3</v>
      </c>
    </row>
    <row r="131" spans="1:26" x14ac:dyDescent="0.25">
      <c r="A131" s="1">
        <v>42163</v>
      </c>
      <c r="B131">
        <f>LN('25 TSE Stocks'!B131/'25 TSE Stocks'!B130)</f>
        <v>2.0040834735108363E-2</v>
      </c>
      <c r="C131">
        <f>LN('25 TSE Stocks'!C131/'25 TSE Stocks'!C130)</f>
        <v>-8.9207272372672126E-3</v>
      </c>
      <c r="D131">
        <f>LN('25 TSE Stocks'!D131/'25 TSE Stocks'!D130)</f>
        <v>1.2629729431165408E-2</v>
      </c>
      <c r="E131">
        <f>LN('25 TSE Stocks'!E131/'25 TSE Stocks'!E130)</f>
        <v>-2.2305605098529684E-2</v>
      </c>
      <c r="F131">
        <f>LN('25 TSE Stocks'!F131/'25 TSE Stocks'!F130)</f>
        <v>-1.8259453587476913E-2</v>
      </c>
      <c r="G131">
        <f>LN('25 TSE Stocks'!G131/'25 TSE Stocks'!G130)</f>
        <v>-9.013352502141839E-3</v>
      </c>
      <c r="H131">
        <f>LN('25 TSE Stocks'!H131/'25 TSE Stocks'!H130)</f>
        <v>-4.8137846685759399E-2</v>
      </c>
      <c r="I131">
        <f>LN('25 TSE Stocks'!I131/'25 TSE Stocks'!I130)</f>
        <v>-4.4951424254027851E-2</v>
      </c>
      <c r="J131">
        <f>LN('25 TSE Stocks'!J131/'25 TSE Stocks'!J130)</f>
        <v>1.2561410315135012E-2</v>
      </c>
      <c r="K131">
        <f>LN('25 TSE Stocks'!K131/'25 TSE Stocks'!K130)</f>
        <v>-2.0949638184961837E-2</v>
      </c>
      <c r="L131">
        <f>LN('25 TSE Stocks'!L131/'25 TSE Stocks'!L130)</f>
        <v>-8.8105540709755951E-3</v>
      </c>
      <c r="M131">
        <f>LN('25 TSE Stocks'!M131/'25 TSE Stocks'!M130)</f>
        <v>-2.0141327536236164E-2</v>
      </c>
      <c r="N131">
        <f>LN('25 TSE Stocks'!N131/'25 TSE Stocks'!N130)</f>
        <v>3.1657202005251447E-2</v>
      </c>
      <c r="O131">
        <f>LN('25 TSE Stocks'!O131/'25 TSE Stocks'!O130)</f>
        <v>-2.7656111189544957E-2</v>
      </c>
      <c r="P131">
        <f>LN('25 TSE Stocks'!P131/'25 TSE Stocks'!P130)</f>
        <v>-3.7665056445441419E-3</v>
      </c>
      <c r="Q131">
        <f>LN('25 TSE Stocks'!Q131/'25 TSE Stocks'!Q130)</f>
        <v>-3.7878567609743092E-3</v>
      </c>
      <c r="R131">
        <f>LN('25 TSE Stocks'!R131/'25 TSE Stocks'!R130)</f>
        <v>2.7115946747274561E-3</v>
      </c>
      <c r="S131">
        <f>LN('25 TSE Stocks'!S131/'25 TSE Stocks'!S130)</f>
        <v>-3.2828476203144191E-2</v>
      </c>
      <c r="T131">
        <f>LN('25 TSE Stocks'!T131/'25 TSE Stocks'!T130)</f>
        <v>1.1546085937310626E-2</v>
      </c>
      <c r="U131">
        <f>LN('25 TSE Stocks'!U131/'25 TSE Stocks'!U130)</f>
        <v>2.0803832344333556E-2</v>
      </c>
      <c r="V131">
        <f>LN('25 TSE Stocks'!V131/'25 TSE Stocks'!V130)</f>
        <v>-4.3963097571568584E-2</v>
      </c>
      <c r="W131">
        <f>LN('25 TSE Stocks'!W131/'25 TSE Stocks'!W130)</f>
        <v>-1.9212993046081518E-2</v>
      </c>
      <c r="X131">
        <f>LN('25 TSE Stocks'!X131/'25 TSE Stocks'!X130)</f>
        <v>2.9688956828373816E-2</v>
      </c>
      <c r="Y131">
        <f>LN('25 TSE Stocks'!Y131/'25 TSE Stocks'!Y130)</f>
        <v>-2.2585492363249571E-2</v>
      </c>
      <c r="Z131">
        <f>LN('25 TSE Stocks'!Z131/'25 TSE Stocks'!Z130)</f>
        <v>1.762590313799514E-3</v>
      </c>
    </row>
    <row r="132" spans="1:26" x14ac:dyDescent="0.25">
      <c r="A132" s="1">
        <v>42170</v>
      </c>
      <c r="B132">
        <f>LN('25 TSE Stocks'!B132/'25 TSE Stocks'!B131)</f>
        <v>2.5742786703949604E-2</v>
      </c>
      <c r="C132">
        <f>LN('25 TSE Stocks'!C132/'25 TSE Stocks'!C131)</f>
        <v>8.9207272372673445E-3</v>
      </c>
      <c r="D132">
        <f>LN('25 TSE Stocks'!D132/'25 TSE Stocks'!D131)</f>
        <v>-3.5202675792387608E-3</v>
      </c>
      <c r="E132">
        <f>LN('25 TSE Stocks'!E132/'25 TSE Stocks'!E131)</f>
        <v>-3.3253714517472353E-2</v>
      </c>
      <c r="F132">
        <f>LN('25 TSE Stocks'!F132/'25 TSE Stocks'!F131)</f>
        <v>-3.4289104857530457E-2</v>
      </c>
      <c r="G132">
        <f>LN('25 TSE Stocks'!G132/'25 TSE Stocks'!G131)</f>
        <v>-1.9245319857036355E-2</v>
      </c>
      <c r="H132">
        <f>LN('25 TSE Stocks'!H132/'25 TSE Stocks'!H131)</f>
        <v>-4.0061134295599578E-2</v>
      </c>
      <c r="I132">
        <f>LN('25 TSE Stocks'!I132/'25 TSE Stocks'!I131)</f>
        <v>-2.2621148961255073E-2</v>
      </c>
      <c r="J132">
        <f>LN('25 TSE Stocks'!J132/'25 TSE Stocks'!J131)</f>
        <v>3.8099833563437172E-2</v>
      </c>
      <c r="K132">
        <f>LN('25 TSE Stocks'!K132/'25 TSE Stocks'!K131)</f>
        <v>3.5477739178040264E-2</v>
      </c>
      <c r="L132">
        <f>LN('25 TSE Stocks'!L132/'25 TSE Stocks'!L131)</f>
        <v>5.7322137074248415E-2</v>
      </c>
      <c r="M132">
        <f>LN('25 TSE Stocks'!M132/'25 TSE Stocks'!M131)</f>
        <v>-1.8637418505702691E-2</v>
      </c>
      <c r="N132">
        <f>LN('25 TSE Stocks'!N132/'25 TSE Stocks'!N131)</f>
        <v>-2.8737479941178843E-2</v>
      </c>
      <c r="O132">
        <f>LN('25 TSE Stocks'!O132/'25 TSE Stocks'!O131)</f>
        <v>1.0009880971491656E-3</v>
      </c>
      <c r="P132">
        <f>LN('25 TSE Stocks'!P132/'25 TSE Stocks'!P131)</f>
        <v>-2.518874962300782E-3</v>
      </c>
      <c r="Q132">
        <f>LN('25 TSE Stocks'!Q132/'25 TSE Stocks'!Q131)</f>
        <v>2.4368719934349393E-2</v>
      </c>
      <c r="R132">
        <f>LN('25 TSE Stocks'!R132/'25 TSE Stocks'!R131)</f>
        <v>-3.2934812323555302E-3</v>
      </c>
      <c r="S132">
        <f>LN('25 TSE Stocks'!S132/'25 TSE Stocks'!S131)</f>
        <v>-3.1479449413200723E-2</v>
      </c>
      <c r="T132">
        <f>LN('25 TSE Stocks'!T132/'25 TSE Stocks'!T131)</f>
        <v>-5.1151655529325778E-3</v>
      </c>
      <c r="U132">
        <f>LN('25 TSE Stocks'!U132/'25 TSE Stocks'!U131)</f>
        <v>1.8544097473192404E-2</v>
      </c>
      <c r="V132">
        <f>LN('25 TSE Stocks'!V132/'25 TSE Stocks'!V131)</f>
        <v>-2.2728414449438902E-2</v>
      </c>
      <c r="W132">
        <f>LN('25 TSE Stocks'!W132/'25 TSE Stocks'!W131)</f>
        <v>-3.2080207976079717E-2</v>
      </c>
      <c r="X132">
        <f>LN('25 TSE Stocks'!X132/'25 TSE Stocks'!X131)</f>
        <v>4.1385054941591795E-2</v>
      </c>
      <c r="Y132">
        <f>LN('25 TSE Stocks'!Y132/'25 TSE Stocks'!Y131)</f>
        <v>0</v>
      </c>
      <c r="Z132">
        <f>LN('25 TSE Stocks'!Z132/'25 TSE Stocks'!Z131)</f>
        <v>-1.7625903137995366E-3</v>
      </c>
    </row>
    <row r="133" spans="1:26" x14ac:dyDescent="0.25">
      <c r="A133" s="1">
        <v>42177</v>
      </c>
      <c r="B133">
        <f>LN('25 TSE Stocks'!B133/'25 TSE Stocks'!B132)</f>
        <v>-5.4496998809528643E-2</v>
      </c>
      <c r="C133">
        <f>LN('25 TSE Stocks'!C133/'25 TSE Stocks'!C132)</f>
        <v>6.1981913017895844E-2</v>
      </c>
      <c r="D133">
        <f>LN('25 TSE Stocks'!D133/'25 TSE Stocks'!D132)</f>
        <v>-1.2164418604023182E-2</v>
      </c>
      <c r="E133">
        <f>LN('25 TSE Stocks'!E133/'25 TSE Stocks'!E132)</f>
        <v>2.3051488786026111E-2</v>
      </c>
      <c r="F133">
        <f>LN('25 TSE Stocks'!F133/'25 TSE Stocks'!F132)</f>
        <v>6.253804918262873E-2</v>
      </c>
      <c r="G133">
        <f>LN('25 TSE Stocks'!G133/'25 TSE Stocks'!G132)</f>
        <v>1.1951804806716987E-2</v>
      </c>
      <c r="H133">
        <f>LN('25 TSE Stocks'!H133/'25 TSE Stocks'!H132)</f>
        <v>5.6871327208584755E-3</v>
      </c>
      <c r="I133">
        <f>LN('25 TSE Stocks'!I133/'25 TSE Stocks'!I132)</f>
        <v>4.5045614191123393E-2</v>
      </c>
      <c r="J133">
        <f>LN('25 TSE Stocks'!J133/'25 TSE Stocks'!J132)</f>
        <v>2.666554605724865E-3</v>
      </c>
      <c r="K133">
        <f>LN('25 TSE Stocks'!K133/'25 TSE Stocks'!K132)</f>
        <v>9.5695559385052219E-3</v>
      </c>
      <c r="L133">
        <f>LN('25 TSE Stocks'!L133/'25 TSE Stocks'!L132)</f>
        <v>3.5571540403163106E-2</v>
      </c>
      <c r="M133">
        <f>LN('25 TSE Stocks'!M133/'25 TSE Stocks'!M132)</f>
        <v>1.5555310472885468E-2</v>
      </c>
      <c r="N133">
        <f>LN('25 TSE Stocks'!N133/'25 TSE Stocks'!N132)</f>
        <v>6.2166916319097897E-2</v>
      </c>
      <c r="O133">
        <f>LN('25 TSE Stocks'!O133/'25 TSE Stocks'!O132)</f>
        <v>1.7848790841338578E-2</v>
      </c>
      <c r="P133">
        <f>LN('25 TSE Stocks'!P133/'25 TSE Stocks'!P132)</f>
        <v>3.7760871559738029E-3</v>
      </c>
      <c r="Q133">
        <f>LN('25 TSE Stocks'!Q133/'25 TSE Stocks'!Q132)</f>
        <v>5.5400420669689775E-3</v>
      </c>
      <c r="R133">
        <f>LN('25 TSE Stocks'!R133/'25 TSE Stocks'!R132)</f>
        <v>2.6427936043429107E-2</v>
      </c>
      <c r="S133">
        <f>LN('25 TSE Stocks'!S133/'25 TSE Stocks'!S132)</f>
        <v>1.7073575756373166E-2</v>
      </c>
      <c r="T133">
        <f>LN('25 TSE Stocks'!T133/'25 TSE Stocks'!T132)</f>
        <v>-5.1414642145671159E-3</v>
      </c>
      <c r="U133">
        <f>LN('25 TSE Stocks'!U133/'25 TSE Stocks'!U132)</f>
        <v>-3.6398751749698033E-2</v>
      </c>
      <c r="V133">
        <f>LN('25 TSE Stocks'!V133/'25 TSE Stocks'!V132)</f>
        <v>1.5209683948193629E-2</v>
      </c>
      <c r="W133">
        <f>LN('25 TSE Stocks'!W133/'25 TSE Stocks'!W132)</f>
        <v>1.5975539884719534E-2</v>
      </c>
      <c r="X133">
        <f>LN('25 TSE Stocks'!X133/'25 TSE Stocks'!X132)</f>
        <v>-1.2552319396074823E-2</v>
      </c>
      <c r="Y133">
        <f>LN('25 TSE Stocks'!Y133/'25 TSE Stocks'!Y132)</f>
        <v>1.0100795887276031E-2</v>
      </c>
      <c r="Z133">
        <f>LN('25 TSE Stocks'!Z133/'25 TSE Stocks'!Z132)</f>
        <v>1.4010842579443478E-2</v>
      </c>
    </row>
    <row r="134" spans="1:26" x14ac:dyDescent="0.25">
      <c r="A134" s="1">
        <v>42184</v>
      </c>
      <c r="B134">
        <f>LN('25 TSE Stocks'!B134/'25 TSE Stocks'!B133)</f>
        <v>3.3828252971673127E-2</v>
      </c>
      <c r="C134">
        <f>LN('25 TSE Stocks'!C134/'25 TSE Stocks'!C133)</f>
        <v>9.9668081153221205E-3</v>
      </c>
      <c r="D134">
        <f>LN('25 TSE Stocks'!D134/'25 TSE Stocks'!D133)</f>
        <v>-2.5827911168417927E-2</v>
      </c>
      <c r="E134">
        <f>LN('25 TSE Stocks'!E134/'25 TSE Stocks'!E133)</f>
        <v>2.69780202479372E-2</v>
      </c>
      <c r="F134">
        <f>LN('25 TSE Stocks'!F134/'25 TSE Stocks'!F133)</f>
        <v>-1.3194247153228533E-2</v>
      </c>
      <c r="G134">
        <f>LN('25 TSE Stocks'!G134/'25 TSE Stocks'!G133)</f>
        <v>-1.8287245263731496E-2</v>
      </c>
      <c r="H134">
        <f>LN('25 TSE Stocks'!H134/'25 TSE Stocks'!H133)</f>
        <v>-1.6198465973243193E-2</v>
      </c>
      <c r="I134">
        <f>LN('25 TSE Stocks'!I134/'25 TSE Stocks'!I133)</f>
        <v>3.5510269023045556E-2</v>
      </c>
      <c r="J134">
        <f>LN('25 TSE Stocks'!J134/'25 TSE Stocks'!J133)</f>
        <v>1.0596152451299088E-2</v>
      </c>
      <c r="K134">
        <f>LN('25 TSE Stocks'!K134/'25 TSE Stocks'!K133)</f>
        <v>3.9678441293324936E-2</v>
      </c>
      <c r="L134">
        <f>LN('25 TSE Stocks'!L134/'25 TSE Stocks'!L133)</f>
        <v>-3.1401935706178379E-2</v>
      </c>
      <c r="M134">
        <f>LN('25 TSE Stocks'!M134/'25 TSE Stocks'!M133)</f>
        <v>1.4978901736879801E-2</v>
      </c>
      <c r="N134">
        <f>LN('25 TSE Stocks'!N134/'25 TSE Stocks'!N133)</f>
        <v>-2.2161724608390065E-2</v>
      </c>
      <c r="O134">
        <f>LN('25 TSE Stocks'!O134/'25 TSE Stocks'!O133)</f>
        <v>-3.8572330984215253E-2</v>
      </c>
      <c r="P134">
        <f>LN('25 TSE Stocks'!P134/'25 TSE Stocks'!P133)</f>
        <v>0.12132598140498328</v>
      </c>
      <c r="Q134">
        <f>LN('25 TSE Stocks'!Q134/'25 TSE Stocks'!Q133)</f>
        <v>5.5096172688759593E-3</v>
      </c>
      <c r="R134">
        <f>LN('25 TSE Stocks'!R134/'25 TSE Stocks'!R133)</f>
        <v>7.9069660391695631E-3</v>
      </c>
      <c r="S134">
        <f>LN('25 TSE Stocks'!S134/'25 TSE Stocks'!S133)</f>
        <v>3.4465762621556484E-2</v>
      </c>
      <c r="T134">
        <f>LN('25 TSE Stocks'!T134/'25 TSE Stocks'!T133)</f>
        <v>8.9802382009522824E-3</v>
      </c>
      <c r="U134">
        <f>LN('25 TSE Stocks'!U134/'25 TSE Stocks'!U133)</f>
        <v>2.9115672856346472E-2</v>
      </c>
      <c r="V134">
        <f>LN('25 TSE Stocks'!V134/'25 TSE Stocks'!V133)</f>
        <v>-3.4552627767883246E-2</v>
      </c>
      <c r="W134">
        <f>LN('25 TSE Stocks'!W134/'25 TSE Stocks'!W133)</f>
        <v>1.2293627527738538E-2</v>
      </c>
      <c r="X134">
        <f>LN('25 TSE Stocks'!X134/'25 TSE Stocks'!X133)</f>
        <v>5.3494276734544925E-2</v>
      </c>
      <c r="Y134">
        <f>LN('25 TSE Stocks'!Y134/'25 TSE Stocks'!Y133)</f>
        <v>-2.0592390592675907E-2</v>
      </c>
      <c r="Z134">
        <f>LN('25 TSE Stocks'!Z134/'25 TSE Stocks'!Z133)</f>
        <v>-6.4654396310553974E-2</v>
      </c>
    </row>
    <row r="135" spans="1:26" x14ac:dyDescent="0.25">
      <c r="A135" s="1">
        <v>42191</v>
      </c>
      <c r="B135">
        <f>LN('25 TSE Stocks'!B135/'25 TSE Stocks'!B134)</f>
        <v>-0.11525303430731705</v>
      </c>
      <c r="C135">
        <f>LN('25 TSE Stocks'!C135/'25 TSE Stocks'!C134)</f>
        <v>-0.10260951079909969</v>
      </c>
      <c r="D135">
        <f>LN('25 TSE Stocks'!D135/'25 TSE Stocks'!D134)</f>
        <v>-4.9339669605286796E-2</v>
      </c>
      <c r="E135">
        <f>LN('25 TSE Stocks'!E135/'25 TSE Stocks'!E134)</f>
        <v>-7.048831088920903E-3</v>
      </c>
      <c r="F135">
        <f>LN('25 TSE Stocks'!F135/'25 TSE Stocks'!F134)</f>
        <v>-5.2488055258561178E-2</v>
      </c>
      <c r="G135">
        <f>LN('25 TSE Stocks'!G135/'25 TSE Stocks'!G134)</f>
        <v>-3.1913964706478934E-2</v>
      </c>
      <c r="H135">
        <f>LN('25 TSE Stocks'!H135/'25 TSE Stocks'!H134)</f>
        <v>-2.4308447993292338E-2</v>
      </c>
      <c r="I135">
        <f>LN('25 TSE Stocks'!I135/'25 TSE Stocks'!I134)</f>
        <v>-3.5241827349668515E-3</v>
      </c>
      <c r="J135">
        <f>LN('25 TSE Stocks'!J135/'25 TSE Stocks'!J134)</f>
        <v>-5.6925814808568266E-2</v>
      </c>
      <c r="K135">
        <f>LN('25 TSE Stocks'!K135/'25 TSE Stocks'!K134)</f>
        <v>2.4860291719389978E-2</v>
      </c>
      <c r="L135">
        <f>LN('25 TSE Stocks'!L135/'25 TSE Stocks'!L134)</f>
        <v>-2.8131179556223629E-2</v>
      </c>
      <c r="M135">
        <f>LN('25 TSE Stocks'!M135/'25 TSE Stocks'!M134)</f>
        <v>-3.8227688854785558E-2</v>
      </c>
      <c r="N135">
        <f>LN('25 TSE Stocks'!N135/'25 TSE Stocks'!N134)</f>
        <v>-1.9802588313878735E-2</v>
      </c>
      <c r="O135">
        <f>LN('25 TSE Stocks'!O135/'25 TSE Stocks'!O134)</f>
        <v>-4.1183730807837597E-2</v>
      </c>
      <c r="P135">
        <f>LN('25 TSE Stocks'!P135/'25 TSE Stocks'!P134)</f>
        <v>-3.3978679924013981E-2</v>
      </c>
      <c r="Q135">
        <f>LN('25 TSE Stocks'!Q135/'25 TSE Stocks'!Q134)</f>
        <v>-3.1630522509220008E-2</v>
      </c>
      <c r="R135">
        <f>LN('25 TSE Stocks'!R135/'25 TSE Stocks'!R134)</f>
        <v>-3.1041420850243254E-2</v>
      </c>
      <c r="S135">
        <f>LN('25 TSE Stocks'!S135/'25 TSE Stocks'!S134)</f>
        <v>-5.1539338377929483E-2</v>
      </c>
      <c r="T135">
        <f>LN('25 TSE Stocks'!T135/'25 TSE Stocks'!T134)</f>
        <v>-0.18308817410379033</v>
      </c>
      <c r="U135">
        <f>LN('25 TSE Stocks'!U135/'25 TSE Stocks'!U134)</f>
        <v>-2.6773728501074526E-2</v>
      </c>
      <c r="V135">
        <f>LN('25 TSE Stocks'!V135/'25 TSE Stocks'!V134)</f>
        <v>-1.5748268000506341E-2</v>
      </c>
      <c r="W135">
        <f>LN('25 TSE Stocks'!W135/'25 TSE Stocks'!W134)</f>
        <v>-3.2599099447573561E-2</v>
      </c>
      <c r="X135">
        <f>LN('25 TSE Stocks'!X135/'25 TSE Stocks'!X134)</f>
        <v>6.9964778288611612E-3</v>
      </c>
      <c r="Y135">
        <f>LN('25 TSE Stocks'!Y135/'25 TSE Stocks'!Y134)</f>
        <v>-9.1956520706900066E-2</v>
      </c>
      <c r="Z135">
        <f>LN('25 TSE Stocks'!Z135/'25 TSE Stocks'!Z134)</f>
        <v>-5.726736358442075E-2</v>
      </c>
    </row>
    <row r="136" spans="1:26" x14ac:dyDescent="0.25">
      <c r="A136" s="1">
        <v>42198</v>
      </c>
      <c r="B136">
        <f>LN('25 TSE Stocks'!B136/'25 TSE Stocks'!B135)</f>
        <v>7.7490351546673039E-2</v>
      </c>
      <c r="C136">
        <f>LN('25 TSE Stocks'!C136/'25 TSE Stocks'!C135)</f>
        <v>8.426036584203489E-2</v>
      </c>
      <c r="D136">
        <f>LN('25 TSE Stocks'!D136/'25 TSE Stocks'!D135)</f>
        <v>3.4579291495998685E-2</v>
      </c>
      <c r="E136">
        <f>LN('25 TSE Stocks'!E136/'25 TSE Stocks'!E135)</f>
        <v>3.3678148371789729E-2</v>
      </c>
      <c r="F136">
        <f>LN('25 TSE Stocks'!F136/'25 TSE Stocks'!F135)</f>
        <v>5.0937405381805856E-2</v>
      </c>
      <c r="G136">
        <f>LN('25 TSE Stocks'!G136/'25 TSE Stocks'!G135)</f>
        <v>5.1639967881526347E-2</v>
      </c>
      <c r="H136">
        <f>LN('25 TSE Stocks'!H136/'25 TSE Stocks'!H135)</f>
        <v>3.1010176261796744E-2</v>
      </c>
      <c r="I136">
        <f>LN('25 TSE Stocks'!I136/'25 TSE Stocks'!I135)</f>
        <v>7.2341088617767835E-2</v>
      </c>
      <c r="J136">
        <f>LN('25 TSE Stocks'!J136/'25 TSE Stocks'!J135)</f>
        <v>6.4800008902949791E-2</v>
      </c>
      <c r="K136">
        <f>LN('25 TSE Stocks'!K136/'25 TSE Stocks'!K135)</f>
        <v>7.7291327229013593E-2</v>
      </c>
      <c r="L136">
        <f>LN('25 TSE Stocks'!L136/'25 TSE Stocks'!L135)</f>
        <v>5.1435974400636693E-2</v>
      </c>
      <c r="M136">
        <f>LN('25 TSE Stocks'!M136/'25 TSE Stocks'!M135)</f>
        <v>9.2801731190957581E-2</v>
      </c>
      <c r="N136">
        <f>LN('25 TSE Stocks'!N136/'25 TSE Stocks'!N135)</f>
        <v>0.12095270637229183</v>
      </c>
      <c r="O136">
        <f>LN('25 TSE Stocks'!O136/'25 TSE Stocks'!O135)</f>
        <v>7.1862555491664801E-2</v>
      </c>
      <c r="P136">
        <f>LN('25 TSE Stocks'!P136/'25 TSE Stocks'!P135)</f>
        <v>3.1748861538990043E-2</v>
      </c>
      <c r="Q136">
        <f>LN('25 TSE Stocks'!Q136/'25 TSE Stocks'!Q135)</f>
        <v>4.0746292613061653E-2</v>
      </c>
      <c r="R136">
        <f>LN('25 TSE Stocks'!R136/'25 TSE Stocks'!R135)</f>
        <v>6.6048592364415057E-2</v>
      </c>
      <c r="S136">
        <f>LN('25 TSE Stocks'!S136/'25 TSE Stocks'!S135)</f>
        <v>5.7363373354782254E-2</v>
      </c>
      <c r="T136">
        <f>LN('25 TSE Stocks'!T136/'25 TSE Stocks'!T135)</f>
        <v>1.219536724954799E-2</v>
      </c>
      <c r="U136">
        <f>LN('25 TSE Stocks'!U136/'25 TSE Stocks'!U135)</f>
        <v>7.0673035806442477E-2</v>
      </c>
      <c r="V136">
        <f>LN('25 TSE Stocks'!V136/'25 TSE Stocks'!V135)</f>
        <v>3.5091211820195957E-2</v>
      </c>
      <c r="W136">
        <f>LN('25 TSE Stocks'!W136/'25 TSE Stocks'!W135)</f>
        <v>6.6016858911897708E-2</v>
      </c>
      <c r="X136">
        <f>LN('25 TSE Stocks'!X136/'25 TSE Stocks'!X135)</f>
        <v>6.3666767643408867E-2</v>
      </c>
      <c r="Y136">
        <f>LN('25 TSE Stocks'!Y136/'25 TSE Stocks'!Y135)</f>
        <v>5.5110460711552837E-2</v>
      </c>
      <c r="Z136">
        <f>LN('25 TSE Stocks'!Z136/'25 TSE Stocks'!Z135)</f>
        <v>0.10614586925992354</v>
      </c>
    </row>
    <row r="137" spans="1:26" x14ac:dyDescent="0.25">
      <c r="A137" s="1">
        <v>42205</v>
      </c>
      <c r="B137">
        <f>LN('25 TSE Stocks'!B137/'25 TSE Stocks'!B136)</f>
        <v>-3.1768000653444595E-2</v>
      </c>
      <c r="C137">
        <f>LN('25 TSE Stocks'!C137/'25 TSE Stocks'!C136)</f>
        <v>-6.4314187523550573E-2</v>
      </c>
      <c r="D137">
        <f>LN('25 TSE Stocks'!D137/'25 TSE Stocks'!D136)</f>
        <v>-2.8550294324825091E-2</v>
      </c>
      <c r="E137">
        <f>LN('25 TSE Stocks'!E137/'25 TSE Stocks'!E136)</f>
        <v>-2.8850062757013798E-2</v>
      </c>
      <c r="F137">
        <f>LN('25 TSE Stocks'!F137/'25 TSE Stocks'!F136)</f>
        <v>-1.9476897361289505E-2</v>
      </c>
      <c r="G137">
        <f>LN('25 TSE Stocks'!G137/'25 TSE Stocks'!G136)</f>
        <v>-8.1818221180816261E-3</v>
      </c>
      <c r="H137">
        <f>LN('25 TSE Stocks'!H137/'25 TSE Stocks'!H136)</f>
        <v>-4.7823711173406568E-3</v>
      </c>
      <c r="I137">
        <f>LN('25 TSE Stocks'!I137/'25 TSE Stocks'!I136)</f>
        <v>3.0987291281768876E-2</v>
      </c>
      <c r="J137">
        <f>LN('25 TSE Stocks'!J137/'25 TSE Stocks'!J136)</f>
        <v>2.1978769133001182E-2</v>
      </c>
      <c r="K137">
        <f>LN('25 TSE Stocks'!K137/'25 TSE Stocks'!K136)</f>
        <v>3.094299971200453E-3</v>
      </c>
      <c r="L137">
        <f>LN('25 TSE Stocks'!L137/'25 TSE Stocks'!L136)</f>
        <v>6.7521158761634928E-3</v>
      </c>
      <c r="M137">
        <f>LN('25 TSE Stocks'!M137/'25 TSE Stocks'!M136)</f>
        <v>-1.2718660512489747E-2</v>
      </c>
      <c r="N137">
        <f>LN('25 TSE Stocks'!N137/'25 TSE Stocks'!N136)</f>
        <v>-3.4774975178956037E-2</v>
      </c>
      <c r="O137">
        <f>LN('25 TSE Stocks'!O137/'25 TSE Stocks'!O136)</f>
        <v>1.8160061366182458E-2</v>
      </c>
      <c r="P137">
        <f>LN('25 TSE Stocks'!P137/'25 TSE Stocks'!P136)</f>
        <v>-7.8432172665542244E-3</v>
      </c>
      <c r="Q137">
        <f>LN('25 TSE Stocks'!Q137/'25 TSE Stocks'!Q136)</f>
        <v>9.0336158913952597E-3</v>
      </c>
      <c r="R137">
        <f>LN('25 TSE Stocks'!R137/'25 TSE Stocks'!R136)</f>
        <v>2.5738616261337069E-2</v>
      </c>
      <c r="S137">
        <f>LN('25 TSE Stocks'!S137/'25 TSE Stocks'!S136)</f>
        <v>2.523060033902081E-2</v>
      </c>
      <c r="T137">
        <f>LN('25 TSE Stocks'!T137/'25 TSE Stocks'!T136)</f>
        <v>3.0257586891901441E-3</v>
      </c>
      <c r="U137">
        <f>LN('25 TSE Stocks'!U137/'25 TSE Stocks'!U136)</f>
        <v>5.5175429729456577E-2</v>
      </c>
      <c r="V137">
        <f>LN('25 TSE Stocks'!V137/'25 TSE Stocks'!V136)</f>
        <v>-3.8384277378435941E-3</v>
      </c>
      <c r="W137">
        <f>LN('25 TSE Stocks'!W137/'25 TSE Stocks'!W136)</f>
        <v>-1.0766935945847954E-2</v>
      </c>
      <c r="X137">
        <f>LN('25 TSE Stocks'!X137/'25 TSE Stocks'!X136)</f>
        <v>5.9854736523252641E-2</v>
      </c>
      <c r="Y137">
        <f>LN('25 TSE Stocks'!Y137/'25 TSE Stocks'!Y136)</f>
        <v>-5.3765947918631473E-3</v>
      </c>
      <c r="Z137">
        <f>LN('25 TSE Stocks'!Z137/'25 TSE Stocks'!Z136)</f>
        <v>1.7650480556076059E-3</v>
      </c>
    </row>
    <row r="138" spans="1:26" x14ac:dyDescent="0.25">
      <c r="A138" s="1">
        <v>42212</v>
      </c>
      <c r="B138">
        <f>LN('25 TSE Stocks'!B138/'25 TSE Stocks'!B137)</f>
        <v>-2.6416731653068817E-2</v>
      </c>
      <c r="C138">
        <f>LN('25 TSE Stocks'!C138/'25 TSE Stocks'!C137)</f>
        <v>-4.2169199533295877E-2</v>
      </c>
      <c r="D138">
        <f>LN('25 TSE Stocks'!D138/'25 TSE Stocks'!D137)</f>
        <v>-2.042567445615668E-2</v>
      </c>
      <c r="E138">
        <f>LN('25 TSE Stocks'!E138/'25 TSE Stocks'!E137)</f>
        <v>3.8522342339266769E-2</v>
      </c>
      <c r="F138">
        <f>LN('25 TSE Stocks'!F138/'25 TSE Stocks'!F137)</f>
        <v>1.7146313302100431E-2</v>
      </c>
      <c r="G138">
        <f>LN('25 TSE Stocks'!G138/'25 TSE Stocks'!G137)</f>
        <v>-2.90399291643969E-3</v>
      </c>
      <c r="H138">
        <f>LN('25 TSE Stocks'!H138/'25 TSE Stocks'!H137)</f>
        <v>1.1439752733474137E-2</v>
      </c>
      <c r="I138">
        <f>LN('25 TSE Stocks'!I138/'25 TSE Stocks'!I137)</f>
        <v>4.6905964573148183E-2</v>
      </c>
      <c r="J138">
        <f>LN('25 TSE Stocks'!J138/'25 TSE Stocks'!J137)</f>
        <v>2.649995100603959E-2</v>
      </c>
      <c r="K138">
        <f>LN('25 TSE Stocks'!K138/'25 TSE Stocks'!K137)</f>
        <v>2.0578127517888543E-3</v>
      </c>
      <c r="L138">
        <f>LN('25 TSE Stocks'!L138/'25 TSE Stocks'!L137)</f>
        <v>0.10226016600042448</v>
      </c>
      <c r="M138">
        <f>LN('25 TSE Stocks'!M138/'25 TSE Stocks'!M137)</f>
        <v>4.8603481873425779E-4</v>
      </c>
      <c r="N138">
        <f>LN('25 TSE Stocks'!N138/'25 TSE Stocks'!N137)</f>
        <v>0</v>
      </c>
      <c r="O138">
        <f>LN('25 TSE Stocks'!O138/'25 TSE Stocks'!O137)</f>
        <v>-3.86761959236692E-2</v>
      </c>
      <c r="P138">
        <f>LN('25 TSE Stocks'!P138/'25 TSE Stocks'!P137)</f>
        <v>8.9587479701911353E-3</v>
      </c>
      <c r="Q138">
        <f>LN('25 TSE Stocks'!Q138/'25 TSE Stocks'!Q137)</f>
        <v>5.3811411033991468E-3</v>
      </c>
      <c r="R138">
        <f>LN('25 TSE Stocks'!R138/'25 TSE Stocks'!R137)</f>
        <v>1.0007880556302416E-2</v>
      </c>
      <c r="S138">
        <f>LN('25 TSE Stocks'!S138/'25 TSE Stocks'!S137)</f>
        <v>4.4304102394151605E-2</v>
      </c>
      <c r="T138">
        <f>LN('25 TSE Stocks'!T138/'25 TSE Stocks'!T137)</f>
        <v>-2.2919245316518431E-2</v>
      </c>
      <c r="U138">
        <f>LN('25 TSE Stocks'!U138/'25 TSE Stocks'!U137)</f>
        <v>-3.5754289441522862E-2</v>
      </c>
      <c r="V138">
        <f>LN('25 TSE Stocks'!V138/'25 TSE Stocks'!V137)</f>
        <v>-2.7292313726104751E-2</v>
      </c>
      <c r="W138">
        <f>LN('25 TSE Stocks'!W138/'25 TSE Stocks'!W137)</f>
        <v>2.7610812916965176E-2</v>
      </c>
      <c r="X138">
        <f>LN('25 TSE Stocks'!X138/'25 TSE Stocks'!X137)</f>
        <v>-6.266223820560729E-2</v>
      </c>
      <c r="Y138">
        <f>LN('25 TSE Stocks'!Y138/'25 TSE Stocks'!Y137)</f>
        <v>-2.7323903544666194E-2</v>
      </c>
      <c r="Z138">
        <f>LN('25 TSE Stocks'!Z138/'25 TSE Stocks'!Z137)</f>
        <v>-1.959072440021294E-2</v>
      </c>
    </row>
    <row r="139" spans="1:26" x14ac:dyDescent="0.25">
      <c r="A139" s="1">
        <v>42219</v>
      </c>
      <c r="B139">
        <f>LN('25 TSE Stocks'!B139/'25 TSE Stocks'!B138)</f>
        <v>-3.7005348805213459E-2</v>
      </c>
      <c r="C139">
        <f>LN('25 TSE Stocks'!C139/'25 TSE Stocks'!C138)</f>
        <v>3.8572122783429946E-2</v>
      </c>
      <c r="D139">
        <f>LN('25 TSE Stocks'!D139/'25 TSE Stocks'!D138)</f>
        <v>4.4718292516882467E-2</v>
      </c>
      <c r="E139">
        <f>LN('25 TSE Stocks'!E139/'25 TSE Stocks'!E138)</f>
        <v>3.6062070228434794E-2</v>
      </c>
      <c r="F139">
        <f>LN('25 TSE Stocks'!F139/'25 TSE Stocks'!F138)</f>
        <v>-6.0181100069481245E-3</v>
      </c>
      <c r="G139">
        <f>LN('25 TSE Stocks'!G139/'25 TSE Stocks'!G138)</f>
        <v>-1.6492650552520395E-2</v>
      </c>
      <c r="H139">
        <f>LN('25 TSE Stocks'!H139/'25 TSE Stocks'!H138)</f>
        <v>0</v>
      </c>
      <c r="I139">
        <f>LN('25 TSE Stocks'!I139/'25 TSE Stocks'!I138)</f>
        <v>-1.0434075995721232E-2</v>
      </c>
      <c r="J139">
        <f>LN('25 TSE Stocks'!J139/'25 TSE Stocks'!J138)</f>
        <v>1.244630602406081E-3</v>
      </c>
      <c r="K139">
        <f>LN('25 TSE Stocks'!K139/'25 TSE Stocks'!K138)</f>
        <v>2.0346404084209874E-2</v>
      </c>
      <c r="L139">
        <f>LN('25 TSE Stocks'!L139/'25 TSE Stocks'!L138)</f>
        <v>-2.0872299828661029E-2</v>
      </c>
      <c r="M139">
        <f>LN('25 TSE Stocks'!M139/'25 TSE Stocks'!M138)</f>
        <v>4.264057207325251E-2</v>
      </c>
      <c r="N139">
        <f>LN('25 TSE Stocks'!N139/'25 TSE Stocks'!N138)</f>
        <v>-7.8946385980693864E-3</v>
      </c>
      <c r="O139">
        <f>LN('25 TSE Stocks'!O139/'25 TSE Stocks'!O138)</f>
        <v>8.3381606410720788E-2</v>
      </c>
      <c r="P139">
        <f>LN('25 TSE Stocks'!P139/'25 TSE Stocks'!P138)</f>
        <v>2.3141469145883435E-2</v>
      </c>
      <c r="Q139">
        <f>LN('25 TSE Stocks'!Q139/'25 TSE Stocks'!Q138)</f>
        <v>2.6480020448375999E-2</v>
      </c>
      <c r="R139">
        <f>LN('25 TSE Stocks'!R139/'25 TSE Stocks'!R138)</f>
        <v>8.3509234147300208E-3</v>
      </c>
      <c r="S139">
        <f>LN('25 TSE Stocks'!S139/'25 TSE Stocks'!S138)</f>
        <v>3.512857989404361E-2</v>
      </c>
      <c r="T139">
        <f>LN('25 TSE Stocks'!T139/'25 TSE Stocks'!T138)</f>
        <v>-4.1015289372879432E-2</v>
      </c>
      <c r="U139">
        <f>LN('25 TSE Stocks'!U139/'25 TSE Stocks'!U138)</f>
        <v>6.0222584685055668E-3</v>
      </c>
      <c r="V139">
        <f>LN('25 TSE Stocks'!V139/'25 TSE Stocks'!V138)</f>
        <v>1.5686686810335197E-2</v>
      </c>
      <c r="W139">
        <f>LN('25 TSE Stocks'!W139/'25 TSE Stocks'!W138)</f>
        <v>-4.7314417013284904E-3</v>
      </c>
      <c r="X139">
        <f>LN('25 TSE Stocks'!X139/'25 TSE Stocks'!X138)</f>
        <v>8.9585504255216414E-2</v>
      </c>
      <c r="Y139">
        <f>LN('25 TSE Stocks'!Y139/'25 TSE Stocks'!Y138)</f>
        <v>2.7662228132207143E-3</v>
      </c>
      <c r="Z139">
        <f>LN('25 TSE Stocks'!Z139/'25 TSE Stocks'!Z138)</f>
        <v>-1.9982580660287914E-2</v>
      </c>
    </row>
    <row r="140" spans="1:26" x14ac:dyDescent="0.25">
      <c r="A140" s="1">
        <v>42226</v>
      </c>
      <c r="B140">
        <f>LN('25 TSE Stocks'!B140/'25 TSE Stocks'!B139)</f>
        <v>-0.14953165572440127</v>
      </c>
      <c r="C140">
        <f>LN('25 TSE Stocks'!C140/'25 TSE Stocks'!C139)</f>
        <v>-2.7398976835641846E-2</v>
      </c>
      <c r="D140">
        <f>LN('25 TSE Stocks'!D140/'25 TSE Stocks'!D139)</f>
        <v>3.8194635549526672E-2</v>
      </c>
      <c r="E140">
        <f>LN('25 TSE Stocks'!E140/'25 TSE Stocks'!E139)</f>
        <v>-2.5071031698344841E-2</v>
      </c>
      <c r="F140">
        <f>LN('25 TSE Stocks'!F140/'25 TSE Stocks'!F139)</f>
        <v>-3.4803953190160344E-2</v>
      </c>
      <c r="G140">
        <f>LN('25 TSE Stocks'!G140/'25 TSE Stocks'!G139)</f>
        <v>-2.1541025744043658E-2</v>
      </c>
      <c r="H140">
        <f>LN('25 TSE Stocks'!H140/'25 TSE Stocks'!H139)</f>
        <v>-1.897705737726813E-3</v>
      </c>
      <c r="I140">
        <f>LN('25 TSE Stocks'!I140/'25 TSE Stocks'!I139)</f>
        <v>4.5942940419954224E-3</v>
      </c>
      <c r="J140">
        <f>LN('25 TSE Stocks'!J140/'25 TSE Stocks'!J139)</f>
        <v>2.8205486589888733E-2</v>
      </c>
      <c r="K140">
        <f>LN('25 TSE Stocks'!K140/'25 TSE Stocks'!K139)</f>
        <v>-4.0362974863122868E-3</v>
      </c>
      <c r="L140">
        <f>LN('25 TSE Stocks'!L140/'25 TSE Stocks'!L139)</f>
        <v>-4.180485834448143E-2</v>
      </c>
      <c r="M140">
        <f>LN('25 TSE Stocks'!M140/'25 TSE Stocks'!M139)</f>
        <v>2.6346619448260372E-3</v>
      </c>
      <c r="N140">
        <f>LN('25 TSE Stocks'!N140/'25 TSE Stocks'!N139)</f>
        <v>-5.011215897602489E-2</v>
      </c>
      <c r="O140">
        <f>LN('25 TSE Stocks'!O140/'25 TSE Stocks'!O139)</f>
        <v>-1.0285259475941879E-2</v>
      </c>
      <c r="P140">
        <f>LN('25 TSE Stocks'!P140/'25 TSE Stocks'!P139)</f>
        <v>8.255343660032706E-2</v>
      </c>
      <c r="Q140">
        <f>LN('25 TSE Stocks'!Q140/'25 TSE Stocks'!Q139)</f>
        <v>6.5735612937218857E-2</v>
      </c>
      <c r="R140">
        <f>LN('25 TSE Stocks'!R140/'25 TSE Stocks'!R139)</f>
        <v>1.2054523637514612E-2</v>
      </c>
      <c r="S140">
        <f>LN('25 TSE Stocks'!S140/'25 TSE Stocks'!S139)</f>
        <v>-4.6021689647938756E-2</v>
      </c>
      <c r="T140">
        <f>LN('25 TSE Stocks'!T140/'25 TSE Stocks'!T139)</f>
        <v>-1.6234329580230796E-2</v>
      </c>
      <c r="U140">
        <f>LN('25 TSE Stocks'!U140/'25 TSE Stocks'!U139)</f>
        <v>-9.0469063038009449E-3</v>
      </c>
      <c r="V140">
        <f>LN('25 TSE Stocks'!V140/'25 TSE Stocks'!V139)</f>
        <v>-1.1741718010760334E-2</v>
      </c>
      <c r="W140">
        <f>LN('25 TSE Stocks'!W140/'25 TSE Stocks'!W139)</f>
        <v>-1.1005312397506392E-2</v>
      </c>
      <c r="X140">
        <f>LN('25 TSE Stocks'!X140/'25 TSE Stocks'!X139)</f>
        <v>-1.7156983471508949E-3</v>
      </c>
      <c r="Y140">
        <f>LN('25 TSE Stocks'!Y140/'25 TSE Stocks'!Y139)</f>
        <v>-6.5644330125053732E-2</v>
      </c>
      <c r="Z140">
        <f>LN('25 TSE Stocks'!Z140/'25 TSE Stocks'!Z139)</f>
        <v>-5.2742722397888769E-2</v>
      </c>
    </row>
    <row r="141" spans="1:26" x14ac:dyDescent="0.25">
      <c r="A141" s="1">
        <v>42233</v>
      </c>
      <c r="B141">
        <f>LN('25 TSE Stocks'!B141/'25 TSE Stocks'!B140)</f>
        <v>-5.2021255156968885E-2</v>
      </c>
      <c r="C141">
        <f>LN('25 TSE Stocks'!C141/'25 TSE Stocks'!C140)</f>
        <v>-7.097899035876841E-2</v>
      </c>
      <c r="D141">
        <f>LN('25 TSE Stocks'!D141/'25 TSE Stocks'!D140)</f>
        <v>-9.3002867305621045E-2</v>
      </c>
      <c r="E141">
        <f>LN('25 TSE Stocks'!E141/'25 TSE Stocks'!E140)</f>
        <v>-6.5949876851377362E-2</v>
      </c>
      <c r="F141">
        <f>LN('25 TSE Stocks'!F141/'25 TSE Stocks'!F140)</f>
        <v>-5.8507185527620763E-2</v>
      </c>
      <c r="G141">
        <f>LN('25 TSE Stocks'!G141/'25 TSE Stocks'!G140)</f>
        <v>-5.7640230451615544E-2</v>
      </c>
      <c r="H141">
        <f>LN('25 TSE Stocks'!H141/'25 TSE Stocks'!H140)</f>
        <v>-6.0683953844644235E-2</v>
      </c>
      <c r="I141">
        <f>LN('25 TSE Stocks'!I141/'25 TSE Stocks'!I140)</f>
        <v>-6.68669771870362E-2</v>
      </c>
      <c r="J141">
        <f>LN('25 TSE Stocks'!J141/'25 TSE Stocks'!J140)</f>
        <v>-3.5696225352900519E-2</v>
      </c>
      <c r="K141">
        <f>LN('25 TSE Stocks'!K141/'25 TSE Stocks'!K140)</f>
        <v>-7.0149105599969494E-2</v>
      </c>
      <c r="L141">
        <f>LN('25 TSE Stocks'!L141/'25 TSE Stocks'!L140)</f>
        <v>-8.924839208053445E-2</v>
      </c>
      <c r="M141">
        <f>LN('25 TSE Stocks'!M141/'25 TSE Stocks'!M140)</f>
        <v>-5.9135950802918093E-2</v>
      </c>
      <c r="N141">
        <f>LN('25 TSE Stocks'!N141/'25 TSE Stocks'!N140)</f>
        <v>-9.1567229226677815E-2</v>
      </c>
      <c r="O141">
        <f>LN('25 TSE Stocks'!O141/'25 TSE Stocks'!O140)</f>
        <v>-6.7550486824423939E-2</v>
      </c>
      <c r="P141">
        <f>LN('25 TSE Stocks'!P141/'25 TSE Stocks'!P140)</f>
        <v>-4.3039481831048741E-2</v>
      </c>
      <c r="Q141">
        <f>LN('25 TSE Stocks'!Q141/'25 TSE Stocks'!Q140)</f>
        <v>-4.5045273595131816E-2</v>
      </c>
      <c r="R141">
        <f>LN('25 TSE Stocks'!R141/'25 TSE Stocks'!R140)</f>
        <v>-4.929522387713782E-2</v>
      </c>
      <c r="S141">
        <f>LN('25 TSE Stocks'!S141/'25 TSE Stocks'!S140)</f>
        <v>-9.9068083742151671E-3</v>
      </c>
      <c r="T141">
        <f>LN('25 TSE Stocks'!T141/'25 TSE Stocks'!T140)</f>
        <v>-6.072654476145848E-2</v>
      </c>
      <c r="U141">
        <f>LN('25 TSE Stocks'!U141/'25 TSE Stocks'!U140)</f>
        <v>-8.4290104206947283E-2</v>
      </c>
      <c r="V141">
        <f>LN('25 TSE Stocks'!V141/'25 TSE Stocks'!V140)</f>
        <v>-3.2002914385296004E-2</v>
      </c>
      <c r="W141">
        <f>LN('25 TSE Stocks'!W141/'25 TSE Stocks'!W140)</f>
        <v>-7.1076383585533268E-2</v>
      </c>
      <c r="X141">
        <f>LN('25 TSE Stocks'!X141/'25 TSE Stocks'!X140)</f>
        <v>-8.8807688382805811E-2</v>
      </c>
      <c r="Y141">
        <f>LN('25 TSE Stocks'!Y141/'25 TSE Stocks'!Y140)</f>
        <v>-6.7098160318376843E-2</v>
      </c>
      <c r="Z141">
        <f>LN('25 TSE Stocks'!Z141/'25 TSE Stocks'!Z140)</f>
        <v>2.8600478553580517E-2</v>
      </c>
    </row>
    <row r="142" spans="1:26" x14ac:dyDescent="0.25">
      <c r="A142" s="1">
        <v>42240</v>
      </c>
      <c r="B142">
        <f>LN('25 TSE Stocks'!B142/'25 TSE Stocks'!B141)</f>
        <v>8.8603562463762994E-3</v>
      </c>
      <c r="C142">
        <f>LN('25 TSE Stocks'!C142/'25 TSE Stocks'!C141)</f>
        <v>-1.5022818042813796E-2</v>
      </c>
      <c r="D142">
        <f>LN('25 TSE Stocks'!D142/'25 TSE Stocks'!D141)</f>
        <v>1.3430519555431298E-2</v>
      </c>
      <c r="E142">
        <f>LN('25 TSE Stocks'!E142/'25 TSE Stocks'!E141)</f>
        <v>-4.3493594981310925E-2</v>
      </c>
      <c r="F142">
        <f>LN('25 TSE Stocks'!F142/'25 TSE Stocks'!F141)</f>
        <v>6.36061484744506E-3</v>
      </c>
      <c r="G142">
        <f>LN('25 TSE Stocks'!G142/'25 TSE Stocks'!G141)</f>
        <v>-2.074686066913237E-2</v>
      </c>
      <c r="H142">
        <f>LN('25 TSE Stocks'!H142/'25 TSE Stocks'!H141)</f>
        <v>-3.4911045200572262E-2</v>
      </c>
      <c r="I142">
        <f>LN('25 TSE Stocks'!I142/'25 TSE Stocks'!I141)</f>
        <v>-3.4342944588835543E-2</v>
      </c>
      <c r="J142">
        <f>LN('25 TSE Stocks'!J142/'25 TSE Stocks'!J141)</f>
        <v>-6.8724464213011052E-2</v>
      </c>
      <c r="K142">
        <f>LN('25 TSE Stocks'!K142/'25 TSE Stocks'!K141)</f>
        <v>1.0787497929910985E-2</v>
      </c>
      <c r="L142">
        <f>LN('25 TSE Stocks'!L142/'25 TSE Stocks'!L141)</f>
        <v>-3.0152928510881468E-2</v>
      </c>
      <c r="M142">
        <f>LN('25 TSE Stocks'!M142/'25 TSE Stocks'!M141)</f>
        <v>-1.6890862538843233E-2</v>
      </c>
      <c r="N142">
        <f>LN('25 TSE Stocks'!N142/'25 TSE Stocks'!N141)</f>
        <v>2.5694404438536718E-2</v>
      </c>
      <c r="O142">
        <f>LN('25 TSE Stocks'!O142/'25 TSE Stocks'!O141)</f>
        <v>2.6297668980133096E-2</v>
      </c>
      <c r="P142">
        <f>LN('25 TSE Stocks'!P142/'25 TSE Stocks'!P141)</f>
        <v>-3.083716535333442E-2</v>
      </c>
      <c r="Q142">
        <f>LN('25 TSE Stocks'!Q142/'25 TSE Stocks'!Q141)</f>
        <v>-2.069033934208702E-2</v>
      </c>
      <c r="R142">
        <f>LN('25 TSE Stocks'!R142/'25 TSE Stocks'!R141)</f>
        <v>-3.4577660828527909E-2</v>
      </c>
      <c r="S142">
        <f>LN('25 TSE Stocks'!S142/'25 TSE Stocks'!S141)</f>
        <v>-6.0417196542972999E-2</v>
      </c>
      <c r="T142">
        <f>LN('25 TSE Stocks'!T142/'25 TSE Stocks'!T141)</f>
        <v>-1.577594985105623E-2</v>
      </c>
      <c r="U142">
        <f>LN('25 TSE Stocks'!U142/'25 TSE Stocks'!U141)</f>
        <v>-1.5382370141169237E-2</v>
      </c>
      <c r="V142">
        <f>LN('25 TSE Stocks'!V142/'25 TSE Stocks'!V141)</f>
        <v>-2.0534707109091464E-2</v>
      </c>
      <c r="W142">
        <f>LN('25 TSE Stocks'!W142/'25 TSE Stocks'!W141)</f>
        <v>-1.0750702505347196E-2</v>
      </c>
      <c r="X142">
        <f>LN('25 TSE Stocks'!X142/'25 TSE Stocks'!X141)</f>
        <v>-9.4251054376964481E-3</v>
      </c>
      <c r="Y142">
        <f>LN('25 TSE Stocks'!Y142/'25 TSE Stocks'!Y141)</f>
        <v>-4.1874206476575151E-2</v>
      </c>
      <c r="Z142">
        <f>LN('25 TSE Stocks'!Z142/'25 TSE Stocks'!Z141)</f>
        <v>1.8777458694062554E-3</v>
      </c>
    </row>
    <row r="143" spans="1:26" x14ac:dyDescent="0.25">
      <c r="A143" s="1">
        <v>42247</v>
      </c>
      <c r="B143">
        <f>LN('25 TSE Stocks'!B143/'25 TSE Stocks'!B142)</f>
        <v>-6.1176072974319595E-2</v>
      </c>
      <c r="C143">
        <f>LN('25 TSE Stocks'!C143/'25 TSE Stocks'!C142)</f>
        <v>-0.12907257389339344</v>
      </c>
      <c r="D143">
        <f>LN('25 TSE Stocks'!D143/'25 TSE Stocks'!D142)</f>
        <v>-7.1417696201453315E-2</v>
      </c>
      <c r="E143">
        <f>LN('25 TSE Stocks'!E143/'25 TSE Stocks'!E142)</f>
        <v>-7.6835046657181813E-2</v>
      </c>
      <c r="F143">
        <f>LN('25 TSE Stocks'!F143/'25 TSE Stocks'!F142)</f>
        <v>-0.10548233176934239</v>
      </c>
      <c r="G143">
        <f>LN('25 TSE Stocks'!G143/'25 TSE Stocks'!G142)</f>
        <v>-4.7674406993042491E-2</v>
      </c>
      <c r="H143">
        <f>LN('25 TSE Stocks'!H143/'25 TSE Stocks'!H142)</f>
        <v>-5.1458420916119935E-2</v>
      </c>
      <c r="I143">
        <f>LN('25 TSE Stocks'!I143/'25 TSE Stocks'!I142)</f>
        <v>-6.7303754321505913E-2</v>
      </c>
      <c r="J143">
        <f>LN('25 TSE Stocks'!J143/'25 TSE Stocks'!J142)</f>
        <v>-5.5186345035596475E-2</v>
      </c>
      <c r="K143">
        <f>LN('25 TSE Stocks'!K143/'25 TSE Stocks'!K142)</f>
        <v>-7.1141376900302977E-2</v>
      </c>
      <c r="L143">
        <f>LN('25 TSE Stocks'!L143/'25 TSE Stocks'!L142)</f>
        <v>-0.13728687376235038</v>
      </c>
      <c r="M143">
        <f>LN('25 TSE Stocks'!M143/'25 TSE Stocks'!M142)</f>
        <v>-8.8287282960021085E-2</v>
      </c>
      <c r="N143">
        <f>LN('25 TSE Stocks'!N143/'25 TSE Stocks'!N142)</f>
        <v>-1.569876373141495E-2</v>
      </c>
      <c r="O143">
        <f>LN('25 TSE Stocks'!O143/'25 TSE Stocks'!O142)</f>
        <v>-0.10797565914548017</v>
      </c>
      <c r="P143">
        <f>LN('25 TSE Stocks'!P143/'25 TSE Stocks'!P142)</f>
        <v>-5.2089273191116163E-2</v>
      </c>
      <c r="Q143">
        <f>LN('25 TSE Stocks'!Q143/'25 TSE Stocks'!Q142)</f>
        <v>-7.7867406006493986E-2</v>
      </c>
      <c r="R143">
        <f>LN('25 TSE Stocks'!R143/'25 TSE Stocks'!R142)</f>
        <v>-8.3738884118518042E-2</v>
      </c>
      <c r="S143">
        <f>LN('25 TSE Stocks'!S143/'25 TSE Stocks'!S142)</f>
        <v>-2.9813568322450221E-2</v>
      </c>
      <c r="T143">
        <f>LN('25 TSE Stocks'!T143/'25 TSE Stocks'!T142)</f>
        <v>-7.5196029634267234E-2</v>
      </c>
      <c r="U143">
        <f>LN('25 TSE Stocks'!U143/'25 TSE Stocks'!U142)</f>
        <v>-8.641885198191547E-2</v>
      </c>
      <c r="V143">
        <f>LN('25 TSE Stocks'!V143/'25 TSE Stocks'!V142)</f>
        <v>-7.3150761283211421E-2</v>
      </c>
      <c r="W143">
        <f>LN('25 TSE Stocks'!W143/'25 TSE Stocks'!W142)</f>
        <v>-6.4485185467211631E-2</v>
      </c>
      <c r="X143">
        <f>LN('25 TSE Stocks'!X143/'25 TSE Stocks'!X142)</f>
        <v>-1.4306341698140034E-2</v>
      </c>
      <c r="Y143">
        <f>LN('25 TSE Stocks'!Y143/'25 TSE Stocks'!Y142)</f>
        <v>-7.8672991275141768E-2</v>
      </c>
      <c r="Z143">
        <f>LN('25 TSE Stocks'!Z143/'25 TSE Stocks'!Z142)</f>
        <v>-5.3962962478689924E-2</v>
      </c>
    </row>
    <row r="144" spans="1:26" x14ac:dyDescent="0.25">
      <c r="A144" s="1">
        <v>42254</v>
      </c>
      <c r="B144">
        <f>LN('25 TSE Stocks'!B144/'25 TSE Stocks'!B143)</f>
        <v>6.9958611935920234E-2</v>
      </c>
      <c r="C144">
        <f>LN('25 TSE Stocks'!C144/'25 TSE Stocks'!C143)</f>
        <v>8.997283668095199E-2</v>
      </c>
      <c r="D144">
        <f>LN('25 TSE Stocks'!D144/'25 TSE Stocks'!D143)</f>
        <v>1.8924210154686982E-2</v>
      </c>
      <c r="E144">
        <f>LN('25 TSE Stocks'!E144/'25 TSE Stocks'!E143)</f>
        <v>4.7697097984704506E-2</v>
      </c>
      <c r="F144">
        <f>LN('25 TSE Stocks'!F144/'25 TSE Stocks'!F143)</f>
        <v>4.4781471190934251E-2</v>
      </c>
      <c r="G144">
        <f>LN('25 TSE Stocks'!G144/'25 TSE Stocks'!G143)</f>
        <v>9.6619114023269708E-3</v>
      </c>
      <c r="H144">
        <f>LN('25 TSE Stocks'!H144/'25 TSE Stocks'!H143)</f>
        <v>4.7269849226856821E-2</v>
      </c>
      <c r="I144">
        <f>LN('25 TSE Stocks'!I144/'25 TSE Stocks'!I143)</f>
        <v>4.3350474226324959E-2</v>
      </c>
      <c r="J144">
        <f>LN('25 TSE Stocks'!J144/'25 TSE Stocks'!J143)</f>
        <v>-7.0513813581848162E-2</v>
      </c>
      <c r="K144">
        <f>LN('25 TSE Stocks'!K144/'25 TSE Stocks'!K143)</f>
        <v>-1.2753320635668605E-2</v>
      </c>
      <c r="L144">
        <f>LN('25 TSE Stocks'!L144/'25 TSE Stocks'!L143)</f>
        <v>-1.0084293684191288E-2</v>
      </c>
      <c r="M144">
        <f>LN('25 TSE Stocks'!M144/'25 TSE Stocks'!M143)</f>
        <v>0.1061628547032787</v>
      </c>
      <c r="N144">
        <f>LN('25 TSE Stocks'!N144/'25 TSE Stocks'!N143)</f>
        <v>2.7643226177833824E-2</v>
      </c>
      <c r="O144">
        <f>LN('25 TSE Stocks'!O144/'25 TSE Stocks'!O143)</f>
        <v>-5.7832574703312822E-2</v>
      </c>
      <c r="P144">
        <f>LN('25 TSE Stocks'!P144/'25 TSE Stocks'!P143)</f>
        <v>1.5801762099996019E-2</v>
      </c>
      <c r="Q144">
        <f>LN('25 TSE Stocks'!Q144/'25 TSE Stocks'!Q143)</f>
        <v>-1.3270447188543399E-2</v>
      </c>
      <c r="R144">
        <f>LN('25 TSE Stocks'!R144/'25 TSE Stocks'!R143)</f>
        <v>2.30825440804668E-2</v>
      </c>
      <c r="S144">
        <f>LN('25 TSE Stocks'!S144/'25 TSE Stocks'!S143)</f>
        <v>3.8558959018498991E-2</v>
      </c>
      <c r="T144">
        <f>LN('25 TSE Stocks'!T144/'25 TSE Stocks'!T143)</f>
        <v>0.10307226259860673</v>
      </c>
      <c r="U144">
        <f>LN('25 TSE Stocks'!U144/'25 TSE Stocks'!U143)</f>
        <v>5.362775218601421E-3</v>
      </c>
      <c r="V144">
        <f>LN('25 TSE Stocks'!V144/'25 TSE Stocks'!V143)</f>
        <v>1.7699475369001343E-2</v>
      </c>
      <c r="W144">
        <f>LN('25 TSE Stocks'!W144/'25 TSE Stocks'!W143)</f>
        <v>4.4266118553051161E-2</v>
      </c>
      <c r="X144">
        <f>LN('25 TSE Stocks'!X144/'25 TSE Stocks'!X143)</f>
        <v>-2.037920272098865E-2</v>
      </c>
      <c r="Y144">
        <f>LN('25 TSE Stocks'!Y144/'25 TSE Stocks'!Y143)</f>
        <v>7.5378192291860213E-2</v>
      </c>
      <c r="Z144">
        <f>LN('25 TSE Stocks'!Z144/'25 TSE Stocks'!Z143)</f>
        <v>3.1191683799680466E-2</v>
      </c>
    </row>
    <row r="145" spans="1:26" x14ac:dyDescent="0.25">
      <c r="A145" s="1">
        <v>42261</v>
      </c>
      <c r="B145">
        <f>LN('25 TSE Stocks'!B145/'25 TSE Stocks'!B144)</f>
        <v>-1.7642895207976982E-2</v>
      </c>
      <c r="C145">
        <f>LN('25 TSE Stocks'!C145/'25 TSE Stocks'!C144)</f>
        <v>1.3549069804819054E-2</v>
      </c>
      <c r="D145">
        <f>LN('25 TSE Stocks'!D145/'25 TSE Stocks'!D144)</f>
        <v>7.5869069917990648E-3</v>
      </c>
      <c r="E145">
        <f>LN('25 TSE Stocks'!E145/'25 TSE Stocks'!E144)</f>
        <v>-4.0584017535730465E-3</v>
      </c>
      <c r="F145">
        <f>LN('25 TSE Stocks'!F145/'25 TSE Stocks'!F144)</f>
        <v>-3.6684210337515094E-2</v>
      </c>
      <c r="G145">
        <f>LN('25 TSE Stocks'!G145/'25 TSE Stocks'!G144)</f>
        <v>2.264853698797795E-2</v>
      </c>
      <c r="H145">
        <f>LN('25 TSE Stocks'!H145/'25 TSE Stocks'!H144)</f>
        <v>2.9976422407667725E-2</v>
      </c>
      <c r="I145">
        <f>LN('25 TSE Stocks'!I145/'25 TSE Stocks'!I144)</f>
        <v>-5.7887747988269369E-3</v>
      </c>
      <c r="J145">
        <f>LN('25 TSE Stocks'!J145/'25 TSE Stocks'!J144)</f>
        <v>-7.6394467892069952E-3</v>
      </c>
      <c r="K145">
        <f>LN('25 TSE Stocks'!K145/'25 TSE Stocks'!K144)</f>
        <v>-3.9267484004805044E-2</v>
      </c>
      <c r="L145">
        <f>LN('25 TSE Stocks'!L145/'25 TSE Stocks'!L144)</f>
        <v>1.5088345370607614E-2</v>
      </c>
      <c r="M145">
        <f>LN('25 TSE Stocks'!M145/'25 TSE Stocks'!M144)</f>
        <v>-2.9634156410956462E-2</v>
      </c>
      <c r="N145">
        <f>LN('25 TSE Stocks'!N145/'25 TSE Stocks'!N144)</f>
        <v>-7.0609079543525041E-3</v>
      </c>
      <c r="O145">
        <f>LN('25 TSE Stocks'!O145/'25 TSE Stocks'!O144)</f>
        <v>1.1494228934660592E-2</v>
      </c>
      <c r="P145">
        <f>LN('25 TSE Stocks'!P145/'25 TSE Stocks'!P144)</f>
        <v>-1.2394715533131132E-2</v>
      </c>
      <c r="Q145">
        <f>LN('25 TSE Stocks'!Q145/'25 TSE Stocks'!Q144)</f>
        <v>0</v>
      </c>
      <c r="R145">
        <f>LN('25 TSE Stocks'!R145/'25 TSE Stocks'!R144)</f>
        <v>2.7517392213323541E-2</v>
      </c>
      <c r="S145">
        <f>LN('25 TSE Stocks'!S145/'25 TSE Stocks'!S144)</f>
        <v>-1.7889544096271054E-2</v>
      </c>
      <c r="T145">
        <f>LN('25 TSE Stocks'!T145/'25 TSE Stocks'!T144)</f>
        <v>2.3770314588985854E-2</v>
      </c>
      <c r="U145">
        <f>LN('25 TSE Stocks'!U145/'25 TSE Stocks'!U144)</f>
        <v>-3.8556341238606941E-2</v>
      </c>
      <c r="V145">
        <f>LN('25 TSE Stocks'!V145/'25 TSE Stocks'!V144)</f>
        <v>-2.6668023368908063E-2</v>
      </c>
      <c r="W145">
        <f>LN('25 TSE Stocks'!W145/'25 TSE Stocks'!W144)</f>
        <v>-3.2381429653453211E-2</v>
      </c>
      <c r="X145">
        <f>LN('25 TSE Stocks'!X145/'25 TSE Stocks'!X144)</f>
        <v>-1.7804651113094767E-2</v>
      </c>
      <c r="Y145">
        <f>LN('25 TSE Stocks'!Y145/'25 TSE Stocks'!Y144)</f>
        <v>-4.3852024249939191E-2</v>
      </c>
      <c r="Z145">
        <f>LN('25 TSE Stocks'!Z145/'25 TSE Stocks'!Z144)</f>
        <v>2.2771278679009358E-2</v>
      </c>
    </row>
    <row r="146" spans="1:26" x14ac:dyDescent="0.25">
      <c r="A146" s="1">
        <v>42268</v>
      </c>
      <c r="B146">
        <f>LN('25 TSE Stocks'!B146/'25 TSE Stocks'!B145)</f>
        <v>-4.8662566020957268E-3</v>
      </c>
      <c r="C146">
        <f>LN('25 TSE Stocks'!C146/'25 TSE Stocks'!C145)</f>
        <v>2.4541195057249138E-2</v>
      </c>
      <c r="D146">
        <f>LN('25 TSE Stocks'!D146/'25 TSE Stocks'!D145)</f>
        <v>-6.1751835198642233E-2</v>
      </c>
      <c r="E146">
        <f>LN('25 TSE Stocks'!E146/'25 TSE Stocks'!E145)</f>
        <v>-2.7624939447592235E-2</v>
      </c>
      <c r="F146">
        <f>LN('25 TSE Stocks'!F146/'25 TSE Stocks'!F145)</f>
        <v>1.0296172321495973E-2</v>
      </c>
      <c r="G146">
        <f>LN('25 TSE Stocks'!G146/'25 TSE Stocks'!G145)</f>
        <v>-5.4055609127083544E-3</v>
      </c>
      <c r="H146">
        <f>LN('25 TSE Stocks'!H146/'25 TSE Stocks'!H145)</f>
        <v>-6.6305178273257298E-2</v>
      </c>
      <c r="I146">
        <f>LN('25 TSE Stocks'!I146/'25 TSE Stocks'!I145)</f>
        <v>2.9031361566604868E-4</v>
      </c>
      <c r="J146">
        <f>LN('25 TSE Stocks'!J146/'25 TSE Stocks'!J145)</f>
        <v>3.0627383562785511E-3</v>
      </c>
      <c r="K146">
        <f>LN('25 TSE Stocks'!K146/'25 TSE Stocks'!K145)</f>
        <v>8.1535271353484234E-2</v>
      </c>
      <c r="L146">
        <f>LN('25 TSE Stocks'!L146/'25 TSE Stocks'!L145)</f>
        <v>1.1579991321724955E-2</v>
      </c>
      <c r="M146">
        <f>LN('25 TSE Stocks'!M146/'25 TSE Stocks'!M145)</f>
        <v>1.1925773556453656E-2</v>
      </c>
      <c r="N146">
        <f>LN('25 TSE Stocks'!N146/'25 TSE Stocks'!N145)</f>
        <v>-2.8297363963537357E-2</v>
      </c>
      <c r="O146">
        <f>LN('25 TSE Stocks'!O146/'25 TSE Stocks'!O145)</f>
        <v>4.6883707473908819E-2</v>
      </c>
      <c r="P146">
        <f>LN('25 TSE Stocks'!P146/'25 TSE Stocks'!P145)</f>
        <v>3.125261431091244E-2</v>
      </c>
      <c r="Q146">
        <f>LN('25 TSE Stocks'!Q146/'25 TSE Stocks'!Q145)</f>
        <v>3.1927574069197918E-2</v>
      </c>
      <c r="R146">
        <f>LN('25 TSE Stocks'!R146/'25 TSE Stocks'!R145)</f>
        <v>3.542561231029006E-2</v>
      </c>
      <c r="S146">
        <f>LN('25 TSE Stocks'!S146/'25 TSE Stocks'!S145)</f>
        <v>4.2409162546506035E-2</v>
      </c>
      <c r="T146">
        <f>LN('25 TSE Stocks'!T146/'25 TSE Stocks'!T145)</f>
        <v>0</v>
      </c>
      <c r="U146">
        <f>LN('25 TSE Stocks'!U146/'25 TSE Stocks'!U145)</f>
        <v>5.7103298390595796E-2</v>
      </c>
      <c r="V146">
        <f>LN('25 TSE Stocks'!V146/'25 TSE Stocks'!V145)</f>
        <v>4.4943976394501949E-3</v>
      </c>
      <c r="W146">
        <f>LN('25 TSE Stocks'!W146/'25 TSE Stocks'!W145)</f>
        <v>-7.6240463763588631E-3</v>
      </c>
      <c r="X146">
        <f>LN('25 TSE Stocks'!X146/'25 TSE Stocks'!X145)</f>
        <v>3.5297898836149318E-2</v>
      </c>
      <c r="Y146">
        <f>LN('25 TSE Stocks'!Y146/'25 TSE Stocks'!Y145)</f>
        <v>-1.0398465536914082E-2</v>
      </c>
      <c r="Z146">
        <f>LN('25 TSE Stocks'!Z146/'25 TSE Stocks'!Z145)</f>
        <v>4.9415509841916443E-2</v>
      </c>
    </row>
    <row r="147" spans="1:26" x14ac:dyDescent="0.25">
      <c r="A147" s="1">
        <v>42275</v>
      </c>
      <c r="B147">
        <f>LN('25 TSE Stocks'!B147/'25 TSE Stocks'!B146)</f>
        <v>4.0568930384961314E-3</v>
      </c>
      <c r="C147">
        <f>LN('25 TSE Stocks'!C147/'25 TSE Stocks'!C146)</f>
        <v>-2.4541195057249141E-2</v>
      </c>
      <c r="D147">
        <f>LN('25 TSE Stocks'!D147/'25 TSE Stocks'!D146)</f>
        <v>5.4750572892388244E-2</v>
      </c>
      <c r="E147">
        <f>LN('25 TSE Stocks'!E147/'25 TSE Stocks'!E146)</f>
        <v>2.8844190238046536E-2</v>
      </c>
      <c r="F147">
        <f>LN('25 TSE Stocks'!F147/'25 TSE Stocks'!F146)</f>
        <v>-5.3354037261277082E-3</v>
      </c>
      <c r="G147">
        <f>LN('25 TSE Stocks'!G147/'25 TSE Stocks'!G146)</f>
        <v>8.5801585784949144E-3</v>
      </c>
      <c r="H147">
        <f>LN('25 TSE Stocks'!H147/'25 TSE Stocks'!H146)</f>
        <v>5.9151414120692844E-2</v>
      </c>
      <c r="I147">
        <f>LN('25 TSE Stocks'!I147/'25 TSE Stocks'!I146)</f>
        <v>-8.1585409152167016E-3</v>
      </c>
      <c r="J147">
        <f>LN('25 TSE Stocks'!J147/'25 TSE Stocks'!J146)</f>
        <v>-4.5355627548635639E-2</v>
      </c>
      <c r="K147">
        <f>LN('25 TSE Stocks'!K147/'25 TSE Stocks'!K146)</f>
        <v>1.5538468990811152E-2</v>
      </c>
      <c r="L147">
        <f>LN('25 TSE Stocks'!L147/'25 TSE Stocks'!L146)</f>
        <v>-1.491315570603364E-2</v>
      </c>
      <c r="M147">
        <f>LN('25 TSE Stocks'!M147/'25 TSE Stocks'!M146)</f>
        <v>1.4422139449432606E-2</v>
      </c>
      <c r="N147">
        <f>LN('25 TSE Stocks'!N147/'25 TSE Stocks'!N146)</f>
        <v>-3.9494281457542038E-2</v>
      </c>
      <c r="O147">
        <f>LN('25 TSE Stocks'!O147/'25 TSE Stocks'!O146)</f>
        <v>1.8904155407322067E-2</v>
      </c>
      <c r="P147">
        <f>LN('25 TSE Stocks'!P147/'25 TSE Stocks'!P146)</f>
        <v>2.2814450322743041E-2</v>
      </c>
      <c r="Q147">
        <f>LN('25 TSE Stocks'!Q147/'25 TSE Stocks'!Q146)</f>
        <v>7.366366241752016E-3</v>
      </c>
      <c r="R147">
        <f>LN('25 TSE Stocks'!R147/'25 TSE Stocks'!R146)</f>
        <v>3.3308714632935783E-2</v>
      </c>
      <c r="S147">
        <f>LN('25 TSE Stocks'!S147/'25 TSE Stocks'!S146)</f>
        <v>4.2895955946221302E-2</v>
      </c>
      <c r="T147">
        <f>LN('25 TSE Stocks'!T147/'25 TSE Stocks'!T146)</f>
        <v>6.6888060056634387E-3</v>
      </c>
      <c r="U147">
        <f>LN('25 TSE Stocks'!U147/'25 TSE Stocks'!U146)</f>
        <v>3.3557669146228812E-2</v>
      </c>
      <c r="V147">
        <f>LN('25 TSE Stocks'!V147/'25 TSE Stocks'!V146)</f>
        <v>-1.3544460613045817E-2</v>
      </c>
      <c r="W147">
        <f>LN('25 TSE Stocks'!W147/'25 TSE Stocks'!W146)</f>
        <v>-1.7153034214754087E-2</v>
      </c>
      <c r="X147">
        <f>LN('25 TSE Stocks'!X147/'25 TSE Stocks'!X146)</f>
        <v>3.7811607368355232E-2</v>
      </c>
      <c r="Y147">
        <f>LN('25 TSE Stocks'!Y147/'25 TSE Stocks'!Y146)</f>
        <v>6.9443956349069689E-3</v>
      </c>
      <c r="Z147">
        <f>LN('25 TSE Stocks'!Z147/'25 TSE Stocks'!Z146)</f>
        <v>-2.1661394867910345E-2</v>
      </c>
    </row>
    <row r="148" spans="1:26" x14ac:dyDescent="0.25">
      <c r="A148" s="1">
        <v>42282</v>
      </c>
      <c r="B148">
        <f>LN('25 TSE Stocks'!B148/'25 TSE Stocks'!B147)</f>
        <v>5.4365489893309832E-2</v>
      </c>
      <c r="C148">
        <f>LN('25 TSE Stocks'!C148/'25 TSE Stocks'!C147)</f>
        <v>3.6711605341763799E-2</v>
      </c>
      <c r="D148">
        <f>LN('25 TSE Stocks'!D148/'25 TSE Stocks'!D147)</f>
        <v>2.1774323844334167E-2</v>
      </c>
      <c r="E148">
        <f>LN('25 TSE Stocks'!E148/'25 TSE Stocks'!E147)</f>
        <v>9.914090757986499E-2</v>
      </c>
      <c r="F148">
        <f>LN('25 TSE Stocks'!F148/'25 TSE Stocks'!F147)</f>
        <v>5.1898303042364681E-2</v>
      </c>
      <c r="G148">
        <f>LN('25 TSE Stocks'!G148/'25 TSE Stocks'!G147)</f>
        <v>4.6932512922915129E-2</v>
      </c>
      <c r="H148">
        <f>LN('25 TSE Stocks'!H148/'25 TSE Stocks'!H147)</f>
        <v>3.6058894024789387E-2</v>
      </c>
      <c r="I148">
        <f>LN('25 TSE Stocks'!I148/'25 TSE Stocks'!I147)</f>
        <v>-1.920011223578022E-2</v>
      </c>
      <c r="J148">
        <f>LN('25 TSE Stocks'!J148/'25 TSE Stocks'!J147)</f>
        <v>-2.6965022214745407E-2</v>
      </c>
      <c r="K148">
        <f>LN('25 TSE Stocks'!K148/'25 TSE Stocks'!K147)</f>
        <v>-1.2394645263380301E-2</v>
      </c>
      <c r="L148">
        <f>LN('25 TSE Stocks'!L148/'25 TSE Stocks'!L147)</f>
        <v>1.9843312819640878E-2</v>
      </c>
      <c r="M148">
        <f>LN('25 TSE Stocks'!M148/'25 TSE Stocks'!M147)</f>
        <v>3.389324445348401E-2</v>
      </c>
      <c r="N148">
        <f>LN('25 TSE Stocks'!N148/'25 TSE Stocks'!N147)</f>
        <v>7.8364589207994592E-2</v>
      </c>
      <c r="O148">
        <f>LN('25 TSE Stocks'!O148/'25 TSE Stocks'!O147)</f>
        <v>5.4658346974572683E-2</v>
      </c>
      <c r="P148">
        <f>LN('25 TSE Stocks'!P148/'25 TSE Stocks'!P147)</f>
        <v>1.3866973898626379E-2</v>
      </c>
      <c r="Q148">
        <f>LN('25 TSE Stocks'!Q148/'25 TSE Stocks'!Q147)</f>
        <v>3.9915391770129219E-2</v>
      </c>
      <c r="R148">
        <f>LN('25 TSE Stocks'!R148/'25 TSE Stocks'!R147)</f>
        <v>-6.3547691770447319E-3</v>
      </c>
      <c r="S148">
        <f>LN('25 TSE Stocks'!S148/'25 TSE Stocks'!S147)</f>
        <v>-2.3478023989498453E-2</v>
      </c>
      <c r="T148">
        <f>LN('25 TSE Stocks'!T148/'25 TSE Stocks'!T147)</f>
        <v>7.0083561813612014E-2</v>
      </c>
      <c r="U148">
        <f>LN('25 TSE Stocks'!U148/'25 TSE Stocks'!U147)</f>
        <v>2.7163750860600103E-3</v>
      </c>
      <c r="V148">
        <f>LN('25 TSE Stocks'!V148/'25 TSE Stocks'!V147)</f>
        <v>5.7996187078016008E-2</v>
      </c>
      <c r="W148">
        <f>LN('25 TSE Stocks'!W148/'25 TSE Stocks'!W147)</f>
        <v>6.1005143612391802E-2</v>
      </c>
      <c r="X148">
        <f>LN('25 TSE Stocks'!X148/'25 TSE Stocks'!X147)</f>
        <v>-3.6848567282662954E-2</v>
      </c>
      <c r="Y148">
        <f>LN('25 TSE Stocks'!Y148/'25 TSE Stocks'!Y147)</f>
        <v>8.6145800698093036E-2</v>
      </c>
      <c r="Z148">
        <f>LN('25 TSE Stocks'!Z148/'25 TSE Stocks'!Z147)</f>
        <v>5.2243600120200333E-3</v>
      </c>
    </row>
    <row r="149" spans="1:26" x14ac:dyDescent="0.25">
      <c r="A149" s="1">
        <v>42289</v>
      </c>
      <c r="B149">
        <f>LN('25 TSE Stocks'!B149/'25 TSE Stocks'!B148)</f>
        <v>-4.6118041935609222E-3</v>
      </c>
      <c r="C149">
        <f>LN('25 TSE Stocks'!C149/'25 TSE Stocks'!C148)</f>
        <v>4.0242469051314528E-3</v>
      </c>
      <c r="D149">
        <f>LN('25 TSE Stocks'!D149/'25 TSE Stocks'!D148)</f>
        <v>-2.4993810674393244E-2</v>
      </c>
      <c r="E149">
        <f>LN('25 TSE Stocks'!E149/'25 TSE Stocks'!E148)</f>
        <v>-5.5770631179008446E-3</v>
      </c>
      <c r="F149">
        <f>LN('25 TSE Stocks'!F149/'25 TSE Stocks'!F148)</f>
        <v>-3.0137429796073124E-2</v>
      </c>
      <c r="G149">
        <f>LN('25 TSE Stocks'!G149/'25 TSE Stocks'!G148)</f>
        <v>-1.3422879047663042E-2</v>
      </c>
      <c r="H149">
        <f>LN('25 TSE Stocks'!H149/'25 TSE Stocks'!H148)</f>
        <v>-1.6096910734375181E-2</v>
      </c>
      <c r="I149">
        <f>LN('25 TSE Stocks'!I149/'25 TSE Stocks'!I148)</f>
        <v>4.4335093515244478E-2</v>
      </c>
      <c r="J149">
        <f>LN('25 TSE Stocks'!J149/'25 TSE Stocks'!J148)</f>
        <v>4.0295579543472404E-2</v>
      </c>
      <c r="K149">
        <f>LN('25 TSE Stocks'!K149/'25 TSE Stocks'!K148)</f>
        <v>-1.3544135289270027E-2</v>
      </c>
      <c r="L149">
        <f>LN('25 TSE Stocks'!L149/'25 TSE Stocks'!L148)</f>
        <v>-9.8848265468604642E-3</v>
      </c>
      <c r="M149">
        <f>LN('25 TSE Stocks'!M149/'25 TSE Stocks'!M148)</f>
        <v>0</v>
      </c>
      <c r="N149">
        <f>LN('25 TSE Stocks'!N149/'25 TSE Stocks'!N148)</f>
        <v>-7.5524894570542567E-2</v>
      </c>
      <c r="O149">
        <f>LN('25 TSE Stocks'!O149/'25 TSE Stocks'!O148)</f>
        <v>2.5297927873593959E-3</v>
      </c>
      <c r="P149">
        <f>LN('25 TSE Stocks'!P149/'25 TSE Stocks'!P148)</f>
        <v>3.1285274738853092E-2</v>
      </c>
      <c r="Q149">
        <f>LN('25 TSE Stocks'!Q149/'25 TSE Stocks'!Q148)</f>
        <v>-1.4311677072804835E-2</v>
      </c>
      <c r="R149">
        <f>LN('25 TSE Stocks'!R149/'25 TSE Stocks'!R148)</f>
        <v>-1.2832721365655775E-2</v>
      </c>
      <c r="S149">
        <f>LN('25 TSE Stocks'!S149/'25 TSE Stocks'!S148)</f>
        <v>2.2599657004889365E-3</v>
      </c>
      <c r="T149">
        <f>LN('25 TSE Stocks'!T149/'25 TSE Stocks'!T148)</f>
        <v>1.5707173626220202E-3</v>
      </c>
      <c r="U149">
        <f>LN('25 TSE Stocks'!U149/'25 TSE Stocks'!U148)</f>
        <v>3.9185835103959545E-2</v>
      </c>
      <c r="V149">
        <f>LN('25 TSE Stocks'!V149/'25 TSE Stocks'!V148)</f>
        <v>-4.4452003844792767E-2</v>
      </c>
      <c r="W149">
        <f>LN('25 TSE Stocks'!W149/'25 TSE Stocks'!W148)</f>
        <v>4.1235875338402654E-4</v>
      </c>
      <c r="X149">
        <f>LN('25 TSE Stocks'!X149/'25 TSE Stocks'!X148)</f>
        <v>9.1891802199662337E-2</v>
      </c>
      <c r="Y149">
        <f>LN('25 TSE Stocks'!Y149/'25 TSE Stocks'!Y148)</f>
        <v>9.4788731535036148E-3</v>
      </c>
      <c r="Z149">
        <f>LN('25 TSE Stocks'!Z149/'25 TSE Stocks'!Z148)</f>
        <v>3.4392623666378908E-2</v>
      </c>
    </row>
    <row r="150" spans="1:26" x14ac:dyDescent="0.25">
      <c r="A150" s="1">
        <v>42296</v>
      </c>
      <c r="B150">
        <f>LN('25 TSE Stocks'!B150/'25 TSE Stocks'!B149)</f>
        <v>8.438810905849508E-3</v>
      </c>
      <c r="C150">
        <f>LN('25 TSE Stocks'!C150/'25 TSE Stocks'!C149)</f>
        <v>-7.052835409746913E-3</v>
      </c>
      <c r="D150">
        <f>LN('25 TSE Stocks'!D150/'25 TSE Stocks'!D149)</f>
        <v>4.0939662484179656E-2</v>
      </c>
      <c r="E150">
        <f>LN('25 TSE Stocks'!E150/'25 TSE Stocks'!E149)</f>
        <v>1.7005952408312087E-2</v>
      </c>
      <c r="F150">
        <f>LN('25 TSE Stocks'!F150/'25 TSE Stocks'!F149)</f>
        <v>4.0111786123641642E-2</v>
      </c>
      <c r="G150">
        <f>LN('25 TSE Stocks'!G150/'25 TSE Stocks'!G149)</f>
        <v>1.6351945129058239E-2</v>
      </c>
      <c r="H150">
        <f>LN('25 TSE Stocks'!H150/'25 TSE Stocks'!H149)</f>
        <v>2.404926565412676E-2</v>
      </c>
      <c r="I150">
        <f>LN('25 TSE Stocks'!I150/'25 TSE Stocks'!I149)</f>
        <v>1.332018375283512E-2</v>
      </c>
      <c r="J150">
        <f>LN('25 TSE Stocks'!J150/'25 TSE Stocks'!J149)</f>
        <v>3.2636871742582216E-2</v>
      </c>
      <c r="K150">
        <f>LN('25 TSE Stocks'!K150/'25 TSE Stocks'!K149)</f>
        <v>2.6907507633956978E-2</v>
      </c>
      <c r="L150">
        <f>LN('25 TSE Stocks'!L150/'25 TSE Stocks'!L149)</f>
        <v>5.9455291271896173E-2</v>
      </c>
      <c r="M150">
        <f>LN('25 TSE Stocks'!M150/'25 TSE Stocks'!M149)</f>
        <v>-6.7840081619766433E-3</v>
      </c>
      <c r="N150">
        <f>LN('25 TSE Stocks'!N150/'25 TSE Stocks'!N149)</f>
        <v>9.0314155227956272E-2</v>
      </c>
      <c r="O150">
        <f>LN('25 TSE Stocks'!O150/'25 TSE Stocks'!O149)</f>
        <v>6.9295998205997439E-2</v>
      </c>
      <c r="P150">
        <f>LN('25 TSE Stocks'!P150/'25 TSE Stocks'!P149)</f>
        <v>5.5902667334144722E-2</v>
      </c>
      <c r="Q150">
        <f>LN('25 TSE Stocks'!Q150/'25 TSE Stocks'!Q149)</f>
        <v>2.8421136958553955E-2</v>
      </c>
      <c r="R150">
        <f>LN('25 TSE Stocks'!R150/'25 TSE Stocks'!R149)</f>
        <v>-9.0814710171924339E-3</v>
      </c>
      <c r="S150">
        <f>LN('25 TSE Stocks'!S150/'25 TSE Stocks'!S149)</f>
        <v>1.3453089483089048E-2</v>
      </c>
      <c r="T150">
        <f>LN('25 TSE Stocks'!T150/'25 TSE Stocks'!T149)</f>
        <v>-1.1049560893005426E-2</v>
      </c>
      <c r="U150">
        <f>LN('25 TSE Stocks'!U150/'25 TSE Stocks'!U149)</f>
        <v>2.0140068097643956E-2</v>
      </c>
      <c r="V150">
        <f>LN('25 TSE Stocks'!V150/'25 TSE Stocks'!V149)</f>
        <v>1.801863185116951E-2</v>
      </c>
      <c r="W150">
        <f>LN('25 TSE Stocks'!W150/'25 TSE Stocks'!W149)</f>
        <v>2.6451269206028007E-2</v>
      </c>
      <c r="X150">
        <f>LN('25 TSE Stocks'!X150/'25 TSE Stocks'!X149)</f>
        <v>-7.0484847810930625E-3</v>
      </c>
      <c r="Y150">
        <f>LN('25 TSE Stocks'!Y150/'25 TSE Stocks'!Y149)</f>
        <v>3.0962451679877826E-2</v>
      </c>
      <c r="Z150">
        <f>LN('25 TSE Stocks'!Z150/'25 TSE Stocks'!Z149)</f>
        <v>3.5524489542128205E-3</v>
      </c>
    </row>
    <row r="151" spans="1:26" x14ac:dyDescent="0.25">
      <c r="A151" s="1">
        <v>42303</v>
      </c>
      <c r="B151">
        <f>LN('25 TSE Stocks'!B151/'25 TSE Stocks'!B150)</f>
        <v>1.2903410060654496E-2</v>
      </c>
      <c r="C151">
        <f>LN('25 TSE Stocks'!C151/'25 TSE Stocks'!C150)</f>
        <v>1.106084993699543E-2</v>
      </c>
      <c r="D151">
        <f>LN('25 TSE Stocks'!D151/'25 TSE Stocks'!D150)</f>
        <v>1.8472163244496815E-2</v>
      </c>
      <c r="E151">
        <f>LN('25 TSE Stocks'!E151/'25 TSE Stocks'!E150)</f>
        <v>-9.5767269193899451E-3</v>
      </c>
      <c r="F151">
        <f>LN('25 TSE Stocks'!F151/'25 TSE Stocks'!F150)</f>
        <v>5.9627268667694893E-3</v>
      </c>
      <c r="G151">
        <f>LN('25 TSE Stocks'!G151/'25 TSE Stocks'!G150)</f>
        <v>-7.0708067360951568E-3</v>
      </c>
      <c r="H151">
        <f>LN('25 TSE Stocks'!H151/'25 TSE Stocks'!H150)</f>
        <v>6.701068393840362E-2</v>
      </c>
      <c r="I151">
        <f>LN('25 TSE Stocks'!I151/'25 TSE Stocks'!I150)</f>
        <v>1.9791597244343196E-2</v>
      </c>
      <c r="J151">
        <f>LN('25 TSE Stocks'!J151/'25 TSE Stocks'!J150)</f>
        <v>6.3678198819252171E-2</v>
      </c>
      <c r="K151">
        <f>LN('25 TSE Stocks'!K151/'25 TSE Stocks'!K150)</f>
        <v>4.1176032461262592E-2</v>
      </c>
      <c r="L151">
        <f>LN('25 TSE Stocks'!L151/'25 TSE Stocks'!L150)</f>
        <v>4.6692608693574937E-3</v>
      </c>
      <c r="M151">
        <f>LN('25 TSE Stocks'!M151/'25 TSE Stocks'!M150)</f>
        <v>3.534821646277745E-2</v>
      </c>
      <c r="N151">
        <f>LN('25 TSE Stocks'!N151/'25 TSE Stocks'!N150)</f>
        <v>-5.194862891322643E-3</v>
      </c>
      <c r="O151">
        <f>LN('25 TSE Stocks'!O151/'25 TSE Stocks'!O150)</f>
        <v>9.9544644777714117E-2</v>
      </c>
      <c r="P151">
        <f>LN('25 TSE Stocks'!P151/'25 TSE Stocks'!P150)</f>
        <v>1.939929915079263E-3</v>
      </c>
      <c r="Q151">
        <f>LN('25 TSE Stocks'!Q151/'25 TSE Stocks'!Q150)</f>
        <v>-1.7668388835026073E-2</v>
      </c>
      <c r="R151">
        <f>LN('25 TSE Stocks'!R151/'25 TSE Stocks'!R150)</f>
        <v>2.5731918583460318E-2</v>
      </c>
      <c r="S151">
        <f>LN('25 TSE Stocks'!S151/'25 TSE Stocks'!S150)</f>
        <v>1.1130393326935482E-3</v>
      </c>
      <c r="T151">
        <f>LN('25 TSE Stocks'!T151/'25 TSE Stocks'!T150)</f>
        <v>-1.7614691953512025E-2</v>
      </c>
      <c r="U151">
        <f>LN('25 TSE Stocks'!U151/'25 TSE Stocks'!U150)</f>
        <v>6.1306377377547697E-2</v>
      </c>
      <c r="V151">
        <f>LN('25 TSE Stocks'!V151/'25 TSE Stocks'!V150)</f>
        <v>0</v>
      </c>
      <c r="W151">
        <f>LN('25 TSE Stocks'!W151/'25 TSE Stocks'!W150)</f>
        <v>1.0387520509279135E-2</v>
      </c>
      <c r="X151">
        <f>LN('25 TSE Stocks'!X151/'25 TSE Stocks'!X150)</f>
        <v>3.4755987927745043E-2</v>
      </c>
      <c r="Y151">
        <f>LN('25 TSE Stocks'!Y151/'25 TSE Stocks'!Y150)</f>
        <v>1.2121335993988349E-2</v>
      </c>
      <c r="Z151">
        <f>LN('25 TSE Stocks'!Z151/'25 TSE Stocks'!Z150)</f>
        <v>-7.1174179369291853E-3</v>
      </c>
    </row>
    <row r="152" spans="1:26" x14ac:dyDescent="0.25">
      <c r="A152" s="1">
        <v>42310</v>
      </c>
      <c r="B152">
        <f>LN('25 TSE Stocks'!B152/'25 TSE Stocks'!B151)</f>
        <v>-2.2884087952437002E-2</v>
      </c>
      <c r="C152">
        <f>LN('25 TSE Stocks'!C152/'25 TSE Stocks'!C151)</f>
        <v>-8.7738866238470464E-2</v>
      </c>
      <c r="D152">
        <f>LN('25 TSE Stocks'!D152/'25 TSE Stocks'!D151)</f>
        <v>6.6336303038636727E-3</v>
      </c>
      <c r="E152">
        <f>LN('25 TSE Stocks'!E152/'25 TSE Stocks'!E151)</f>
        <v>6.9338176747585953E-2</v>
      </c>
      <c r="F152">
        <f>LN('25 TSE Stocks'!F152/'25 TSE Stocks'!F151)</f>
        <v>-2.5329598361212742E-3</v>
      </c>
      <c r="G152">
        <f>LN('25 TSE Stocks'!G152/'25 TSE Stocks'!G151)</f>
        <v>4.4084042503005202E-3</v>
      </c>
      <c r="H152">
        <f>LN('25 TSE Stocks'!H152/'25 TSE Stocks'!H151)</f>
        <v>2.7740412515913945E-3</v>
      </c>
      <c r="I152">
        <f>LN('25 TSE Stocks'!I152/'25 TSE Stocks'!I151)</f>
        <v>2.399894455347883E-2</v>
      </c>
      <c r="J152">
        <f>LN('25 TSE Stocks'!J152/'25 TSE Stocks'!J151)</f>
        <v>5.8512473423626234E-2</v>
      </c>
      <c r="K152">
        <f>LN('25 TSE Stocks'!K152/'25 TSE Stocks'!K151)</f>
        <v>-1.0672780009565442E-2</v>
      </c>
      <c r="L152">
        <f>LN('25 TSE Stocks'!L152/'25 TSE Stocks'!L151)</f>
        <v>1.55156128245023E-3</v>
      </c>
      <c r="M152">
        <f>LN('25 TSE Stocks'!M152/'25 TSE Stocks'!M151)</f>
        <v>1.1201151789357443E-2</v>
      </c>
      <c r="N152">
        <f>LN('25 TSE Stocks'!N152/'25 TSE Stocks'!N151)</f>
        <v>3.3293624873069867E-2</v>
      </c>
      <c r="O152">
        <f>LN('25 TSE Stocks'!O152/'25 TSE Stocks'!O151)</f>
        <v>-2.2444028888189808E-2</v>
      </c>
      <c r="P152">
        <f>LN('25 TSE Stocks'!P152/'25 TSE Stocks'!P151)</f>
        <v>-9.737192047343024E-3</v>
      </c>
      <c r="Q152">
        <f>LN('25 TSE Stocks'!Q152/'25 TSE Stocks'!Q151)</f>
        <v>-1.0752748123527967E-2</v>
      </c>
      <c r="R152">
        <f>LN('25 TSE Stocks'!R152/'25 TSE Stocks'!R151)</f>
        <v>3.2315591208002335E-2</v>
      </c>
      <c r="S152">
        <f>LN('25 TSE Stocks'!S152/'25 TSE Stocks'!S151)</f>
        <v>7.7562951643638973E-3</v>
      </c>
      <c r="T152">
        <f>LN('25 TSE Stocks'!T152/'25 TSE Stocks'!T151)</f>
        <v>4.4241160606436278E-2</v>
      </c>
      <c r="U152">
        <f>LN('25 TSE Stocks'!U152/'25 TSE Stocks'!U151)</f>
        <v>-2.3351507815599904E-2</v>
      </c>
      <c r="V152">
        <f>LN('25 TSE Stocks'!V152/'25 TSE Stocks'!V151)</f>
        <v>3.0771538925250554E-2</v>
      </c>
      <c r="W152">
        <f>LN('25 TSE Stocks'!W152/'25 TSE Stocks'!W151)</f>
        <v>-7.1797534616491335E-3</v>
      </c>
      <c r="X152">
        <f>LN('25 TSE Stocks'!X152/'25 TSE Stocks'!X151)</f>
        <v>2.6960226540501366E-2</v>
      </c>
      <c r="Y152">
        <f>LN('25 TSE Stocks'!Y152/'25 TSE Stocks'!Y151)</f>
        <v>5.5651277740945498E-2</v>
      </c>
      <c r="Z152">
        <f>LN('25 TSE Stocks'!Z152/'25 TSE Stocks'!Z151)</f>
        <v>-1.0772313879579259E-2</v>
      </c>
    </row>
    <row r="153" spans="1:26" x14ac:dyDescent="0.25">
      <c r="A153" s="1">
        <v>42317</v>
      </c>
      <c r="B153">
        <f>LN('25 TSE Stocks'!B153/'25 TSE Stocks'!B152)</f>
        <v>-1.555265990054993E-2</v>
      </c>
      <c r="C153">
        <f>LN('25 TSE Stocks'!C153/'25 TSE Stocks'!C152)</f>
        <v>3.2696677569261402E-3</v>
      </c>
      <c r="D153">
        <f>LN('25 TSE Stocks'!D153/'25 TSE Stocks'!D152)</f>
        <v>7.7878904258503787E-2</v>
      </c>
      <c r="E153">
        <f>LN('25 TSE Stocks'!E153/'25 TSE Stocks'!E152)</f>
        <v>3.4471178097847778E-3</v>
      </c>
      <c r="F153">
        <f>LN('25 TSE Stocks'!F153/'25 TSE Stocks'!F152)</f>
        <v>5.0081550490235917E-2</v>
      </c>
      <c r="G153">
        <f>LN('25 TSE Stocks'!G153/'25 TSE Stocks'!G152)</f>
        <v>3.0612016303443869E-3</v>
      </c>
      <c r="H153">
        <f>LN('25 TSE Stocks'!H153/'25 TSE Stocks'!H152)</f>
        <v>-1.48838477785933E-2</v>
      </c>
      <c r="I153">
        <f>LN('25 TSE Stocks'!I153/'25 TSE Stocks'!I152)</f>
        <v>1.0187837703637749E-2</v>
      </c>
      <c r="J153">
        <f>LN('25 TSE Stocks'!J153/'25 TSE Stocks'!J152)</f>
        <v>2.0094478915103745E-2</v>
      </c>
      <c r="K153">
        <f>LN('25 TSE Stocks'!K153/'25 TSE Stocks'!K152)</f>
        <v>2.6470762221390106E-2</v>
      </c>
      <c r="L153">
        <f>LN('25 TSE Stocks'!L153/'25 TSE Stocks'!L152)</f>
        <v>3.8027535207317199E-2</v>
      </c>
      <c r="M153">
        <f>LN('25 TSE Stocks'!M153/'25 TSE Stocks'!M152)</f>
        <v>4.8908102330601694E-2</v>
      </c>
      <c r="N153">
        <f>LN('25 TSE Stocks'!N153/'25 TSE Stocks'!N152)</f>
        <v>9.447019914133048E-2</v>
      </c>
      <c r="O153">
        <f>LN('25 TSE Stocks'!O153/'25 TSE Stocks'!O152)</f>
        <v>4.7729713573425522E-2</v>
      </c>
      <c r="P153">
        <f>LN('25 TSE Stocks'!P153/'25 TSE Stocks'!P152)</f>
        <v>-1.3793314545181234E-2</v>
      </c>
      <c r="Q153">
        <f>LN('25 TSE Stocks'!Q153/'25 TSE Stocks'!Q152)</f>
        <v>0.13150239479657594</v>
      </c>
      <c r="R153">
        <f>LN('25 TSE Stocks'!R153/'25 TSE Stocks'!R152)</f>
        <v>1.6725157029840756E-2</v>
      </c>
      <c r="S153">
        <f>LN('25 TSE Stocks'!S153/'25 TSE Stocks'!S152)</f>
        <v>3.3643876410937468E-2</v>
      </c>
      <c r="T153">
        <f>LN('25 TSE Stocks'!T153/'25 TSE Stocks'!T152)</f>
        <v>4.6260561653040291E-3</v>
      </c>
      <c r="U153">
        <f>LN('25 TSE Stocks'!U153/'25 TSE Stocks'!U152)</f>
        <v>1.5143273821441041E-2</v>
      </c>
      <c r="V153">
        <f>LN('25 TSE Stocks'!V153/'25 TSE Stocks'!V152)</f>
        <v>1.2903430266824108E-2</v>
      </c>
      <c r="W153">
        <f>LN('25 TSE Stocks'!W153/'25 TSE Stocks'!W152)</f>
        <v>-3.9188958821017528E-2</v>
      </c>
      <c r="X153">
        <f>LN('25 TSE Stocks'!X153/'25 TSE Stocks'!X152)</f>
        <v>-6.6721369243711946E-3</v>
      </c>
      <c r="Y153">
        <f>LN('25 TSE Stocks'!Y153/'25 TSE Stocks'!Y152)</f>
        <v>2.2535914815694457E-2</v>
      </c>
      <c r="Z153">
        <f>LN('25 TSE Stocks'!Z153/'25 TSE Stocks'!Z152)</f>
        <v>-2.7449039102376768E-2</v>
      </c>
    </row>
    <row r="154" spans="1:26" x14ac:dyDescent="0.25">
      <c r="A154" s="1">
        <v>42324</v>
      </c>
      <c r="B154">
        <f>LN('25 TSE Stocks'!B154/'25 TSE Stocks'!B153)</f>
        <v>4.6914493025944351E-3</v>
      </c>
      <c r="C154">
        <f>LN('25 TSE Stocks'!C154/'25 TSE Stocks'!C153)</f>
        <v>0.11596781118858075</v>
      </c>
      <c r="D154">
        <f>LN('25 TSE Stocks'!D154/'25 TSE Stocks'!D153)</f>
        <v>7.1103519806622432E-3</v>
      </c>
      <c r="E154">
        <f>LN('25 TSE Stocks'!E154/'25 TSE Stocks'!E153)</f>
        <v>4.0133659601865837E-2</v>
      </c>
      <c r="F154">
        <f>LN('25 TSE Stocks'!F154/'25 TSE Stocks'!F153)</f>
        <v>2.4115997012350856E-4</v>
      </c>
      <c r="G154">
        <f>LN('25 TSE Stocks'!G154/'25 TSE Stocks'!G153)</f>
        <v>7.6780390694107838E-3</v>
      </c>
      <c r="H154">
        <f>LN('25 TSE Stocks'!H154/'25 TSE Stocks'!H153)</f>
        <v>2.8639147759769678E-2</v>
      </c>
      <c r="I154">
        <f>LN('25 TSE Stocks'!I154/'25 TSE Stocks'!I153)</f>
        <v>-3.3359075298152567E-2</v>
      </c>
      <c r="J154">
        <f>LN('25 TSE Stocks'!J154/'25 TSE Stocks'!J153)</f>
        <v>2.8760054917491808E-2</v>
      </c>
      <c r="K154">
        <f>LN('25 TSE Stocks'!K154/'25 TSE Stocks'!K153)</f>
        <v>3.0866709511148276E-2</v>
      </c>
      <c r="L154">
        <f>LN('25 TSE Stocks'!L154/'25 TSE Stocks'!L153)</f>
        <v>-4.7373381220996873E-2</v>
      </c>
      <c r="M154">
        <f>LN('25 TSE Stocks'!M154/'25 TSE Stocks'!M153)</f>
        <v>2.502304490818049E-2</v>
      </c>
      <c r="N154">
        <f>LN('25 TSE Stocks'!N154/'25 TSE Stocks'!N153)</f>
        <v>-4.9778938716071187E-3</v>
      </c>
      <c r="O154">
        <f>LN('25 TSE Stocks'!O154/'25 TSE Stocks'!O153)</f>
        <v>-1.3828123618481963E-2</v>
      </c>
      <c r="P154">
        <f>LN('25 TSE Stocks'!P154/'25 TSE Stocks'!P153)</f>
        <v>-5.9699708461260614E-3</v>
      </c>
      <c r="Q154">
        <f>LN('25 TSE Stocks'!Q154/'25 TSE Stocks'!Q153)</f>
        <v>3.873436431201132E-2</v>
      </c>
      <c r="R154">
        <f>LN('25 TSE Stocks'!R154/'25 TSE Stocks'!R153)</f>
        <v>5.856812120930666E-3</v>
      </c>
      <c r="S154">
        <f>LN('25 TSE Stocks'!S154/'25 TSE Stocks'!S153)</f>
        <v>2.2164499213677039E-2</v>
      </c>
      <c r="T154">
        <f>LN('25 TSE Stocks'!T154/'25 TSE Stocks'!T153)</f>
        <v>5.5361964774957924E-2</v>
      </c>
      <c r="U154">
        <f>LN('25 TSE Stocks'!U154/'25 TSE Stocks'!U153)</f>
        <v>3.3529851919821822E-2</v>
      </c>
      <c r="V154">
        <f>LN('25 TSE Stocks'!V154/'25 TSE Stocks'!V153)</f>
        <v>-4.2825610428395139E-3</v>
      </c>
      <c r="W154">
        <f>LN('25 TSE Stocks'!W154/'25 TSE Stocks'!W153)</f>
        <v>1.8969582334528792E-2</v>
      </c>
      <c r="X154">
        <f>LN('25 TSE Stocks'!X154/'25 TSE Stocks'!X153)</f>
        <v>6.558384795291769E-2</v>
      </c>
      <c r="Y154">
        <f>LN('25 TSE Stocks'!Y154/'25 TSE Stocks'!Y153)</f>
        <v>3.8256211496439742E-2</v>
      </c>
      <c r="Z154">
        <f>LN('25 TSE Stocks'!Z154/'25 TSE Stocks'!Z153)</f>
        <v>8.0185332675805382E-2</v>
      </c>
    </row>
    <row r="155" spans="1:26" x14ac:dyDescent="0.25">
      <c r="A155" s="1">
        <v>42331</v>
      </c>
      <c r="B155">
        <f>LN('25 TSE Stocks'!B155/'25 TSE Stocks'!B154)</f>
        <v>1.9312884198273615E-2</v>
      </c>
      <c r="C155">
        <f>LN('25 TSE Stocks'!C155/'25 TSE Stocks'!C154)</f>
        <v>3.241465291977224E-2</v>
      </c>
      <c r="D155">
        <f>LN('25 TSE Stocks'!D155/'25 TSE Stocks'!D154)</f>
        <v>6.0543504268001334E-3</v>
      </c>
      <c r="E155">
        <f>LN('25 TSE Stocks'!E155/'25 TSE Stocks'!E154)</f>
        <v>-8.2989966016110799E-3</v>
      </c>
      <c r="F155">
        <f>LN('25 TSE Stocks'!F155/'25 TSE Stocks'!F154)</f>
        <v>-3.1604909420729341E-2</v>
      </c>
      <c r="G155">
        <f>LN('25 TSE Stocks'!G155/'25 TSE Stocks'!G154)</f>
        <v>1.1407695068750915E-2</v>
      </c>
      <c r="H155">
        <f>LN('25 TSE Stocks'!H155/'25 TSE Stocks'!H154)</f>
        <v>8.1633298008955898E-3</v>
      </c>
      <c r="I155">
        <f>LN('25 TSE Stocks'!I155/'25 TSE Stocks'!I154)</f>
        <v>-3.2229173758181635E-2</v>
      </c>
      <c r="J155">
        <f>LN('25 TSE Stocks'!J155/'25 TSE Stocks'!J154)</f>
        <v>6.4227282863678096E-3</v>
      </c>
      <c r="K155">
        <f>LN('25 TSE Stocks'!K155/'25 TSE Stocks'!K154)</f>
        <v>2.3035494203408162E-2</v>
      </c>
      <c r="L155">
        <f>LN('25 TSE Stocks'!L155/'25 TSE Stocks'!L154)</f>
        <v>-4.4807638976053471E-2</v>
      </c>
      <c r="M155">
        <f>LN('25 TSE Stocks'!M155/'25 TSE Stocks'!M154)</f>
        <v>6.587526948750296E-3</v>
      </c>
      <c r="N155">
        <f>LN('25 TSE Stocks'!N155/'25 TSE Stocks'!N154)</f>
        <v>-4.2315479084871141E-3</v>
      </c>
      <c r="O155">
        <f>LN('25 TSE Stocks'!O155/'25 TSE Stocks'!O154)</f>
        <v>4.2192943563631601E-4</v>
      </c>
      <c r="P155">
        <f>LN('25 TSE Stocks'!P155/'25 TSE Stocks'!P154)</f>
        <v>7.9521984546034527E-3</v>
      </c>
      <c r="Q155">
        <f>LN('25 TSE Stocks'!Q155/'25 TSE Stocks'!Q154)</f>
        <v>-2.3060154641557848E-2</v>
      </c>
      <c r="R155">
        <f>LN('25 TSE Stocks'!R155/'25 TSE Stocks'!R154)</f>
        <v>-1.7150377472343988E-2</v>
      </c>
      <c r="S155">
        <f>LN('25 TSE Stocks'!S155/'25 TSE Stocks'!S154)</f>
        <v>-1.578134617314271E-2</v>
      </c>
      <c r="T155">
        <f>LN('25 TSE Stocks'!T155/'25 TSE Stocks'!T154)</f>
        <v>8.6956847670869482E-3</v>
      </c>
      <c r="U155">
        <f>LN('25 TSE Stocks'!U155/'25 TSE Stocks'!U154)</f>
        <v>2.1853729322022946E-3</v>
      </c>
      <c r="V155">
        <f>LN('25 TSE Stocks'!V155/'25 TSE Stocks'!V154)</f>
        <v>4.2825610428394428E-3</v>
      </c>
      <c r="W155">
        <f>LN('25 TSE Stocks'!W155/'25 TSE Stocks'!W154)</f>
        <v>-3.2730930639070172E-3</v>
      </c>
      <c r="X155">
        <f>LN('25 TSE Stocks'!X155/'25 TSE Stocks'!X154)</f>
        <v>4.691198581710335E-3</v>
      </c>
      <c r="Y155">
        <f>LN('25 TSE Stocks'!Y155/'25 TSE Stocks'!Y154)</f>
        <v>-5.3765947918631473E-3</v>
      </c>
      <c r="Z155">
        <f>LN('25 TSE Stocks'!Z155/'25 TSE Stocks'!Z154)</f>
        <v>1.022155360063527E-2</v>
      </c>
    </row>
    <row r="156" spans="1:26" x14ac:dyDescent="0.25">
      <c r="A156" s="1">
        <v>42338</v>
      </c>
      <c r="B156">
        <f>LN('25 TSE Stocks'!B156/'25 TSE Stocks'!B155)</f>
        <v>1.9697703614007023E-2</v>
      </c>
      <c r="C156">
        <f>LN('25 TSE Stocks'!C156/'25 TSE Stocks'!C155)</f>
        <v>-2.0853751344358209E-2</v>
      </c>
      <c r="D156">
        <f>LN('25 TSE Stocks'!D156/'25 TSE Stocks'!D155)</f>
        <v>2.7779448228466851E-2</v>
      </c>
      <c r="E156">
        <f>LN('25 TSE Stocks'!E156/'25 TSE Stocks'!E155)</f>
        <v>-2.1904792984907301E-2</v>
      </c>
      <c r="F156">
        <f>LN('25 TSE Stocks'!F156/'25 TSE Stocks'!F155)</f>
        <v>1.2442893606421903E-4</v>
      </c>
      <c r="G156">
        <f>LN('25 TSE Stocks'!G156/'25 TSE Stocks'!G155)</f>
        <v>2.8642383225929539E-3</v>
      </c>
      <c r="H156">
        <f>LN('25 TSE Stocks'!H156/'25 TSE Stocks'!H155)</f>
        <v>-1.0899230857444247E-2</v>
      </c>
      <c r="I156">
        <f>LN('25 TSE Stocks'!I156/'25 TSE Stocks'!I155)</f>
        <v>-2.4215616052675814E-2</v>
      </c>
      <c r="J156">
        <f>LN('25 TSE Stocks'!J156/'25 TSE Stocks'!J155)</f>
        <v>-3.3857586397415186E-2</v>
      </c>
      <c r="K156">
        <f>LN('25 TSE Stocks'!K156/'25 TSE Stocks'!K155)</f>
        <v>-2.506393183764619E-2</v>
      </c>
      <c r="L156">
        <f>LN('25 TSE Stocks'!L156/'25 TSE Stocks'!L155)</f>
        <v>1.6354611540286557E-3</v>
      </c>
      <c r="M156">
        <f>LN('25 TSE Stocks'!M156/'25 TSE Stocks'!M155)</f>
        <v>-3.3084816107395103E-2</v>
      </c>
      <c r="N156">
        <f>LN('25 TSE Stocks'!N156/'25 TSE Stocks'!N155)</f>
        <v>1.4542716660564864E-2</v>
      </c>
      <c r="O156">
        <f>LN('25 TSE Stocks'!O156/'25 TSE Stocks'!O155)</f>
        <v>1.0488928654521279E-2</v>
      </c>
      <c r="P156">
        <f>LN('25 TSE Stocks'!P156/'25 TSE Stocks'!P155)</f>
        <v>-1.4962857637883031E-2</v>
      </c>
      <c r="Q156">
        <f>LN('25 TSE Stocks'!Q156/'25 TSE Stocks'!Q155)</f>
        <v>-6.2400499182242971E-3</v>
      </c>
      <c r="R156">
        <f>LN('25 TSE Stocks'!R156/'25 TSE Stocks'!R155)</f>
        <v>-4.8327260713838451E-2</v>
      </c>
      <c r="S156">
        <f>LN('25 TSE Stocks'!S156/'25 TSE Stocks'!S155)</f>
        <v>1.05968798287511E-3</v>
      </c>
      <c r="T156">
        <f>LN('25 TSE Stocks'!T156/'25 TSE Stocks'!T155)</f>
        <v>-3.6741789250914675E-2</v>
      </c>
      <c r="U156">
        <f>LN('25 TSE Stocks'!U156/'25 TSE Stocks'!U155)</f>
        <v>-3.039622490018035E-2</v>
      </c>
      <c r="V156">
        <f>LN('25 TSE Stocks'!V156/'25 TSE Stocks'!V155)</f>
        <v>-1.2903430266824058E-2</v>
      </c>
      <c r="W156">
        <f>LN('25 TSE Stocks'!W156/'25 TSE Stocks'!W155)</f>
        <v>-2.1541862850377357E-2</v>
      </c>
      <c r="X156">
        <f>LN('25 TSE Stocks'!X156/'25 TSE Stocks'!X155)</f>
        <v>-4.8751295117216466E-2</v>
      </c>
      <c r="Y156">
        <f>LN('25 TSE Stocks'!Y156/'25 TSE Stocks'!Y155)</f>
        <v>-5.4051595055055633E-3</v>
      </c>
      <c r="Z156">
        <f>LN('25 TSE Stocks'!Z156/'25 TSE Stocks'!Z155)</f>
        <v>-3.4486008299425629E-2</v>
      </c>
    </row>
    <row r="157" spans="1:26" x14ac:dyDescent="0.25">
      <c r="A157" s="1">
        <v>42345</v>
      </c>
      <c r="B157">
        <f>LN('25 TSE Stocks'!B157/'25 TSE Stocks'!B156)</f>
        <v>2.0052529106639908E-2</v>
      </c>
      <c r="C157">
        <f>LN('25 TSE Stocks'!C157/'25 TSE Stocks'!C156)</f>
        <v>-3.8386705550298647E-3</v>
      </c>
      <c r="D157">
        <f>LN('25 TSE Stocks'!D157/'25 TSE Stocks'!D156)</f>
        <v>-1.3793233614945489E-2</v>
      </c>
      <c r="E157">
        <f>LN('25 TSE Stocks'!E157/'25 TSE Stocks'!E156)</f>
        <v>-1.1996501262031171E-2</v>
      </c>
      <c r="F157">
        <f>LN('25 TSE Stocks'!F157/'25 TSE Stocks'!F156)</f>
        <v>-3.5077855009653762E-2</v>
      </c>
      <c r="G157">
        <f>LN('25 TSE Stocks'!G157/'25 TSE Stocks'!G156)</f>
        <v>-9.106692551829785E-4</v>
      </c>
      <c r="H157">
        <f>LN('25 TSE Stocks'!H157/'25 TSE Stocks'!H156)</f>
        <v>-1.0096533575624381E-2</v>
      </c>
      <c r="I157">
        <f>LN('25 TSE Stocks'!I157/'25 TSE Stocks'!I156)</f>
        <v>2.2790493953693671E-2</v>
      </c>
      <c r="J157">
        <f>LN('25 TSE Stocks'!J157/'25 TSE Stocks'!J156)</f>
        <v>-2.0067389798021994E-2</v>
      </c>
      <c r="K157">
        <f>LN('25 TSE Stocks'!K157/'25 TSE Stocks'!K156)</f>
        <v>-7.132003441915751E-3</v>
      </c>
      <c r="L157">
        <f>LN('25 TSE Stocks'!L157/'25 TSE Stocks'!L156)</f>
        <v>8.1367550148198804E-3</v>
      </c>
      <c r="M157">
        <f>LN('25 TSE Stocks'!M157/'25 TSE Stocks'!M156)</f>
        <v>-2.3284836858185828E-2</v>
      </c>
      <c r="N157">
        <f>LN('25 TSE Stocks'!N157/'25 TSE Stocks'!N156)</f>
        <v>-4.1879387766400088E-3</v>
      </c>
      <c r="O157">
        <f>LN('25 TSE Stocks'!O157/'25 TSE Stocks'!O156)</f>
        <v>1.6681444253147765E-3</v>
      </c>
      <c r="P157">
        <f>LN('25 TSE Stocks'!P157/'25 TSE Stocks'!P156)</f>
        <v>8.0119897022841488E-2</v>
      </c>
      <c r="Q157">
        <f>LN('25 TSE Stocks'!Q157/'25 TSE Stocks'!Q156)</f>
        <v>-2.8573505341399075E-2</v>
      </c>
      <c r="R157">
        <f>LN('25 TSE Stocks'!R157/'25 TSE Stocks'!R156)</f>
        <v>-9.1731481248126751E-4</v>
      </c>
      <c r="S157">
        <f>LN('25 TSE Stocks'!S157/'25 TSE Stocks'!S156)</f>
        <v>4.2283494963753073E-3</v>
      </c>
      <c r="T157">
        <f>LN('25 TSE Stocks'!T157/'25 TSE Stocks'!T156)</f>
        <v>-2.7315860291129982E-2</v>
      </c>
      <c r="U157">
        <f>LN('25 TSE Stocks'!U157/'25 TSE Stocks'!U156)</f>
        <v>-3.0023584744245917E-2</v>
      </c>
      <c r="V157">
        <f>LN('25 TSE Stocks'!V157/'25 TSE Stocks'!V156)</f>
        <v>4.3198231033117407E-3</v>
      </c>
      <c r="W157">
        <f>LN('25 TSE Stocks'!W157/'25 TSE Stocks'!W156)</f>
        <v>7.5092412783157774E-3</v>
      </c>
      <c r="X157">
        <f>LN('25 TSE Stocks'!X157/'25 TSE Stocks'!X156)</f>
        <v>-4.4377227554311498E-2</v>
      </c>
      <c r="Y157">
        <f>LN('25 TSE Stocks'!Y157/'25 TSE Stocks'!Y156)</f>
        <v>-3.5865711738879757E-2</v>
      </c>
      <c r="Z157">
        <f>LN('25 TSE Stocks'!Z157/'25 TSE Stocks'!Z156)</f>
        <v>-7.0422333377910913E-3</v>
      </c>
    </row>
    <row r="158" spans="1:26" x14ac:dyDescent="0.25">
      <c r="A158" s="1">
        <v>42352</v>
      </c>
      <c r="B158">
        <f>LN('25 TSE Stocks'!B158/'25 TSE Stocks'!B157)</f>
        <v>-3.061097771018792E-2</v>
      </c>
      <c r="C158">
        <f>LN('25 TSE Stocks'!C158/'25 TSE Stocks'!C157)</f>
        <v>-1.5504358192825814E-2</v>
      </c>
      <c r="D158">
        <f>LN('25 TSE Stocks'!D158/'25 TSE Stocks'!D157)</f>
        <v>-2.0546998140289947E-2</v>
      </c>
      <c r="E158">
        <f>LN('25 TSE Stocks'!E158/'25 TSE Stocks'!E157)</f>
        <v>-5.1293467183665627E-2</v>
      </c>
      <c r="F158">
        <f>LN('25 TSE Stocks'!F158/'25 TSE Stocks'!F157)</f>
        <v>-2.3076466233973338E-2</v>
      </c>
      <c r="G158">
        <f>LN('25 TSE Stocks'!G158/'25 TSE Stocks'!G157)</f>
        <v>-3.51930547975138E-3</v>
      </c>
      <c r="H158">
        <f>LN('25 TSE Stocks'!H158/'25 TSE Stocks'!H157)</f>
        <v>-3.9515875468396619E-2</v>
      </c>
      <c r="I158">
        <f>LN('25 TSE Stocks'!I158/'25 TSE Stocks'!I157)</f>
        <v>-1.7551946078892097E-2</v>
      </c>
      <c r="J158">
        <f>LN('25 TSE Stocks'!J158/'25 TSE Stocks'!J157)</f>
        <v>2.0067389798021987E-2</v>
      </c>
      <c r="K158">
        <f>LN('25 TSE Stocks'!K158/'25 TSE Stocks'!K157)</f>
        <v>7.1320034419157952E-3</v>
      </c>
      <c r="L158">
        <f>LN('25 TSE Stocks'!L158/'25 TSE Stocks'!L157)</f>
        <v>-3.4628207363213308E-2</v>
      </c>
      <c r="M158">
        <f>LN('25 TSE Stocks'!M158/'25 TSE Stocks'!M157)</f>
        <v>1.7069095531357638E-2</v>
      </c>
      <c r="N158">
        <f>LN('25 TSE Stocks'!N158/'25 TSE Stocks'!N157)</f>
        <v>-2.1207675554659512E-2</v>
      </c>
      <c r="O158">
        <f>LN('25 TSE Stocks'!O158/'25 TSE Stocks'!O157)</f>
        <v>4.8790054570738664E-2</v>
      </c>
      <c r="P158">
        <f>LN('25 TSE Stocks'!P158/'25 TSE Stocks'!P157)</f>
        <v>7.3312780230460992E-2</v>
      </c>
      <c r="Q158">
        <f>LN('25 TSE Stocks'!Q158/'25 TSE Stocks'!Q157)</f>
        <v>2.3867425264954542E-2</v>
      </c>
      <c r="R158">
        <f>LN('25 TSE Stocks'!R158/'25 TSE Stocks'!R157)</f>
        <v>1.1006977574746556E-3</v>
      </c>
      <c r="S158">
        <f>LN('25 TSE Stocks'!S158/'25 TSE Stocks'!S157)</f>
        <v>2.0877715014280384E-2</v>
      </c>
      <c r="T158">
        <f>LN('25 TSE Stocks'!T158/'25 TSE Stocks'!T157)</f>
        <v>-4.4032218562427672E-2</v>
      </c>
      <c r="U158">
        <f>LN('25 TSE Stocks'!U158/'25 TSE Stocks'!U157)</f>
        <v>1.6553083370688681E-4</v>
      </c>
      <c r="V158">
        <f>LN('25 TSE Stocks'!V158/'25 TSE Stocks'!V157)</f>
        <v>-3.0637116429694765E-2</v>
      </c>
      <c r="W158">
        <f>LN('25 TSE Stocks'!W158/'25 TSE Stocks'!W157)</f>
        <v>-4.1648096824157196E-3</v>
      </c>
      <c r="X158">
        <f>LN('25 TSE Stocks'!X158/'25 TSE Stocks'!X157)</f>
        <v>-3.4304759620682637E-3</v>
      </c>
      <c r="Y158">
        <f>LN('25 TSE Stocks'!Y158/'25 TSE Stocks'!Y157)</f>
        <v>-3.1386698730553518E-2</v>
      </c>
      <c r="Z158">
        <f>LN('25 TSE Stocks'!Z158/'25 TSE Stocks'!Z157)</f>
        <v>2.0979855078058298E-2</v>
      </c>
    </row>
    <row r="159" spans="1:26" x14ac:dyDescent="0.25">
      <c r="A159" s="1">
        <v>42359</v>
      </c>
      <c r="B159">
        <f>LN('25 TSE Stocks'!B159/'25 TSE Stocks'!B158)</f>
        <v>0</v>
      </c>
      <c r="C159">
        <f>LN('25 TSE Stocks'!C159/'25 TSE Stocks'!C158)</f>
        <v>-3.8830122846421837E-2</v>
      </c>
      <c r="D159">
        <f>LN('25 TSE Stocks'!D159/'25 TSE Stocks'!D158)</f>
        <v>1.012290361168295E-3</v>
      </c>
      <c r="E159">
        <f>LN('25 TSE Stocks'!E159/'25 TSE Stocks'!E158)</f>
        <v>-4.9098864451123617E-2</v>
      </c>
      <c r="F159">
        <f>LN('25 TSE Stocks'!F159/'25 TSE Stocks'!F158)</f>
        <v>-4.4943577074584582E-3</v>
      </c>
      <c r="G159">
        <f>LN('25 TSE Stocks'!G159/'25 TSE Stocks'!G158)</f>
        <v>-1.5528493780823788E-2</v>
      </c>
      <c r="H159">
        <f>LN('25 TSE Stocks'!H159/'25 TSE Stocks'!H158)</f>
        <v>-2.5268728751806899E-2</v>
      </c>
      <c r="I159">
        <f>LN('25 TSE Stocks'!I159/'25 TSE Stocks'!I158)</f>
        <v>-2.0338585815128933E-3</v>
      </c>
      <c r="J159">
        <f>LN('25 TSE Stocks'!J159/'25 TSE Stocks'!J158)</f>
        <v>-3.9812816073249357E-3</v>
      </c>
      <c r="K159">
        <f>LN('25 TSE Stocks'!K159/'25 TSE Stocks'!K158)</f>
        <v>-1.8443291437400471E-2</v>
      </c>
      <c r="L159">
        <f>LN('25 TSE Stocks'!L159/'25 TSE Stocks'!L158)</f>
        <v>-3.0667006098068134E-2</v>
      </c>
      <c r="M159">
        <f>LN('25 TSE Stocks'!M159/'25 TSE Stocks'!M158)</f>
        <v>2.3185005826293896E-2</v>
      </c>
      <c r="N159">
        <f>LN('25 TSE Stocks'!N159/'25 TSE Stocks'!N158)</f>
        <v>-4.5036742273112586E-2</v>
      </c>
      <c r="O159">
        <f>LN('25 TSE Stocks'!O159/'25 TSE Stocks'!O158)</f>
        <v>-2.3837074531658899E-3</v>
      </c>
      <c r="P159">
        <f>LN('25 TSE Stocks'!P159/'25 TSE Stocks'!P158)</f>
        <v>-5.1293460469345568E-2</v>
      </c>
      <c r="Q159">
        <f>LN('25 TSE Stocks'!Q159/'25 TSE Stocks'!Q158)</f>
        <v>-1.5848183521814645E-2</v>
      </c>
      <c r="R159">
        <f>LN('25 TSE Stocks'!R159/'25 TSE Stocks'!R158)</f>
        <v>-1.0691559090053794E-2</v>
      </c>
      <c r="S159">
        <f>LN('25 TSE Stocks'!S159/'25 TSE Stocks'!S158)</f>
        <v>-5.1788211819120402E-3</v>
      </c>
      <c r="T159">
        <f>LN('25 TSE Stocks'!T159/'25 TSE Stocks'!T158)</f>
        <v>-9.693167831093143E-3</v>
      </c>
      <c r="U159">
        <f>LN('25 TSE Stocks'!U159/'25 TSE Stocks'!U158)</f>
        <v>1.4142790639721301E-2</v>
      </c>
      <c r="V159">
        <f>LN('25 TSE Stocks'!V159/'25 TSE Stocks'!V158)</f>
        <v>-3.62030977764808E-2</v>
      </c>
      <c r="W159">
        <f>LN('25 TSE Stocks'!W159/'25 TSE Stocks'!W158)</f>
        <v>-4.1823513277032638E-3</v>
      </c>
      <c r="X159">
        <f>LN('25 TSE Stocks'!X159/'25 TSE Stocks'!X158)</f>
        <v>-2.3469317231210908E-2</v>
      </c>
      <c r="Y159">
        <f>LN('25 TSE Stocks'!Y159/'25 TSE Stocks'!Y158)</f>
        <v>8.6580739166846696E-3</v>
      </c>
      <c r="Z159">
        <f>LN('25 TSE Stocks'!Z159/'25 TSE Stocks'!Z158)</f>
        <v>1.545080792806988E-2</v>
      </c>
    </row>
    <row r="160" spans="1:26" x14ac:dyDescent="0.25">
      <c r="A160" s="1">
        <v>42366</v>
      </c>
      <c r="B160">
        <f>LN('25 TSE Stocks'!B160/'25 TSE Stocks'!B159)</f>
        <v>4.5934164100666537E-2</v>
      </c>
      <c r="C160">
        <f>LN('25 TSE Stocks'!C160/'25 TSE Stocks'!C159)</f>
        <v>2.1095647238315449E-2</v>
      </c>
      <c r="D160">
        <f>LN('25 TSE Stocks'!D160/'25 TSE Stocks'!D159)</f>
        <v>4.8380695548192819E-2</v>
      </c>
      <c r="E160">
        <f>LN('25 TSE Stocks'!E160/'25 TSE Stocks'!E159)</f>
        <v>2.373461408872117E-2</v>
      </c>
      <c r="F160">
        <f>LN('25 TSE Stocks'!F160/'25 TSE Stocks'!F159)</f>
        <v>3.0426112327010158E-3</v>
      </c>
      <c r="G160">
        <f>LN('25 TSE Stocks'!G160/'25 TSE Stocks'!G159)</f>
        <v>-6.9206249501807789E-3</v>
      </c>
      <c r="H160">
        <f>LN('25 TSE Stocks'!H160/'25 TSE Stocks'!H159)</f>
        <v>1.3685447973039814E-2</v>
      </c>
      <c r="I160">
        <f>LN('25 TSE Stocks'!I160/'25 TSE Stocks'!I159)</f>
        <v>1.7872896485790001E-2</v>
      </c>
      <c r="J160">
        <f>LN('25 TSE Stocks'!J160/'25 TSE Stocks'!J159)</f>
        <v>4.0396453147354794E-2</v>
      </c>
      <c r="K160">
        <f>LN('25 TSE Stocks'!K160/'25 TSE Stocks'!K159)</f>
        <v>3.1554970099251824E-2</v>
      </c>
      <c r="L160">
        <f>LN('25 TSE Stocks'!L160/'25 TSE Stocks'!L159)</f>
        <v>3.0667006098068057E-2</v>
      </c>
      <c r="M160">
        <f>LN('25 TSE Stocks'!M160/'25 TSE Stocks'!M159)</f>
        <v>1.6115551607929435E-2</v>
      </c>
      <c r="N160">
        <f>LN('25 TSE Stocks'!N160/'25 TSE Stocks'!N159)</f>
        <v>1.0543633428942371E-2</v>
      </c>
      <c r="O160">
        <f>LN('25 TSE Stocks'!O160/'25 TSE Stocks'!O159)</f>
        <v>8.4256097700952992E-2</v>
      </c>
      <c r="P160">
        <f>LN('25 TSE Stocks'!P160/'25 TSE Stocks'!P159)</f>
        <v>1.8132977919184041E-3</v>
      </c>
      <c r="Q160">
        <f>LN('25 TSE Stocks'!Q160/'25 TSE Stocks'!Q159)</f>
        <v>2.6794313516483474E-2</v>
      </c>
      <c r="R160">
        <f>LN('25 TSE Stocks'!R160/'25 TSE Stocks'!R159)</f>
        <v>2.8140025122545709E-2</v>
      </c>
      <c r="S160">
        <f>LN('25 TSE Stocks'!S160/'25 TSE Stocks'!S159)</f>
        <v>2.2588237077015561E-2</v>
      </c>
      <c r="T160">
        <f>LN('25 TSE Stocks'!T160/'25 TSE Stocks'!T159)</f>
        <v>1.7699595113996418E-2</v>
      </c>
      <c r="U160">
        <f>LN('25 TSE Stocks'!U160/'25 TSE Stocks'!U159)</f>
        <v>2.116554337560396E-2</v>
      </c>
      <c r="V160">
        <f>LN('25 TSE Stocks'!V160/'25 TSE Stocks'!V159)</f>
        <v>3.1748852177613356E-2</v>
      </c>
      <c r="W160">
        <f>LN('25 TSE Stocks'!W160/'25 TSE Stocks'!W159)</f>
        <v>1.0008447414148891E-2</v>
      </c>
      <c r="X160">
        <f>LN('25 TSE Stocks'!X160/'25 TSE Stocks'!X159)</f>
        <v>6.1379269212643037E-3</v>
      </c>
      <c r="Y160">
        <f>LN('25 TSE Stocks'!Y160/'25 TSE Stocks'!Y159)</f>
        <v>-1.7391657208554404E-2</v>
      </c>
      <c r="Z160">
        <f>LN('25 TSE Stocks'!Z160/'25 TSE Stocks'!Z159)</f>
        <v>0</v>
      </c>
    </row>
    <row r="161" spans="1:26" x14ac:dyDescent="0.25">
      <c r="A161" s="1">
        <v>42373</v>
      </c>
      <c r="B161">
        <f>LN('25 TSE Stocks'!B161/'25 TSE Stocks'!B160)</f>
        <v>-6.9717287221512353E-2</v>
      </c>
      <c r="C161">
        <f>LN('25 TSE Stocks'!C161/'25 TSE Stocks'!C160)</f>
        <v>-0.11134244568558595</v>
      </c>
      <c r="D161">
        <f>LN('25 TSE Stocks'!D161/'25 TSE Stocks'!D160)</f>
        <v>-7.6595026162382063E-2</v>
      </c>
      <c r="E161">
        <f>LN('25 TSE Stocks'!E161/'25 TSE Stocks'!E160)</f>
        <v>-3.7940820497392988E-2</v>
      </c>
      <c r="F161">
        <f>LN('25 TSE Stocks'!F161/'25 TSE Stocks'!F160)</f>
        <v>-6.74748922061323E-2</v>
      </c>
      <c r="G161">
        <f>LN('25 TSE Stocks'!G161/'25 TSE Stocks'!G160)</f>
        <v>-8.701142676487679E-2</v>
      </c>
      <c r="H161">
        <f>LN('25 TSE Stocks'!H161/'25 TSE Stocks'!H160)</f>
        <v>-6.5185908426754161E-2</v>
      </c>
      <c r="I161">
        <f>LN('25 TSE Stocks'!I161/'25 TSE Stocks'!I160)</f>
        <v>-6.1267710041435268E-2</v>
      </c>
      <c r="J161">
        <f>LN('25 TSE Stocks'!J161/'25 TSE Stocks'!J160)</f>
        <v>-4.1727077180665637E-2</v>
      </c>
      <c r="K161">
        <f>LN('25 TSE Stocks'!K161/'25 TSE Stocks'!K160)</f>
        <v>-3.7778851829683026E-2</v>
      </c>
      <c r="L161">
        <f>LN('25 TSE Stocks'!L161/'25 TSE Stocks'!L160)</f>
        <v>-0.12114446021535488</v>
      </c>
      <c r="M161">
        <f>LN('25 TSE Stocks'!M161/'25 TSE Stocks'!M160)</f>
        <v>-6.9747618968312913E-2</v>
      </c>
      <c r="N161">
        <f>LN('25 TSE Stocks'!N161/'25 TSE Stocks'!N160)</f>
        <v>-0.13820999082859892</v>
      </c>
      <c r="O161">
        <f>LN('25 TSE Stocks'!O161/'25 TSE Stocks'!O160)</f>
        <v>-5.1569716767670616E-2</v>
      </c>
      <c r="P161">
        <f>LN('25 TSE Stocks'!P161/'25 TSE Stocks'!P160)</f>
        <v>-2.3002500349040046E-2</v>
      </c>
      <c r="Q161">
        <f>LN('25 TSE Stocks'!Q161/'25 TSE Stocks'!Q160)</f>
        <v>-6.4227404512615577E-2</v>
      </c>
      <c r="R161">
        <f>LN('25 TSE Stocks'!R161/'25 TSE Stocks'!R160)</f>
        <v>-7.6550388928732657E-2</v>
      </c>
      <c r="S161">
        <f>LN('25 TSE Stocks'!S161/'25 TSE Stocks'!S160)</f>
        <v>-3.828713090938389E-2</v>
      </c>
      <c r="T161">
        <f>LN('25 TSE Stocks'!T161/'25 TSE Stocks'!T160)</f>
        <v>-9.3557423251516308E-2</v>
      </c>
      <c r="U161">
        <f>LN('25 TSE Stocks'!U161/'25 TSE Stocks'!U160)</f>
        <v>-8.1307409999097621E-2</v>
      </c>
      <c r="V161">
        <f>LN('25 TSE Stocks'!V161/'25 TSE Stocks'!V160)</f>
        <v>-5.5059882567173223E-2</v>
      </c>
      <c r="W161">
        <f>LN('25 TSE Stocks'!W161/'25 TSE Stocks'!W160)</f>
        <v>-7.3150911036240066E-2</v>
      </c>
      <c r="X161">
        <f>LN('25 TSE Stocks'!X161/'25 TSE Stocks'!X160)</f>
        <v>-6.9028496828818967E-2</v>
      </c>
      <c r="Y161">
        <f>LN('25 TSE Stocks'!Y161/'25 TSE Stocks'!Y160)</f>
        <v>-4.8500473380560342E-2</v>
      </c>
      <c r="Z161">
        <f>LN('25 TSE Stocks'!Z161/'25 TSE Stocks'!Z160)</f>
        <v>-2.0654916275642522E-2</v>
      </c>
    </row>
    <row r="162" spans="1:26" x14ac:dyDescent="0.25">
      <c r="A162" s="1">
        <v>42380</v>
      </c>
      <c r="B162">
        <f>LN('25 TSE Stocks'!B162/'25 TSE Stocks'!B161)</f>
        <v>-4.9333525291161563E-2</v>
      </c>
      <c r="C162">
        <f>LN('25 TSE Stocks'!C162/'25 TSE Stocks'!C161)</f>
        <v>-3.0459416030664679E-2</v>
      </c>
      <c r="D162">
        <f>LN('25 TSE Stocks'!D162/'25 TSE Stocks'!D161)</f>
        <v>-5.202044234110544E-4</v>
      </c>
      <c r="E162">
        <f>LN('25 TSE Stocks'!E162/'25 TSE Stocks'!E161)</f>
        <v>3.8653597571723712E-4</v>
      </c>
      <c r="F162">
        <f>LN('25 TSE Stocks'!F162/'25 TSE Stocks'!F161)</f>
        <v>-5.1761906076912848E-2</v>
      </c>
      <c r="G162">
        <f>LN('25 TSE Stocks'!G162/'25 TSE Stocks'!G161)</f>
        <v>-1.5415225662078898E-2</v>
      </c>
      <c r="H162">
        <f>LN('25 TSE Stocks'!H162/'25 TSE Stocks'!H161)</f>
        <v>-1.5666178207098667E-2</v>
      </c>
      <c r="I162">
        <f>LN('25 TSE Stocks'!I162/'25 TSE Stocks'!I161)</f>
        <v>2.3417570224438831E-2</v>
      </c>
      <c r="J162">
        <f>LN('25 TSE Stocks'!J162/'25 TSE Stocks'!J161)</f>
        <v>-5.0522616308195226E-2</v>
      </c>
      <c r="K162">
        <f>LN('25 TSE Stocks'!K162/'25 TSE Stocks'!K161)</f>
        <v>-9.4094476281220106E-3</v>
      </c>
      <c r="L162">
        <f>LN('25 TSE Stocks'!L162/'25 TSE Stocks'!L161)</f>
        <v>-2.1053303051828356E-2</v>
      </c>
      <c r="M162">
        <f>LN('25 TSE Stocks'!M162/'25 TSE Stocks'!M161)</f>
        <v>-2.2598134244908981E-2</v>
      </c>
      <c r="N162">
        <f>LN('25 TSE Stocks'!N162/'25 TSE Stocks'!N161)</f>
        <v>-8.6043469187751048E-2</v>
      </c>
      <c r="O162">
        <f>LN('25 TSE Stocks'!O162/'25 TSE Stocks'!O161)</f>
        <v>-2.4314948653552024E-2</v>
      </c>
      <c r="P162">
        <f>LN('25 TSE Stocks'!P162/'25 TSE Stocks'!P161)</f>
        <v>-5.7487102688702427E-2</v>
      </c>
      <c r="Q162">
        <f>LN('25 TSE Stocks'!Q162/'25 TSE Stocks'!Q161)</f>
        <v>1.6570971048235931E-3</v>
      </c>
      <c r="R162">
        <f>LN('25 TSE Stocks'!R162/'25 TSE Stocks'!R161)</f>
        <v>-1.1345867439232202E-2</v>
      </c>
      <c r="S162">
        <f>LN('25 TSE Stocks'!S162/'25 TSE Stocks'!S161)</f>
        <v>-1.9169977393172718E-2</v>
      </c>
      <c r="T162">
        <f>LN('25 TSE Stocks'!T162/'25 TSE Stocks'!T161)</f>
        <v>-2.842109534912883E-2</v>
      </c>
      <c r="U162">
        <f>LN('25 TSE Stocks'!U162/'25 TSE Stocks'!U161)</f>
        <v>-1.4421615696228615E-2</v>
      </c>
      <c r="V162">
        <f>LN('25 TSE Stocks'!V162/'25 TSE Stocks'!V161)</f>
        <v>-3.3576164325807956E-2</v>
      </c>
      <c r="W162">
        <f>LN('25 TSE Stocks'!W162/'25 TSE Stocks'!W161)</f>
        <v>-3.0827301064080635E-2</v>
      </c>
      <c r="X162">
        <f>LN('25 TSE Stocks'!X162/'25 TSE Stocks'!X161)</f>
        <v>-4.6206699130782229E-2</v>
      </c>
      <c r="Y162">
        <f>LN('25 TSE Stocks'!Y162/'25 TSE Stocks'!Y161)</f>
        <v>-3.4649038333923944E-2</v>
      </c>
      <c r="Z162">
        <f>LN('25 TSE Stocks'!Z162/'25 TSE Stocks'!Z161)</f>
        <v>8.6580391371892593E-3</v>
      </c>
    </row>
    <row r="163" spans="1:26" x14ac:dyDescent="0.25">
      <c r="A163" s="1">
        <v>42387</v>
      </c>
      <c r="B163">
        <f>LN('25 TSE Stocks'!B163/'25 TSE Stocks'!B162)</f>
        <v>-5.8791022114487668E-2</v>
      </c>
      <c r="C163">
        <f>LN('25 TSE Stocks'!C163/'25 TSE Stocks'!C162)</f>
        <v>2.6005073863254659E-2</v>
      </c>
      <c r="D163">
        <f>LN('25 TSE Stocks'!D163/'25 TSE Stocks'!D162)</f>
        <v>-3.55006162733396E-2</v>
      </c>
      <c r="E163">
        <f>LN('25 TSE Stocks'!E163/'25 TSE Stocks'!E162)</f>
        <v>-2.3070499062751042E-2</v>
      </c>
      <c r="F163">
        <f>LN('25 TSE Stocks'!F163/'25 TSE Stocks'!F162)</f>
        <v>-7.2986966150523719E-2</v>
      </c>
      <c r="G163">
        <f>LN('25 TSE Stocks'!G163/'25 TSE Stocks'!G162)</f>
        <v>9.2773416571538207E-3</v>
      </c>
      <c r="H163">
        <f>LN('25 TSE Stocks'!H163/'25 TSE Stocks'!H162)</f>
        <v>-1.69855291563888E-2</v>
      </c>
      <c r="I163">
        <f>LN('25 TSE Stocks'!I163/'25 TSE Stocks'!I162)</f>
        <v>-5.0572376226116289E-3</v>
      </c>
      <c r="J163">
        <f>LN('25 TSE Stocks'!J163/'25 TSE Stocks'!J162)</f>
        <v>-8.4389249415025482E-3</v>
      </c>
      <c r="K163">
        <f>LN('25 TSE Stocks'!K163/'25 TSE Stocks'!K162)</f>
        <v>-8.4391448430405115E-3</v>
      </c>
      <c r="L163">
        <f>LN('25 TSE Stocks'!L163/'25 TSE Stocks'!L162)</f>
        <v>-4.4495842897878612E-2</v>
      </c>
      <c r="M163">
        <f>LN('25 TSE Stocks'!M163/'25 TSE Stocks'!M162)</f>
        <v>-6.8009372424065948E-2</v>
      </c>
      <c r="N163">
        <f>LN('25 TSE Stocks'!N163/'25 TSE Stocks'!N162)</f>
        <v>-6.2487750236171598E-2</v>
      </c>
      <c r="O163">
        <f>LN('25 TSE Stocks'!O163/'25 TSE Stocks'!O162)</f>
        <v>-2.8999195487693485E-2</v>
      </c>
      <c r="P163">
        <f>LN('25 TSE Stocks'!P163/'25 TSE Stocks'!P162)</f>
        <v>-3.8195722206094601E-2</v>
      </c>
      <c r="Q163">
        <f>LN('25 TSE Stocks'!Q163/'25 TSE Stocks'!Q162)</f>
        <v>-3.7103923515867394E-2</v>
      </c>
      <c r="R163">
        <f>LN('25 TSE Stocks'!R163/'25 TSE Stocks'!R162)</f>
        <v>-1.6463668747895805E-2</v>
      </c>
      <c r="S163">
        <f>LN('25 TSE Stocks'!S163/'25 TSE Stocks'!S162)</f>
        <v>-4.7339619286981348E-2</v>
      </c>
      <c r="T163">
        <f>LN('25 TSE Stocks'!T163/'25 TSE Stocks'!T162)</f>
        <v>-2.0018816591422399E-2</v>
      </c>
      <c r="U163">
        <f>LN('25 TSE Stocks'!U163/'25 TSE Stocks'!U162)</f>
        <v>2.5880190071541093E-2</v>
      </c>
      <c r="V163">
        <f>LN('25 TSE Stocks'!V163/'25 TSE Stocks'!V162)</f>
        <v>0</v>
      </c>
      <c r="W163">
        <f>LN('25 TSE Stocks'!W163/'25 TSE Stocks'!W162)</f>
        <v>-9.2509510741073057E-3</v>
      </c>
      <c r="X163">
        <f>LN('25 TSE Stocks'!X163/'25 TSE Stocks'!X162)</f>
        <v>6.8730887787462856E-3</v>
      </c>
      <c r="Y163">
        <f>LN('25 TSE Stocks'!Y163/'25 TSE Stocks'!Y162)</f>
        <v>6.3895048775844468E-3</v>
      </c>
      <c r="Z163">
        <f>LN('25 TSE Stocks'!Z163/'25 TSE Stocks'!Z162)</f>
        <v>1.5398423985579392E-2</v>
      </c>
    </row>
    <row r="164" spans="1:26" x14ac:dyDescent="0.25">
      <c r="A164" s="1">
        <v>42394</v>
      </c>
      <c r="B164">
        <f>LN('25 TSE Stocks'!B164/'25 TSE Stocks'!B163)</f>
        <v>-1.8333247722881262E-2</v>
      </c>
      <c r="C164">
        <f>LN('25 TSE Stocks'!C164/'25 TSE Stocks'!C163)</f>
        <v>0.22314345942702482</v>
      </c>
      <c r="D164">
        <f>LN('25 TSE Stocks'!D164/'25 TSE Stocks'!D163)</f>
        <v>6.7769576634074832E-2</v>
      </c>
      <c r="E164">
        <f>LN('25 TSE Stocks'!E164/'25 TSE Stocks'!E163)</f>
        <v>2.6543213857987115E-2</v>
      </c>
      <c r="F164">
        <f>LN('25 TSE Stocks'!F164/'25 TSE Stocks'!F163)</f>
        <v>-2.4796619609843036E-2</v>
      </c>
      <c r="G164">
        <f>LN('25 TSE Stocks'!G164/'25 TSE Stocks'!G163)</f>
        <v>5.3928549289280724E-2</v>
      </c>
      <c r="H164">
        <f>LN('25 TSE Stocks'!H164/'25 TSE Stocks'!H163)</f>
        <v>2.9538146527737251E-2</v>
      </c>
      <c r="I164">
        <f>LN('25 TSE Stocks'!I164/'25 TSE Stocks'!I163)</f>
        <v>4.5760545662518172E-2</v>
      </c>
      <c r="J164">
        <f>LN('25 TSE Stocks'!J164/'25 TSE Stocks'!J163)</f>
        <v>7.6123534360557549E-2</v>
      </c>
      <c r="K164">
        <f>LN('25 TSE Stocks'!K164/'25 TSE Stocks'!K163)</f>
        <v>7.4486720990499758E-2</v>
      </c>
      <c r="L164">
        <f>LN('25 TSE Stocks'!L164/'25 TSE Stocks'!L163)</f>
        <v>0.102728207005819</v>
      </c>
      <c r="M164">
        <f>LN('25 TSE Stocks'!M164/'25 TSE Stocks'!M163)</f>
        <v>0.11867645796021893</v>
      </c>
      <c r="N164">
        <f>LN('25 TSE Stocks'!N164/'25 TSE Stocks'!N163)</f>
        <v>-3.2291937371764314E-3</v>
      </c>
      <c r="O164">
        <f>LN('25 TSE Stocks'!O164/'25 TSE Stocks'!O163)</f>
        <v>6.0263924928607E-2</v>
      </c>
      <c r="P164">
        <f>LN('25 TSE Stocks'!P164/'25 TSE Stocks'!P163)</f>
        <v>4.4095422285030834E-2</v>
      </c>
      <c r="Q164">
        <f>LN('25 TSE Stocks'!Q164/'25 TSE Stocks'!Q163)</f>
        <v>4.6988640508403651E-2</v>
      </c>
      <c r="R164">
        <f>LN('25 TSE Stocks'!R164/'25 TSE Stocks'!R163)</f>
        <v>6.0530304845469431E-2</v>
      </c>
      <c r="S164">
        <f>LN('25 TSE Stocks'!S164/'25 TSE Stocks'!S163)</f>
        <v>6.2281247183778705E-2</v>
      </c>
      <c r="T164">
        <f>LN('25 TSE Stocks'!T164/'25 TSE Stocks'!T163)</f>
        <v>5.5420999621125989E-2</v>
      </c>
      <c r="U164">
        <f>LN('25 TSE Stocks'!U164/'25 TSE Stocks'!U163)</f>
        <v>9.8865993803389091E-2</v>
      </c>
      <c r="V164">
        <f>LN('25 TSE Stocks'!V164/'25 TSE Stocks'!V163)</f>
        <v>3.3576164325807935E-2</v>
      </c>
      <c r="W164">
        <f>LN('25 TSE Stocks'!W164/'25 TSE Stocks'!W163)</f>
        <v>3.4706728460626689E-2</v>
      </c>
      <c r="X164">
        <f>LN('25 TSE Stocks'!X164/'25 TSE Stocks'!X163)</f>
        <v>8.0795047058707006E-2</v>
      </c>
      <c r="Y164">
        <f>LN('25 TSE Stocks'!Y164/'25 TSE Stocks'!Y163)</f>
        <v>2.8259533456339369E-2</v>
      </c>
      <c r="Z164">
        <f>LN('25 TSE Stocks'!Z164/'25 TSE Stocks'!Z163)</f>
        <v>7.991209277854644E-2</v>
      </c>
    </row>
    <row r="165" spans="1:26" x14ac:dyDescent="0.25">
      <c r="A165" s="1">
        <v>42401</v>
      </c>
      <c r="B165">
        <f>LN('25 TSE Stocks'!B165/'25 TSE Stocks'!B164)</f>
        <v>0.16976125804430225</v>
      </c>
      <c r="C165">
        <f>LN('25 TSE Stocks'!C165/'25 TSE Stocks'!C164)</f>
        <v>-3.4517586224436118E-2</v>
      </c>
      <c r="D165">
        <f>LN('25 TSE Stocks'!D165/'25 TSE Stocks'!D164)</f>
        <v>-6.0782100733424993E-2</v>
      </c>
      <c r="E165">
        <f>LN('25 TSE Stocks'!E165/'25 TSE Stocks'!E164)</f>
        <v>2.0587947253814277E-2</v>
      </c>
      <c r="F165">
        <f>LN('25 TSE Stocks'!F165/'25 TSE Stocks'!F164)</f>
        <v>-0.12424470017829149</v>
      </c>
      <c r="G165">
        <f>LN('25 TSE Stocks'!G165/'25 TSE Stocks'!G164)</f>
        <v>-8.323068352667598E-2</v>
      </c>
      <c r="H165">
        <f>LN('25 TSE Stocks'!H165/'25 TSE Stocks'!H164)</f>
        <v>-7.5548276570724049E-2</v>
      </c>
      <c r="I165">
        <f>LN('25 TSE Stocks'!I165/'25 TSE Stocks'!I164)</f>
        <v>-9.9678678977392896E-2</v>
      </c>
      <c r="J165">
        <f>LN('25 TSE Stocks'!J165/'25 TSE Stocks'!J164)</f>
        <v>-9.2044743291290528E-3</v>
      </c>
      <c r="K165">
        <f>LN('25 TSE Stocks'!K165/'25 TSE Stocks'!K164)</f>
        <v>-2.690776675173167E-2</v>
      </c>
      <c r="L165">
        <f>LN('25 TSE Stocks'!L165/'25 TSE Stocks'!L164)</f>
        <v>-9.1660761507421137E-3</v>
      </c>
      <c r="M165">
        <f>LN('25 TSE Stocks'!M165/'25 TSE Stocks'!M164)</f>
        <v>-2.5012589327558798E-2</v>
      </c>
      <c r="N165">
        <f>LN('25 TSE Stocks'!N165/'25 TSE Stocks'!N164)</f>
        <v>-0.10446253127084858</v>
      </c>
      <c r="O165">
        <f>LN('25 TSE Stocks'!O165/'25 TSE Stocks'!O164)</f>
        <v>2.7700422212202289E-2</v>
      </c>
      <c r="P165">
        <f>LN('25 TSE Stocks'!P165/'25 TSE Stocks'!P164)</f>
        <v>-6.4799964651678532E-2</v>
      </c>
      <c r="Q165">
        <f>LN('25 TSE Stocks'!Q165/'25 TSE Stocks'!Q164)</f>
        <v>-6.5790016075041183E-3</v>
      </c>
      <c r="R165">
        <f>LN('25 TSE Stocks'!R165/'25 TSE Stocks'!R164)</f>
        <v>-3.5057525083764064E-2</v>
      </c>
      <c r="S165">
        <f>LN('25 TSE Stocks'!S165/'25 TSE Stocks'!S164)</f>
        <v>1.6807040946738957E-2</v>
      </c>
      <c r="T165">
        <f>LN('25 TSE Stocks'!T165/'25 TSE Stocks'!T164)</f>
        <v>-0.21664317443348799</v>
      </c>
      <c r="U165">
        <f>LN('25 TSE Stocks'!U165/'25 TSE Stocks'!U164)</f>
        <v>-4.4935231307776845E-2</v>
      </c>
      <c r="V165">
        <f>LN('25 TSE Stocks'!V165/'25 TSE Stocks'!V164)</f>
        <v>-1.4252050974007172E-2</v>
      </c>
      <c r="W165">
        <f>LN('25 TSE Stocks'!W165/'25 TSE Stocks'!W164)</f>
        <v>-4.5921756897999662E-2</v>
      </c>
      <c r="X165">
        <f>LN('25 TSE Stocks'!X165/'25 TSE Stocks'!X164)</f>
        <v>-5.4719356896329015E-2</v>
      </c>
      <c r="Y165">
        <f>LN('25 TSE Stocks'!Y165/'25 TSE Stocks'!Y164)</f>
        <v>-8.0558661886971306E-2</v>
      </c>
      <c r="Z165">
        <f>LN('25 TSE Stocks'!Z165/'25 TSE Stocks'!Z164)</f>
        <v>1.0911610278265427E-2</v>
      </c>
    </row>
    <row r="166" spans="1:26" x14ac:dyDescent="0.25">
      <c r="A166" s="1">
        <v>42408</v>
      </c>
      <c r="B166">
        <f>LN('25 TSE Stocks'!B166/'25 TSE Stocks'!B165)</f>
        <v>-9.1821796531869421E-2</v>
      </c>
      <c r="C166">
        <f>LN('25 TSE Stocks'!C166/'25 TSE Stocks'!C165)</f>
        <v>-0.12171868086385833</v>
      </c>
      <c r="D166">
        <f>LN('25 TSE Stocks'!D166/'25 TSE Stocks'!D165)</f>
        <v>-0.10494390186843226</v>
      </c>
      <c r="E166">
        <f>LN('25 TSE Stocks'!E166/'25 TSE Stocks'!E165)</f>
        <v>-0.13904511143552109</v>
      </c>
      <c r="F166">
        <f>LN('25 TSE Stocks'!F166/'25 TSE Stocks'!F165)</f>
        <v>-0.18746295402086713</v>
      </c>
      <c r="G166">
        <f>LN('25 TSE Stocks'!G166/'25 TSE Stocks'!G165)</f>
        <v>-0.14863132906693058</v>
      </c>
      <c r="H166">
        <f>LN('25 TSE Stocks'!H166/'25 TSE Stocks'!H165)</f>
        <v>-0.14060325558859799</v>
      </c>
      <c r="I166">
        <f>LN('25 TSE Stocks'!I166/'25 TSE Stocks'!I165)</f>
        <v>-0.11601419589024357</v>
      </c>
      <c r="J166">
        <f>LN('25 TSE Stocks'!J166/'25 TSE Stocks'!J165)</f>
        <v>-0.3085948673614024</v>
      </c>
      <c r="K166">
        <f>LN('25 TSE Stocks'!K166/'25 TSE Stocks'!K165)</f>
        <v>-0.12462440896831892</v>
      </c>
      <c r="L166">
        <f>LN('25 TSE Stocks'!L166/'25 TSE Stocks'!L165)</f>
        <v>-3.3710897041188639E-2</v>
      </c>
      <c r="M166">
        <f>LN('25 TSE Stocks'!M166/'25 TSE Stocks'!M165)</f>
        <v>-0.17441899720103454</v>
      </c>
      <c r="N166">
        <f>LN('25 TSE Stocks'!N166/'25 TSE Stocks'!N165)</f>
        <v>-0.28231061753289</v>
      </c>
      <c r="O166">
        <f>LN('25 TSE Stocks'!O166/'25 TSE Stocks'!O165)</f>
        <v>-8.9191098672867147E-2</v>
      </c>
      <c r="P166">
        <f>LN('25 TSE Stocks'!P166/'25 TSE Stocks'!P165)</f>
        <v>-0.1128265489488027</v>
      </c>
      <c r="Q166">
        <f>LN('25 TSE Stocks'!Q166/'25 TSE Stocks'!Q165)</f>
        <v>-0.15883719241902575</v>
      </c>
      <c r="R166">
        <f>LN('25 TSE Stocks'!R166/'25 TSE Stocks'!R165)</f>
        <v>-0.14786645593385464</v>
      </c>
      <c r="S166">
        <f>LN('25 TSE Stocks'!S166/'25 TSE Stocks'!S165)</f>
        <v>-6.2318627109734459E-2</v>
      </c>
      <c r="T166">
        <f>LN('25 TSE Stocks'!T166/'25 TSE Stocks'!T165)</f>
        <v>-0.14626259733157895</v>
      </c>
      <c r="U166">
        <f>LN('25 TSE Stocks'!U166/'25 TSE Stocks'!U165)</f>
        <v>-0.1271495749539911</v>
      </c>
      <c r="V166">
        <f>LN('25 TSE Stocks'!V166/'25 TSE Stocks'!V165)</f>
        <v>-0.12739829561518345</v>
      </c>
      <c r="W166">
        <f>LN('25 TSE Stocks'!W166/'25 TSE Stocks'!W165)</f>
        <v>-0.1175482769050149</v>
      </c>
      <c r="X166">
        <f>LN('25 TSE Stocks'!X166/'25 TSE Stocks'!X165)</f>
        <v>9.4878177736933186E-3</v>
      </c>
      <c r="Y166">
        <f>LN('25 TSE Stocks'!Y166/'25 TSE Stocks'!Y165)</f>
        <v>-0.16370402973878151</v>
      </c>
      <c r="Z166">
        <f>LN('25 TSE Stocks'!Z166/'25 TSE Stocks'!Z165)</f>
        <v>-8.2370661489233402E-2</v>
      </c>
    </row>
    <row r="167" spans="1:26" x14ac:dyDescent="0.25">
      <c r="A167" s="1">
        <v>42415</v>
      </c>
      <c r="B167">
        <f>LN('25 TSE Stocks'!B167/'25 TSE Stocks'!B166)</f>
        <v>9.7752246565542045E-2</v>
      </c>
      <c r="C167">
        <f>LN('25 TSE Stocks'!C167/'25 TSE Stocks'!C166)</f>
        <v>5.0875741325345086E-2</v>
      </c>
      <c r="D167">
        <f>LN('25 TSE Stocks'!D167/'25 TSE Stocks'!D166)</f>
        <v>5.0460070241354675E-2</v>
      </c>
      <c r="E167">
        <f>LN('25 TSE Stocks'!E167/'25 TSE Stocks'!E166)</f>
        <v>7.6768187219566311E-2</v>
      </c>
      <c r="F167">
        <f>LN('25 TSE Stocks'!F167/'25 TSE Stocks'!F166)</f>
        <v>8.5852840681026971E-2</v>
      </c>
      <c r="G167">
        <f>LN('25 TSE Stocks'!G167/'25 TSE Stocks'!G166)</f>
        <v>4.9373915489730281E-2</v>
      </c>
      <c r="H167">
        <f>LN('25 TSE Stocks'!H167/'25 TSE Stocks'!H166)</f>
        <v>5.1551310619003921E-2</v>
      </c>
      <c r="I167">
        <f>LN('25 TSE Stocks'!I167/'25 TSE Stocks'!I166)</f>
        <v>0.11349290125166825</v>
      </c>
      <c r="J167">
        <f>LN('25 TSE Stocks'!J167/'25 TSE Stocks'!J166)</f>
        <v>0.15774128415935601</v>
      </c>
      <c r="K167">
        <f>LN('25 TSE Stocks'!K167/'25 TSE Stocks'!K166)</f>
        <v>6.9602646946198277E-2</v>
      </c>
      <c r="L167">
        <f>LN('25 TSE Stocks'!L167/'25 TSE Stocks'!L166)</f>
        <v>3.0020830996814941E-2</v>
      </c>
      <c r="M167">
        <f>LN('25 TSE Stocks'!M167/'25 TSE Stocks'!M166)</f>
        <v>8.8765914094810799E-2</v>
      </c>
      <c r="N167">
        <f>LN('25 TSE Stocks'!N167/'25 TSE Stocks'!N166)</f>
        <v>0.15074364782857644</v>
      </c>
      <c r="O167">
        <f>LN('25 TSE Stocks'!O167/'25 TSE Stocks'!O166)</f>
        <v>-0.13283010057665967</v>
      </c>
      <c r="P167">
        <f>LN('25 TSE Stocks'!P167/'25 TSE Stocks'!P166)</f>
        <v>0.14169456027556143</v>
      </c>
      <c r="Q167">
        <f>LN('25 TSE Stocks'!Q167/'25 TSE Stocks'!Q166)</f>
        <v>2.8600548329910144E-2</v>
      </c>
      <c r="R167">
        <f>LN('25 TSE Stocks'!R167/'25 TSE Stocks'!R166)</f>
        <v>5.3900519906390346E-2</v>
      </c>
      <c r="S167">
        <f>LN('25 TSE Stocks'!S167/'25 TSE Stocks'!S166)</f>
        <v>1.5401687430276919E-2</v>
      </c>
      <c r="T167">
        <f>LN('25 TSE Stocks'!T167/'25 TSE Stocks'!T166)</f>
        <v>8.6177854165798623E-2</v>
      </c>
      <c r="U167">
        <f>LN('25 TSE Stocks'!U167/'25 TSE Stocks'!U166)</f>
        <v>5.3519736554859094E-2</v>
      </c>
      <c r="V167">
        <f>LN('25 TSE Stocks'!V167/'25 TSE Stocks'!V166)</f>
        <v>6.8267883193811746E-2</v>
      </c>
      <c r="W167">
        <f>LN('25 TSE Stocks'!W167/'25 TSE Stocks'!W166)</f>
        <v>4.2427779658924247E-2</v>
      </c>
      <c r="X167">
        <f>LN('25 TSE Stocks'!X167/'25 TSE Stocks'!X166)</f>
        <v>0.12165779206331723</v>
      </c>
      <c r="Y167">
        <f>LN('25 TSE Stocks'!Y167/'25 TSE Stocks'!Y166)</f>
        <v>7.6082411080727899E-2</v>
      </c>
      <c r="Z167">
        <f>LN('25 TSE Stocks'!Z167/'25 TSE Stocks'!Z166)</f>
        <v>0.10232548274844931</v>
      </c>
    </row>
    <row r="168" spans="1:26" x14ac:dyDescent="0.25">
      <c r="A168" s="1">
        <v>42422</v>
      </c>
      <c r="B168">
        <f>LN('25 TSE Stocks'!B168/'25 TSE Stocks'!B167)</f>
        <v>0.10646841412919245</v>
      </c>
      <c r="C168">
        <f>LN('25 TSE Stocks'!C168/'25 TSE Stocks'!C167)</f>
        <v>-8.5929583159858242E-2</v>
      </c>
      <c r="D168">
        <f>LN('25 TSE Stocks'!D168/'25 TSE Stocks'!D167)</f>
        <v>2.678731973415404E-2</v>
      </c>
      <c r="E168">
        <f>LN('25 TSE Stocks'!E168/'25 TSE Stocks'!E167)</f>
        <v>-4.017007443738242E-4</v>
      </c>
      <c r="F168">
        <f>LN('25 TSE Stocks'!F168/'25 TSE Stocks'!F167)</f>
        <v>5.1286365526581829E-3</v>
      </c>
      <c r="G168">
        <f>LN('25 TSE Stocks'!G168/'25 TSE Stocks'!G167)</f>
        <v>-1.4947111278981094E-2</v>
      </c>
      <c r="H168">
        <f>LN('25 TSE Stocks'!H168/'25 TSE Stocks'!H167)</f>
        <v>2.448139633704867E-3</v>
      </c>
      <c r="I168">
        <f>LN('25 TSE Stocks'!I168/'25 TSE Stocks'!I167)</f>
        <v>3.7775442737175577E-2</v>
      </c>
      <c r="J168">
        <f>LN('25 TSE Stocks'!J168/'25 TSE Stocks'!J167)</f>
        <v>6.9709461043557353E-2</v>
      </c>
      <c r="K168">
        <f>LN('25 TSE Stocks'!K168/'25 TSE Stocks'!K167)</f>
        <v>4.384834827024929E-2</v>
      </c>
      <c r="L168">
        <f>LN('25 TSE Stocks'!L168/'25 TSE Stocks'!L167)</f>
        <v>3.4517690140756174E-2</v>
      </c>
      <c r="M168">
        <f>LN('25 TSE Stocks'!M168/'25 TSE Stocks'!M167)</f>
        <v>4.5809478356165168E-2</v>
      </c>
      <c r="N168">
        <f>LN('25 TSE Stocks'!N168/'25 TSE Stocks'!N167)</f>
        <v>-6.9968627466671471E-2</v>
      </c>
      <c r="O168">
        <f>LN('25 TSE Stocks'!O168/'25 TSE Stocks'!O167)</f>
        <v>2.4008496975474365E-2</v>
      </c>
      <c r="P168">
        <f>LN('25 TSE Stocks'!P168/'25 TSE Stocks'!P167)</f>
        <v>8.1917047413173044E-2</v>
      </c>
      <c r="Q168">
        <f>LN('25 TSE Stocks'!Q168/'25 TSE Stocks'!Q167)</f>
        <v>1.86225024199159E-2</v>
      </c>
      <c r="R168">
        <f>LN('25 TSE Stocks'!R168/'25 TSE Stocks'!R167)</f>
        <v>-1.7064638153343241E-2</v>
      </c>
      <c r="S168">
        <f>LN('25 TSE Stocks'!S168/'25 TSE Stocks'!S167)</f>
        <v>-1.0976818701628201E-2</v>
      </c>
      <c r="T168">
        <f>LN('25 TSE Stocks'!T168/'25 TSE Stocks'!T167)</f>
        <v>-1.8519090811974576E-2</v>
      </c>
      <c r="U168">
        <f>LN('25 TSE Stocks'!U168/'25 TSE Stocks'!U167)</f>
        <v>1.7452263978173066E-2</v>
      </c>
      <c r="V168">
        <f>LN('25 TSE Stocks'!V168/'25 TSE Stocks'!V167)</f>
        <v>2.0101166205503448E-2</v>
      </c>
      <c r="W168">
        <f>LN('25 TSE Stocks'!W168/'25 TSE Stocks'!W167)</f>
        <v>-1.0137432742325923E-3</v>
      </c>
      <c r="X168">
        <f>LN('25 TSE Stocks'!X168/'25 TSE Stocks'!X167)</f>
        <v>1.9867794583207504E-2</v>
      </c>
      <c r="Y168">
        <f>LN('25 TSE Stocks'!Y168/'25 TSE Stocks'!Y167)</f>
        <v>-7.3530380998483623E-3</v>
      </c>
      <c r="Z168">
        <f>LN('25 TSE Stocks'!Z168/'25 TSE Stocks'!Z167)</f>
        <v>5.7580413090643087E-2</v>
      </c>
    </row>
    <row r="169" spans="1:26" x14ac:dyDescent="0.25">
      <c r="A169" s="1">
        <v>42429</v>
      </c>
      <c r="B169">
        <f>LN('25 TSE Stocks'!B169/'25 TSE Stocks'!B168)</f>
        <v>5.5570021447395312E-2</v>
      </c>
      <c r="C169">
        <f>LN('25 TSE Stocks'!C169/'25 TSE Stocks'!C168)</f>
        <v>2.5614905483878157E-2</v>
      </c>
      <c r="D169">
        <f>LN('25 TSE Stocks'!D169/'25 TSE Stocks'!D168)</f>
        <v>3.1438789472916763E-2</v>
      </c>
      <c r="E169">
        <f>LN('25 TSE Stocks'!E169/'25 TSE Stocks'!E168)</f>
        <v>5.0911643057410347E-2</v>
      </c>
      <c r="F169">
        <f>LN('25 TSE Stocks'!F169/'25 TSE Stocks'!F168)</f>
        <v>0.13600940306788453</v>
      </c>
      <c r="G169">
        <f>LN('25 TSE Stocks'!G169/'25 TSE Stocks'!G168)</f>
        <v>5.2569910281226671E-2</v>
      </c>
      <c r="H169">
        <f>LN('25 TSE Stocks'!H169/'25 TSE Stocks'!H168)</f>
        <v>4.0724132569072397E-2</v>
      </c>
      <c r="I169">
        <f>LN('25 TSE Stocks'!I169/'25 TSE Stocks'!I168)</f>
        <v>6.6626253851805664E-3</v>
      </c>
      <c r="J169">
        <f>LN('25 TSE Stocks'!J169/'25 TSE Stocks'!J168)</f>
        <v>4.2081870352930449E-2</v>
      </c>
      <c r="K169">
        <f>LN('25 TSE Stocks'!K169/'25 TSE Stocks'!K168)</f>
        <v>-1.3367747902412897E-2</v>
      </c>
      <c r="L169">
        <f>LN('25 TSE Stocks'!L169/'25 TSE Stocks'!L168)</f>
        <v>5.8942481034424322E-2</v>
      </c>
      <c r="M169">
        <f>LN('25 TSE Stocks'!M169/'25 TSE Stocks'!M168)</f>
        <v>2.2917299825506547E-2</v>
      </c>
      <c r="N169">
        <f>LN('25 TSE Stocks'!N169/'25 TSE Stocks'!N168)</f>
        <v>0.15419898650590669</v>
      </c>
      <c r="O169">
        <f>LN('25 TSE Stocks'!O169/'25 TSE Stocks'!O168)</f>
        <v>3.0550257190298042E-2</v>
      </c>
      <c r="P169">
        <f>LN('25 TSE Stocks'!P169/'25 TSE Stocks'!P168)</f>
        <v>5.8198426029327413E-2</v>
      </c>
      <c r="Q169">
        <f>LN('25 TSE Stocks'!Q169/'25 TSE Stocks'!Q168)</f>
        <v>2.550250988186685E-2</v>
      </c>
      <c r="R169">
        <f>LN('25 TSE Stocks'!R169/'25 TSE Stocks'!R168)</f>
        <v>1.4135595692936057E-2</v>
      </c>
      <c r="S169">
        <f>LN('25 TSE Stocks'!S169/'25 TSE Stocks'!S168)</f>
        <v>3.2521891824695574E-4</v>
      </c>
      <c r="T169">
        <f>LN('25 TSE Stocks'!T169/'25 TSE Stocks'!T168)</f>
        <v>0.11257737421974526</v>
      </c>
      <c r="U169">
        <f>LN('25 TSE Stocks'!U169/'25 TSE Stocks'!U168)</f>
        <v>1.3916744691006639E-2</v>
      </c>
      <c r="V169">
        <f>LN('25 TSE Stocks'!V169/'25 TSE Stocks'!V168)</f>
        <v>7.6592327579435307E-2</v>
      </c>
      <c r="W169">
        <f>LN('25 TSE Stocks'!W169/'25 TSE Stocks'!W168)</f>
        <v>6.2889087434244026E-2</v>
      </c>
      <c r="X169">
        <f>LN('25 TSE Stocks'!X169/'25 TSE Stocks'!X168)</f>
        <v>-1.6529334407717415E-2</v>
      </c>
      <c r="Y169">
        <f>LN('25 TSE Stocks'!Y169/'25 TSE Stocks'!Y168)</f>
        <v>5.3872998759893938E-2</v>
      </c>
      <c r="Z169">
        <f>LN('25 TSE Stocks'!Z169/'25 TSE Stocks'!Z168)</f>
        <v>-5.3031137015898948E-2</v>
      </c>
    </row>
    <row r="170" spans="1:26" x14ac:dyDescent="0.25">
      <c r="A170" s="1">
        <v>42436</v>
      </c>
      <c r="B170">
        <f>LN('25 TSE Stocks'!B170/'25 TSE Stocks'!B169)</f>
        <v>5.0157801250729677E-3</v>
      </c>
      <c r="C170">
        <f>LN('25 TSE Stocks'!C170/'25 TSE Stocks'!C169)</f>
        <v>-3.5392344300057957E-2</v>
      </c>
      <c r="D170">
        <f>LN('25 TSE Stocks'!D170/'25 TSE Stocks'!D169)</f>
        <v>-4.8096784581679146E-2</v>
      </c>
      <c r="E170">
        <f>LN('25 TSE Stocks'!E170/'25 TSE Stocks'!E169)</f>
        <v>-1.8497664144885639E-2</v>
      </c>
      <c r="F170">
        <f>LN('25 TSE Stocks'!F170/'25 TSE Stocks'!F169)</f>
        <v>-1.0052231674002448E-2</v>
      </c>
      <c r="G170">
        <f>LN('25 TSE Stocks'!G170/'25 TSE Stocks'!G169)</f>
        <v>-1.4391148102288587E-2</v>
      </c>
      <c r="H170">
        <f>LN('25 TSE Stocks'!H170/'25 TSE Stocks'!H169)</f>
        <v>-1.5375818523979384E-2</v>
      </c>
      <c r="I170">
        <f>LN('25 TSE Stocks'!I170/'25 TSE Stocks'!I169)</f>
        <v>-1.9506941792010506E-2</v>
      </c>
      <c r="J170">
        <f>LN('25 TSE Stocks'!J170/'25 TSE Stocks'!J169)</f>
        <v>-6.891719038220276E-3</v>
      </c>
      <c r="K170">
        <f>LN('25 TSE Stocks'!K170/'25 TSE Stocks'!K169)</f>
        <v>-9.3602988223996982E-3</v>
      </c>
      <c r="L170">
        <f>LN('25 TSE Stocks'!L170/'25 TSE Stocks'!L169)</f>
        <v>-9.346017117518042E-2</v>
      </c>
      <c r="M170">
        <f>LN('25 TSE Stocks'!M170/'25 TSE Stocks'!M169)</f>
        <v>-5.3550004259449918E-2</v>
      </c>
      <c r="N170">
        <f>LN('25 TSE Stocks'!N170/'25 TSE Stocks'!N169)</f>
        <v>-5.4386128359711794E-2</v>
      </c>
      <c r="O170">
        <f>LN('25 TSE Stocks'!O170/'25 TSE Stocks'!O169)</f>
        <v>2.4908599089366604E-2</v>
      </c>
      <c r="P170">
        <f>LN('25 TSE Stocks'!P170/'25 TSE Stocks'!P169)</f>
        <v>-1.7683636234955167E-3</v>
      </c>
      <c r="Q170">
        <f>LN('25 TSE Stocks'!Q170/'25 TSE Stocks'!Q169)</f>
        <v>-1.8003806569366423E-3</v>
      </c>
      <c r="R170">
        <f>LN('25 TSE Stocks'!R170/'25 TSE Stocks'!R169)</f>
        <v>7.0760206067172898E-3</v>
      </c>
      <c r="S170">
        <f>LN('25 TSE Stocks'!S170/'25 TSE Stocks'!S169)</f>
        <v>2.6491673278320638E-2</v>
      </c>
      <c r="T170">
        <f>LN('25 TSE Stocks'!T170/'25 TSE Stocks'!T169)</f>
        <v>0</v>
      </c>
      <c r="U170">
        <f>LN('25 TSE Stocks'!U170/'25 TSE Stocks'!U169)</f>
        <v>-3.4183215568015708E-3</v>
      </c>
      <c r="V170">
        <f>LN('25 TSE Stocks'!V170/'25 TSE Stocks'!V169)</f>
        <v>0</v>
      </c>
      <c r="W170">
        <f>LN('25 TSE Stocks'!W170/'25 TSE Stocks'!W169)</f>
        <v>-2.3122470915504092E-2</v>
      </c>
      <c r="X170">
        <f>LN('25 TSE Stocks'!X170/'25 TSE Stocks'!X169)</f>
        <v>0</v>
      </c>
      <c r="Y170">
        <f>LN('25 TSE Stocks'!Y170/'25 TSE Stocks'!Y169)</f>
        <v>-5.0189788669735114E-2</v>
      </c>
      <c r="Z170">
        <f>LN('25 TSE Stocks'!Z170/'25 TSE Stocks'!Z169)</f>
        <v>1.5112454454091894E-3</v>
      </c>
    </row>
    <row r="171" spans="1:26" x14ac:dyDescent="0.25">
      <c r="A171" s="1">
        <v>42443</v>
      </c>
      <c r="B171">
        <f>LN('25 TSE Stocks'!B171/'25 TSE Stocks'!B170)</f>
        <v>-2.8546395170276944E-2</v>
      </c>
      <c r="C171">
        <f>LN('25 TSE Stocks'!C171/'25 TSE Stocks'!C170)</f>
        <v>6.2421023808013731E-2</v>
      </c>
      <c r="D171">
        <f>LN('25 TSE Stocks'!D171/'25 TSE Stocks'!D170)</f>
        <v>3.195880790970887E-2</v>
      </c>
      <c r="E171">
        <f>LN('25 TSE Stocks'!E171/'25 TSE Stocks'!E170)</f>
        <v>8.246315346098966E-2</v>
      </c>
      <c r="F171">
        <f>LN('25 TSE Stocks'!F171/'25 TSE Stocks'!F170)</f>
        <v>-1.1978108388224088E-2</v>
      </c>
      <c r="G171">
        <f>LN('25 TSE Stocks'!G171/'25 TSE Stocks'!G170)</f>
        <v>-4.1908035407101689E-2</v>
      </c>
      <c r="H171">
        <f>LN('25 TSE Stocks'!H171/'25 TSE Stocks'!H170)</f>
        <v>-1.8040076274322917E-2</v>
      </c>
      <c r="I171">
        <f>LN('25 TSE Stocks'!I171/'25 TSE Stocks'!I170)</f>
        <v>-1.2387828225687861E-2</v>
      </c>
      <c r="J171">
        <f>LN('25 TSE Stocks'!J171/'25 TSE Stocks'!J170)</f>
        <v>-3.5190151314710143E-2</v>
      </c>
      <c r="K171">
        <f>LN('25 TSE Stocks'!K171/'25 TSE Stocks'!K170)</f>
        <v>-1.8987951187413483E-2</v>
      </c>
      <c r="L171">
        <f>LN('25 TSE Stocks'!L171/'25 TSE Stocks'!L170)</f>
        <v>-3.0020830996815025E-2</v>
      </c>
      <c r="M171">
        <f>LN('25 TSE Stocks'!M171/'25 TSE Stocks'!M170)</f>
        <v>3.1267573091336043E-2</v>
      </c>
      <c r="N171">
        <f>LN('25 TSE Stocks'!N171/'25 TSE Stocks'!N170)</f>
        <v>4.6060602942742376E-2</v>
      </c>
      <c r="O171">
        <f>LN('25 TSE Stocks'!O171/'25 TSE Stocks'!O170)</f>
        <v>-3.0232400270433172E-2</v>
      </c>
      <c r="P171">
        <f>LN('25 TSE Stocks'!P171/'25 TSE Stocks'!P170)</f>
        <v>-1.7715663138682621E-3</v>
      </c>
      <c r="Q171">
        <f>LN('25 TSE Stocks'!Q171/'25 TSE Stocks'!Q170)</f>
        <v>-2.001886612579102E-2</v>
      </c>
      <c r="R171">
        <f>LN('25 TSE Stocks'!R171/'25 TSE Stocks'!R170)</f>
        <v>8.5108038936037647E-3</v>
      </c>
      <c r="S171">
        <f>LN('25 TSE Stocks'!S171/'25 TSE Stocks'!S170)</f>
        <v>2.3682316079454355E-2</v>
      </c>
      <c r="T171">
        <f>LN('25 TSE Stocks'!T171/'25 TSE Stocks'!T170)</f>
        <v>1.2448343168165515E-2</v>
      </c>
      <c r="U171">
        <f>LN('25 TSE Stocks'!U171/'25 TSE Stocks'!U170)</f>
        <v>-2.3997187400144849E-3</v>
      </c>
      <c r="V171">
        <f>LN('25 TSE Stocks'!V171/'25 TSE Stocks'!V170)</f>
        <v>-4.7178461096113518E-2</v>
      </c>
      <c r="W171">
        <f>LN('25 TSE Stocks'!W171/'25 TSE Stocks'!W170)</f>
        <v>5.8308983898503657E-3</v>
      </c>
      <c r="X171">
        <f>LN('25 TSE Stocks'!X171/'25 TSE Stocks'!X170)</f>
        <v>-4.1750441342612602E-3</v>
      </c>
      <c r="Y171">
        <f>LN('25 TSE Stocks'!Y171/'25 TSE Stocks'!Y170)</f>
        <v>-4.8974160565815765E-2</v>
      </c>
      <c r="Z171">
        <f>LN('25 TSE Stocks'!Z171/'25 TSE Stocks'!Z170)</f>
        <v>2.8296947621781143E-2</v>
      </c>
    </row>
    <row r="172" spans="1:26" x14ac:dyDescent="0.25">
      <c r="A172" s="1">
        <v>42450</v>
      </c>
      <c r="B172">
        <f>LN('25 TSE Stocks'!B172/'25 TSE Stocks'!B171)</f>
        <v>-5.1612260386525496E-3</v>
      </c>
      <c r="C172">
        <f>LN('25 TSE Stocks'!C172/'25 TSE Stocks'!C171)</f>
        <v>2.0492303464242738E-3</v>
      </c>
      <c r="D172">
        <f>LN('25 TSE Stocks'!D172/'25 TSE Stocks'!D171)</f>
        <v>3.8824188213387262E-2</v>
      </c>
      <c r="E172">
        <f>LN('25 TSE Stocks'!E172/'25 TSE Stocks'!E171)</f>
        <v>-5.0268324181407453E-3</v>
      </c>
      <c r="F172">
        <f>LN('25 TSE Stocks'!F172/'25 TSE Stocks'!F171)</f>
        <v>-2.2153501376363585E-2</v>
      </c>
      <c r="G172">
        <f>LN('25 TSE Stocks'!G172/'25 TSE Stocks'!G171)</f>
        <v>4.8401685426293556E-2</v>
      </c>
      <c r="H172">
        <f>LN('25 TSE Stocks'!H172/'25 TSE Stocks'!H171)</f>
        <v>4.3923814884864278E-2</v>
      </c>
      <c r="I172">
        <f>LN('25 TSE Stocks'!I172/'25 TSE Stocks'!I171)</f>
        <v>1.8218877520496484E-2</v>
      </c>
      <c r="J172">
        <f>LN('25 TSE Stocks'!J172/'25 TSE Stocks'!J171)</f>
        <v>1.1396089694523135E-2</v>
      </c>
      <c r="K172">
        <f>LN('25 TSE Stocks'!K172/'25 TSE Stocks'!K171)</f>
        <v>5.8931949231786629E-2</v>
      </c>
      <c r="L172">
        <f>LN('25 TSE Stocks'!L172/'25 TSE Stocks'!L171)</f>
        <v>-5.7307622925129847E-3</v>
      </c>
      <c r="M172">
        <f>LN('25 TSE Stocks'!M172/'25 TSE Stocks'!M171)</f>
        <v>2.7853590279571204E-2</v>
      </c>
      <c r="N172">
        <f>LN('25 TSE Stocks'!N172/'25 TSE Stocks'!N171)</f>
        <v>2.6651281617446239E-2</v>
      </c>
      <c r="O172">
        <f>LN('25 TSE Stocks'!O172/'25 TSE Stocks'!O171)</f>
        <v>4.0537299460286773E-2</v>
      </c>
      <c r="P172">
        <f>LN('25 TSE Stocks'!P172/'25 TSE Stocks'!P171)</f>
        <v>-1.7889663096068306E-2</v>
      </c>
      <c r="Q172">
        <f>LN('25 TSE Stocks'!Q172/'25 TSE Stocks'!Q171)</f>
        <v>1.4598772410879216E-2</v>
      </c>
      <c r="R172">
        <f>LN('25 TSE Stocks'!R172/'25 TSE Stocks'!R171)</f>
        <v>2.0134867926275505E-2</v>
      </c>
      <c r="S172">
        <f>LN('25 TSE Stocks'!S172/'25 TSE Stocks'!S171)</f>
        <v>5.3050536985854869E-3</v>
      </c>
      <c r="T172">
        <f>LN('25 TSE Stocks'!T172/'25 TSE Stocks'!T171)</f>
        <v>0</v>
      </c>
      <c r="U172">
        <f>LN('25 TSE Stocks'!U172/'25 TSE Stocks'!U171)</f>
        <v>4.6769558432111218E-2</v>
      </c>
      <c r="V172">
        <f>LN('25 TSE Stocks'!V172/'25 TSE Stocks'!V171)</f>
        <v>4.2559411726279237E-2</v>
      </c>
      <c r="W172">
        <f>LN('25 TSE Stocks'!W172/'25 TSE Stocks'!W171)</f>
        <v>1.3474694765865672E-2</v>
      </c>
      <c r="X172">
        <f>LN('25 TSE Stocks'!X172/'25 TSE Stocks'!X171)</f>
        <v>6.4015160435853882E-2</v>
      </c>
      <c r="Y172">
        <f>LN('25 TSE Stocks'!Y172/'25 TSE Stocks'!Y171)</f>
        <v>7.6924835368453902E-3</v>
      </c>
      <c r="Z172">
        <f>LN('25 TSE Stocks'!Z172/'25 TSE Stocks'!Z171)</f>
        <v>-1.033245346080737E-2</v>
      </c>
    </row>
    <row r="173" spans="1:26" x14ac:dyDescent="0.25">
      <c r="A173" s="1">
        <v>42457</v>
      </c>
      <c r="B173">
        <f>LN('25 TSE Stocks'!B173/'25 TSE Stocks'!B172)</f>
        <v>-1.2365973967649766E-2</v>
      </c>
      <c r="C173">
        <f>LN('25 TSE Stocks'!C173/'25 TSE Stocks'!C172)</f>
        <v>4.8936364545391936E-2</v>
      </c>
      <c r="D173">
        <f>LN('25 TSE Stocks'!D173/'25 TSE Stocks'!D172)</f>
        <v>-2.4822930968322717E-2</v>
      </c>
      <c r="E173">
        <f>LN('25 TSE Stocks'!E173/'25 TSE Stocks'!E172)</f>
        <v>-1.3043541520204057E-2</v>
      </c>
      <c r="F173">
        <f>LN('25 TSE Stocks'!F173/'25 TSE Stocks'!F172)</f>
        <v>-5.1715923406553226E-2</v>
      </c>
      <c r="G173">
        <f>LN('25 TSE Stocks'!G173/'25 TSE Stocks'!G172)</f>
        <v>-6.8472865749969247E-2</v>
      </c>
      <c r="H173">
        <f>LN('25 TSE Stocks'!H173/'25 TSE Stocks'!H172)</f>
        <v>-6.9739832867720911E-2</v>
      </c>
      <c r="I173">
        <f>LN('25 TSE Stocks'!I173/'25 TSE Stocks'!I172)</f>
        <v>-6.184952008180538E-2</v>
      </c>
      <c r="J173">
        <f>LN('25 TSE Stocks'!J173/'25 TSE Stocks'!J172)</f>
        <v>-2.4373822972392156E-2</v>
      </c>
      <c r="K173">
        <f>LN('25 TSE Stocks'!K173/'25 TSE Stocks'!K172)</f>
        <v>-3.5772899335294754E-2</v>
      </c>
      <c r="L173">
        <f>LN('25 TSE Stocks'!L173/'25 TSE Stocks'!L172)</f>
        <v>-7.9723710524164312E-2</v>
      </c>
      <c r="M173">
        <f>LN('25 TSE Stocks'!M173/'25 TSE Stocks'!M172)</f>
        <v>-5.1618187070687764E-2</v>
      </c>
      <c r="N173">
        <f>LN('25 TSE Stocks'!N173/'25 TSE Stocks'!N172)</f>
        <v>-1.768827691093176E-2</v>
      </c>
      <c r="O173">
        <f>LN('25 TSE Stocks'!O173/'25 TSE Stocks'!O172)</f>
        <v>-3.4770845520130551E-2</v>
      </c>
      <c r="P173">
        <f>LN('25 TSE Stocks'!P173/'25 TSE Stocks'!P172)</f>
        <v>-1.0889287051927711E-2</v>
      </c>
      <c r="Q173">
        <f>LN('25 TSE Stocks'!Q173/'25 TSE Stocks'!Q172)</f>
        <v>-7.5223381954855589E-2</v>
      </c>
      <c r="R173">
        <f>LN('25 TSE Stocks'!R173/'25 TSE Stocks'!R172)</f>
        <v>-4.2198408180537814E-2</v>
      </c>
      <c r="S173">
        <f>LN('25 TSE Stocks'!S173/'25 TSE Stocks'!S172)</f>
        <v>-2.2472941946617909E-2</v>
      </c>
      <c r="T173">
        <f>LN('25 TSE Stocks'!T173/'25 TSE Stocks'!T172)</f>
        <v>-7.7125882578728724E-2</v>
      </c>
      <c r="U173">
        <f>LN('25 TSE Stocks'!U173/'25 TSE Stocks'!U172)</f>
        <v>-5.6253286068089242E-2</v>
      </c>
      <c r="V173">
        <f>LN('25 TSE Stocks'!V173/'25 TSE Stocks'!V172)</f>
        <v>-7.6960854677529431E-2</v>
      </c>
      <c r="W173">
        <f>LN('25 TSE Stocks'!W173/'25 TSE Stocks'!W172)</f>
        <v>-8.2675377986438939E-2</v>
      </c>
      <c r="X173">
        <f>LN('25 TSE Stocks'!X173/'25 TSE Stocks'!X172)</f>
        <v>-3.0281039605919931E-2</v>
      </c>
      <c r="Y173">
        <f>LN('25 TSE Stocks'!Y173/'25 TSE Stocks'!Y172)</f>
        <v>-1.5444387519709798E-2</v>
      </c>
      <c r="Z173">
        <f>LN('25 TSE Stocks'!Z173/'25 TSE Stocks'!Z172)</f>
        <v>-4.8641597607094376E-2</v>
      </c>
    </row>
    <row r="174" spans="1:26" x14ac:dyDescent="0.25">
      <c r="A174" s="1">
        <v>42464</v>
      </c>
      <c r="B174">
        <f>LN('25 TSE Stocks'!B174/'25 TSE Stocks'!B173)</f>
        <v>-2.8563879366140407E-2</v>
      </c>
      <c r="C174">
        <f>LN('25 TSE Stocks'!C174/'25 TSE Stocks'!C173)</f>
        <v>-9.7943296577423858E-3</v>
      </c>
      <c r="D174">
        <f>LN('25 TSE Stocks'!D174/'25 TSE Stocks'!D173)</f>
        <v>7.1734843461342956E-3</v>
      </c>
      <c r="E174">
        <f>LN('25 TSE Stocks'!E174/'25 TSE Stocks'!E173)</f>
        <v>-3.9451142958015904E-2</v>
      </c>
      <c r="F174">
        <f>LN('25 TSE Stocks'!F174/'25 TSE Stocks'!F173)</f>
        <v>-2.0381981040900794E-2</v>
      </c>
      <c r="G174">
        <f>LN('25 TSE Stocks'!G174/'25 TSE Stocks'!G173)</f>
        <v>-3.6280885854941186E-2</v>
      </c>
      <c r="H174">
        <f>LN('25 TSE Stocks'!H174/'25 TSE Stocks'!H173)</f>
        <v>-3.2613193333215708E-3</v>
      </c>
      <c r="I174">
        <f>LN('25 TSE Stocks'!I174/'25 TSE Stocks'!I173)</f>
        <v>1.4951249803070919E-2</v>
      </c>
      <c r="J174">
        <f>LN('25 TSE Stocks'!J174/'25 TSE Stocks'!J173)</f>
        <v>-1.5102257702281107E-2</v>
      </c>
      <c r="K174">
        <f>LN('25 TSE Stocks'!K174/'25 TSE Stocks'!K173)</f>
        <v>-3.2345780524280922E-2</v>
      </c>
      <c r="L174">
        <f>LN('25 TSE Stocks'!L174/'25 TSE Stocks'!L173)</f>
        <v>1.2230612537562162E-2</v>
      </c>
      <c r="M174">
        <f>LN('25 TSE Stocks'!M174/'25 TSE Stocks'!M173)</f>
        <v>-2.2632117351577552E-2</v>
      </c>
      <c r="N174">
        <f>LN('25 TSE Stocks'!N174/'25 TSE Stocks'!N173)</f>
        <v>-0.12401658224132479</v>
      </c>
      <c r="O174">
        <f>LN('25 TSE Stocks'!O174/'25 TSE Stocks'!O173)</f>
        <v>2.4897486302946564E-2</v>
      </c>
      <c r="P174">
        <f>LN('25 TSE Stocks'!P174/'25 TSE Stocks'!P173)</f>
        <v>3.6430254027989555E-3</v>
      </c>
      <c r="Q174">
        <f>LN('25 TSE Stocks'!Q174/'25 TSE Stocks'!Q173)</f>
        <v>1.5094867481175703E-2</v>
      </c>
      <c r="R174">
        <f>LN('25 TSE Stocks'!R174/'25 TSE Stocks'!R173)</f>
        <v>8.1968233443404197E-3</v>
      </c>
      <c r="S174">
        <f>LN('25 TSE Stocks'!S174/'25 TSE Stocks'!S173)</f>
        <v>-9.7879289114173561E-3</v>
      </c>
      <c r="T174">
        <f>LN('25 TSE Stocks'!T174/'25 TSE Stocks'!T173)</f>
        <v>7.6551124837799175E-3</v>
      </c>
      <c r="U174">
        <f>LN('25 TSE Stocks'!U174/'25 TSE Stocks'!U173)</f>
        <v>-1.2727934829037162E-2</v>
      </c>
      <c r="V174">
        <f>LN('25 TSE Stocks'!V174/'25 TSE Stocks'!V173)</f>
        <v>8.7808606600701181E-3</v>
      </c>
      <c r="W174">
        <f>LN('25 TSE Stocks'!W174/'25 TSE Stocks'!W173)</f>
        <v>1.3365360493905788E-2</v>
      </c>
      <c r="X174">
        <f>LN('25 TSE Stocks'!X174/'25 TSE Stocks'!X173)</f>
        <v>0.11526248906250015</v>
      </c>
      <c r="Y174">
        <f>LN('25 TSE Stocks'!Y174/'25 TSE Stocks'!Y173)</f>
        <v>-3.5647363614265813E-2</v>
      </c>
      <c r="Z174">
        <f>LN('25 TSE Stocks'!Z174/'25 TSE Stocks'!Z173)</f>
        <v>6.0656290817653634E-2</v>
      </c>
    </row>
    <row r="175" spans="1:26" x14ac:dyDescent="0.25">
      <c r="A175" s="1">
        <v>42471</v>
      </c>
      <c r="B175">
        <f>LN('25 TSE Stocks'!B175/'25 TSE Stocks'!B174)</f>
        <v>5.1865957171792453E-2</v>
      </c>
      <c r="C175">
        <f>LN('25 TSE Stocks'!C175/'25 TSE Stocks'!C174)</f>
        <v>5.9234066151262345E-2</v>
      </c>
      <c r="D175">
        <f>LN('25 TSE Stocks'!D175/'25 TSE Stocks'!D174)</f>
        <v>6.0969038701846383E-2</v>
      </c>
      <c r="E175">
        <f>LN('25 TSE Stocks'!E175/'25 TSE Stocks'!E174)</f>
        <v>0.1378670467328604</v>
      </c>
      <c r="F175">
        <f>LN('25 TSE Stocks'!F175/'25 TSE Stocks'!F174)</f>
        <v>8.5411690987413344E-2</v>
      </c>
      <c r="G175">
        <f>LN('25 TSE Stocks'!G175/'25 TSE Stocks'!G174)</f>
        <v>4.8729227523642671E-2</v>
      </c>
      <c r="H175">
        <f>LN('25 TSE Stocks'!H175/'25 TSE Stocks'!H174)</f>
        <v>6.5877319211023966E-2</v>
      </c>
      <c r="I175">
        <f>LN('25 TSE Stocks'!I175/'25 TSE Stocks'!I174)</f>
        <v>3.9896870504647901E-2</v>
      </c>
      <c r="J175">
        <f>LN('25 TSE Stocks'!J175/'25 TSE Stocks'!J174)</f>
        <v>4.0585182732914102E-2</v>
      </c>
      <c r="K175">
        <f>LN('25 TSE Stocks'!K175/'25 TSE Stocks'!K174)</f>
        <v>9.6723398342192027E-3</v>
      </c>
      <c r="L175">
        <f>LN('25 TSE Stocks'!L175/'25 TSE Stocks'!L174)</f>
        <v>6.9403089423630521E-2</v>
      </c>
      <c r="M175">
        <f>LN('25 TSE Stocks'!M175/'25 TSE Stocks'!M174)</f>
        <v>2.6639229775442348E-3</v>
      </c>
      <c r="N175">
        <f>LN('25 TSE Stocks'!N175/'25 TSE Stocks'!N174)</f>
        <v>0.19593702820522504</v>
      </c>
      <c r="O175">
        <f>LN('25 TSE Stocks'!O175/'25 TSE Stocks'!O174)</f>
        <v>4.7341273323615206E-3</v>
      </c>
      <c r="P175">
        <f>LN('25 TSE Stocks'!P175/'25 TSE Stocks'!P174)</f>
        <v>-2.2059632434674445E-2</v>
      </c>
      <c r="Q175">
        <f>LN('25 TSE Stocks'!Q175/'25 TSE Stocks'!Q174)</f>
        <v>1.1560616202405675E-2</v>
      </c>
      <c r="R175">
        <f>LN('25 TSE Stocks'!R175/'25 TSE Stocks'!R174)</f>
        <v>3.0257307982650552E-2</v>
      </c>
      <c r="S175">
        <f>LN('25 TSE Stocks'!S175/'25 TSE Stocks'!S174)</f>
        <v>-5.273239358207088E-2</v>
      </c>
      <c r="T175">
        <f>LN('25 TSE Stocks'!T175/'25 TSE Stocks'!T174)</f>
        <v>0.10625692280862639</v>
      </c>
      <c r="U175">
        <f>LN('25 TSE Stocks'!U175/'25 TSE Stocks'!U174)</f>
        <v>2.9393708360309394E-2</v>
      </c>
      <c r="V175">
        <f>LN('25 TSE Stocks'!V175/'25 TSE Stocks'!V174)</f>
        <v>5.3802657277940112E-2</v>
      </c>
      <c r="W175">
        <f>LN('25 TSE Stocks'!W175/'25 TSE Stocks'!W174)</f>
        <v>7.9001707231909926E-2</v>
      </c>
      <c r="X175">
        <f>LN('25 TSE Stocks'!X175/'25 TSE Stocks'!X174)</f>
        <v>1.0043241544354027E-2</v>
      </c>
      <c r="Y175">
        <f>LN('25 TSE Stocks'!Y175/'25 TSE Stocks'!Y174)</f>
        <v>0.12492592098359831</v>
      </c>
      <c r="Z175">
        <f>LN('25 TSE Stocks'!Z175/'25 TSE Stocks'!Z174)</f>
        <v>-2.0990211742178955E-2</v>
      </c>
    </row>
    <row r="176" spans="1:26" x14ac:dyDescent="0.25">
      <c r="A176" s="1">
        <v>42478</v>
      </c>
      <c r="B176">
        <f>LN('25 TSE Stocks'!B176/'25 TSE Stocks'!B175)</f>
        <v>-2.0032958915578648E-2</v>
      </c>
      <c r="C176">
        <f>LN('25 TSE Stocks'!C176/'25 TSE Stocks'!C175)</f>
        <v>5.2405893607339174E-2</v>
      </c>
      <c r="D176">
        <f>LN('25 TSE Stocks'!D176/'25 TSE Stocks'!D175)</f>
        <v>1.1958377869457722E-2</v>
      </c>
      <c r="E176">
        <f>LN('25 TSE Stocks'!E176/'25 TSE Stocks'!E175)</f>
        <v>1.6624043663015485E-3</v>
      </c>
      <c r="F176">
        <f>LN('25 TSE Stocks'!F176/'25 TSE Stocks'!F175)</f>
        <v>8.1799289807593517E-2</v>
      </c>
      <c r="G176">
        <f>LN('25 TSE Stocks'!G176/'25 TSE Stocks'!G175)</f>
        <v>3.0708257174793759E-2</v>
      </c>
      <c r="H176">
        <f>LN('25 TSE Stocks'!H176/'25 TSE Stocks'!H175)</f>
        <v>-0.51912436792638905</v>
      </c>
      <c r="I176">
        <f>LN('25 TSE Stocks'!I176/'25 TSE Stocks'!I175)</f>
        <v>-7.5377509375467479E-3</v>
      </c>
      <c r="J176">
        <f>LN('25 TSE Stocks'!J176/'25 TSE Stocks'!J175)</f>
        <v>3.763497665127169E-2</v>
      </c>
      <c r="K176">
        <f>LN('25 TSE Stocks'!K176/'25 TSE Stocks'!K175)</f>
        <v>-2.4906808829665401E-2</v>
      </c>
      <c r="L176">
        <f>LN('25 TSE Stocks'!L176/'25 TSE Stocks'!L175)</f>
        <v>7.5612402255267094E-2</v>
      </c>
      <c r="M176">
        <f>LN('25 TSE Stocks'!M176/'25 TSE Stocks'!M175)</f>
        <v>4.5506575917581282E-2</v>
      </c>
      <c r="N176">
        <f>LN('25 TSE Stocks'!N176/'25 TSE Stocks'!N175)</f>
        <v>9.9829140517369727E-2</v>
      </c>
      <c r="O176">
        <f>LN('25 TSE Stocks'!O176/'25 TSE Stocks'!O175)</f>
        <v>6.8849694742134676E-2</v>
      </c>
      <c r="P176">
        <f>LN('25 TSE Stocks'!P176/'25 TSE Stocks'!P175)</f>
        <v>-9.3372972612622857E-3</v>
      </c>
      <c r="Q176">
        <f>LN('25 TSE Stocks'!Q176/'25 TSE Stocks'!Q175)</f>
        <v>2.6466735116830956E-2</v>
      </c>
      <c r="R176">
        <f>LN('25 TSE Stocks'!R176/'25 TSE Stocks'!R175)</f>
        <v>-1.2373339418005449E-2</v>
      </c>
      <c r="S176">
        <f>LN('25 TSE Stocks'!S176/'25 TSE Stocks'!S175)</f>
        <v>9.1744213652650321E-3</v>
      </c>
      <c r="T176">
        <f>LN('25 TSE Stocks'!T176/'25 TSE Stocks'!T175)</f>
        <v>8.3139705156682356E-2</v>
      </c>
      <c r="U176">
        <f>LN('25 TSE Stocks'!U176/'25 TSE Stocks'!U175)</f>
        <v>1.0171117989695434E-2</v>
      </c>
      <c r="V176">
        <f>LN('25 TSE Stocks'!V176/'25 TSE Stocks'!V175)</f>
        <v>1.4184680427891897E-2</v>
      </c>
      <c r="W176">
        <f>LN('25 TSE Stocks'!W176/'25 TSE Stocks'!W175)</f>
        <v>5.6998137357123731E-2</v>
      </c>
      <c r="X176">
        <f>LN('25 TSE Stocks'!X176/'25 TSE Stocks'!X175)</f>
        <v>-4.1535906932404935E-2</v>
      </c>
      <c r="Y176">
        <f>LN('25 TSE Stocks'!Y176/'25 TSE Stocks'!Y175)</f>
        <v>5.8738953847090568E-2</v>
      </c>
      <c r="Z176">
        <f>LN('25 TSE Stocks'!Z176/'25 TSE Stocks'!Z175)</f>
        <v>1.6529353717581994E-2</v>
      </c>
    </row>
    <row r="177" spans="1:26" x14ac:dyDescent="0.25">
      <c r="A177" s="1">
        <v>42485</v>
      </c>
      <c r="B177">
        <f>LN('25 TSE Stocks'!B177/'25 TSE Stocks'!B176)</f>
        <v>-6.3321003865679876E-2</v>
      </c>
      <c r="C177">
        <f>LN('25 TSE Stocks'!C177/'25 TSE Stocks'!C176)</f>
        <v>-8.8292538834797984E-2</v>
      </c>
      <c r="D177">
        <f>LN('25 TSE Stocks'!D177/'25 TSE Stocks'!D176)</f>
        <v>-1.2459720745012967E-2</v>
      </c>
      <c r="E177">
        <f>LN('25 TSE Stocks'!E177/'25 TSE Stocks'!E176)</f>
        <v>3.9092920822216257E-2</v>
      </c>
      <c r="F177">
        <f>LN('25 TSE Stocks'!F177/'25 TSE Stocks'!F176)</f>
        <v>-0.10779939900566542</v>
      </c>
      <c r="G177">
        <f>LN('25 TSE Stocks'!G177/'25 TSE Stocks'!G176)</f>
        <v>-4.5804128212738084E-2</v>
      </c>
      <c r="H177">
        <f>LN('25 TSE Stocks'!H177/'25 TSE Stocks'!H176)</f>
        <v>-0.11555339111858448</v>
      </c>
      <c r="I177">
        <f>LN('25 TSE Stocks'!I177/'25 TSE Stocks'!I176)</f>
        <v>-2.9432657244859717E-2</v>
      </c>
      <c r="J177">
        <f>LN('25 TSE Stocks'!J177/'25 TSE Stocks'!J176)</f>
        <v>-4.3333005213587586E-2</v>
      </c>
      <c r="K177">
        <f>LN('25 TSE Stocks'!K177/'25 TSE Stocks'!K176)</f>
        <v>-3.3447746495279922E-2</v>
      </c>
      <c r="L177">
        <f>LN('25 TSE Stocks'!L177/'25 TSE Stocks'!L176)</f>
        <v>-2.1544999288883111E-2</v>
      </c>
      <c r="M177">
        <f>LN('25 TSE Stocks'!M177/'25 TSE Stocks'!M176)</f>
        <v>-6.0247120778238426E-2</v>
      </c>
      <c r="N177">
        <f>LN('25 TSE Stocks'!N177/'25 TSE Stocks'!N176)</f>
        <v>-9.3915544774839113E-2</v>
      </c>
      <c r="O177">
        <f>LN('25 TSE Stocks'!O177/'25 TSE Stocks'!O176)</f>
        <v>4.582768427177903E-2</v>
      </c>
      <c r="P177">
        <f>LN('25 TSE Stocks'!P177/'25 TSE Stocks'!P176)</f>
        <v>-2.8546225821440299E-2</v>
      </c>
      <c r="Q177">
        <f>LN('25 TSE Stocks'!Q177/'25 TSE Stocks'!Q176)</f>
        <v>-5.3652629642714937E-2</v>
      </c>
      <c r="R177">
        <f>LN('25 TSE Stocks'!R177/'25 TSE Stocks'!R176)</f>
        <v>-4.2238467623984789E-2</v>
      </c>
      <c r="S177">
        <f>LN('25 TSE Stocks'!S177/'25 TSE Stocks'!S176)</f>
        <v>-3.0129691609273097E-2</v>
      </c>
      <c r="T177">
        <f>LN('25 TSE Stocks'!T177/'25 TSE Stocks'!T176)</f>
        <v>-5.5304897575435573E-2</v>
      </c>
      <c r="U177">
        <f>LN('25 TSE Stocks'!U177/'25 TSE Stocks'!U176)</f>
        <v>3.1052743125757364E-2</v>
      </c>
      <c r="V177">
        <f>LN('25 TSE Stocks'!V177/'25 TSE Stocks'!V176)</f>
        <v>-3.8282090419916495E-2</v>
      </c>
      <c r="W177">
        <f>LN('25 TSE Stocks'!W177/'25 TSE Stocks'!W176)</f>
        <v>-5.6037293097687783E-2</v>
      </c>
      <c r="X177">
        <f>LN('25 TSE Stocks'!X177/'25 TSE Stocks'!X176)</f>
        <v>2.9717753005737385E-3</v>
      </c>
      <c r="Y177">
        <f>LN('25 TSE Stocks'!Y177/'25 TSE Stocks'!Y176)</f>
        <v>-2.7212677667287157E-2</v>
      </c>
      <c r="Z177">
        <f>LN('25 TSE Stocks'!Z177/'25 TSE Stocks'!Z176)</f>
        <v>4.4608580245968877E-3</v>
      </c>
    </row>
    <row r="178" spans="1:26" x14ac:dyDescent="0.25">
      <c r="A178" s="1">
        <v>42492</v>
      </c>
      <c r="B178">
        <f>LN('25 TSE Stocks'!B178/'25 TSE Stocks'!B177)</f>
        <v>-0.14492104027262109</v>
      </c>
      <c r="C178">
        <f>LN('25 TSE Stocks'!C178/'25 TSE Stocks'!C177)</f>
        <v>-4.1222894593146563E-2</v>
      </c>
      <c r="D178">
        <f>LN('25 TSE Stocks'!D178/'25 TSE Stocks'!D177)</f>
        <v>-4.1992762799795899E-2</v>
      </c>
      <c r="E178">
        <f>LN('25 TSE Stocks'!E178/'25 TSE Stocks'!E177)</f>
        <v>-1.5987008980312429E-3</v>
      </c>
      <c r="F178">
        <f>LN('25 TSE Stocks'!F178/'25 TSE Stocks'!F177)</f>
        <v>-5.4120410476103137E-2</v>
      </c>
      <c r="G178">
        <f>LN('25 TSE Stocks'!G178/'25 TSE Stocks'!G177)</f>
        <v>-3.1623254720587329E-2</v>
      </c>
      <c r="H178">
        <f>LN('25 TSE Stocks'!H178/'25 TSE Stocks'!H177)</f>
        <v>7.7126070331422214E-2</v>
      </c>
      <c r="I178">
        <f>LN('25 TSE Stocks'!I178/'25 TSE Stocks'!I177)</f>
        <v>5.8023743494141668E-2</v>
      </c>
      <c r="J178">
        <f>LN('25 TSE Stocks'!J178/'25 TSE Stocks'!J177)</f>
        <v>-1.1494394731206848E-2</v>
      </c>
      <c r="K178">
        <f>LN('25 TSE Stocks'!K178/'25 TSE Stocks'!K177)</f>
        <v>-3.1090614570662974E-2</v>
      </c>
      <c r="L178">
        <f>LN('25 TSE Stocks'!L178/'25 TSE Stocks'!L177)</f>
        <v>-9.1157299548742833E-3</v>
      </c>
      <c r="M178">
        <f>LN('25 TSE Stocks'!M178/'25 TSE Stocks'!M177)</f>
        <v>-2.8412011003685591E-2</v>
      </c>
      <c r="N178">
        <f>LN('25 TSE Stocks'!N178/'25 TSE Stocks'!N177)</f>
        <v>-5.0176811817614186E-2</v>
      </c>
      <c r="O178">
        <f>LN('25 TSE Stocks'!O178/'25 TSE Stocks'!O177)</f>
        <v>8.0075224770348886E-3</v>
      </c>
      <c r="P178">
        <f>LN('25 TSE Stocks'!P178/'25 TSE Stocks'!P177)</f>
        <v>-3.8685134818316463E-3</v>
      </c>
      <c r="Q178">
        <f>LN('25 TSE Stocks'!Q178/'25 TSE Stocks'!Q177)</f>
        <v>3.9292421115443843E-3</v>
      </c>
      <c r="R178">
        <f>LN('25 TSE Stocks'!R178/'25 TSE Stocks'!R177)</f>
        <v>-9.5102403554877552E-3</v>
      </c>
      <c r="S178">
        <f>LN('25 TSE Stocks'!S178/'25 TSE Stocks'!S177)</f>
        <v>-4.7168304564378441E-3</v>
      </c>
      <c r="T178">
        <f>LN('25 TSE Stocks'!T178/'25 TSE Stocks'!T177)</f>
        <v>-5.4394048883164799E-2</v>
      </c>
      <c r="U178">
        <f>LN('25 TSE Stocks'!U178/'25 TSE Stocks'!U177)</f>
        <v>-2.1150629716089754E-2</v>
      </c>
      <c r="V178">
        <f>LN('25 TSE Stocks'!V178/'25 TSE Stocks'!V177)</f>
        <v>-3.4743057404030747E-2</v>
      </c>
      <c r="W178">
        <f>LN('25 TSE Stocks'!W178/'25 TSE Stocks'!W177)</f>
        <v>-3.8183471406706519E-2</v>
      </c>
      <c r="X178">
        <f>LN('25 TSE Stocks'!X178/'25 TSE Stocks'!X177)</f>
        <v>-1.1940562258280092E-2</v>
      </c>
      <c r="Y178">
        <f>LN('25 TSE Stocks'!Y178/'25 TSE Stocks'!Y177)</f>
        <v>-2.4434050024591199E-2</v>
      </c>
      <c r="Z178">
        <f>LN('25 TSE Stocks'!Z178/'25 TSE Stocks'!Z177)</f>
        <v>-1.4847427437268644E-3</v>
      </c>
    </row>
    <row r="179" spans="1:26" x14ac:dyDescent="0.25">
      <c r="A179" s="1">
        <v>42499</v>
      </c>
      <c r="B179">
        <f>LN('25 TSE Stocks'!B179/'25 TSE Stocks'!B178)</f>
        <v>4.3262652777994959E-2</v>
      </c>
      <c r="C179">
        <f>LN('25 TSE Stocks'!C179/'25 TSE Stocks'!C178)</f>
        <v>2.1804744646448698E-2</v>
      </c>
      <c r="D179">
        <f>LN('25 TSE Stocks'!D179/'25 TSE Stocks'!D178)</f>
        <v>-9.9870241751732845E-3</v>
      </c>
      <c r="E179">
        <f>LN('25 TSE Stocks'!E179/'25 TSE Stocks'!E178)</f>
        <v>-1.6129504281395958E-2</v>
      </c>
      <c r="F179">
        <f>LN('25 TSE Stocks'!F179/'25 TSE Stocks'!F178)</f>
        <v>1.2505009788972217E-2</v>
      </c>
      <c r="G179">
        <f>LN('25 TSE Stocks'!G179/'25 TSE Stocks'!G178)</f>
        <v>-4.3909313529472702E-3</v>
      </c>
      <c r="H179">
        <f>LN('25 TSE Stocks'!H179/'25 TSE Stocks'!H178)</f>
        <v>0.1526768838455661</v>
      </c>
      <c r="I179">
        <f>LN('25 TSE Stocks'!I179/'25 TSE Stocks'!I178)</f>
        <v>1.0362711324988221E-2</v>
      </c>
      <c r="J179">
        <f>LN('25 TSE Stocks'!J179/'25 TSE Stocks'!J178)</f>
        <v>0.13371214674447318</v>
      </c>
      <c r="K179">
        <f>LN('25 TSE Stocks'!K179/'25 TSE Stocks'!K178)</f>
        <v>3.8995792222217551E-2</v>
      </c>
      <c r="L179">
        <f>LN('25 TSE Stocks'!L179/'25 TSE Stocks'!L178)</f>
        <v>-5.5097256275433793E-3</v>
      </c>
      <c r="M179">
        <f>LN('25 TSE Stocks'!M179/'25 TSE Stocks'!M178)</f>
        <v>5.5053514686111339E-2</v>
      </c>
      <c r="N179">
        <f>LN('25 TSE Stocks'!N179/'25 TSE Stocks'!N178)</f>
        <v>7.4120552071394964E-3</v>
      </c>
      <c r="O179">
        <f>LN('25 TSE Stocks'!O179/'25 TSE Stocks'!O178)</f>
        <v>-4.5679867348425007E-3</v>
      </c>
      <c r="P179">
        <f>LN('25 TSE Stocks'!P179/'25 TSE Stocks'!P178)</f>
        <v>1.7291509342394571E-2</v>
      </c>
      <c r="Q179">
        <f>LN('25 TSE Stocks'!Q179/'25 TSE Stocks'!Q178)</f>
        <v>8.4557172297602554E-2</v>
      </c>
      <c r="R179">
        <f>LN('25 TSE Stocks'!R179/'25 TSE Stocks'!R178)</f>
        <v>4.3272472853918359E-2</v>
      </c>
      <c r="S179">
        <f>LN('25 TSE Stocks'!S179/'25 TSE Stocks'!S178)</f>
        <v>1.8735640113641608E-2</v>
      </c>
      <c r="T179">
        <f>LN('25 TSE Stocks'!T179/'25 TSE Stocks'!T178)</f>
        <v>3.8583515401011348E-2</v>
      </c>
      <c r="U179">
        <f>LN('25 TSE Stocks'!U179/'25 TSE Stocks'!U178)</f>
        <v>2.2947701824518118E-2</v>
      </c>
      <c r="V179">
        <f>LN('25 TSE Stocks'!V179/'25 TSE Stocks'!V178)</f>
        <v>1.0050367745651078E-2</v>
      </c>
      <c r="W179">
        <f>LN('25 TSE Stocks'!W179/'25 TSE Stocks'!W178)</f>
        <v>5.8155727081852064E-2</v>
      </c>
      <c r="X179">
        <f>LN('25 TSE Stocks'!X179/'25 TSE Stocks'!X178)</f>
        <v>0.21409384038384957</v>
      </c>
      <c r="Y179">
        <f>LN('25 TSE Stocks'!Y179/'25 TSE Stocks'!Y178)</f>
        <v>4.1528508880564807E-2</v>
      </c>
      <c r="Z179">
        <f>LN('25 TSE Stocks'!Z179/'25 TSE Stocks'!Z178)</f>
        <v>1.4847427437268076E-3</v>
      </c>
    </row>
    <row r="180" spans="1:26" x14ac:dyDescent="0.25">
      <c r="A180" s="1">
        <v>42506</v>
      </c>
      <c r="B180">
        <f>LN('25 TSE Stocks'!B180/'25 TSE Stocks'!B179)</f>
        <v>3.5542497379986028E-2</v>
      </c>
      <c r="C180">
        <f>LN('25 TSE Stocks'!C180/'25 TSE Stocks'!C179)</f>
        <v>0</v>
      </c>
      <c r="D180">
        <f>LN('25 TSE Stocks'!D180/'25 TSE Stocks'!D179)</f>
        <v>3.7838320430550319E-2</v>
      </c>
      <c r="E180">
        <f>LN('25 TSE Stocks'!E180/'25 TSE Stocks'!E179)</f>
        <v>3.671611507978078E-2</v>
      </c>
      <c r="F180">
        <f>LN('25 TSE Stocks'!F180/'25 TSE Stocks'!F179)</f>
        <v>6.6303284473444996E-2</v>
      </c>
      <c r="G180">
        <f>LN('25 TSE Stocks'!G180/'25 TSE Stocks'!G179)</f>
        <v>1.9608638478297104E-2</v>
      </c>
      <c r="H180">
        <f>LN('25 TSE Stocks'!H180/'25 TSE Stocks'!H179)</f>
        <v>-5.8304557109487593E-2</v>
      </c>
      <c r="I180">
        <f>LN('25 TSE Stocks'!I180/'25 TSE Stocks'!I179)</f>
        <v>-1.6200795911080337E-2</v>
      </c>
      <c r="J180">
        <f>LN('25 TSE Stocks'!J180/'25 TSE Stocks'!J179)</f>
        <v>-3.0811337776276149E-2</v>
      </c>
      <c r="K180">
        <f>LN('25 TSE Stocks'!K180/'25 TSE Stocks'!K179)</f>
        <v>3.368678934512728E-3</v>
      </c>
      <c r="L180">
        <f>LN('25 TSE Stocks'!L180/'25 TSE Stocks'!L179)</f>
        <v>-3.690151563162086E-3</v>
      </c>
      <c r="M180">
        <f>LN('25 TSE Stocks'!M180/'25 TSE Stocks'!M179)</f>
        <v>6.2421052588618499E-2</v>
      </c>
      <c r="N180">
        <f>LN('25 TSE Stocks'!N180/'25 TSE Stocks'!N179)</f>
        <v>8.0941859080963074E-2</v>
      </c>
      <c r="O180">
        <f>LN('25 TSE Stocks'!O180/'25 TSE Stocks'!O179)</f>
        <v>-5.3556918917783266E-3</v>
      </c>
      <c r="P180">
        <f>LN('25 TSE Stocks'!P180/'25 TSE Stocks'!P179)</f>
        <v>-2.8987505778205431E-2</v>
      </c>
      <c r="Q180">
        <f>LN('25 TSE Stocks'!Q180/'25 TSE Stocks'!Q179)</f>
        <v>1.8002120648517768E-3</v>
      </c>
      <c r="R180">
        <f>LN('25 TSE Stocks'!R180/'25 TSE Stocks'!R179)</f>
        <v>5.9408037075769568E-3</v>
      </c>
      <c r="S180">
        <f>LN('25 TSE Stocks'!S180/'25 TSE Stocks'!S179)</f>
        <v>-6.9847669588033378E-3</v>
      </c>
      <c r="T180">
        <f>LN('25 TSE Stocks'!T180/'25 TSE Stocks'!T179)</f>
        <v>0.10216826684151244</v>
      </c>
      <c r="U180">
        <f>LN('25 TSE Stocks'!U180/'25 TSE Stocks'!U179)</f>
        <v>-1.5129501993691747E-2</v>
      </c>
      <c r="V180">
        <f>LN('25 TSE Stocks'!V180/'25 TSE Stocks'!V179)</f>
        <v>3.9220690084805304E-2</v>
      </c>
      <c r="W180">
        <f>LN('25 TSE Stocks'!W180/'25 TSE Stocks'!W179)</f>
        <v>5.9405350469888978E-2</v>
      </c>
      <c r="X180">
        <f>LN('25 TSE Stocks'!X180/'25 TSE Stocks'!X179)</f>
        <v>2.8675614105833015E-2</v>
      </c>
      <c r="Y180">
        <f>LN('25 TSE Stocks'!Y180/'25 TSE Stocks'!Y179)</f>
        <v>1.3468029351766645E-2</v>
      </c>
      <c r="Z180">
        <f>LN('25 TSE Stocks'!Z180/'25 TSE Stocks'!Z179)</f>
        <v>-1.194042973986695E-2</v>
      </c>
    </row>
    <row r="181" spans="1:26" x14ac:dyDescent="0.25">
      <c r="A181" s="1">
        <v>42513</v>
      </c>
      <c r="B181">
        <f>LN('25 TSE Stocks'!B181/'25 TSE Stocks'!B180)</f>
        <v>4.2899997926633016E-2</v>
      </c>
      <c r="C181">
        <f>LN('25 TSE Stocks'!C181/'25 TSE Stocks'!C180)</f>
        <v>0</v>
      </c>
      <c r="D181">
        <f>LN('25 TSE Stocks'!D181/'25 TSE Stocks'!D180)</f>
        <v>-3.0994344914041089E-2</v>
      </c>
      <c r="E181">
        <f>LN('25 TSE Stocks'!E181/'25 TSE Stocks'!E180)</f>
        <v>-1.5683664497229512E-3</v>
      </c>
      <c r="F181">
        <f>LN('25 TSE Stocks'!F181/'25 TSE Stocks'!F180)</f>
        <v>1.7847845390322595E-2</v>
      </c>
      <c r="G181">
        <f>LN('25 TSE Stocks'!G181/'25 TSE Stocks'!G180)</f>
        <v>4.8426471350139976E-3</v>
      </c>
      <c r="H181">
        <f>LN('25 TSE Stocks'!H181/'25 TSE Stocks'!H180)</f>
        <v>5.4758115829414922E-2</v>
      </c>
      <c r="I181">
        <f>LN('25 TSE Stocks'!I181/'25 TSE Stocks'!I180)</f>
        <v>2.7696787914794864E-3</v>
      </c>
      <c r="J181">
        <f>LN('25 TSE Stocks'!J181/'25 TSE Stocks'!J180)</f>
        <v>3.333640063383523E-2</v>
      </c>
      <c r="K181">
        <f>LN('25 TSE Stocks'!K181/'25 TSE Stocks'!K180)</f>
        <v>-9.0089180805726088E-3</v>
      </c>
      <c r="L181">
        <f>LN('25 TSE Stocks'!L181/'25 TSE Stocks'!L180)</f>
        <v>-2.4322855659782774E-2</v>
      </c>
      <c r="M181">
        <f>LN('25 TSE Stocks'!M181/'25 TSE Stocks'!M180)</f>
        <v>-5.5728591898793296E-3</v>
      </c>
      <c r="N181">
        <f>LN('25 TSE Stocks'!N181/'25 TSE Stocks'!N180)</f>
        <v>1.8555547491780958E-2</v>
      </c>
      <c r="O181">
        <f>LN('25 TSE Stocks'!O181/'25 TSE Stocks'!O180)</f>
        <v>2.3878297848337213E-2</v>
      </c>
      <c r="P181">
        <f>LN('25 TSE Stocks'!P181/'25 TSE Stocks'!P180)</f>
        <v>-2.0803049302191304E-2</v>
      </c>
      <c r="Q181">
        <f>LN('25 TSE Stocks'!Q181/'25 TSE Stocks'!Q180)</f>
        <v>-5.4100052196840564E-3</v>
      </c>
      <c r="R181">
        <f>LN('25 TSE Stocks'!R181/'25 TSE Stocks'!R180)</f>
        <v>-5.7281983338328488E-3</v>
      </c>
      <c r="S181">
        <f>LN('25 TSE Stocks'!S181/'25 TSE Stocks'!S180)</f>
        <v>4.6619996251285002E-3</v>
      </c>
      <c r="T181">
        <f>LN('25 TSE Stocks'!T181/'25 TSE Stocks'!T180)</f>
        <v>-7.0793212136882361E-2</v>
      </c>
      <c r="U181">
        <f>LN('25 TSE Stocks'!U181/'25 TSE Stocks'!U180)</f>
        <v>-1.384852491955888E-2</v>
      </c>
      <c r="V181">
        <f>LN('25 TSE Stocks'!V181/'25 TSE Stocks'!V180)</f>
        <v>-1.4528000426425625E-2</v>
      </c>
      <c r="W181">
        <f>LN('25 TSE Stocks'!W181/'25 TSE Stocks'!W180)</f>
        <v>-6.2304581701254679E-3</v>
      </c>
      <c r="X181">
        <f>LN('25 TSE Stocks'!X181/'25 TSE Stocks'!X180)</f>
        <v>-5.445977804411066E-2</v>
      </c>
      <c r="Y181">
        <f>LN('25 TSE Stocks'!Y181/'25 TSE Stocks'!Y180)</f>
        <v>1.658427553581282E-2</v>
      </c>
      <c r="Z181">
        <f>LN('25 TSE Stocks'!Z181/'25 TSE Stocks'!Z180)</f>
        <v>-2.1244859133922406E-2</v>
      </c>
    </row>
    <row r="182" spans="1:26" x14ac:dyDescent="0.25">
      <c r="A182" s="1">
        <v>42520</v>
      </c>
      <c r="B182">
        <f>LN('25 TSE Stocks'!B182/'25 TSE Stocks'!B181)</f>
        <v>-2.0130130642787621E-2</v>
      </c>
      <c r="C182">
        <f>LN('25 TSE Stocks'!C182/'25 TSE Stocks'!C181)</f>
        <v>2.5170840806241507E-2</v>
      </c>
      <c r="D182">
        <f>LN('25 TSE Stocks'!D182/'25 TSE Stocks'!D181)</f>
        <v>1.2513223662186252E-2</v>
      </c>
      <c r="E182">
        <f>LN('25 TSE Stocks'!E182/'25 TSE Stocks'!E181)</f>
        <v>1.5576435284096401E-2</v>
      </c>
      <c r="F182">
        <f>LN('25 TSE Stocks'!F182/'25 TSE Stocks'!F181)</f>
        <v>-2.1418024666519809E-2</v>
      </c>
      <c r="G182">
        <f>LN('25 TSE Stocks'!G182/'25 TSE Stocks'!G181)</f>
        <v>1.5270102466675258E-2</v>
      </c>
      <c r="H182">
        <f>LN('25 TSE Stocks'!H182/'25 TSE Stocks'!H181)</f>
        <v>8.8420820681519696E-3</v>
      </c>
      <c r="I182">
        <f>LN('25 TSE Stocks'!I182/'25 TSE Stocks'!I181)</f>
        <v>-5.3657573828711738E-2</v>
      </c>
      <c r="J182">
        <f>LN('25 TSE Stocks'!J182/'25 TSE Stocks'!J181)</f>
        <v>1.5019140208860231E-2</v>
      </c>
      <c r="K182">
        <f>LN('25 TSE Stocks'!K182/'25 TSE Stocks'!K181)</f>
        <v>1.4598830299474289E-2</v>
      </c>
      <c r="L182">
        <f>LN('25 TSE Stocks'!L182/'25 TSE Stocks'!L181)</f>
        <v>-1.9121219867638692E-2</v>
      </c>
      <c r="M182">
        <f>LN('25 TSE Stocks'!M182/'25 TSE Stocks'!M181)</f>
        <v>-2.0069621587025913E-2</v>
      </c>
      <c r="N182">
        <f>LN('25 TSE Stocks'!N182/'25 TSE Stocks'!N181)</f>
        <v>2.2584135484220759E-2</v>
      </c>
      <c r="O182">
        <f>LN('25 TSE Stocks'!O182/'25 TSE Stocks'!O181)</f>
        <v>1.4500993673598549E-2</v>
      </c>
      <c r="P182">
        <f>LN('25 TSE Stocks'!P182/'25 TSE Stocks'!P181)</f>
        <v>4.7884034201684918E-2</v>
      </c>
      <c r="Q182">
        <f>LN('25 TSE Stocks'!Q182/'25 TSE Stocks'!Q181)</f>
        <v>2.3236004873928628E-2</v>
      </c>
      <c r="R182">
        <f>LN('25 TSE Stocks'!R182/'25 TSE Stocks'!R181)</f>
        <v>6.3821025132657994E-4</v>
      </c>
      <c r="S182">
        <f>LN('25 TSE Stocks'!S182/'25 TSE Stocks'!S181)</f>
        <v>3.6533917098414997E-2</v>
      </c>
      <c r="T182">
        <f>LN('25 TSE Stocks'!T182/'25 TSE Stocks'!T181)</f>
        <v>4.159398141696085E-2</v>
      </c>
      <c r="U182">
        <f>LN('25 TSE Stocks'!U182/'25 TSE Stocks'!U181)</f>
        <v>-8.4043126936228561E-4</v>
      </c>
      <c r="V182">
        <f>LN('25 TSE Stocks'!V182/'25 TSE Stocks'!V181)</f>
        <v>-2.4692689658379636E-2</v>
      </c>
      <c r="W182">
        <f>LN('25 TSE Stocks'!W182/'25 TSE Stocks'!W181)</f>
        <v>-1.0772152103470337E-2</v>
      </c>
      <c r="X182">
        <f>LN('25 TSE Stocks'!X182/'25 TSE Stocks'!X181)</f>
        <v>1.6651500135198258E-2</v>
      </c>
      <c r="Y182">
        <f>LN('25 TSE Stocks'!Y182/'25 TSE Stocks'!Y181)</f>
        <v>9.8201326206002366E-3</v>
      </c>
      <c r="Z182">
        <f>LN('25 TSE Stocks'!Z182/'25 TSE Stocks'!Z181)</f>
        <v>-1.3899845145861343E-2</v>
      </c>
    </row>
    <row r="183" spans="1:26" x14ac:dyDescent="0.25">
      <c r="A183" s="1">
        <v>42527</v>
      </c>
      <c r="B183">
        <f>LN('25 TSE Stocks'!B183/'25 TSE Stocks'!B182)</f>
        <v>2.0130130642787483E-2</v>
      </c>
      <c r="C183">
        <f>LN('25 TSE Stocks'!C183/'25 TSE Stocks'!C182)</f>
        <v>8.9557407940712735E-2</v>
      </c>
      <c r="D183">
        <f>LN('25 TSE Stocks'!D183/'25 TSE Stocks'!D182)</f>
        <v>4.1112113487038492E-2</v>
      </c>
      <c r="E183">
        <f>LN('25 TSE Stocks'!E183/'25 TSE Stocks'!E182)</f>
        <v>-3.2995978734727142E-2</v>
      </c>
      <c r="F183">
        <f>LN('25 TSE Stocks'!F183/'25 TSE Stocks'!F182)</f>
        <v>-6.800533015298438E-3</v>
      </c>
      <c r="G183">
        <f>LN('25 TSE Stocks'!G183/'25 TSE Stocks'!G182)</f>
        <v>-8.493970838263051E-3</v>
      </c>
      <c r="H183">
        <f>LN('25 TSE Stocks'!H183/'25 TSE Stocks'!H182)</f>
        <v>-3.2203294024020758E-2</v>
      </c>
      <c r="I183">
        <f>LN('25 TSE Stocks'!I183/'25 TSE Stocks'!I182)</f>
        <v>-1.1085869505698315E-2</v>
      </c>
      <c r="J183">
        <f>LN('25 TSE Stocks'!J183/'25 TSE Stocks'!J182)</f>
        <v>-3.0267102095081131E-2</v>
      </c>
      <c r="K183">
        <f>LN('25 TSE Stocks'!K183/'25 TSE Stocks'!K182)</f>
        <v>1.3288950720667795E-2</v>
      </c>
      <c r="L183">
        <f>LN('25 TSE Stocks'!L183/'25 TSE Stocks'!L182)</f>
        <v>7.4383841903575804E-2</v>
      </c>
      <c r="M183">
        <f>LN('25 TSE Stocks'!M183/'25 TSE Stocks'!M182)</f>
        <v>6.9443808116825363E-3</v>
      </c>
      <c r="N183">
        <f>LN('25 TSE Stocks'!N183/'25 TSE Stocks'!N182)</f>
        <v>-6.2362199140624547E-2</v>
      </c>
      <c r="O183">
        <f>LN('25 TSE Stocks'!O183/'25 TSE Stocks'!O182)</f>
        <v>2.5871411853807036E-2</v>
      </c>
      <c r="P183">
        <f>LN('25 TSE Stocks'!P183/'25 TSE Stocks'!P182)</f>
        <v>5.7476315002739357E-2</v>
      </c>
      <c r="Q183">
        <f>LN('25 TSE Stocks'!Q183/'25 TSE Stocks'!Q182)</f>
        <v>-5.3145420584152347E-3</v>
      </c>
      <c r="R183">
        <f>LN('25 TSE Stocks'!R183/'25 TSE Stocks'!R182)</f>
        <v>-2.1927002073357647E-2</v>
      </c>
      <c r="S183">
        <f>LN('25 TSE Stocks'!S183/'25 TSE Stocks'!S182)</f>
        <v>-1.6959070565857392E-2</v>
      </c>
      <c r="T183">
        <f>LN('25 TSE Stocks'!T183/'25 TSE Stocks'!T182)</f>
        <v>-1.3047900170599289E-2</v>
      </c>
      <c r="U183">
        <f>LN('25 TSE Stocks'!U183/'25 TSE Stocks'!U182)</f>
        <v>1.2864652043927094E-2</v>
      </c>
      <c r="V183">
        <f>LN('25 TSE Stocks'!V183/'25 TSE Stocks'!V182)</f>
        <v>-1.0050367745651149E-2</v>
      </c>
      <c r="W183">
        <f>LN('25 TSE Stocks'!W183/'25 TSE Stocks'!W182)</f>
        <v>-6.3377027737508756E-3</v>
      </c>
      <c r="X183">
        <f>LN('25 TSE Stocks'!X183/'25 TSE Stocks'!X182)</f>
        <v>9.7384613093028771E-3</v>
      </c>
      <c r="Y183">
        <f>LN('25 TSE Stocks'!Y183/'25 TSE Stocks'!Y182)</f>
        <v>-7.4358473500361288E-2</v>
      </c>
      <c r="Z183">
        <f>LN('25 TSE Stocks'!Z183/'25 TSE Stocks'!Z182)</f>
        <v>-3.3204842941432298E-2</v>
      </c>
    </row>
    <row r="184" spans="1:26" x14ac:dyDescent="0.25">
      <c r="A184" s="1">
        <v>42534</v>
      </c>
      <c r="B184">
        <f>LN('25 TSE Stocks'!B184/'25 TSE Stocks'!B183)</f>
        <v>-8.3071986337084125E-2</v>
      </c>
      <c r="C184">
        <f>LN('25 TSE Stocks'!C184/'25 TSE Stocks'!C183)</f>
        <v>-5.5719847251595962E-2</v>
      </c>
      <c r="D184">
        <f>LN('25 TSE Stocks'!D184/'25 TSE Stocks'!D183)</f>
        <v>-0.10475290550305476</v>
      </c>
      <c r="E184">
        <f>LN('25 TSE Stocks'!E184/'25 TSE Stocks'!E183)</f>
        <v>-2.2617876827997055E-2</v>
      </c>
      <c r="F184">
        <f>LN('25 TSE Stocks'!F184/'25 TSE Stocks'!F183)</f>
        <v>-7.6384833838240351E-2</v>
      </c>
      <c r="G184">
        <f>LN('25 TSE Stocks'!G184/'25 TSE Stocks'!G183)</f>
        <v>-3.7296255955964711E-2</v>
      </c>
      <c r="H184">
        <f>LN('25 TSE Stocks'!H184/'25 TSE Stocks'!H183)</f>
        <v>-5.4693649634837017E-3</v>
      </c>
      <c r="I184">
        <f>LN('25 TSE Stocks'!I184/'25 TSE Stocks'!I183)</f>
        <v>-4.5957993715810865E-2</v>
      </c>
      <c r="J184">
        <f>LN('25 TSE Stocks'!J184/'25 TSE Stocks'!J183)</f>
        <v>-0.10664178034257546</v>
      </c>
      <c r="K184">
        <f>LN('25 TSE Stocks'!K184/'25 TSE Stocks'!K183)</f>
        <v>-5.4250386679088679E-2</v>
      </c>
      <c r="L184">
        <f>LN('25 TSE Stocks'!L184/'25 TSE Stocks'!L183)</f>
        <v>-8.0192258388849108E-2</v>
      </c>
      <c r="M184">
        <f>LN('25 TSE Stocks'!M184/'25 TSE Stocks'!M183)</f>
        <v>-8.8413547961755629E-2</v>
      </c>
      <c r="N184">
        <f>LN('25 TSE Stocks'!N184/'25 TSE Stocks'!N183)</f>
        <v>-3.7205418367079593E-2</v>
      </c>
      <c r="O184">
        <f>LN('25 TSE Stocks'!O184/'25 TSE Stocks'!O183)</f>
        <v>-3.8127720767947453E-2</v>
      </c>
      <c r="P184">
        <f>LN('25 TSE Stocks'!P184/'25 TSE Stocks'!P183)</f>
        <v>-7.8692202240213061E-2</v>
      </c>
      <c r="Q184">
        <f>LN('25 TSE Stocks'!Q184/'25 TSE Stocks'!Q183)</f>
        <v>-5.1013000090284463E-2</v>
      </c>
      <c r="R184">
        <f>LN('25 TSE Stocks'!R184/'25 TSE Stocks'!R183)</f>
        <v>-6.417634958523924E-2</v>
      </c>
      <c r="S184">
        <f>LN('25 TSE Stocks'!S184/'25 TSE Stocks'!S183)</f>
        <v>-5.7494194110408132E-2</v>
      </c>
      <c r="T184">
        <f>LN('25 TSE Stocks'!T184/'25 TSE Stocks'!T183)</f>
        <v>-2.8546081246361481E-2</v>
      </c>
      <c r="U184">
        <f>LN('25 TSE Stocks'!U184/'25 TSE Stocks'!U183)</f>
        <v>-4.3426181324525373E-2</v>
      </c>
      <c r="V184">
        <f>LN('25 TSE Stocks'!V184/'25 TSE Stocks'!V183)</f>
        <v>-5.1825157630896491E-2</v>
      </c>
      <c r="W184">
        <f>LN('25 TSE Stocks'!W184/'25 TSE Stocks'!W183)</f>
        <v>-3.6065037422542273E-2</v>
      </c>
      <c r="X184">
        <f>LN('25 TSE Stocks'!X184/'25 TSE Stocks'!X183)</f>
        <v>-3.5134483833770914E-2</v>
      </c>
      <c r="Y184">
        <f>LN('25 TSE Stocks'!Y184/'25 TSE Stocks'!Y183)</f>
        <v>-5.0370401954406778E-2</v>
      </c>
      <c r="Z184">
        <f>LN('25 TSE Stocks'!Z184/'25 TSE Stocks'!Z183)</f>
        <v>-4.8348885492427059E-3</v>
      </c>
    </row>
    <row r="185" spans="1:26" x14ac:dyDescent="0.25">
      <c r="A185" s="1">
        <v>42541</v>
      </c>
      <c r="B185">
        <f>LN('25 TSE Stocks'!B185/'25 TSE Stocks'!B184)</f>
        <v>-5.8934433770071674E-2</v>
      </c>
      <c r="C185">
        <f>LN('25 TSE Stocks'!C185/'25 TSE Stocks'!C184)</f>
        <v>6.2688504050795166E-2</v>
      </c>
      <c r="D185">
        <f>LN('25 TSE Stocks'!D185/'25 TSE Stocks'!D184)</f>
        <v>-6.1487759144939716E-2</v>
      </c>
      <c r="E185">
        <f>LN('25 TSE Stocks'!E185/'25 TSE Stocks'!E184)</f>
        <v>-3.6270803356796229E-2</v>
      </c>
      <c r="F185">
        <f>LN('25 TSE Stocks'!F185/'25 TSE Stocks'!F184)</f>
        <v>-3.9220588656163707E-2</v>
      </c>
      <c r="G185">
        <f>LN('25 TSE Stocks'!G185/'25 TSE Stocks'!G184)</f>
        <v>-3.3958714292185305E-2</v>
      </c>
      <c r="H185">
        <f>LN('25 TSE Stocks'!H185/'25 TSE Stocks'!H184)</f>
        <v>-8.3858625418508373E-2</v>
      </c>
      <c r="I185">
        <f>LN('25 TSE Stocks'!I185/'25 TSE Stocks'!I184)</f>
        <v>-3.4932057887295476E-2</v>
      </c>
      <c r="J185">
        <f>LN('25 TSE Stocks'!J185/'25 TSE Stocks'!J184)</f>
        <v>-4.0703423791316307E-2</v>
      </c>
      <c r="K185">
        <f>LN('25 TSE Stocks'!K185/'25 TSE Stocks'!K184)</f>
        <v>-6.9929474172111651E-3</v>
      </c>
      <c r="L185">
        <f>LN('25 TSE Stocks'!L185/'25 TSE Stocks'!L184)</f>
        <v>-7.7970422295895198E-3</v>
      </c>
      <c r="M185">
        <f>LN('25 TSE Stocks'!M185/'25 TSE Stocks'!M184)</f>
        <v>-4.9847550758276196E-2</v>
      </c>
      <c r="N185">
        <f>LN('25 TSE Stocks'!N185/'25 TSE Stocks'!N184)</f>
        <v>-6.397718727646716E-2</v>
      </c>
      <c r="O185">
        <f>LN('25 TSE Stocks'!O185/'25 TSE Stocks'!O184)</f>
        <v>-1.3923012778160078E-2</v>
      </c>
      <c r="P185">
        <f>LN('25 TSE Stocks'!P185/'25 TSE Stocks'!P184)</f>
        <v>-2.1675618034527968E-2</v>
      </c>
      <c r="Q185">
        <f>LN('25 TSE Stocks'!Q185/'25 TSE Stocks'!Q184)</f>
        <v>-5.6230578231308611E-3</v>
      </c>
      <c r="R185">
        <f>LN('25 TSE Stocks'!R185/'25 TSE Stocks'!R184)</f>
        <v>-2.8442299474594947E-2</v>
      </c>
      <c r="S185">
        <f>LN('25 TSE Stocks'!S185/'25 TSE Stocks'!S184)</f>
        <v>-3.31520180672066E-2</v>
      </c>
      <c r="T185">
        <f>LN('25 TSE Stocks'!T185/'25 TSE Stocks'!T184)</f>
        <v>-6.1711098311088751E-2</v>
      </c>
      <c r="U185">
        <f>LN('25 TSE Stocks'!U185/'25 TSE Stocks'!U184)</f>
        <v>-3.8212154300025698E-3</v>
      </c>
      <c r="V185">
        <f>LN('25 TSE Stocks'!V185/'25 TSE Stocks'!V184)</f>
        <v>-1.069516251364093E-2</v>
      </c>
      <c r="W185">
        <f>LN('25 TSE Stocks'!W185/'25 TSE Stocks'!W184)</f>
        <v>-2.9624459344293329E-2</v>
      </c>
      <c r="X185">
        <f>LN('25 TSE Stocks'!X185/'25 TSE Stocks'!X184)</f>
        <v>-7.5567240517331272E-3</v>
      </c>
      <c r="Y185">
        <f>LN('25 TSE Stocks'!Y185/'25 TSE Stocks'!Y184)</f>
        <v>-6.478456024580545E-2</v>
      </c>
      <c r="Z185">
        <f>LN('25 TSE Stocks'!Z185/'25 TSE Stocks'!Z184)</f>
        <v>-4.1225807911070118E-2</v>
      </c>
    </row>
    <row r="186" spans="1:26" x14ac:dyDescent="0.25">
      <c r="A186" s="1">
        <v>42548</v>
      </c>
      <c r="B186">
        <f>LN('25 TSE Stocks'!B186/'25 TSE Stocks'!B185)</f>
        <v>2.3511337129508491E-2</v>
      </c>
      <c r="C186">
        <f>LN('25 TSE Stocks'!C186/'25 TSE Stocks'!C185)</f>
        <v>7.5223416046031111E-2</v>
      </c>
      <c r="D186">
        <f>LN('25 TSE Stocks'!D186/'25 TSE Stocks'!D185)</f>
        <v>7.7917550120138027E-2</v>
      </c>
      <c r="E186">
        <f>LN('25 TSE Stocks'!E186/'25 TSE Stocks'!E185)</f>
        <v>6.6844312482006604E-2</v>
      </c>
      <c r="F186">
        <f>LN('25 TSE Stocks'!F186/'25 TSE Stocks'!F185)</f>
        <v>-2.1723785737754416E-2</v>
      </c>
      <c r="G186">
        <f>LN('25 TSE Stocks'!G186/'25 TSE Stocks'!G185)</f>
        <v>-2.5709346970777008E-2</v>
      </c>
      <c r="H186">
        <f>LN('25 TSE Stocks'!H186/'25 TSE Stocks'!H185)</f>
        <v>-7.2121886287443107E-2</v>
      </c>
      <c r="I186">
        <f>LN('25 TSE Stocks'!I186/'25 TSE Stocks'!I185)</f>
        <v>1.657011279065234E-2</v>
      </c>
      <c r="J186">
        <f>LN('25 TSE Stocks'!J186/'25 TSE Stocks'!J185)</f>
        <v>8.8000199235028637E-2</v>
      </c>
      <c r="K186">
        <f>LN('25 TSE Stocks'!K186/'25 TSE Stocks'!K185)</f>
        <v>7.1095680053181759E-2</v>
      </c>
      <c r="L186">
        <f>LN('25 TSE Stocks'!L186/'25 TSE Stocks'!L185)</f>
        <v>5.70495342422844E-2</v>
      </c>
      <c r="M186">
        <f>LN('25 TSE Stocks'!M186/'25 TSE Stocks'!M185)</f>
        <v>7.6131239059294545E-2</v>
      </c>
      <c r="N186">
        <f>LN('25 TSE Stocks'!N186/'25 TSE Stocks'!N185)</f>
        <v>-0.15586250854330497</v>
      </c>
      <c r="O186">
        <f>LN('25 TSE Stocks'!O186/'25 TSE Stocks'!O185)</f>
        <v>0.10834944734911649</v>
      </c>
      <c r="P186">
        <f>LN('25 TSE Stocks'!P186/'25 TSE Stocks'!P185)</f>
        <v>4.8600348131118354E-2</v>
      </c>
      <c r="Q186">
        <f>LN('25 TSE Stocks'!Q186/'25 TSE Stocks'!Q185)</f>
        <v>4.7715236308415253E-2</v>
      </c>
      <c r="R186">
        <f>LN('25 TSE Stocks'!R186/'25 TSE Stocks'!R185)</f>
        <v>1.6552823153810188E-2</v>
      </c>
      <c r="S186">
        <f>LN('25 TSE Stocks'!S186/'25 TSE Stocks'!S185)</f>
        <v>2.4662015433972652E-2</v>
      </c>
      <c r="T186">
        <f>LN('25 TSE Stocks'!T186/'25 TSE Stocks'!T185)</f>
        <v>-5.703760789637579E-2</v>
      </c>
      <c r="U186">
        <f>LN('25 TSE Stocks'!U186/'25 TSE Stocks'!U185)</f>
        <v>5.6993922395058093E-2</v>
      </c>
      <c r="V186">
        <f>LN('25 TSE Stocks'!V186/'25 TSE Stocks'!V185)</f>
        <v>2.652675804453377E-2</v>
      </c>
      <c r="W186">
        <f>LN('25 TSE Stocks'!W186/'25 TSE Stocks'!W185)</f>
        <v>9.3456508713096562E-2</v>
      </c>
      <c r="X186">
        <f>LN('25 TSE Stocks'!X186/'25 TSE Stocks'!X185)</f>
        <v>8.6537172921224786E-2</v>
      </c>
      <c r="Y186">
        <f>LN('25 TSE Stocks'!Y186/'25 TSE Stocks'!Y185)</f>
        <v>7.843102442861849E-3</v>
      </c>
      <c r="Z186">
        <f>LN('25 TSE Stocks'!Z186/'25 TSE Stocks'!Z185)</f>
        <v>5.7251698869716816E-2</v>
      </c>
    </row>
    <row r="187" spans="1:26" x14ac:dyDescent="0.25">
      <c r="A187" s="1">
        <v>42555</v>
      </c>
      <c r="B187">
        <f>LN('25 TSE Stocks'!B187/'25 TSE Stocks'!B186)</f>
        <v>9.0311404650762928E-2</v>
      </c>
      <c r="C187">
        <f>LN('25 TSE Stocks'!C187/'25 TSE Stocks'!C186)</f>
        <v>-1.6115593993150489E-3</v>
      </c>
      <c r="D187">
        <f>LN('25 TSE Stocks'!D187/'25 TSE Stocks'!D186)</f>
        <v>-3.257268021269806E-2</v>
      </c>
      <c r="E187">
        <f>LN('25 TSE Stocks'!E187/'25 TSE Stocks'!E186)</f>
        <v>-3.0573509125210483E-2</v>
      </c>
      <c r="F187">
        <f>LN('25 TSE Stocks'!F187/'25 TSE Stocks'!F186)</f>
        <v>-7.0251678229060782E-2</v>
      </c>
      <c r="G187">
        <f>LN('25 TSE Stocks'!G187/'25 TSE Stocks'!G186)</f>
        <v>-1.0234378243254162E-2</v>
      </c>
      <c r="H187">
        <f>LN('25 TSE Stocks'!H187/'25 TSE Stocks'!H186)</f>
        <v>-5.71583703229765E-2</v>
      </c>
      <c r="I187">
        <f>LN('25 TSE Stocks'!I187/'25 TSE Stocks'!I186)</f>
        <v>-3.3057914199063461E-2</v>
      </c>
      <c r="J187">
        <f>LN('25 TSE Stocks'!J187/'25 TSE Stocks'!J186)</f>
        <v>-6.7441517395944853E-2</v>
      </c>
      <c r="K187">
        <f>LN('25 TSE Stocks'!K187/'25 TSE Stocks'!K186)</f>
        <v>-3.5480188928594482E-2</v>
      </c>
      <c r="L187">
        <f>LN('25 TSE Stocks'!L187/'25 TSE Stocks'!L186)</f>
        <v>-0.10412895144941817</v>
      </c>
      <c r="M187">
        <f>LN('25 TSE Stocks'!M187/'25 TSE Stocks'!M186)</f>
        <v>-8.0112482715301248E-2</v>
      </c>
      <c r="N187">
        <f>LN('25 TSE Stocks'!N187/'25 TSE Stocks'!N186)</f>
        <v>-0.25765285723315595</v>
      </c>
      <c r="O187">
        <f>LN('25 TSE Stocks'!O187/'25 TSE Stocks'!O186)</f>
        <v>-4.7716543470530583E-3</v>
      </c>
      <c r="P187">
        <f>LN('25 TSE Stocks'!P187/'25 TSE Stocks'!P186)</f>
        <v>7.6264818273690674E-3</v>
      </c>
      <c r="Q187">
        <f>LN('25 TSE Stocks'!Q187/'25 TSE Stocks'!Q186)</f>
        <v>-1.0810723424583456E-2</v>
      </c>
      <c r="R187">
        <f>LN('25 TSE Stocks'!R187/'25 TSE Stocks'!R186)</f>
        <v>-4.4601274147581582E-2</v>
      </c>
      <c r="S187">
        <f>LN('25 TSE Stocks'!S187/'25 TSE Stocks'!S186)</f>
        <v>-2.0923800136654458E-2</v>
      </c>
      <c r="T187">
        <f>LN('25 TSE Stocks'!T187/'25 TSE Stocks'!T186)</f>
        <v>-4.900750311288915E-2</v>
      </c>
      <c r="U187">
        <f>LN('25 TSE Stocks'!U187/'25 TSE Stocks'!U186)</f>
        <v>-3.5382303332319703E-2</v>
      </c>
      <c r="V187">
        <f>LN('25 TSE Stocks'!V187/'25 TSE Stocks'!V186)</f>
        <v>-1.5831595530892899E-2</v>
      </c>
      <c r="W187">
        <f>LN('25 TSE Stocks'!W187/'25 TSE Stocks'!W186)</f>
        <v>2.8735456093686731E-2</v>
      </c>
      <c r="X187">
        <f>LN('25 TSE Stocks'!X187/'25 TSE Stocks'!X186)</f>
        <v>-1.8084794207652497E-2</v>
      </c>
      <c r="Y187">
        <f>LN('25 TSE Stocks'!Y187/'25 TSE Stocks'!Y186)</f>
        <v>-7.9366013961387292E-3</v>
      </c>
      <c r="Z187">
        <f>LN('25 TSE Stocks'!Z187/'25 TSE Stocks'!Z186)</f>
        <v>-2.7398781258930607E-2</v>
      </c>
    </row>
    <row r="188" spans="1:26" x14ac:dyDescent="0.25">
      <c r="A188" s="1">
        <v>42562</v>
      </c>
      <c r="B188">
        <f>LN('25 TSE Stocks'!B188/'25 TSE Stocks'!B187)</f>
        <v>3.7457560198884597E-2</v>
      </c>
      <c r="C188">
        <f>LN('25 TSE Stocks'!C188/'25 TSE Stocks'!C187)</f>
        <v>-3.4457858869576703E-2</v>
      </c>
      <c r="D188">
        <f>LN('25 TSE Stocks'!D188/'25 TSE Stocks'!D187)</f>
        <v>9.8773219547697244E-2</v>
      </c>
      <c r="E188">
        <f>LN('25 TSE Stocks'!E188/'25 TSE Stocks'!E187)</f>
        <v>5.7158395151040285E-2</v>
      </c>
      <c r="F188">
        <f>LN('25 TSE Stocks'!F188/'25 TSE Stocks'!F187)</f>
        <v>0.19076126360517595</v>
      </c>
      <c r="G188">
        <f>LN('25 TSE Stocks'!G188/'25 TSE Stocks'!G187)</f>
        <v>0.13038604400240716</v>
      </c>
      <c r="H188">
        <f>LN('25 TSE Stocks'!H188/'25 TSE Stocks'!H187)</f>
        <v>0.12529615322743665</v>
      </c>
      <c r="I188">
        <f>LN('25 TSE Stocks'!I188/'25 TSE Stocks'!I187)</f>
        <v>8.218102093045894E-2</v>
      </c>
      <c r="J188">
        <f>LN('25 TSE Stocks'!J188/'25 TSE Stocks'!J187)</f>
        <v>7.2861591744499521E-2</v>
      </c>
      <c r="K188">
        <f>LN('25 TSE Stocks'!K188/'25 TSE Stocks'!K187)</f>
        <v>1.3453181327588789E-2</v>
      </c>
      <c r="L188">
        <f>LN('25 TSE Stocks'!L188/'25 TSE Stocks'!L187)</f>
        <v>5.0985788508505422E-2</v>
      </c>
      <c r="M188">
        <f>LN('25 TSE Stocks'!M188/'25 TSE Stocks'!M187)</f>
        <v>5.2109011522494378E-2</v>
      </c>
      <c r="N188">
        <f>LN('25 TSE Stocks'!N188/'25 TSE Stocks'!N187)</f>
        <v>0.31589349654211601</v>
      </c>
      <c r="O188">
        <f>LN('25 TSE Stocks'!O188/'25 TSE Stocks'!O187)</f>
        <v>-2.9821893713765219E-2</v>
      </c>
      <c r="P188">
        <f>LN('25 TSE Stocks'!P188/'25 TSE Stocks'!P187)</f>
        <v>-1.7192297958939517E-2</v>
      </c>
      <c r="Q188">
        <f>LN('25 TSE Stocks'!Q188/'25 TSE Stocks'!Q187)</f>
        <v>1.8100822140700956E-3</v>
      </c>
      <c r="R188">
        <f>LN('25 TSE Stocks'!R188/'25 TSE Stocks'!R187)</f>
        <v>9.8470813647974012E-2</v>
      </c>
      <c r="S188">
        <f>LN('25 TSE Stocks'!S188/'25 TSE Stocks'!S187)</f>
        <v>-2.2642451010264814E-2</v>
      </c>
      <c r="T188">
        <f>LN('25 TSE Stocks'!T188/'25 TSE Stocks'!T187)</f>
        <v>0.15805684713440046</v>
      </c>
      <c r="U188">
        <f>LN('25 TSE Stocks'!U188/'25 TSE Stocks'!U187)</f>
        <v>2.390958925579147E-2</v>
      </c>
      <c r="V188">
        <f>LN('25 TSE Stocks'!V188/'25 TSE Stocks'!V187)</f>
        <v>2.6248311086521054E-2</v>
      </c>
      <c r="W188">
        <f>LN('25 TSE Stocks'!W188/'25 TSE Stocks'!W187)</f>
        <v>3.5416336147562934E-2</v>
      </c>
      <c r="X188">
        <f>LN('25 TSE Stocks'!X188/'25 TSE Stocks'!X187)</f>
        <v>-7.2424155637941315E-2</v>
      </c>
      <c r="Y188">
        <f>LN('25 TSE Stocks'!Y188/'25 TSE Stocks'!Y187)</f>
        <v>0.12352148740979828</v>
      </c>
      <c r="Z188">
        <f>LN('25 TSE Stocks'!Z188/'25 TSE Stocks'!Z187)</f>
        <v>-3.2733715088312386E-3</v>
      </c>
    </row>
    <row r="189" spans="1:26" x14ac:dyDescent="0.25">
      <c r="A189" s="1">
        <v>42569</v>
      </c>
      <c r="B189">
        <f>LN('25 TSE Stocks'!B189/'25 TSE Stocks'!B188)</f>
        <v>6.2007782250842414E-2</v>
      </c>
      <c r="C189">
        <f>LN('25 TSE Stocks'!C189/'25 TSE Stocks'!C188)</f>
        <v>-2.1941899296765224E-2</v>
      </c>
      <c r="D189">
        <f>LN('25 TSE Stocks'!D189/'25 TSE Stocks'!D188)</f>
        <v>4.6196460810620656E-2</v>
      </c>
      <c r="E189">
        <f>LN('25 TSE Stocks'!E189/'25 TSE Stocks'!E188)</f>
        <v>5.6986727401231299E-2</v>
      </c>
      <c r="F189">
        <f>LN('25 TSE Stocks'!F189/'25 TSE Stocks'!F188)</f>
        <v>-7.5459261052248814E-3</v>
      </c>
      <c r="G189">
        <f>LN('25 TSE Stocks'!G189/'25 TSE Stocks'!G188)</f>
        <v>1.3624378437452402E-2</v>
      </c>
      <c r="H189">
        <f>LN('25 TSE Stocks'!H189/'25 TSE Stocks'!H188)</f>
        <v>3.984103382982938E-3</v>
      </c>
      <c r="I189">
        <f>LN('25 TSE Stocks'!I189/'25 TSE Stocks'!I188)</f>
        <v>-2.6650189382312076E-2</v>
      </c>
      <c r="J189">
        <f>LN('25 TSE Stocks'!J189/'25 TSE Stocks'!J188)</f>
        <v>4.0456909888160943E-3</v>
      </c>
      <c r="K189">
        <f>LN('25 TSE Stocks'!K189/'25 TSE Stocks'!K188)</f>
        <v>1.6565889127726614E-2</v>
      </c>
      <c r="L189">
        <f>LN('25 TSE Stocks'!L189/'25 TSE Stocks'!L188)</f>
        <v>1.547396093444472E-2</v>
      </c>
      <c r="M189">
        <f>LN('25 TSE Stocks'!M189/'25 TSE Stocks'!M188)</f>
        <v>1.07849974390392E-2</v>
      </c>
      <c r="N189">
        <f>LN('25 TSE Stocks'!N189/'25 TSE Stocks'!N188)</f>
        <v>4.155714252839917E-2</v>
      </c>
      <c r="O189">
        <f>LN('25 TSE Stocks'!O189/'25 TSE Stocks'!O188)</f>
        <v>3.0504928820417689E-2</v>
      </c>
      <c r="P189">
        <f>LN('25 TSE Stocks'!P189/'25 TSE Stocks'!P188)</f>
        <v>3.2230144239635238E-2</v>
      </c>
      <c r="Q189">
        <f>LN('25 TSE Stocks'!Q189/'25 TSE Stocks'!Q188)</f>
        <v>2.8522173132362973E-2</v>
      </c>
      <c r="R189">
        <f>LN('25 TSE Stocks'!R189/'25 TSE Stocks'!R188)</f>
        <v>-1.1173275736709763E-2</v>
      </c>
      <c r="S189">
        <f>LN('25 TSE Stocks'!S189/'25 TSE Stocks'!S188)</f>
        <v>-5.1022739010414264E-3</v>
      </c>
      <c r="T189">
        <f>LN('25 TSE Stocks'!T189/'25 TSE Stocks'!T188)</f>
        <v>-3.9061800795279714E-3</v>
      </c>
      <c r="U189">
        <f>LN('25 TSE Stocks'!U189/'25 TSE Stocks'!U188)</f>
        <v>-3.356803950626592E-3</v>
      </c>
      <c r="V189">
        <f>LN('25 TSE Stocks'!V189/'25 TSE Stocks'!V188)</f>
        <v>0</v>
      </c>
      <c r="W189">
        <f>LN('25 TSE Stocks'!W189/'25 TSE Stocks'!W188)</f>
        <v>9.0725378653332914E-3</v>
      </c>
      <c r="X189">
        <f>LN('25 TSE Stocks'!X189/'25 TSE Stocks'!X188)</f>
        <v>1.8291195154529667E-2</v>
      </c>
      <c r="Y189">
        <f>LN('25 TSE Stocks'!Y189/'25 TSE Stocks'!Y188)</f>
        <v>-1.0619829402946394E-2</v>
      </c>
      <c r="Z189">
        <f>LN('25 TSE Stocks'!Z189/'25 TSE Stocks'!Z188)</f>
        <v>2.2691342758589476E-2</v>
      </c>
    </row>
    <row r="190" spans="1:26" x14ac:dyDescent="0.25">
      <c r="A190" s="1">
        <v>42576</v>
      </c>
      <c r="B190">
        <f>LN('25 TSE Stocks'!B190/'25 TSE Stocks'!B189)</f>
        <v>6.9081569396902786E-4</v>
      </c>
      <c r="C190">
        <f>LN('25 TSE Stocks'!C190/'25 TSE Stocks'!C189)</f>
        <v>-8.5690619929462628E-3</v>
      </c>
      <c r="D190">
        <f>LN('25 TSE Stocks'!D190/'25 TSE Stocks'!D189)</f>
        <v>5.2942448202009912E-2</v>
      </c>
      <c r="E190">
        <f>LN('25 TSE Stocks'!E190/'25 TSE Stocks'!E189)</f>
        <v>0.12456272607234103</v>
      </c>
      <c r="F190">
        <f>LN('25 TSE Stocks'!F190/'25 TSE Stocks'!F189)</f>
        <v>1.3694844055638323E-2</v>
      </c>
      <c r="G190">
        <f>LN('25 TSE Stocks'!G190/'25 TSE Stocks'!G189)</f>
        <v>9.5464878478394681E-3</v>
      </c>
      <c r="H190">
        <f>LN('25 TSE Stocks'!H190/'25 TSE Stocks'!H189)</f>
        <v>-4.2646034388208007E-2</v>
      </c>
      <c r="I190">
        <f>LN('25 TSE Stocks'!I190/'25 TSE Stocks'!I189)</f>
        <v>6.134853720283202E-3</v>
      </c>
      <c r="J190">
        <f>LN('25 TSE Stocks'!J190/'25 TSE Stocks'!J189)</f>
        <v>-3.4226417886633137E-2</v>
      </c>
      <c r="K190">
        <f>LN('25 TSE Stocks'!K190/'25 TSE Stocks'!K189)</f>
        <v>6.7750397097319323E-2</v>
      </c>
      <c r="L190">
        <f>LN('25 TSE Stocks'!L190/'25 TSE Stocks'!L189)</f>
        <v>-5.3214389304656426E-2</v>
      </c>
      <c r="M190">
        <f>LN('25 TSE Stocks'!M190/'25 TSE Stocks'!M189)</f>
        <v>-1.2852395746881878E-2</v>
      </c>
      <c r="N190">
        <f>LN('25 TSE Stocks'!N190/'25 TSE Stocks'!N189)</f>
        <v>-5.1507558687917274E-2</v>
      </c>
      <c r="O190">
        <f>LN('25 TSE Stocks'!O190/'25 TSE Stocks'!O189)</f>
        <v>-3.5444955511077063E-2</v>
      </c>
      <c r="P190">
        <f>LN('25 TSE Stocks'!P190/'25 TSE Stocks'!P189)</f>
        <v>1.8640120216501601E-3</v>
      </c>
      <c r="Q190">
        <f>LN('25 TSE Stocks'!Q190/'25 TSE Stocks'!Q189)</f>
        <v>2.6020816491943658E-2</v>
      </c>
      <c r="R190">
        <f>LN('25 TSE Stocks'!R190/'25 TSE Stocks'!R189)</f>
        <v>-3.3591635907879072E-2</v>
      </c>
      <c r="S190">
        <f>LN('25 TSE Stocks'!S190/'25 TSE Stocks'!S189)</f>
        <v>1.1443372598374735E-2</v>
      </c>
      <c r="T190">
        <f>LN('25 TSE Stocks'!T190/'25 TSE Stocks'!T189)</f>
        <v>3.2726809908730482E-2</v>
      </c>
      <c r="U190">
        <f>LN('25 TSE Stocks'!U190/'25 TSE Stocks'!U189)</f>
        <v>-6.8716673715292331E-2</v>
      </c>
      <c r="V190">
        <f>LN('25 TSE Stocks'!V190/'25 TSE Stocks'!V189)</f>
        <v>0</v>
      </c>
      <c r="W190">
        <f>LN('25 TSE Stocks'!W190/'25 TSE Stocks'!W189)</f>
        <v>-5.3976053351823414E-2</v>
      </c>
      <c r="X190">
        <f>LN('25 TSE Stocks'!X190/'25 TSE Stocks'!X189)</f>
        <v>-2.7242857414939824E-2</v>
      </c>
      <c r="Y190">
        <f>LN('25 TSE Stocks'!Y190/'25 TSE Stocks'!Y189)</f>
        <v>-5.4858326490067479E-2</v>
      </c>
      <c r="Z190">
        <f>LN('25 TSE Stocks'!Z190/'25 TSE Stocks'!Z189)</f>
        <v>-8.0450809494742644E-3</v>
      </c>
    </row>
    <row r="191" spans="1:26" x14ac:dyDescent="0.25">
      <c r="A191" s="1">
        <v>42583</v>
      </c>
      <c r="B191">
        <f>LN('25 TSE Stocks'!B191/'25 TSE Stocks'!B190)</f>
        <v>-1.7415928063396476E-2</v>
      </c>
      <c r="C191">
        <f>LN('25 TSE Stocks'!C191/'25 TSE Stocks'!C190)</f>
        <v>-3.6813954313786992E-2</v>
      </c>
      <c r="D191">
        <f>LN('25 TSE Stocks'!D191/'25 TSE Stocks'!D190)</f>
        <v>-9.2046676484453166E-2</v>
      </c>
      <c r="E191">
        <f>LN('25 TSE Stocks'!E191/'25 TSE Stocks'!E190)</f>
        <v>-8.1760084288934262E-2</v>
      </c>
      <c r="F191">
        <f>LN('25 TSE Stocks'!F191/'25 TSE Stocks'!F190)</f>
        <v>-3.4694553942650148E-2</v>
      </c>
      <c r="G191">
        <f>LN('25 TSE Stocks'!G191/'25 TSE Stocks'!G190)</f>
        <v>-5.7851314001962084E-3</v>
      </c>
      <c r="H191">
        <f>LN('25 TSE Stocks'!H191/'25 TSE Stocks'!H190)</f>
        <v>-2.5211490404662758E-2</v>
      </c>
      <c r="I191">
        <f>LN('25 TSE Stocks'!I191/'25 TSE Stocks'!I190)</f>
        <v>-6.5286322822431589E-2</v>
      </c>
      <c r="J191">
        <f>LN('25 TSE Stocks'!J191/'25 TSE Stocks'!J190)</f>
        <v>-5.7322285559914504E-2</v>
      </c>
      <c r="K191">
        <f>LN('25 TSE Stocks'!K191/'25 TSE Stocks'!K190)</f>
        <v>-4.2870985223213746E-2</v>
      </c>
      <c r="L191">
        <f>LN('25 TSE Stocks'!L191/'25 TSE Stocks'!L190)</f>
        <v>-3.8168766332681681E-2</v>
      </c>
      <c r="M191">
        <f>LN('25 TSE Stocks'!M191/'25 TSE Stocks'!M190)</f>
        <v>-7.9109179424918644E-2</v>
      </c>
      <c r="N191">
        <f>LN('25 TSE Stocks'!N191/'25 TSE Stocks'!N190)</f>
        <v>-6.7973055793095344E-2</v>
      </c>
      <c r="O191">
        <f>LN('25 TSE Stocks'!O191/'25 TSE Stocks'!O190)</f>
        <v>-0.10038117155589094</v>
      </c>
      <c r="P191">
        <f>LN('25 TSE Stocks'!P191/'25 TSE Stocks'!P190)</f>
        <v>-5.5516650968643423E-2</v>
      </c>
      <c r="Q191">
        <f>LN('25 TSE Stocks'!Q191/'25 TSE Stocks'!Q190)</f>
        <v>-7.8332070180827745E-2</v>
      </c>
      <c r="R191">
        <f>LN('25 TSE Stocks'!R191/'25 TSE Stocks'!R190)</f>
        <v>-2.5180764592752179E-2</v>
      </c>
      <c r="S191">
        <f>LN('25 TSE Stocks'!S191/'25 TSE Stocks'!S190)</f>
        <v>-4.9232640185590058E-2</v>
      </c>
      <c r="T191">
        <f>LN('25 TSE Stocks'!T191/'25 TSE Stocks'!T190)</f>
        <v>6.7729349204600275E-2</v>
      </c>
      <c r="U191">
        <f>LN('25 TSE Stocks'!U191/'25 TSE Stocks'!U190)</f>
        <v>-6.5487315013840586E-2</v>
      </c>
      <c r="V191">
        <f>LN('25 TSE Stocks'!V191/'25 TSE Stocks'!V190)</f>
        <v>-3.6943473600162001E-2</v>
      </c>
      <c r="W191">
        <f>LN('25 TSE Stocks'!W191/'25 TSE Stocks'!W190)</f>
        <v>-5.7974159961213127E-2</v>
      </c>
      <c r="X191">
        <f>LN('25 TSE Stocks'!X191/'25 TSE Stocks'!X190)</f>
        <v>-7.0507859621644686E-2</v>
      </c>
      <c r="Y191">
        <f>LN('25 TSE Stocks'!Y191/'25 TSE Stocks'!Y190)</f>
        <v>-0.10285734618707307</v>
      </c>
      <c r="Z191">
        <f>LN('25 TSE Stocks'!Z191/'25 TSE Stocks'!Z190)</f>
        <v>-2.2876943937103173E-2</v>
      </c>
    </row>
    <row r="192" spans="1:26" x14ac:dyDescent="0.25">
      <c r="A192" s="1">
        <v>42590</v>
      </c>
      <c r="B192">
        <f>LN('25 TSE Stocks'!B192/'25 TSE Stocks'!B191)</f>
        <v>0.14131893142514684</v>
      </c>
      <c r="C192">
        <f>LN('25 TSE Stocks'!C192/'25 TSE Stocks'!C191)</f>
        <v>5.5569843780802111E-2</v>
      </c>
      <c r="D192">
        <f>LN('25 TSE Stocks'!D192/'25 TSE Stocks'!D191)</f>
        <v>-7.3292771863176315E-2</v>
      </c>
      <c r="E192">
        <f>LN('25 TSE Stocks'!E192/'25 TSE Stocks'!E191)</f>
        <v>-7.0077895725647122E-3</v>
      </c>
      <c r="F192">
        <f>LN('25 TSE Stocks'!F192/'25 TSE Stocks'!F191)</f>
        <v>4.8015446788393042E-2</v>
      </c>
      <c r="G192">
        <f>LN('25 TSE Stocks'!G192/'25 TSE Stocks'!G191)</f>
        <v>2.3609899162500309E-2</v>
      </c>
      <c r="H192">
        <f>LN('25 TSE Stocks'!H192/'25 TSE Stocks'!H191)</f>
        <v>1.4783886565205835E-2</v>
      </c>
      <c r="I192">
        <f>LN('25 TSE Stocks'!I192/'25 TSE Stocks'!I191)</f>
        <v>6.5076626545993773E-3</v>
      </c>
      <c r="J192">
        <f>LN('25 TSE Stocks'!J192/'25 TSE Stocks'!J191)</f>
        <v>2.4764627959642245E-2</v>
      </c>
      <c r="K192">
        <f>LN('25 TSE Stocks'!K192/'25 TSE Stocks'!K191)</f>
        <v>1.6949712074320007E-2</v>
      </c>
      <c r="L192">
        <f>LN('25 TSE Stocks'!L192/'25 TSE Stocks'!L191)</f>
        <v>4.7236849548978214E-2</v>
      </c>
      <c r="M192">
        <f>LN('25 TSE Stocks'!M192/'25 TSE Stocks'!M191)</f>
        <v>4.7037477382587033E-2</v>
      </c>
      <c r="N192">
        <f>LN('25 TSE Stocks'!N192/'25 TSE Stocks'!N191)</f>
        <v>0.10375382747668488</v>
      </c>
      <c r="O192">
        <f>LN('25 TSE Stocks'!O192/'25 TSE Stocks'!O191)</f>
        <v>1.1277421070292721E-2</v>
      </c>
      <c r="P192">
        <f>LN('25 TSE Stocks'!P192/'25 TSE Stocks'!P191)</f>
        <v>1.9664971492639382E-3</v>
      </c>
      <c r="Q192">
        <f>LN('25 TSE Stocks'!Q192/'25 TSE Stocks'!Q191)</f>
        <v>5.4067303805667537E-2</v>
      </c>
      <c r="R192">
        <f>LN('25 TSE Stocks'!R192/'25 TSE Stocks'!R191)</f>
        <v>6.1913568183684105E-2</v>
      </c>
      <c r="S192">
        <f>LN('25 TSE Stocks'!S192/'25 TSE Stocks'!S191)</f>
        <v>4.5432714132657301E-2</v>
      </c>
      <c r="T192">
        <f>LN('25 TSE Stocks'!T192/'25 TSE Stocks'!T191)</f>
        <v>2.7924830165869087E-2</v>
      </c>
      <c r="U192">
        <f>LN('25 TSE Stocks'!U192/'25 TSE Stocks'!U191)</f>
        <v>6.4946905153324672E-2</v>
      </c>
      <c r="V192">
        <f>LN('25 TSE Stocks'!V192/'25 TSE Stocks'!V191)</f>
        <v>2.652675804453377E-2</v>
      </c>
      <c r="W192">
        <f>LN('25 TSE Stocks'!W192/'25 TSE Stocks'!W191)</f>
        <v>-4.7001242952150066E-2</v>
      </c>
      <c r="X192">
        <f>LN('25 TSE Stocks'!X192/'25 TSE Stocks'!X191)</f>
        <v>6.9865433447606276E-2</v>
      </c>
      <c r="Y192">
        <f>LN('25 TSE Stocks'!Y192/'25 TSE Stocks'!Y191)</f>
        <v>3.6813992069568764E-2</v>
      </c>
      <c r="Z192">
        <f>LN('25 TSE Stocks'!Z192/'25 TSE Stocks'!Z191)</f>
        <v>-8.298788567282965E-3</v>
      </c>
    </row>
    <row r="193" spans="1:26" x14ac:dyDescent="0.25">
      <c r="A193" s="1">
        <v>42597</v>
      </c>
      <c r="B193">
        <f>LN('25 TSE Stocks'!B193/'25 TSE Stocks'!B192)</f>
        <v>7.6328022977941418E-2</v>
      </c>
      <c r="C193">
        <f>LN('25 TSE Stocks'!C193/'25 TSE Stocks'!C192)</f>
        <v>-7.1771836463010802E-2</v>
      </c>
      <c r="D193">
        <f>LN('25 TSE Stocks'!D193/'25 TSE Stocks'!D192)</f>
        <v>-6.4502508727035182E-2</v>
      </c>
      <c r="E193">
        <f>LN('25 TSE Stocks'!E193/'25 TSE Stocks'!E192)</f>
        <v>9.7970129907798964E-3</v>
      </c>
      <c r="F193">
        <f>LN('25 TSE Stocks'!F193/'25 TSE Stocks'!F192)</f>
        <v>6.0310150636973744E-3</v>
      </c>
      <c r="G193">
        <f>LN('25 TSE Stocks'!G193/'25 TSE Stocks'!G192)</f>
        <v>4.3238715247223411E-3</v>
      </c>
      <c r="H193">
        <f>LN('25 TSE Stocks'!H193/'25 TSE Stocks'!H192)</f>
        <v>-8.421174614763929E-3</v>
      </c>
      <c r="I193">
        <f>LN('25 TSE Stocks'!I193/'25 TSE Stocks'!I192)</f>
        <v>-4.0071471846903489E-2</v>
      </c>
      <c r="J193">
        <f>LN('25 TSE Stocks'!J193/'25 TSE Stocks'!J192)</f>
        <v>-8.2443659959679991E-2</v>
      </c>
      <c r="K193">
        <f>LN('25 TSE Stocks'!K193/'25 TSE Stocks'!K192)</f>
        <v>-7.4108132452170447E-2</v>
      </c>
      <c r="L193">
        <f>LN('25 TSE Stocks'!L193/'25 TSE Stocks'!L192)</f>
        <v>-5.9935486536408095E-2</v>
      </c>
      <c r="M193">
        <f>LN('25 TSE Stocks'!M193/'25 TSE Stocks'!M192)</f>
        <v>-0.10704351674066698</v>
      </c>
      <c r="N193">
        <f>LN('25 TSE Stocks'!N193/'25 TSE Stocks'!N192)</f>
        <v>-4.2949059143080649E-2</v>
      </c>
      <c r="O193">
        <f>LN('25 TSE Stocks'!O193/'25 TSE Stocks'!O192)</f>
        <v>-9.0180285160202975E-2</v>
      </c>
      <c r="P193">
        <f>LN('25 TSE Stocks'!P193/'25 TSE Stocks'!P192)</f>
        <v>-0.14794861142557889</v>
      </c>
      <c r="Q193">
        <f>LN('25 TSE Stocks'!Q193/'25 TSE Stocks'!Q192)</f>
        <v>-1.7560501167833609E-3</v>
      </c>
      <c r="R193">
        <f>LN('25 TSE Stocks'!R193/'25 TSE Stocks'!R192)</f>
        <v>-1.2397219272354166E-2</v>
      </c>
      <c r="S193">
        <f>LN('25 TSE Stocks'!S193/'25 TSE Stocks'!S192)</f>
        <v>-5.4772459450960473E-2</v>
      </c>
      <c r="T193">
        <f>LN('25 TSE Stocks'!T193/'25 TSE Stocks'!T192)</f>
        <v>5.1981829506771049E-2</v>
      </c>
      <c r="U193">
        <f>LN('25 TSE Stocks'!U193/'25 TSE Stocks'!U192)</f>
        <v>-6.7835323504617379E-2</v>
      </c>
      <c r="V193">
        <f>LN('25 TSE Stocks'!V193/'25 TSE Stocks'!V192)</f>
        <v>-2.1164878543210964E-2</v>
      </c>
      <c r="W193">
        <f>LN('25 TSE Stocks'!W193/'25 TSE Stocks'!W192)</f>
        <v>-1.747622693990248E-2</v>
      </c>
      <c r="X193">
        <f>LN('25 TSE Stocks'!X193/'25 TSE Stocks'!X192)</f>
        <v>-9.8528645147665073E-2</v>
      </c>
      <c r="Y193">
        <f>LN('25 TSE Stocks'!Y193/'25 TSE Stocks'!Y192)</f>
        <v>1.9881428115068534E-2</v>
      </c>
      <c r="Z193">
        <f>LN('25 TSE Stocks'!Z193/'25 TSE Stocks'!Z192)</f>
        <v>2.6317484526714032E-2</v>
      </c>
    </row>
    <row r="194" spans="1:26" x14ac:dyDescent="0.25">
      <c r="A194" s="1">
        <v>42604</v>
      </c>
      <c r="B194">
        <f>LN('25 TSE Stocks'!B194/'25 TSE Stocks'!B193)</f>
        <v>7.6688901517132674E-2</v>
      </c>
      <c r="C194">
        <f>LN('25 TSE Stocks'!C194/'25 TSE Stocks'!C193)</f>
        <v>2.1544964962625875E-2</v>
      </c>
      <c r="D194">
        <f>LN('25 TSE Stocks'!D194/'25 TSE Stocks'!D193)</f>
        <v>-9.8980690687307214E-3</v>
      </c>
      <c r="E194">
        <f>LN('25 TSE Stocks'!E194/'25 TSE Stocks'!E193)</f>
        <v>4.1696566947271568E-3</v>
      </c>
      <c r="F194">
        <f>LN('25 TSE Stocks'!F194/'25 TSE Stocks'!F193)</f>
        <v>-2.5693819321904801E-2</v>
      </c>
      <c r="G194">
        <f>LN('25 TSE Stocks'!G194/'25 TSE Stocks'!G193)</f>
        <v>-1.9268266415952817E-2</v>
      </c>
      <c r="H194">
        <f>LN('25 TSE Stocks'!H194/'25 TSE Stocks'!H193)</f>
        <v>-4.2371837640137605E-3</v>
      </c>
      <c r="I194">
        <f>LN('25 TSE Stocks'!I194/'25 TSE Stocks'!I193)</f>
        <v>2.7013615420006545E-2</v>
      </c>
      <c r="J194">
        <f>LN('25 TSE Stocks'!J194/'25 TSE Stocks'!J193)</f>
        <v>7.7820309711593844E-3</v>
      </c>
      <c r="K194">
        <f>LN('25 TSE Stocks'!K194/'25 TSE Stocks'!K193)</f>
        <v>5.1802270132387314E-2</v>
      </c>
      <c r="L194">
        <f>LN('25 TSE Stocks'!L194/'25 TSE Stocks'!L193)</f>
        <v>1.0643731594054116E-3</v>
      </c>
      <c r="M194">
        <f>LN('25 TSE Stocks'!M194/'25 TSE Stocks'!M193)</f>
        <v>3.3716295580163619E-2</v>
      </c>
      <c r="N194">
        <f>LN('25 TSE Stocks'!N194/'25 TSE Stocks'!N193)</f>
        <v>-7.8545267235629684E-2</v>
      </c>
      <c r="O194">
        <f>LN('25 TSE Stocks'!O194/'25 TSE Stocks'!O193)</f>
        <v>2.837074038126388E-2</v>
      </c>
      <c r="P194">
        <f>LN('25 TSE Stocks'!P194/'25 TSE Stocks'!P193)</f>
        <v>-2.1877735058473447E-2</v>
      </c>
      <c r="Q194">
        <f>LN('25 TSE Stocks'!Q194/'25 TSE Stocks'!Q193)</f>
        <v>3.2846448865413137E-2</v>
      </c>
      <c r="R194">
        <f>LN('25 TSE Stocks'!R194/'25 TSE Stocks'!R193)</f>
        <v>-1.2552972382408942E-2</v>
      </c>
      <c r="S194">
        <f>LN('25 TSE Stocks'!S194/'25 TSE Stocks'!S193)</f>
        <v>5.8572385503893244E-2</v>
      </c>
      <c r="T194">
        <f>LN('25 TSE Stocks'!T194/'25 TSE Stocks'!T193)</f>
        <v>-1.3158149604094943E-2</v>
      </c>
      <c r="U194">
        <f>LN('25 TSE Stocks'!U194/'25 TSE Stocks'!U193)</f>
        <v>3.5051535050625207E-2</v>
      </c>
      <c r="V194">
        <f>LN('25 TSE Stocks'!V194/'25 TSE Stocks'!V193)</f>
        <v>-1.0752663941421015E-2</v>
      </c>
      <c r="W194">
        <f>LN('25 TSE Stocks'!W194/'25 TSE Stocks'!W193)</f>
        <v>-8.8539603656018328E-3</v>
      </c>
      <c r="X194">
        <f>LN('25 TSE Stocks'!X194/'25 TSE Stocks'!X193)</f>
        <v>-9.2625070036816814E-3</v>
      </c>
      <c r="Y194">
        <f>LN('25 TSE Stocks'!Y194/'25 TSE Stocks'!Y193)</f>
        <v>3.9290907995167762E-3</v>
      </c>
      <c r="Z194">
        <f>LN('25 TSE Stocks'!Z194/'25 TSE Stocks'!Z193)</f>
        <v>-1.6247187884709854E-3</v>
      </c>
    </row>
    <row r="195" spans="1:26" x14ac:dyDescent="0.25">
      <c r="A195" s="1">
        <v>42611</v>
      </c>
      <c r="B195">
        <f>LN('25 TSE Stocks'!B195/'25 TSE Stocks'!B194)</f>
        <v>3.4477249415508053E-2</v>
      </c>
      <c r="C195">
        <f>LN('25 TSE Stocks'!C195/'25 TSE Stocks'!C194)</f>
        <v>-3.5588994475747177E-3</v>
      </c>
      <c r="D195">
        <f>LN('25 TSE Stocks'!D195/'25 TSE Stocks'!D194)</f>
        <v>4.4629816240646804E-2</v>
      </c>
      <c r="E195">
        <f>LN('25 TSE Stocks'!E195/'25 TSE Stocks'!E194)</f>
        <v>-4.2499196846810264E-2</v>
      </c>
      <c r="F195">
        <f>LN('25 TSE Stocks'!F195/'25 TSE Stocks'!F194)</f>
        <v>0.10391356190153299</v>
      </c>
      <c r="G195">
        <f>LN('25 TSE Stocks'!G195/'25 TSE Stocks'!G194)</f>
        <v>5.8323242544599016E-2</v>
      </c>
      <c r="H195">
        <f>LN('25 TSE Stocks'!H195/'25 TSE Stocks'!H194)</f>
        <v>4.1585885752812274E-2</v>
      </c>
      <c r="I195">
        <f>LN('25 TSE Stocks'!I195/'25 TSE Stocks'!I194)</f>
        <v>3.7970180944730987E-2</v>
      </c>
      <c r="J195">
        <f>LN('25 TSE Stocks'!J195/'25 TSE Stocks'!J194)</f>
        <v>3.0536765787951038E-2</v>
      </c>
      <c r="K195">
        <f>LN('25 TSE Stocks'!K195/'25 TSE Stocks'!K194)</f>
        <v>3.3794003459235319E-2</v>
      </c>
      <c r="L195">
        <f>LN('25 TSE Stocks'!L195/'25 TSE Stocks'!L194)</f>
        <v>-7.4747340381877249E-3</v>
      </c>
      <c r="M195">
        <f>LN('25 TSE Stocks'!M195/'25 TSE Stocks'!M194)</f>
        <v>5.0267553640413638E-2</v>
      </c>
      <c r="N195">
        <f>LN('25 TSE Stocks'!N195/'25 TSE Stocks'!N194)</f>
        <v>0.12493440106243872</v>
      </c>
      <c r="O195">
        <f>LN('25 TSE Stocks'!O195/'25 TSE Stocks'!O194)</f>
        <v>-1.3250654268806932E-2</v>
      </c>
      <c r="P195">
        <f>LN('25 TSE Stocks'!P195/'25 TSE Stocks'!P194)</f>
        <v>3.6575610743048714E-2</v>
      </c>
      <c r="Q195">
        <f>LN('25 TSE Stocks'!Q195/'25 TSE Stocks'!Q194)</f>
        <v>-6.8256323734693768E-3</v>
      </c>
      <c r="R195">
        <f>LN('25 TSE Stocks'!R195/'25 TSE Stocks'!R194)</f>
        <v>2.2707361722021532E-2</v>
      </c>
      <c r="S195">
        <f>LN('25 TSE Stocks'!S195/'25 TSE Stocks'!S194)</f>
        <v>-7.4788743509365471E-2</v>
      </c>
      <c r="T195">
        <f>LN('25 TSE Stocks'!T195/'25 TSE Stocks'!T194)</f>
        <v>2.9365836114540231E-2</v>
      </c>
      <c r="U195">
        <f>LN('25 TSE Stocks'!U195/'25 TSE Stocks'!U194)</f>
        <v>2.6820026534982604E-2</v>
      </c>
      <c r="V195">
        <f>LN('25 TSE Stocks'!V195/'25 TSE Stocks'!V194)</f>
        <v>1.6085946953739161E-2</v>
      </c>
      <c r="W195">
        <f>LN('25 TSE Stocks'!W195/'25 TSE Stocks'!W194)</f>
        <v>2.9213415979195578E-2</v>
      </c>
      <c r="X195">
        <f>LN('25 TSE Stocks'!X195/'25 TSE Stocks'!X194)</f>
        <v>7.1325272022355743E-3</v>
      </c>
      <c r="Y195">
        <f>LN('25 TSE Stocks'!Y195/'25 TSE Stocks'!Y194)</f>
        <v>7.1864759178077581E-2</v>
      </c>
      <c r="Z195">
        <f>LN('25 TSE Stocks'!Z195/'25 TSE Stocks'!Z194)</f>
        <v>-3.2574432870683973E-3</v>
      </c>
    </row>
    <row r="196" spans="1:26" x14ac:dyDescent="0.25">
      <c r="A196" s="1">
        <v>42618</v>
      </c>
      <c r="B196">
        <f>LN('25 TSE Stocks'!B196/'25 TSE Stocks'!B195)</f>
        <v>-8.5495000130467277E-2</v>
      </c>
      <c r="C196">
        <f>LN('25 TSE Stocks'!C196/'25 TSE Stocks'!C195)</f>
        <v>3.8466393414466879E-2</v>
      </c>
      <c r="D196">
        <f>LN('25 TSE Stocks'!D196/'25 TSE Stocks'!D195)</f>
        <v>1.5547240712484528E-2</v>
      </c>
      <c r="E196">
        <f>LN('25 TSE Stocks'!E196/'25 TSE Stocks'!E195)</f>
        <v>5.2161194404725747E-2</v>
      </c>
      <c r="F196">
        <f>LN('25 TSE Stocks'!F196/'25 TSE Stocks'!F195)</f>
        <v>-5.2253947548917948E-2</v>
      </c>
      <c r="G196">
        <f>LN('25 TSE Stocks'!G196/'25 TSE Stocks'!G195)</f>
        <v>-1.5277421006264259E-2</v>
      </c>
      <c r="H196">
        <f>LN('25 TSE Stocks'!H196/'25 TSE Stocks'!H195)</f>
        <v>1.2146002606542632E-2</v>
      </c>
      <c r="I196">
        <f>LN('25 TSE Stocks'!I196/'25 TSE Stocks'!I195)</f>
        <v>-1.4068618611810535E-3</v>
      </c>
      <c r="J196">
        <f>LN('25 TSE Stocks'!J196/'25 TSE Stocks'!J195)</f>
        <v>3.9798930533156196E-2</v>
      </c>
      <c r="K196">
        <f>LN('25 TSE Stocks'!K196/'25 TSE Stocks'!K195)</f>
        <v>3.4697489337383321E-2</v>
      </c>
      <c r="L196">
        <f>LN('25 TSE Stocks'!L196/'25 TSE Stocks'!L195)</f>
        <v>4.2780999690343133E-3</v>
      </c>
      <c r="M196">
        <f>LN('25 TSE Stocks'!M196/'25 TSE Stocks'!M195)</f>
        <v>8.8903925692064133E-3</v>
      </c>
      <c r="N196">
        <f>LN('25 TSE Stocks'!N196/'25 TSE Stocks'!N195)</f>
        <v>5.4789787545892997E-2</v>
      </c>
      <c r="O196">
        <f>LN('25 TSE Stocks'!O196/'25 TSE Stocks'!O195)</f>
        <v>-1.8511231238846237E-2</v>
      </c>
      <c r="P196">
        <f>LN('25 TSE Stocks'!P196/'25 TSE Stocks'!P195)</f>
        <v>-5.0643786796387667E-2</v>
      </c>
      <c r="Q196">
        <f>LN('25 TSE Stocks'!Q196/'25 TSE Stocks'!Q195)</f>
        <v>3.201596667208325E-2</v>
      </c>
      <c r="R196">
        <f>LN('25 TSE Stocks'!R196/'25 TSE Stocks'!R195)</f>
        <v>1.1735359194630441E-2</v>
      </c>
      <c r="S196">
        <f>LN('25 TSE Stocks'!S196/'25 TSE Stocks'!S195)</f>
        <v>1.0464385162421645E-2</v>
      </c>
      <c r="T196">
        <f>LN('25 TSE Stocks'!T196/'25 TSE Stocks'!T195)</f>
        <v>2.3829415079840911E-2</v>
      </c>
      <c r="U196">
        <f>LN('25 TSE Stocks'!U196/'25 TSE Stocks'!U195)</f>
        <v>7.4041727149034581E-3</v>
      </c>
      <c r="V196">
        <f>LN('25 TSE Stocks'!V196/'25 TSE Stocks'!V195)</f>
        <v>1.5831595530892816E-2</v>
      </c>
      <c r="W196">
        <f>LN('25 TSE Stocks'!W196/'25 TSE Stocks'!W195)</f>
        <v>2.8748698970691728E-3</v>
      </c>
      <c r="X196">
        <f>LN('25 TSE Stocks'!X196/'25 TSE Stocks'!X195)</f>
        <v>1.3413629786906467E-2</v>
      </c>
      <c r="Y196">
        <f>LN('25 TSE Stocks'!Y196/'25 TSE Stocks'!Y195)</f>
        <v>6.0195165807763212E-2</v>
      </c>
      <c r="Z196">
        <f>LN('25 TSE Stocks'!Z196/'25 TSE Stocks'!Z195)</f>
        <v>8.1237664403947096E-3</v>
      </c>
    </row>
    <row r="197" spans="1:26" x14ac:dyDescent="0.25">
      <c r="A197" s="1">
        <v>42625</v>
      </c>
      <c r="B197">
        <f>LN('25 TSE Stocks'!B197/'25 TSE Stocks'!B196)</f>
        <v>-7.188277736786629E-3</v>
      </c>
      <c r="C197">
        <f>LN('25 TSE Stocks'!C197/'25 TSE Stocks'!C196)</f>
        <v>-3.8466393414466803E-2</v>
      </c>
      <c r="D197">
        <f>LN('25 TSE Stocks'!D197/'25 TSE Stocks'!D196)</f>
        <v>-3.5898393899573437E-2</v>
      </c>
      <c r="E197">
        <f>LN('25 TSE Stocks'!E197/'25 TSE Stocks'!E196)</f>
        <v>1.4996817787128474E-2</v>
      </c>
      <c r="F197">
        <f>LN('25 TSE Stocks'!F197/'25 TSE Stocks'!F196)</f>
        <v>-6.6224396588045187E-2</v>
      </c>
      <c r="G197">
        <f>LN('25 TSE Stocks'!G197/'25 TSE Stocks'!G196)</f>
        <v>-5.0687907885614725E-2</v>
      </c>
      <c r="H197">
        <f>LN('25 TSE Stocks'!H197/'25 TSE Stocks'!H196)</f>
        <v>-5.7987250303623741E-2</v>
      </c>
      <c r="I197">
        <f>LN('25 TSE Stocks'!I197/'25 TSE Stocks'!I196)</f>
        <v>0</v>
      </c>
      <c r="J197">
        <f>LN('25 TSE Stocks'!J197/'25 TSE Stocks'!J196)</f>
        <v>4.2439096580425079E-2</v>
      </c>
      <c r="K197">
        <f>LN('25 TSE Stocks'!K197/'25 TSE Stocks'!K196)</f>
        <v>2.4765878831002973E-2</v>
      </c>
      <c r="L197">
        <f>LN('25 TSE Stocks'!L197/'25 TSE Stocks'!L196)</f>
        <v>-1.2889266571506743E-2</v>
      </c>
      <c r="M197">
        <f>LN('25 TSE Stocks'!M197/'25 TSE Stocks'!M196)</f>
        <v>-3.342799398193852E-2</v>
      </c>
      <c r="N197">
        <f>LN('25 TSE Stocks'!N197/'25 TSE Stocks'!N196)</f>
        <v>-5.3417162145604255E-2</v>
      </c>
      <c r="O197">
        <f>LN('25 TSE Stocks'!O197/'25 TSE Stocks'!O196)</f>
        <v>2.9290698179970546E-2</v>
      </c>
      <c r="P197">
        <f>LN('25 TSE Stocks'!P197/'25 TSE Stocks'!P196)</f>
        <v>6.5128586143698167E-2</v>
      </c>
      <c r="Q197">
        <f>LN('25 TSE Stocks'!Q197/'25 TSE Stocks'!Q196)</f>
        <v>1.154187405768026E-2</v>
      </c>
      <c r="R197">
        <f>LN('25 TSE Stocks'!R197/'25 TSE Stocks'!R196)</f>
        <v>-7.4265921469897625E-3</v>
      </c>
      <c r="S197">
        <f>LN('25 TSE Stocks'!S197/'25 TSE Stocks'!S196)</f>
        <v>7.8988309092729372E-2</v>
      </c>
      <c r="T197">
        <f>LN('25 TSE Stocks'!T197/'25 TSE Stocks'!T196)</f>
        <v>-4.8240881237878015E-2</v>
      </c>
      <c r="U197">
        <f>LN('25 TSE Stocks'!U197/'25 TSE Stocks'!U196)</f>
        <v>-1.8010157157703985E-3</v>
      </c>
      <c r="V197">
        <f>LN('25 TSE Stocks'!V197/'25 TSE Stocks'!V196)</f>
        <v>-2.1164878543210964E-2</v>
      </c>
      <c r="W197">
        <f>LN('25 TSE Stocks'!W197/'25 TSE Stocks'!W196)</f>
        <v>-3.8034707712698325E-2</v>
      </c>
      <c r="X197">
        <f>LN('25 TSE Stocks'!X197/'25 TSE Stocks'!X196)</f>
        <v>1.9445018856001424E-2</v>
      </c>
      <c r="Y197">
        <f>LN('25 TSE Stocks'!Y197/'25 TSE Stocks'!Y196)</f>
        <v>-4.5702325100196124E-2</v>
      </c>
      <c r="Z197">
        <f>LN('25 TSE Stocks'!Z197/'25 TSE Stocks'!Z196)</f>
        <v>-1.3029618196298363E-2</v>
      </c>
    </row>
    <row r="198" spans="1:26" x14ac:dyDescent="0.25">
      <c r="A198" s="1">
        <v>42632</v>
      </c>
      <c r="B198">
        <f>LN('25 TSE Stocks'!B198/'25 TSE Stocks'!B197)</f>
        <v>5.4008868259349148E-2</v>
      </c>
      <c r="C198">
        <f>LN('25 TSE Stocks'!C198/'25 TSE Stocks'!C197)</f>
        <v>1.766845466720832E-2</v>
      </c>
      <c r="D198">
        <f>LN('25 TSE Stocks'!D198/'25 TSE Stocks'!D197)</f>
        <v>3.974765749206096E-2</v>
      </c>
      <c r="E198">
        <f>LN('25 TSE Stocks'!E198/'25 TSE Stocks'!E197)</f>
        <v>1.743845145579841E-2</v>
      </c>
      <c r="F198">
        <f>LN('25 TSE Stocks'!F198/'25 TSE Stocks'!F197)</f>
        <v>6.3657844863285851E-2</v>
      </c>
      <c r="G198">
        <f>LN('25 TSE Stocks'!G198/'25 TSE Stocks'!G197)</f>
        <v>1.4218268476417164E-2</v>
      </c>
      <c r="H198">
        <f>LN('25 TSE Stocks'!H198/'25 TSE Stocks'!H197)</f>
        <v>1.0604533577519355E-2</v>
      </c>
      <c r="I198">
        <f>LN('25 TSE Stocks'!I198/'25 TSE Stocks'!I197)</f>
        <v>1.1200594279432206E-2</v>
      </c>
      <c r="J198">
        <f>LN('25 TSE Stocks'!J198/'25 TSE Stocks'!J197)</f>
        <v>4.9976741596666867E-2</v>
      </c>
      <c r="K198">
        <f>LN('25 TSE Stocks'!K198/'25 TSE Stocks'!K197)</f>
        <v>3.0831139002820699E-2</v>
      </c>
      <c r="L198">
        <f>LN('25 TSE Stocks'!L198/'25 TSE Stocks'!L197)</f>
        <v>4.2334104058395036E-2</v>
      </c>
      <c r="M198">
        <f>LN('25 TSE Stocks'!M198/'25 TSE Stocks'!M197)</f>
        <v>4.3850423233624668E-2</v>
      </c>
      <c r="N198">
        <f>LN('25 TSE Stocks'!N198/'25 TSE Stocks'!N197)</f>
        <v>1.2947355212987684E-2</v>
      </c>
      <c r="O198">
        <f>LN('25 TSE Stocks'!O198/'25 TSE Stocks'!O197)</f>
        <v>5.9240917475806704E-2</v>
      </c>
      <c r="P198">
        <f>LN('25 TSE Stocks'!P198/'25 TSE Stocks'!P197)</f>
        <v>-1.7857316072113147E-2</v>
      </c>
      <c r="Q198">
        <f>LN('25 TSE Stocks'!Q198/'25 TSE Stocks'!Q197)</f>
        <v>2.1087498823539764E-2</v>
      </c>
      <c r="R198">
        <f>LN('25 TSE Stocks'!R198/'25 TSE Stocks'!R197)</f>
        <v>5.2794122708045323E-2</v>
      </c>
      <c r="S198">
        <f>LN('25 TSE Stocks'!S198/'25 TSE Stocks'!S197)</f>
        <v>6.3093205454229362E-3</v>
      </c>
      <c r="T198">
        <f>LN('25 TSE Stocks'!T198/'25 TSE Stocks'!T197)</f>
        <v>3.082162176231323E-2</v>
      </c>
      <c r="U198">
        <f>LN('25 TSE Stocks'!U198/'25 TSE Stocks'!U197)</f>
        <v>3.8541270013815639E-2</v>
      </c>
      <c r="V198">
        <f>LN('25 TSE Stocks'!V198/'25 TSE Stocks'!V197)</f>
        <v>3.6749503127896946E-2</v>
      </c>
      <c r="W198">
        <f>LN('25 TSE Stocks'!W198/'25 TSE Stocks'!W197)</f>
        <v>1.577938147747545E-2</v>
      </c>
      <c r="X198">
        <f>LN('25 TSE Stocks'!X198/'25 TSE Stocks'!X197)</f>
        <v>7.5482579500120814E-2</v>
      </c>
      <c r="Y198">
        <f>LN('25 TSE Stocks'!Y198/'25 TSE Stocks'!Y197)</f>
        <v>-1.0849956927475132E-2</v>
      </c>
      <c r="Z198">
        <f>LN('25 TSE Stocks'!Z198/'25 TSE Stocks'!Z197)</f>
        <v>-1.3201433274911982E-2</v>
      </c>
    </row>
    <row r="199" spans="1:26" x14ac:dyDescent="0.25">
      <c r="A199" s="1">
        <v>42639</v>
      </c>
      <c r="B199">
        <f>LN('25 TSE Stocks'!B199/'25 TSE Stocks'!B198)</f>
        <v>1.5131979099223859E-2</v>
      </c>
      <c r="C199">
        <f>LN('25 TSE Stocks'!C199/'25 TSE Stocks'!C198)</f>
        <v>4.68700721819389E-2</v>
      </c>
      <c r="D199">
        <f>LN('25 TSE Stocks'!D199/'25 TSE Stocks'!D198)</f>
        <v>8.7433584354446991E-3</v>
      </c>
      <c r="E199">
        <f>LN('25 TSE Stocks'!E199/'25 TSE Stocks'!E198)</f>
        <v>1.1896947240845536E-2</v>
      </c>
      <c r="F199">
        <f>LN('25 TSE Stocks'!F199/'25 TSE Stocks'!F198)</f>
        <v>-7.5662296333246115E-2</v>
      </c>
      <c r="G199">
        <f>LN('25 TSE Stocks'!G199/'25 TSE Stocks'!G198)</f>
        <v>-2.9160697964041474E-2</v>
      </c>
      <c r="H199">
        <f>LN('25 TSE Stocks'!H199/'25 TSE Stocks'!H198)</f>
        <v>-1.0604533577519337E-2</v>
      </c>
      <c r="I199">
        <f>LN('25 TSE Stocks'!I199/'25 TSE Stocks'!I198)</f>
        <v>-4.8494368301968092E-2</v>
      </c>
      <c r="J199">
        <f>LN('25 TSE Stocks'!J199/'25 TSE Stocks'!J198)</f>
        <v>-1.9960665712670959E-2</v>
      </c>
      <c r="K199">
        <f>LN('25 TSE Stocks'!K199/'25 TSE Stocks'!K198)</f>
        <v>-1.8994768567577006E-3</v>
      </c>
      <c r="L199">
        <f>LN('25 TSE Stocks'!L199/'25 TSE Stocks'!L198)</f>
        <v>-6.0883623643021127E-2</v>
      </c>
      <c r="M199">
        <f>LN('25 TSE Stocks'!M199/'25 TSE Stocks'!M198)</f>
        <v>-1.4948462668700244E-2</v>
      </c>
      <c r="N199">
        <f>LN('25 TSE Stocks'!N199/'25 TSE Stocks'!N198)</f>
        <v>0.13056488643917269</v>
      </c>
      <c r="O199">
        <f>LN('25 TSE Stocks'!O199/'25 TSE Stocks'!O198)</f>
        <v>-3.8832052375354559E-2</v>
      </c>
      <c r="P199">
        <f>LN('25 TSE Stocks'!P199/'25 TSE Stocks'!P198)</f>
        <v>1.1198355004823168E-2</v>
      </c>
      <c r="Q199">
        <f>LN('25 TSE Stocks'!Q199/'25 TSE Stocks'!Q198)</f>
        <v>-1.6181521530257714E-2</v>
      </c>
      <c r="R199">
        <f>LN('25 TSE Stocks'!R199/'25 TSE Stocks'!R198)</f>
        <v>1.910104627231958E-2</v>
      </c>
      <c r="S199">
        <f>LN('25 TSE Stocks'!S199/'25 TSE Stocks'!S198)</f>
        <v>2.5124108462469246E-3</v>
      </c>
      <c r="T199">
        <f>LN('25 TSE Stocks'!T199/'25 TSE Stocks'!T198)</f>
        <v>-1.2861980489370053E-2</v>
      </c>
      <c r="U199">
        <f>LN('25 TSE Stocks'!U199/'25 TSE Stocks'!U198)</f>
        <v>-1.3092797558801666E-2</v>
      </c>
      <c r="V199">
        <f>LN('25 TSE Stocks'!V199/'25 TSE Stocks'!V198)</f>
        <v>1.0256533508288753E-2</v>
      </c>
      <c r="W199">
        <f>LN('25 TSE Stocks'!W199/'25 TSE Stocks'!W198)</f>
        <v>-3.5860455042405294E-2</v>
      </c>
      <c r="X199">
        <f>LN('25 TSE Stocks'!X199/'25 TSE Stocks'!X198)</f>
        <v>4.0005362867230478E-2</v>
      </c>
      <c r="Y199">
        <f>LN('25 TSE Stocks'!Y199/'25 TSE Stocks'!Y198)</f>
        <v>-7.2991525716591182E-3</v>
      </c>
      <c r="Z199">
        <f>LN('25 TSE Stocks'!Z199/'25 TSE Stocks'!Z198)</f>
        <v>4.970751146923952E-3</v>
      </c>
    </row>
    <row r="200" spans="1:26" x14ac:dyDescent="0.25">
      <c r="A200" s="1">
        <v>42646</v>
      </c>
      <c r="B200">
        <f>LN('25 TSE Stocks'!B200/'25 TSE Stocks'!B199)</f>
        <v>3.7606043205629651E-2</v>
      </c>
      <c r="C200">
        <f>LN('25 TSE Stocks'!C200/'25 TSE Stocks'!C199)</f>
        <v>2.2912632778542729E-2</v>
      </c>
      <c r="D200">
        <f>LN('25 TSE Stocks'!D200/'25 TSE Stocks'!D199)</f>
        <v>2.1546441715373538E-2</v>
      </c>
      <c r="E200">
        <f>LN('25 TSE Stocks'!E200/'25 TSE Stocks'!E199)</f>
        <v>1.1910879389704438E-2</v>
      </c>
      <c r="F200">
        <f>LN('25 TSE Stocks'!F200/'25 TSE Stocks'!F199)</f>
        <v>5.8936659571698143E-2</v>
      </c>
      <c r="G200">
        <f>LN('25 TSE Stocks'!G200/'25 TSE Stocks'!G199)</f>
        <v>5.5296135174234803E-2</v>
      </c>
      <c r="H200">
        <f>LN('25 TSE Stocks'!H200/'25 TSE Stocks'!H199)</f>
        <v>5.2230937435612391E-2</v>
      </c>
      <c r="I200">
        <f>LN('25 TSE Stocks'!I200/'25 TSE Stocks'!I199)</f>
        <v>9.0926059191184204E-3</v>
      </c>
      <c r="J200">
        <f>LN('25 TSE Stocks'!J200/'25 TSE Stocks'!J199)</f>
        <v>1.9706110355133716E-2</v>
      </c>
      <c r="K200">
        <f>LN('25 TSE Stocks'!K200/'25 TSE Stocks'!K199)</f>
        <v>8.478872250003577E-3</v>
      </c>
      <c r="L200">
        <f>LN('25 TSE Stocks'!L200/'25 TSE Stocks'!L199)</f>
        <v>1.6528583913067829E-2</v>
      </c>
      <c r="M200">
        <f>LN('25 TSE Stocks'!M200/'25 TSE Stocks'!M199)</f>
        <v>-1.8718488798836534E-2</v>
      </c>
      <c r="N200">
        <f>LN('25 TSE Stocks'!N200/'25 TSE Stocks'!N199)</f>
        <v>0.11652780983634775</v>
      </c>
      <c r="O200">
        <f>LN('25 TSE Stocks'!O200/'25 TSE Stocks'!O199)</f>
        <v>3.227202217149791E-3</v>
      </c>
      <c r="P200">
        <f>LN('25 TSE Stocks'!P200/'25 TSE Stocks'!P199)</f>
        <v>2.6375138218985367E-2</v>
      </c>
      <c r="Q200">
        <f>LN('25 TSE Stocks'!Q200/'25 TSE Stocks'!Q199)</f>
        <v>7.8701410261964484E-3</v>
      </c>
      <c r="R200">
        <f>LN('25 TSE Stocks'!R200/'25 TSE Stocks'!R199)</f>
        <v>-3.769989548458514E-2</v>
      </c>
      <c r="S200">
        <f>LN('25 TSE Stocks'!S200/'25 TSE Stocks'!S199)</f>
        <v>-1.0088201691084476E-2</v>
      </c>
      <c r="T200">
        <f>LN('25 TSE Stocks'!T200/'25 TSE Stocks'!T199)</f>
        <v>6.0676772199740076E-2</v>
      </c>
      <c r="U200">
        <f>LN('25 TSE Stocks'!U200/'25 TSE Stocks'!U199)</f>
        <v>5.7820476463599137E-3</v>
      </c>
      <c r="V200">
        <f>LN('25 TSE Stocks'!V200/'25 TSE Stocks'!V199)</f>
        <v>5.0891622730943799E-3</v>
      </c>
      <c r="W200">
        <f>LN('25 TSE Stocks'!W200/'25 TSE Stocks'!W199)</f>
        <v>3.9782103807563349E-2</v>
      </c>
      <c r="X200">
        <f>LN('25 TSE Stocks'!X200/'25 TSE Stocks'!X199)</f>
        <v>-1.8399723889366516E-3</v>
      </c>
      <c r="Y200">
        <f>LN('25 TSE Stocks'!Y200/'25 TSE Stocks'!Y199)</f>
        <v>6.0409005917468742E-2</v>
      </c>
      <c r="Z200">
        <f>LN('25 TSE Stocks'!Z200/'25 TSE Stocks'!Z199)</f>
        <v>-1.8015331804517445E-2</v>
      </c>
    </row>
    <row r="201" spans="1:26" x14ac:dyDescent="0.25">
      <c r="A201" s="1">
        <v>42653</v>
      </c>
      <c r="B201">
        <f>LN('25 TSE Stocks'!B201/'25 TSE Stocks'!B200)</f>
        <v>-3.0382054338066448E-2</v>
      </c>
      <c r="C201">
        <f>LN('25 TSE Stocks'!C201/'25 TSE Stocks'!C200)</f>
        <v>3.2893586126047235E-3</v>
      </c>
      <c r="D201">
        <f>LN('25 TSE Stocks'!D201/'25 TSE Stocks'!D200)</f>
        <v>-5.4838228235252057E-2</v>
      </c>
      <c r="E201">
        <f>LN('25 TSE Stocks'!E201/'25 TSE Stocks'!E200)</f>
        <v>5.2083336048110761E-3</v>
      </c>
      <c r="F201">
        <f>LN('25 TSE Stocks'!F201/'25 TSE Stocks'!F200)</f>
        <v>-3.2618937030299826E-2</v>
      </c>
      <c r="G201">
        <f>LN('25 TSE Stocks'!G201/'25 TSE Stocks'!G200)</f>
        <v>-2.1670641273593798E-3</v>
      </c>
      <c r="H201">
        <f>LN('25 TSE Stocks'!H201/'25 TSE Stocks'!H200)</f>
        <v>-8.2135102497785471E-3</v>
      </c>
      <c r="I201">
        <f>LN('25 TSE Stocks'!I201/'25 TSE Stocks'!I200)</f>
        <v>-2.122293392816384E-2</v>
      </c>
      <c r="J201">
        <f>LN('25 TSE Stocks'!J201/'25 TSE Stocks'!J200)</f>
        <v>-9.302463488256061E-3</v>
      </c>
      <c r="K201">
        <f>LN('25 TSE Stocks'!K201/'25 TSE Stocks'!K200)</f>
        <v>1.1299694556009795E-2</v>
      </c>
      <c r="L201">
        <f>LN('25 TSE Stocks'!L201/'25 TSE Stocks'!L200)</f>
        <v>-1.2028587904062644E-2</v>
      </c>
      <c r="M201">
        <f>LN('25 TSE Stocks'!M201/'25 TSE Stocks'!M200)</f>
        <v>-4.1346156240331302E-3</v>
      </c>
      <c r="N201">
        <f>LN('25 TSE Stocks'!N201/'25 TSE Stocks'!N200)</f>
        <v>6.053129328331535E-2</v>
      </c>
      <c r="O201">
        <f>LN('25 TSE Stocks'!O201/'25 TSE Stocks'!O200)</f>
        <v>2.8150475360626658E-3</v>
      </c>
      <c r="P201">
        <f>LN('25 TSE Stocks'!P201/'25 TSE Stocks'!P200)</f>
        <v>-4.347930154798332E-3</v>
      </c>
      <c r="Q201">
        <f>LN('25 TSE Stocks'!Q201/'25 TSE Stocks'!Q200)</f>
        <v>-1.4766361543248665E-2</v>
      </c>
      <c r="R201">
        <f>LN('25 TSE Stocks'!R201/'25 TSE Stocks'!R200)</f>
        <v>-2.8339271293913497E-2</v>
      </c>
      <c r="S201">
        <f>LN('25 TSE Stocks'!S201/'25 TSE Stocks'!S200)</f>
        <v>-1.1472474606418689E-2</v>
      </c>
      <c r="T201">
        <f>LN('25 TSE Stocks'!T201/'25 TSE Stocks'!T200)</f>
        <v>4.6120844994577493E-3</v>
      </c>
      <c r="U201">
        <f>LN('25 TSE Stocks'!U201/'25 TSE Stocks'!U200)</f>
        <v>-1.5138471432612811E-2</v>
      </c>
      <c r="V201">
        <f>LN('25 TSE Stocks'!V201/'25 TSE Stocks'!V200)</f>
        <v>1.025644945351103E-2</v>
      </c>
      <c r="W201">
        <f>LN('25 TSE Stocks'!W201/'25 TSE Stocks'!W200)</f>
        <v>-1.5968453066939333E-2</v>
      </c>
      <c r="X201">
        <f>LN('25 TSE Stocks'!X201/'25 TSE Stocks'!X200)</f>
        <v>6.0733112685157166E-2</v>
      </c>
      <c r="Y201">
        <f>LN('25 TSE Stocks'!Y201/'25 TSE Stocks'!Y200)</f>
        <v>4.3851984261013818E-2</v>
      </c>
      <c r="Z201">
        <f>LN('25 TSE Stocks'!Z201/'25 TSE Stocks'!Z200)</f>
        <v>3.4069957672902347E-3</v>
      </c>
    </row>
    <row r="202" spans="1:26" x14ac:dyDescent="0.25">
      <c r="A202" s="1">
        <v>42660</v>
      </c>
      <c r="B202">
        <f>LN('25 TSE Stocks'!B202/'25 TSE Stocks'!B201)</f>
        <v>5.7929353826817229E-2</v>
      </c>
      <c r="C202">
        <f>LN('25 TSE Stocks'!C202/'25 TSE Stocks'!C201)</f>
        <v>-1.3223365809606348E-2</v>
      </c>
      <c r="D202">
        <f>LN('25 TSE Stocks'!D202/'25 TSE Stocks'!D201)</f>
        <v>4.0867094067592771E-2</v>
      </c>
      <c r="E202">
        <f>LN('25 TSE Stocks'!E202/'25 TSE Stocks'!E201)</f>
        <v>4.5693191886099098E-2</v>
      </c>
      <c r="F202">
        <f>LN('25 TSE Stocks'!F202/'25 TSE Stocks'!F201)</f>
        <v>2.8051081293648771E-2</v>
      </c>
      <c r="G202">
        <f>LN('25 TSE Stocks'!G202/'25 TSE Stocks'!G201)</f>
        <v>-3.5101502201948156E-3</v>
      </c>
      <c r="H202">
        <f>LN('25 TSE Stocks'!H202/'25 TSE Stocks'!H201)</f>
        <v>0.1509053398218394</v>
      </c>
      <c r="I202">
        <f>LN('25 TSE Stocks'!I202/'25 TSE Stocks'!I201)</f>
        <v>3.3815342489766538E-2</v>
      </c>
      <c r="J202">
        <f>LN('25 TSE Stocks'!J202/'25 TSE Stocks'!J201)</f>
        <v>-8.0430692138136178E-3</v>
      </c>
      <c r="K202">
        <f>LN('25 TSE Stocks'!K202/'25 TSE Stocks'!K201)</f>
        <v>-9.4075064886144366E-3</v>
      </c>
      <c r="L202">
        <f>LN('25 TSE Stocks'!L202/'25 TSE Stocks'!L201)</f>
        <v>5.1458338068789113E-2</v>
      </c>
      <c r="M202">
        <f>LN('25 TSE Stocks'!M202/'25 TSE Stocks'!M201)</f>
        <v>5.5315248717354215E-2</v>
      </c>
      <c r="N202">
        <f>LN('25 TSE Stocks'!N202/'25 TSE Stocks'!N201)</f>
        <v>1.8249548300853281E-2</v>
      </c>
      <c r="O202">
        <f>LN('25 TSE Stocks'!O202/'25 TSE Stocks'!O201)</f>
        <v>-1.9055690657637802E-2</v>
      </c>
      <c r="P202">
        <f>LN('25 TSE Stocks'!P202/'25 TSE Stocks'!P201)</f>
        <v>1.0834371672749074E-2</v>
      </c>
      <c r="Q202">
        <f>LN('25 TSE Stocks'!Q202/'25 TSE Stocks'!Q201)</f>
        <v>-6.6336006252835436E-3</v>
      </c>
      <c r="R202">
        <f>LN('25 TSE Stocks'!R202/'25 TSE Stocks'!R201)</f>
        <v>1.5376473140311094E-2</v>
      </c>
      <c r="S202">
        <f>LN('25 TSE Stocks'!S202/'25 TSE Stocks'!S201)</f>
        <v>1.0204166933272141E-2</v>
      </c>
      <c r="T202">
        <f>LN('25 TSE Stocks'!T202/'25 TSE Stocks'!T201)</f>
        <v>7.6394995277679501E-3</v>
      </c>
      <c r="U202">
        <f>LN('25 TSE Stocks'!U202/'25 TSE Stocks'!U201)</f>
        <v>-1.3032411291308764E-2</v>
      </c>
      <c r="V202">
        <f>LN('25 TSE Stocks'!V202/'25 TSE Stocks'!V201)</f>
        <v>1.0152396704028959E-2</v>
      </c>
      <c r="W202">
        <f>LN('25 TSE Stocks'!W202/'25 TSE Stocks'!W201)</f>
        <v>2.8757691459777072E-2</v>
      </c>
      <c r="X202">
        <f>LN('25 TSE Stocks'!X202/'25 TSE Stocks'!X201)</f>
        <v>-9.8696767324264294E-3</v>
      </c>
      <c r="Y202">
        <f>LN('25 TSE Stocks'!Y202/'25 TSE Stocks'!Y201)</f>
        <v>9.8521235545208502E-3</v>
      </c>
      <c r="Z202">
        <f>LN('25 TSE Stocks'!Z202/'25 TSE Stocks'!Z201)</f>
        <v>6.7796986869799831E-3</v>
      </c>
    </row>
    <row r="203" spans="1:26" x14ac:dyDescent="0.25">
      <c r="A203" s="1">
        <v>42667</v>
      </c>
      <c r="B203">
        <f>LN('25 TSE Stocks'!B203/'25 TSE Stocks'!B202)</f>
        <v>-3.2046112868818255E-2</v>
      </c>
      <c r="C203">
        <f>LN('25 TSE Stocks'!C203/'25 TSE Stocks'!C202)</f>
        <v>1.4863954740797533E-2</v>
      </c>
      <c r="D203">
        <f>LN('25 TSE Stocks'!D203/'25 TSE Stocks'!D202)</f>
        <v>3.7178908541347866E-2</v>
      </c>
      <c r="E203">
        <f>LN('25 TSE Stocks'!E203/'25 TSE Stocks'!E202)</f>
        <v>2.4784682093708971E-3</v>
      </c>
      <c r="F203">
        <f>LN('25 TSE Stocks'!F203/'25 TSE Stocks'!F202)</f>
        <v>3.6892006180309966E-2</v>
      </c>
      <c r="G203">
        <f>LN('25 TSE Stocks'!G203/'25 TSE Stocks'!G202)</f>
        <v>1.1818582559610578E-2</v>
      </c>
      <c r="H203">
        <f>LN('25 TSE Stocks'!H203/'25 TSE Stocks'!H202)</f>
        <v>4.6761651241389056E-2</v>
      </c>
      <c r="I203">
        <f>LN('25 TSE Stocks'!I203/'25 TSE Stocks'!I202)</f>
        <v>3.5128322267593388E-2</v>
      </c>
      <c r="J203">
        <f>LN('25 TSE Stocks'!J203/'25 TSE Stocks'!J202)</f>
        <v>-3.283466210396236E-2</v>
      </c>
      <c r="K203">
        <f>LN('25 TSE Stocks'!K203/'25 TSE Stocks'!K202)</f>
        <v>2.4277594333438533E-2</v>
      </c>
      <c r="L203">
        <f>LN('25 TSE Stocks'!L203/'25 TSE Stocks'!L202)</f>
        <v>2.9853000984816379E-2</v>
      </c>
      <c r="M203">
        <f>LN('25 TSE Stocks'!M203/'25 TSE Stocks'!M202)</f>
        <v>2.6724666797726684E-2</v>
      </c>
      <c r="N203">
        <f>LN('25 TSE Stocks'!N203/'25 TSE Stocks'!N202)</f>
        <v>-1.0810879048747654E-2</v>
      </c>
      <c r="O203">
        <f>LN('25 TSE Stocks'!O203/'25 TSE Stocks'!O202)</f>
        <v>2.0660872981574114E-2</v>
      </c>
      <c r="P203">
        <f>LN('25 TSE Stocks'!P203/'25 TSE Stocks'!P202)</f>
        <v>3.2859429860124273E-2</v>
      </c>
      <c r="Q203">
        <f>LN('25 TSE Stocks'!Q203/'25 TSE Stocks'!Q202)</f>
        <v>1.9770058034656545E-2</v>
      </c>
      <c r="R203">
        <f>LN('25 TSE Stocks'!R203/'25 TSE Stocks'!R202)</f>
        <v>-1.2013525039357485E-2</v>
      </c>
      <c r="S203">
        <f>LN('25 TSE Stocks'!S203/'25 TSE Stocks'!S202)</f>
        <v>1.386285171369931E-2</v>
      </c>
      <c r="T203">
        <f>LN('25 TSE Stocks'!T203/'25 TSE Stocks'!T202)</f>
        <v>5.1901886409465935E-2</v>
      </c>
      <c r="U203">
        <f>LN('25 TSE Stocks'!U203/'25 TSE Stocks'!U202)</f>
        <v>-2.6770391685683268E-2</v>
      </c>
      <c r="V203">
        <f>LN('25 TSE Stocks'!V203/'25 TSE Stocks'!V202)</f>
        <v>4.4451834103581611E-2</v>
      </c>
      <c r="W203">
        <f>LN('25 TSE Stocks'!W203/'25 TSE Stocks'!W202)</f>
        <v>3.2694996791453275E-2</v>
      </c>
      <c r="X203">
        <f>LN('25 TSE Stocks'!X203/'25 TSE Stocks'!X202)</f>
        <v>3.4945583926939555E-3</v>
      </c>
      <c r="Y203">
        <f>LN('25 TSE Stocks'!Y203/'25 TSE Stocks'!Y202)</f>
        <v>6.3312463140290987E-2</v>
      </c>
      <c r="Z203">
        <f>LN('25 TSE Stocks'!Z203/'25 TSE Stocks'!Z202)</f>
        <v>1.0084301832987218E-2</v>
      </c>
    </row>
    <row r="204" spans="1:26" x14ac:dyDescent="0.25">
      <c r="A204" s="1">
        <v>42674</v>
      </c>
      <c r="B204">
        <f>LN('25 TSE Stocks'!B204/'25 TSE Stocks'!B203)</f>
        <v>-8.3555843975910191E-2</v>
      </c>
      <c r="C204">
        <f>LN('25 TSE Stocks'!C204/'25 TSE Stocks'!C203)</f>
        <v>-6.1177961128860411E-2</v>
      </c>
      <c r="D204">
        <f>LN('25 TSE Stocks'!D204/'25 TSE Stocks'!D203)</f>
        <v>-2.4275496814859052E-2</v>
      </c>
      <c r="E204">
        <f>LN('25 TSE Stocks'!E204/'25 TSE Stocks'!E203)</f>
        <v>3.8839683899537417E-2</v>
      </c>
      <c r="F204">
        <f>LN('25 TSE Stocks'!F204/'25 TSE Stocks'!F203)</f>
        <v>-4.6091097755750425E-2</v>
      </c>
      <c r="G204">
        <f>LN('25 TSE Stocks'!G204/'25 TSE Stocks'!G203)</f>
        <v>-5.8785387601270223E-2</v>
      </c>
      <c r="H204">
        <f>LN('25 TSE Stocks'!H204/'25 TSE Stocks'!H203)</f>
        <v>-9.3957268615307302E-2</v>
      </c>
      <c r="I204">
        <f>LN('25 TSE Stocks'!I204/'25 TSE Stocks'!I203)</f>
        <v>5.1643280870655598E-3</v>
      </c>
      <c r="J204">
        <f>LN('25 TSE Stocks'!J204/'25 TSE Stocks'!J203)</f>
        <v>-2.678094092896206E-2</v>
      </c>
      <c r="K204">
        <f>LN('25 TSE Stocks'!K204/'25 TSE Stocks'!K203)</f>
        <v>-7.268966681774143E-2</v>
      </c>
      <c r="L204">
        <f>LN('25 TSE Stocks'!L204/'25 TSE Stocks'!L203)</f>
        <v>-2.3603149133669406E-2</v>
      </c>
      <c r="M204">
        <f>LN('25 TSE Stocks'!M204/'25 TSE Stocks'!M203)</f>
        <v>-3.5314559038397947E-2</v>
      </c>
      <c r="N204">
        <f>LN('25 TSE Stocks'!N204/'25 TSE Stocks'!N203)</f>
        <v>-5.2750574129340852E-2</v>
      </c>
      <c r="O204">
        <f>LN('25 TSE Stocks'!O204/'25 TSE Stocks'!O203)</f>
        <v>-6.3309647992160142E-2</v>
      </c>
      <c r="P204">
        <f>LN('25 TSE Stocks'!P204/'25 TSE Stocks'!P203)</f>
        <v>-2.4275831142335863E-2</v>
      </c>
      <c r="Q204">
        <f>LN('25 TSE Stocks'!Q204/'25 TSE Stocks'!Q203)</f>
        <v>-2.9803571964978313E-2</v>
      </c>
      <c r="R204">
        <f>LN('25 TSE Stocks'!R204/'25 TSE Stocks'!R203)</f>
        <v>-3.8093636240993732E-2</v>
      </c>
      <c r="S204">
        <f>LN('25 TSE Stocks'!S204/'25 TSE Stocks'!S203)</f>
        <v>-2.7920665006561131E-2</v>
      </c>
      <c r="T204">
        <f>LN('25 TSE Stocks'!T204/'25 TSE Stocks'!T203)</f>
        <v>3.4094121460981841E-2</v>
      </c>
      <c r="U204">
        <f>LN('25 TSE Stocks'!U204/'25 TSE Stocks'!U203)</f>
        <v>-3.665467919211831E-2</v>
      </c>
      <c r="V204">
        <f>LN('25 TSE Stocks'!V204/'25 TSE Stocks'!V203)</f>
        <v>-1.459887092865242E-2</v>
      </c>
      <c r="W204">
        <f>LN('25 TSE Stocks'!W204/'25 TSE Stocks'!W203)</f>
        <v>-2.1033193891697E-2</v>
      </c>
      <c r="X204">
        <f>LN('25 TSE Stocks'!X204/'25 TSE Stocks'!X203)</f>
        <v>-3.6712338973147879E-2</v>
      </c>
      <c r="Y204">
        <f>LN('25 TSE Stocks'!Y204/'25 TSE Stocks'!Y203)</f>
        <v>7.9570758081357412E-2</v>
      </c>
      <c r="Z204">
        <f>LN('25 TSE Stocks'!Z204/'25 TSE Stocks'!Z203)</f>
        <v>1.6707312807172222E-3</v>
      </c>
    </row>
    <row r="205" spans="1:26" x14ac:dyDescent="0.25">
      <c r="A205" s="1">
        <v>42681</v>
      </c>
      <c r="B205">
        <f>LN('25 TSE Stocks'!B205/'25 TSE Stocks'!B204)</f>
        <v>-9.3024780053250038E-3</v>
      </c>
      <c r="C205">
        <f>LN('25 TSE Stocks'!C205/'25 TSE Stocks'!C204)</f>
        <v>-7.9026686878462246E-2</v>
      </c>
      <c r="D205">
        <f>LN('25 TSE Stocks'!D205/'25 TSE Stocks'!D204)</f>
        <v>0.10247164762396606</v>
      </c>
      <c r="E205">
        <f>LN('25 TSE Stocks'!E205/'25 TSE Stocks'!E204)</f>
        <v>-5.3802713378088757E-2</v>
      </c>
      <c r="F205">
        <f>LN('25 TSE Stocks'!F205/'25 TSE Stocks'!F204)</f>
        <v>0.15733611230463568</v>
      </c>
      <c r="G205">
        <f>LN('25 TSE Stocks'!G205/'25 TSE Stocks'!G204)</f>
        <v>4.3612058229660675E-2</v>
      </c>
      <c r="H205">
        <f>LN('25 TSE Stocks'!H205/'25 TSE Stocks'!H204)</f>
        <v>-4.3691808271977869E-2</v>
      </c>
      <c r="I205">
        <f>LN('25 TSE Stocks'!I205/'25 TSE Stocks'!I204)</f>
        <v>1.2286754602381711E-2</v>
      </c>
      <c r="J205">
        <f>LN('25 TSE Stocks'!J205/'25 TSE Stocks'!J204)</f>
        <v>-0.10061007850289377</v>
      </c>
      <c r="K205">
        <f>LN('25 TSE Stocks'!K205/'25 TSE Stocks'!K204)</f>
        <v>-7.9682331257745521E-3</v>
      </c>
      <c r="L205">
        <f>LN('25 TSE Stocks'!L205/'25 TSE Stocks'!L204)</f>
        <v>3.1683886528239398E-2</v>
      </c>
      <c r="M205">
        <f>LN('25 TSE Stocks'!M205/'25 TSE Stocks'!M204)</f>
        <v>7.2939176492973823E-2</v>
      </c>
      <c r="N205">
        <f>LN('25 TSE Stocks'!N205/'25 TSE Stocks'!N204)</f>
        <v>0.10332729698544856</v>
      </c>
      <c r="O205">
        <f>LN('25 TSE Stocks'!O205/'25 TSE Stocks'!O204)</f>
        <v>-5.6229119284269928E-2</v>
      </c>
      <c r="P205">
        <f>LN('25 TSE Stocks'!P205/'25 TSE Stocks'!P204)</f>
        <v>-8.8177637844896364E-2</v>
      </c>
      <c r="Q205">
        <f>LN('25 TSE Stocks'!Q205/'25 TSE Stocks'!Q204)</f>
        <v>-6.7793195022653546E-2</v>
      </c>
      <c r="R205">
        <f>LN('25 TSE Stocks'!R205/'25 TSE Stocks'!R204)</f>
        <v>-1.3341218871085397E-2</v>
      </c>
      <c r="S205">
        <f>LN('25 TSE Stocks'!S205/'25 TSE Stocks'!S204)</f>
        <v>-1.1650535350270811E-2</v>
      </c>
      <c r="T205">
        <f>LN('25 TSE Stocks'!T205/'25 TSE Stocks'!T204)</f>
        <v>-4.1987488601370523E-3</v>
      </c>
      <c r="U205">
        <f>LN('25 TSE Stocks'!U205/'25 TSE Stocks'!U204)</f>
        <v>-2.8745295913525686E-2</v>
      </c>
      <c r="V205">
        <f>LN('25 TSE Stocks'!V205/'25 TSE Stocks'!V204)</f>
        <v>9.7561988420153973E-3</v>
      </c>
      <c r="W205">
        <f>LN('25 TSE Stocks'!W205/'25 TSE Stocks'!W204)</f>
        <v>-1.4598767227694504E-2</v>
      </c>
      <c r="X205">
        <f>LN('25 TSE Stocks'!X205/'25 TSE Stocks'!X204)</f>
        <v>0.12619165961450521</v>
      </c>
      <c r="Y205">
        <f>LN('25 TSE Stocks'!Y205/'25 TSE Stocks'!Y204)</f>
        <v>2.7934852496619634E-2</v>
      </c>
      <c r="Z205">
        <f>LN('25 TSE Stocks'!Z205/'25 TSE Stocks'!Z204)</f>
        <v>-4.2631878409583629E-2</v>
      </c>
    </row>
    <row r="206" spans="1:26" x14ac:dyDescent="0.25">
      <c r="A206" s="1">
        <v>42688</v>
      </c>
      <c r="B206">
        <f>LN('25 TSE Stocks'!B206/'25 TSE Stocks'!B205)</f>
        <v>7.7205295356489539E-2</v>
      </c>
      <c r="C206">
        <f>LN('25 TSE Stocks'!C206/'25 TSE Stocks'!C205)</f>
        <v>4.3549397390976685E-2</v>
      </c>
      <c r="D206">
        <f>LN('25 TSE Stocks'!D206/'25 TSE Stocks'!D205)</f>
        <v>4.7549634709700535E-2</v>
      </c>
      <c r="E206">
        <f>LN('25 TSE Stocks'!E206/'25 TSE Stocks'!E205)</f>
        <v>2.3588829971538185E-2</v>
      </c>
      <c r="F206">
        <f>LN('25 TSE Stocks'!F206/'25 TSE Stocks'!F205)</f>
        <v>8.5557245916753386E-2</v>
      </c>
      <c r="G206">
        <f>LN('25 TSE Stocks'!G206/'25 TSE Stocks'!G205)</f>
        <v>5.9358924858093291E-2</v>
      </c>
      <c r="H206">
        <f>LN('25 TSE Stocks'!H206/'25 TSE Stocks'!H205)</f>
        <v>7.736966133652939E-3</v>
      </c>
      <c r="I206">
        <f>LN('25 TSE Stocks'!I206/'25 TSE Stocks'!I205)</f>
        <v>3.8920705541144081E-2</v>
      </c>
      <c r="J206">
        <f>LN('25 TSE Stocks'!J206/'25 TSE Stocks'!J205)</f>
        <v>8.911561041545453E-2</v>
      </c>
      <c r="K206">
        <f>LN('25 TSE Stocks'!K206/'25 TSE Stocks'!K205)</f>
        <v>7.9682331257745036E-3</v>
      </c>
      <c r="L206">
        <f>LN('25 TSE Stocks'!L206/'25 TSE Stocks'!L205)</f>
        <v>1.2000332731153333E-2</v>
      </c>
      <c r="M206">
        <f>LN('25 TSE Stocks'!M206/'25 TSE Stocks'!M205)</f>
        <v>2.849566702018572E-2</v>
      </c>
      <c r="N206">
        <f>LN('25 TSE Stocks'!N206/'25 TSE Stocks'!N205)</f>
        <v>6.9399988601049581E-2</v>
      </c>
      <c r="O206">
        <f>LN('25 TSE Stocks'!O206/'25 TSE Stocks'!O205)</f>
        <v>-1.3648955112934643E-2</v>
      </c>
      <c r="P206">
        <f>LN('25 TSE Stocks'!P206/'25 TSE Stocks'!P205)</f>
        <v>3.1019233862245584E-2</v>
      </c>
      <c r="Q206">
        <f>LN('25 TSE Stocks'!Q206/'25 TSE Stocks'!Q205)</f>
        <v>3.0117655593567168E-2</v>
      </c>
      <c r="R206">
        <f>LN('25 TSE Stocks'!R206/'25 TSE Stocks'!R205)</f>
        <v>7.7457184804367758E-3</v>
      </c>
      <c r="S206">
        <f>LN('25 TSE Stocks'!S206/'25 TSE Stocks'!S205)</f>
        <v>2.6007808583389182E-3</v>
      </c>
      <c r="T206">
        <f>LN('25 TSE Stocks'!T206/'25 TSE Stocks'!T205)</f>
        <v>3.1748751710296813E-2</v>
      </c>
      <c r="U206">
        <f>LN('25 TSE Stocks'!U206/'25 TSE Stocks'!U205)</f>
        <v>-5.5326011766102428E-3</v>
      </c>
      <c r="V206">
        <f>LN('25 TSE Stocks'!V206/'25 TSE Stocks'!V205)</f>
        <v>3.8099660725031397E-2</v>
      </c>
      <c r="W206">
        <f>LN('25 TSE Stocks'!W206/'25 TSE Stocks'!W205)</f>
        <v>4.2232791826197116E-2</v>
      </c>
      <c r="X206">
        <f>LN('25 TSE Stocks'!X206/'25 TSE Stocks'!X205)</f>
        <v>2.9336844453775036E-2</v>
      </c>
      <c r="Y206">
        <f>LN('25 TSE Stocks'!Y206/'25 TSE Stocks'!Y205)</f>
        <v>5.3631916287352491E-2</v>
      </c>
      <c r="Z206">
        <f>LN('25 TSE Stocks'!Z206/'25 TSE Stocks'!Z205)</f>
        <v>1.0398278145255162E-2</v>
      </c>
    </row>
    <row r="207" spans="1:26" x14ac:dyDescent="0.25">
      <c r="A207" s="1">
        <v>42695</v>
      </c>
      <c r="B207">
        <f>LN('25 TSE Stocks'!B207/'25 TSE Stocks'!B206)</f>
        <v>2.711006921966342E-2</v>
      </c>
      <c r="C207">
        <f>LN('25 TSE Stocks'!C207/'25 TSE Stocks'!C206)</f>
        <v>-6.5216577803668954E-3</v>
      </c>
      <c r="D207">
        <f>LN('25 TSE Stocks'!D207/'25 TSE Stocks'!D206)</f>
        <v>5.9591005369909831E-3</v>
      </c>
      <c r="E207">
        <f>LN('25 TSE Stocks'!E207/'25 TSE Stocks'!E206)</f>
        <v>-2.3588829971538071E-2</v>
      </c>
      <c r="F207">
        <f>LN('25 TSE Stocks'!F207/'25 TSE Stocks'!F206)</f>
        <v>-7.554762047623381E-4</v>
      </c>
      <c r="G207">
        <f>LN('25 TSE Stocks'!G207/'25 TSE Stocks'!G206)</f>
        <v>5.7378434564316655E-2</v>
      </c>
      <c r="H207">
        <f>LN('25 TSE Stocks'!H207/'25 TSE Stocks'!H206)</f>
        <v>5.9830866448552657E-2</v>
      </c>
      <c r="I207">
        <f>LN('25 TSE Stocks'!I207/'25 TSE Stocks'!I206)</f>
        <v>2.7354977660811412E-2</v>
      </c>
      <c r="J207">
        <f>LN('25 TSE Stocks'!J207/'25 TSE Stocks'!J206)</f>
        <v>1.719246007547514E-2</v>
      </c>
      <c r="K207">
        <f>LN('25 TSE Stocks'!K207/'25 TSE Stocks'!K206)</f>
        <v>2.353037990225023E-2</v>
      </c>
      <c r="L207">
        <f>LN('25 TSE Stocks'!L207/'25 TSE Stocks'!L206)</f>
        <v>-1.0994726067118979E-2</v>
      </c>
      <c r="M207">
        <f>LN('25 TSE Stocks'!M207/'25 TSE Stocks'!M206)</f>
        <v>3.5416132084427211E-2</v>
      </c>
      <c r="N207">
        <f>LN('25 TSE Stocks'!N207/'25 TSE Stocks'!N206)</f>
        <v>9.083832872578064E-2</v>
      </c>
      <c r="O207">
        <f>LN('25 TSE Stocks'!O207/'25 TSE Stocks'!O206)</f>
        <v>1.3197053859470932E-2</v>
      </c>
      <c r="P207">
        <f>LN('25 TSE Stocks'!P207/'25 TSE Stocks'!P206)</f>
        <v>7.8873872479060577E-3</v>
      </c>
      <c r="Q207">
        <f>LN('25 TSE Stocks'!Q207/'25 TSE Stocks'!Q206)</f>
        <v>1.386501730981125E-2</v>
      </c>
      <c r="R207">
        <f>LN('25 TSE Stocks'!R207/'25 TSE Stocks'!R206)</f>
        <v>4.9046139803021922E-2</v>
      </c>
      <c r="S207">
        <f>LN('25 TSE Stocks'!S207/'25 TSE Stocks'!S206)</f>
        <v>3.1951666302777869E-2</v>
      </c>
      <c r="T207">
        <f>LN('25 TSE Stocks'!T207/'25 TSE Stocks'!T206)</f>
        <v>2.8133150206583052E-2</v>
      </c>
      <c r="U207">
        <f>LN('25 TSE Stocks'!U207/'25 TSE Stocks'!U206)</f>
        <v>9.2691533687955553E-3</v>
      </c>
      <c r="V207">
        <f>LN('25 TSE Stocks'!V207/'25 TSE Stocks'!V206)</f>
        <v>9.3023483763659456E-3</v>
      </c>
      <c r="W207">
        <f>LN('25 TSE Stocks'!W207/'25 TSE Stocks'!W206)</f>
        <v>1.5851204234784425E-2</v>
      </c>
      <c r="X207">
        <f>LN('25 TSE Stocks'!X207/'25 TSE Stocks'!X206)</f>
        <v>-1.5609240635504446E-2</v>
      </c>
      <c r="Y207">
        <f>LN('25 TSE Stocks'!Y207/'25 TSE Stocks'!Y206)</f>
        <v>5.2083789375825329E-3</v>
      </c>
      <c r="Z207">
        <f>LN('25 TSE Stocks'!Z207/'25 TSE Stocks'!Z206)</f>
        <v>2.8888944440131358E-2</v>
      </c>
    </row>
    <row r="208" spans="1:26" x14ac:dyDescent="0.25">
      <c r="A208" s="1">
        <v>42702</v>
      </c>
      <c r="B208">
        <f>LN('25 TSE Stocks'!B208/'25 TSE Stocks'!B207)</f>
        <v>-1.0455584702375896E-2</v>
      </c>
      <c r="C208">
        <f>LN('25 TSE Stocks'!C208/'25 TSE Stocks'!C207)</f>
        <v>-2.9886095193552849E-2</v>
      </c>
      <c r="D208">
        <f>LN('25 TSE Stocks'!D208/'25 TSE Stocks'!D207)</f>
        <v>3.1934576072884593E-2</v>
      </c>
      <c r="E208">
        <f>LN('25 TSE Stocks'!E208/'25 TSE Stocks'!E207)</f>
        <v>3.7617677885896611E-3</v>
      </c>
      <c r="F208">
        <f>LN('25 TSE Stocks'!F208/'25 TSE Stocks'!F207)</f>
        <v>9.2875483342954673E-2</v>
      </c>
      <c r="G208">
        <f>LN('25 TSE Stocks'!G208/'25 TSE Stocks'!G207)</f>
        <v>-4.4880822587138158E-4</v>
      </c>
      <c r="H208">
        <f>LN('25 TSE Stocks'!H208/'25 TSE Stocks'!H207)</f>
        <v>-9.115579213381058E-3</v>
      </c>
      <c r="I208">
        <f>LN('25 TSE Stocks'!I208/'25 TSE Stocks'!I207)</f>
        <v>-1.6000476021441334E-2</v>
      </c>
      <c r="J208">
        <f>LN('25 TSE Stocks'!J208/'25 TSE Stocks'!J207)</f>
        <v>-5.6991382511673072E-2</v>
      </c>
      <c r="K208">
        <f>LN('25 TSE Stocks'!K208/'25 TSE Stocks'!K207)</f>
        <v>-5.3744056929869576E-2</v>
      </c>
      <c r="L208">
        <f>LN('25 TSE Stocks'!L208/'25 TSE Stocks'!L207)</f>
        <v>-1.2133704843553306E-2</v>
      </c>
      <c r="M208">
        <f>LN('25 TSE Stocks'!M208/'25 TSE Stocks'!M207)</f>
        <v>1.8633992401421311E-2</v>
      </c>
      <c r="N208">
        <f>LN('25 TSE Stocks'!N208/'25 TSE Stocks'!N207)</f>
        <v>1.9417912452233836E-2</v>
      </c>
      <c r="O208">
        <f>LN('25 TSE Stocks'!O208/'25 TSE Stocks'!O207)</f>
        <v>1.1238477167522772E-2</v>
      </c>
      <c r="P208">
        <f>LN('25 TSE Stocks'!P208/'25 TSE Stocks'!P207)</f>
        <v>-3.8906621110151557E-2</v>
      </c>
      <c r="Q208">
        <f>LN('25 TSE Stocks'!Q208/'25 TSE Stocks'!Q207)</f>
        <v>-5.1769705744613937E-3</v>
      </c>
      <c r="R208">
        <f>LN('25 TSE Stocks'!R208/'25 TSE Stocks'!R207)</f>
        <v>-4.1128210701431869E-2</v>
      </c>
      <c r="S208">
        <f>LN('25 TSE Stocks'!S208/'25 TSE Stocks'!S207)</f>
        <v>0</v>
      </c>
      <c r="T208">
        <f>LN('25 TSE Stocks'!T208/'25 TSE Stocks'!T207)</f>
        <v>4.0134728392329663E-2</v>
      </c>
      <c r="U208">
        <f>LN('25 TSE Stocks'!U208/'25 TSE Stocks'!U207)</f>
        <v>1.4035500781983214E-2</v>
      </c>
      <c r="V208">
        <f>LN('25 TSE Stocks'!V208/'25 TSE Stocks'!V207)</f>
        <v>1.3793528030502059E-2</v>
      </c>
      <c r="W208">
        <f>LN('25 TSE Stocks'!W208/'25 TSE Stocks'!W207)</f>
        <v>2.1053463991678442E-2</v>
      </c>
      <c r="X208">
        <f>LN('25 TSE Stocks'!X208/'25 TSE Stocks'!X207)</f>
        <v>-3.6853157735340654E-2</v>
      </c>
      <c r="Y208">
        <f>LN('25 TSE Stocks'!Y208/'25 TSE Stocks'!Y207)</f>
        <v>1.2903395214779071E-2</v>
      </c>
      <c r="Z208">
        <f>LN('25 TSE Stocks'!Z208/'25 TSE Stocks'!Z207)</f>
        <v>3.4571614357075051E-2</v>
      </c>
    </row>
    <row r="209" spans="1:26" x14ac:dyDescent="0.25">
      <c r="A209" s="1">
        <v>42709</v>
      </c>
      <c r="B209">
        <f>LN('25 TSE Stocks'!B209/'25 TSE Stocks'!B208)</f>
        <v>2.4994605418719642E-3</v>
      </c>
      <c r="C209">
        <f>LN('25 TSE Stocks'!C209/'25 TSE Stocks'!C208)</f>
        <v>-6.3873695859631421E-3</v>
      </c>
      <c r="D209">
        <f>LN('25 TSE Stocks'!D209/'25 TSE Stocks'!D208)</f>
        <v>4.9232694719740559E-2</v>
      </c>
      <c r="E209">
        <f>LN('25 TSE Stocks'!E209/'25 TSE Stocks'!E208)</f>
        <v>-2.2785778350482629E-2</v>
      </c>
      <c r="F209">
        <f>LN('25 TSE Stocks'!F209/'25 TSE Stocks'!F208)</f>
        <v>4.9308290148327244E-2</v>
      </c>
      <c r="G209">
        <f>LN('25 TSE Stocks'!G209/'25 TSE Stocks'!G208)</f>
        <v>4.6322829941272632E-2</v>
      </c>
      <c r="H209">
        <f>LN('25 TSE Stocks'!H209/'25 TSE Stocks'!H208)</f>
        <v>0.11900310448844709</v>
      </c>
      <c r="I209">
        <f>LN('25 TSE Stocks'!I209/'25 TSE Stocks'!I208)</f>
        <v>1.5047606757732916E-2</v>
      </c>
      <c r="J209">
        <f>LN('25 TSE Stocks'!J209/'25 TSE Stocks'!J208)</f>
        <v>-8.1422096173907846E-2</v>
      </c>
      <c r="K209">
        <f>LN('25 TSE Stocks'!K209/'25 TSE Stocks'!K208)</f>
        <v>-1.7535250924282455E-2</v>
      </c>
      <c r="L209">
        <f>LN('25 TSE Stocks'!L209/'25 TSE Stocks'!L208)</f>
        <v>1.4141683469098611E-2</v>
      </c>
      <c r="M209">
        <f>LN('25 TSE Stocks'!M209/'25 TSE Stocks'!M208)</f>
        <v>1.7386648811178646E-2</v>
      </c>
      <c r="N209">
        <f>LN('25 TSE Stocks'!N209/'25 TSE Stocks'!N208)</f>
        <v>-4.7207258157258682E-3</v>
      </c>
      <c r="O209">
        <f>LN('25 TSE Stocks'!O209/'25 TSE Stocks'!O208)</f>
        <v>-5.0423082933187917E-2</v>
      </c>
      <c r="P209">
        <f>LN('25 TSE Stocks'!P209/'25 TSE Stocks'!P208)</f>
        <v>-2.2419790814830896E-2</v>
      </c>
      <c r="Q209">
        <f>LN('25 TSE Stocks'!Q209/'25 TSE Stocks'!Q208)</f>
        <v>-1.921472030174028E-2</v>
      </c>
      <c r="R209">
        <f>LN('25 TSE Stocks'!R209/'25 TSE Stocks'!R208)</f>
        <v>1.061402577776328E-2</v>
      </c>
      <c r="S209">
        <f>LN('25 TSE Stocks'!S209/'25 TSE Stocks'!S208)</f>
        <v>-1.3933166413238406E-2</v>
      </c>
      <c r="T209">
        <f>LN('25 TSE Stocks'!T209/'25 TSE Stocks'!T208)</f>
        <v>9.5540827514155546E-2</v>
      </c>
      <c r="U209">
        <f>LN('25 TSE Stocks'!U209/'25 TSE Stocks'!U208)</f>
        <v>2.655122422844303E-2</v>
      </c>
      <c r="V209">
        <f>LN('25 TSE Stocks'!V209/'25 TSE Stocks'!V208)</f>
        <v>3.1463182007377563E-2</v>
      </c>
      <c r="W209">
        <f>LN('25 TSE Stocks'!W209/'25 TSE Stocks'!W208)</f>
        <v>3.0332242022043428E-2</v>
      </c>
      <c r="X209">
        <f>LN('25 TSE Stocks'!X209/'25 TSE Stocks'!X208)</f>
        <v>-2.3116118451371639E-2</v>
      </c>
      <c r="Y209">
        <f>LN('25 TSE Stocks'!Y209/'25 TSE Stocks'!Y208)</f>
        <v>3.5268006097024664E-2</v>
      </c>
      <c r="Z209">
        <f>LN('25 TSE Stocks'!Z209/'25 TSE Stocks'!Z208)</f>
        <v>6.4516452561651956E-3</v>
      </c>
    </row>
    <row r="210" spans="1:26" x14ac:dyDescent="0.25">
      <c r="A210" s="1">
        <v>42716</v>
      </c>
      <c r="B210">
        <f>LN('25 TSE Stocks'!B210/'25 TSE Stocks'!B209)</f>
        <v>3.0484032955632168E-2</v>
      </c>
      <c r="C210">
        <f>LN('25 TSE Stocks'!C210/'25 TSE Stocks'!C209)</f>
        <v>1.3478182577523623E-2</v>
      </c>
      <c r="D210">
        <f>LN('25 TSE Stocks'!D210/'25 TSE Stocks'!D209)</f>
        <v>-9.7398482607329306E-3</v>
      </c>
      <c r="E210">
        <f>LN('25 TSE Stocks'!E210/'25 TSE Stocks'!E209)</f>
        <v>3.6459129106406252E-2</v>
      </c>
      <c r="F210">
        <f>LN('25 TSE Stocks'!F210/'25 TSE Stocks'!F209)</f>
        <v>6.9238306828215039E-3</v>
      </c>
      <c r="G210">
        <f>LN('25 TSE Stocks'!G210/'25 TSE Stocks'!G209)</f>
        <v>2.1473023939726766E-2</v>
      </c>
      <c r="H210">
        <f>LN('25 TSE Stocks'!H210/'25 TSE Stocks'!H209)</f>
        <v>8.2665905573569051E-2</v>
      </c>
      <c r="I210">
        <f>LN('25 TSE Stocks'!I210/'25 TSE Stocks'!I209)</f>
        <v>2.5722848504645568E-2</v>
      </c>
      <c r="J210">
        <f>LN('25 TSE Stocks'!J210/'25 TSE Stocks'!J209)</f>
        <v>5.3981292113385045E-2</v>
      </c>
      <c r="K210">
        <f>LN('25 TSE Stocks'!K210/'25 TSE Stocks'!K209)</f>
        <v>4.3772489493974893E-2</v>
      </c>
      <c r="L210">
        <f>LN('25 TSE Stocks'!L210/'25 TSE Stocks'!L209)</f>
        <v>6.6917918273797547E-2</v>
      </c>
      <c r="M210">
        <f>LN('25 TSE Stocks'!M210/'25 TSE Stocks'!M209)</f>
        <v>-1.8161180465464429E-3</v>
      </c>
      <c r="N210">
        <f>LN('25 TSE Stocks'!N210/'25 TSE Stocks'!N209)</f>
        <v>1.7588892819180225E-2</v>
      </c>
      <c r="O210">
        <f>LN('25 TSE Stocks'!O210/'25 TSE Stocks'!O209)</f>
        <v>6.330349528726216E-2</v>
      </c>
      <c r="P210">
        <f>LN('25 TSE Stocks'!P210/'25 TSE Stocks'!P209)</f>
        <v>-3.5862917653846026E-3</v>
      </c>
      <c r="Q210">
        <f>LN('25 TSE Stocks'!Q210/'25 TSE Stocks'!Q209)</f>
        <v>5.490248336696623E-2</v>
      </c>
      <c r="R210">
        <f>LN('25 TSE Stocks'!R210/'25 TSE Stocks'!R209)</f>
        <v>4.2683685816388525E-2</v>
      </c>
      <c r="S210">
        <f>LN('25 TSE Stocks'!S210/'25 TSE Stocks'!S209)</f>
        <v>4.3675124495455818E-2</v>
      </c>
      <c r="T210">
        <f>LN('25 TSE Stocks'!T210/'25 TSE Stocks'!T209)</f>
        <v>-4.6240809783343615E-3</v>
      </c>
      <c r="U210">
        <f>LN('25 TSE Stocks'!U210/'25 TSE Stocks'!U209)</f>
        <v>4.2802866231960827E-2</v>
      </c>
      <c r="V210">
        <f>LN('25 TSE Stocks'!V210/'25 TSE Stocks'!V209)</f>
        <v>-1.3363096105037929E-2</v>
      </c>
      <c r="W210">
        <f>LN('25 TSE Stocks'!W210/'25 TSE Stocks'!W209)</f>
        <v>1.9147529030950034E-2</v>
      </c>
      <c r="X210">
        <f>LN('25 TSE Stocks'!X210/'25 TSE Stocks'!X209)</f>
        <v>7.2121459791390802E-3</v>
      </c>
      <c r="Y210">
        <f>LN('25 TSE Stocks'!Y210/'25 TSE Stocks'!Y209)</f>
        <v>-2.4782430474998333E-3</v>
      </c>
      <c r="Z210">
        <f>LN('25 TSE Stocks'!Z210/'25 TSE Stocks'!Z209)</f>
        <v>1.4365619847074627E-2</v>
      </c>
    </row>
    <row r="211" spans="1:26" x14ac:dyDescent="0.25">
      <c r="A211" s="1">
        <v>42723</v>
      </c>
      <c r="B211">
        <f>LN('25 TSE Stocks'!B211/'25 TSE Stocks'!B210)</f>
        <v>-1.5617698458879675E-2</v>
      </c>
      <c r="C211">
        <f>LN('25 TSE Stocks'!C211/'25 TSE Stocks'!C210)</f>
        <v>2.6785739867642534E-2</v>
      </c>
      <c r="D211">
        <f>LN('25 TSE Stocks'!D211/'25 TSE Stocks'!D210)</f>
        <v>-1.3710375572622493E-2</v>
      </c>
      <c r="E211">
        <f>LN('25 TSE Stocks'!E211/'25 TSE Stocks'!E210)</f>
        <v>-2.1211090417304415E-2</v>
      </c>
      <c r="F211">
        <f>LN('25 TSE Stocks'!F211/'25 TSE Stocks'!F210)</f>
        <v>-3.0132868078644431E-2</v>
      </c>
      <c r="G211">
        <f>LN('25 TSE Stocks'!G211/'25 TSE Stocks'!G210)</f>
        <v>-9.1260843950119481E-3</v>
      </c>
      <c r="H211">
        <f>LN('25 TSE Stocks'!H211/'25 TSE Stocks'!H210)</f>
        <v>2.5130725146807888E-2</v>
      </c>
      <c r="I211">
        <f>LN('25 TSE Stocks'!I211/'25 TSE Stocks'!I210)</f>
        <v>-1.8598751005590572E-3</v>
      </c>
      <c r="J211">
        <f>LN('25 TSE Stocks'!J211/'25 TSE Stocks'!J210)</f>
        <v>1.5337842979845773E-2</v>
      </c>
      <c r="K211">
        <f>LN('25 TSE Stocks'!K211/'25 TSE Stocks'!K210)</f>
        <v>5.958435332805957E-3</v>
      </c>
      <c r="L211">
        <f>LN('25 TSE Stocks'!L211/'25 TSE Stocks'!L210)</f>
        <v>3.7451255662097707E-3</v>
      </c>
      <c r="M211">
        <f>LN('25 TSE Stocks'!M211/'25 TSE Stocks'!M210)</f>
        <v>-8.8240291153903437E-3</v>
      </c>
      <c r="N211">
        <f>LN('25 TSE Stocks'!N211/'25 TSE Stocks'!N210)</f>
        <v>-6.9983430568820656E-3</v>
      </c>
      <c r="O211">
        <f>LN('25 TSE Stocks'!O211/'25 TSE Stocks'!O210)</f>
        <v>9.6620138059180984E-3</v>
      </c>
      <c r="P211">
        <f>LN('25 TSE Stocks'!P211/'25 TSE Stocks'!P210)</f>
        <v>1.0720893145324479E-2</v>
      </c>
      <c r="Q211">
        <f>LN('25 TSE Stocks'!Q211/'25 TSE Stocks'!Q210)</f>
        <v>3.3332435588323528E-3</v>
      </c>
      <c r="R211">
        <f>LN('25 TSE Stocks'!R211/'25 TSE Stocks'!R210)</f>
        <v>-2.1971646192857518E-4</v>
      </c>
      <c r="S211">
        <f>LN('25 TSE Stocks'!S211/'25 TSE Stocks'!S210)</f>
        <v>8.5106864594381004E-3</v>
      </c>
      <c r="T211">
        <f>LN('25 TSE Stocks'!T211/'25 TSE Stocks'!T210)</f>
        <v>-3.0590758558626863E-2</v>
      </c>
      <c r="U211">
        <f>LN('25 TSE Stocks'!U211/'25 TSE Stocks'!U210)</f>
        <v>8.810712775205367E-3</v>
      </c>
      <c r="V211">
        <f>LN('25 TSE Stocks'!V211/'25 TSE Stocks'!V210)</f>
        <v>-1.3544426658783006E-2</v>
      </c>
      <c r="W211">
        <f>LN('25 TSE Stocks'!W211/'25 TSE Stocks'!W210)</f>
        <v>-8.6238957350156815E-4</v>
      </c>
      <c r="X211">
        <f>LN('25 TSE Stocks'!X211/'25 TSE Stocks'!X210)</f>
        <v>3.5301043351396846E-2</v>
      </c>
      <c r="Y211">
        <f>LN('25 TSE Stocks'!Y211/'25 TSE Stocks'!Y210)</f>
        <v>-4.0511672796750463E-2</v>
      </c>
      <c r="Z211">
        <f>LN('25 TSE Stocks'!Z211/'25 TSE Stocks'!Z210)</f>
        <v>9.4637780828244755E-3</v>
      </c>
    </row>
    <row r="212" spans="1:26" x14ac:dyDescent="0.25">
      <c r="A212" s="1">
        <v>42730</v>
      </c>
      <c r="B212">
        <f>LN('25 TSE Stocks'!B212/'25 TSE Stocks'!B211)</f>
        <v>0.11597811212092178</v>
      </c>
      <c r="C212">
        <f>LN('25 TSE Stocks'!C212/'25 TSE Stocks'!C211)</f>
        <v>4.460917651183257E-2</v>
      </c>
      <c r="D212">
        <f>LN('25 TSE Stocks'!D212/'25 TSE Stocks'!D211)</f>
        <v>7.2782124735449469E-2</v>
      </c>
      <c r="E212">
        <f>LN('25 TSE Stocks'!E212/'25 TSE Stocks'!E211)</f>
        <v>-2.4251377123592932E-2</v>
      </c>
      <c r="F212">
        <f>LN('25 TSE Stocks'!F212/'25 TSE Stocks'!F211)</f>
        <v>-3.4258060466900504E-2</v>
      </c>
      <c r="G212">
        <f>LN('25 TSE Stocks'!G212/'25 TSE Stocks'!G211)</f>
        <v>-3.0357576078844584E-2</v>
      </c>
      <c r="H212">
        <f>LN('25 TSE Stocks'!H212/'25 TSE Stocks'!H211)</f>
        <v>-2.8129144552183957E-2</v>
      </c>
      <c r="I212">
        <f>LN('25 TSE Stocks'!I212/'25 TSE Stocks'!I211)</f>
        <v>-2.3545221432334538E-2</v>
      </c>
      <c r="J212">
        <f>LN('25 TSE Stocks'!J212/'25 TSE Stocks'!J211)</f>
        <v>2.9987255379054847E-2</v>
      </c>
      <c r="K212">
        <f>LN('25 TSE Stocks'!K212/'25 TSE Stocks'!K211)</f>
        <v>-9.9502300006535163E-3</v>
      </c>
      <c r="L212">
        <f>LN('25 TSE Stocks'!L212/'25 TSE Stocks'!L211)</f>
        <v>1.2999191679883988E-2</v>
      </c>
      <c r="M212">
        <f>LN('25 TSE Stocks'!M212/'25 TSE Stocks'!M211)</f>
        <v>-2.3501429480826279E-2</v>
      </c>
      <c r="N212">
        <f>LN('25 TSE Stocks'!N212/'25 TSE Stocks'!N211)</f>
        <v>1.5870129064671955E-2</v>
      </c>
      <c r="O212">
        <f>LN('25 TSE Stocks'!O212/'25 TSE Stocks'!O211)</f>
        <v>-1.319869620978955E-2</v>
      </c>
      <c r="P212">
        <f>LN('25 TSE Stocks'!P212/'25 TSE Stocks'!P211)</f>
        <v>-9.5240014581142261E-3</v>
      </c>
      <c r="Q212">
        <f>LN('25 TSE Stocks'!Q212/'25 TSE Stocks'!Q211)</f>
        <v>2.1399962168532245E-2</v>
      </c>
      <c r="R212">
        <f>LN('25 TSE Stocks'!R212/'25 TSE Stocks'!R211)</f>
        <v>-2.0669735703124418E-2</v>
      </c>
      <c r="S212">
        <f>LN('25 TSE Stocks'!S212/'25 TSE Stocks'!S211)</f>
        <v>-6.0716617823679446E-3</v>
      </c>
      <c r="T212">
        <f>LN('25 TSE Stocks'!T212/'25 TSE Stocks'!T211)</f>
        <v>-1.2019259956892171E-2</v>
      </c>
      <c r="U212">
        <f>LN('25 TSE Stocks'!U212/'25 TSE Stocks'!U211)</f>
        <v>-8.0886077163018263E-3</v>
      </c>
      <c r="V212">
        <f>LN('25 TSE Stocks'!V212/'25 TSE Stocks'!V211)</f>
        <v>-9.1323717004315307E-3</v>
      </c>
      <c r="W212">
        <f>LN('25 TSE Stocks'!W212/'25 TSE Stocks'!W211)</f>
        <v>-3.4572624217800731E-3</v>
      </c>
      <c r="X212">
        <f>LN('25 TSE Stocks'!X212/'25 TSE Stocks'!X211)</f>
        <v>2.424993152901329E-2</v>
      </c>
      <c r="Y212">
        <f>LN('25 TSE Stocks'!Y212/'25 TSE Stocks'!Y211)</f>
        <v>-2.3530743952035124E-2</v>
      </c>
      <c r="Z212">
        <f>LN('25 TSE Stocks'!Z212/'25 TSE Stocks'!Z211)</f>
        <v>0</v>
      </c>
    </row>
    <row r="213" spans="1:26" x14ac:dyDescent="0.25">
      <c r="A213" s="1">
        <v>42737</v>
      </c>
      <c r="B213">
        <f>LN('25 TSE Stocks'!B213/'25 TSE Stocks'!B212)</f>
        <v>-1.2784186350777785E-2</v>
      </c>
      <c r="C213">
        <f>LN('25 TSE Stocks'!C213/'25 TSE Stocks'!C212)</f>
        <v>4.1375813150235828E-2</v>
      </c>
      <c r="D213">
        <f>LN('25 TSE Stocks'!D213/'25 TSE Stocks'!D212)</f>
        <v>-4.0193884938741096E-3</v>
      </c>
      <c r="E213">
        <f>LN('25 TSE Stocks'!E213/'25 TSE Stocks'!E212)</f>
        <v>-3.2832733862158854E-2</v>
      </c>
      <c r="F213">
        <f>LN('25 TSE Stocks'!F213/'25 TSE Stocks'!F212)</f>
        <v>2.4414934045312607E-2</v>
      </c>
      <c r="G213">
        <f>LN('25 TSE Stocks'!G213/'25 TSE Stocks'!G212)</f>
        <v>7.5320734938457553E-3</v>
      </c>
      <c r="H213">
        <f>LN('25 TSE Stocks'!H213/'25 TSE Stocks'!H212)</f>
        <v>5.1218241853214344E-2</v>
      </c>
      <c r="I213">
        <f>LN('25 TSE Stocks'!I213/'25 TSE Stocks'!I212)</f>
        <v>2.0748783747386274E-2</v>
      </c>
      <c r="J213">
        <f>LN('25 TSE Stocks'!J213/'25 TSE Stocks'!J212)</f>
        <v>2.6240551609928185E-2</v>
      </c>
      <c r="K213">
        <f>LN('25 TSE Stocks'!K213/'25 TSE Stocks'!K212)</f>
        <v>4.0644301485880989E-2</v>
      </c>
      <c r="L213">
        <f>LN('25 TSE Stocks'!L213/'25 TSE Stocks'!L212)</f>
        <v>2.7299530377735418E-2</v>
      </c>
      <c r="M213">
        <f>LN('25 TSE Stocks'!M213/'25 TSE Stocks'!M212)</f>
        <v>4.974321705754977E-2</v>
      </c>
      <c r="N213">
        <f>LN('25 TSE Stocks'!N213/'25 TSE Stocks'!N212)</f>
        <v>-1.0034669999905812E-2</v>
      </c>
      <c r="O213">
        <f>LN('25 TSE Stocks'!O213/'25 TSE Stocks'!O212)</f>
        <v>3.2814591411308602E-2</v>
      </c>
      <c r="P213">
        <f>LN('25 TSE Stocks'!P213/'25 TSE Stocks'!P212)</f>
        <v>2.1370856544627979E-2</v>
      </c>
      <c r="Q213">
        <f>LN('25 TSE Stocks'!Q213/'25 TSE Stocks'!Q212)</f>
        <v>1.1336222068808034E-2</v>
      </c>
      <c r="R213">
        <f>LN('25 TSE Stocks'!R213/'25 TSE Stocks'!R212)</f>
        <v>2.46214534458651E-2</v>
      </c>
      <c r="S213">
        <f>LN('25 TSE Stocks'!S213/'25 TSE Stocks'!S212)</f>
        <v>4.8602014799358911E-3</v>
      </c>
      <c r="T213">
        <f>LN('25 TSE Stocks'!T213/'25 TSE Stocks'!T212)</f>
        <v>-3.1943700672451121E-2</v>
      </c>
      <c r="U213">
        <f>LN('25 TSE Stocks'!U213/'25 TSE Stocks'!U212)</f>
        <v>1.4827095585668847E-2</v>
      </c>
      <c r="V213">
        <f>LN('25 TSE Stocks'!V213/'25 TSE Stocks'!V212)</f>
        <v>3.6039894464252473E-2</v>
      </c>
      <c r="W213">
        <f>LN('25 TSE Stocks'!W213/'25 TSE Stocks'!W212)</f>
        <v>4.6520155567097932E-2</v>
      </c>
      <c r="X213">
        <f>LN('25 TSE Stocks'!X213/'25 TSE Stocks'!X212)</f>
        <v>2.8892235842872562E-2</v>
      </c>
      <c r="Y213">
        <f>LN('25 TSE Stocks'!Y213/'25 TSE Stocks'!Y212)</f>
        <v>2.8806826881821717E-2</v>
      </c>
      <c r="Z213">
        <f>LN('25 TSE Stocks'!Z213/'25 TSE Stocks'!Z212)</f>
        <v>1.5576757080193552E-2</v>
      </c>
    </row>
    <row r="214" spans="1:26" x14ac:dyDescent="0.25">
      <c r="A214" s="1">
        <v>42744</v>
      </c>
      <c r="B214">
        <f>LN('25 TSE Stocks'!B214/'25 TSE Stocks'!B213)</f>
        <v>-2.1525474049696153E-2</v>
      </c>
      <c r="C214">
        <f>LN('25 TSE Stocks'!C214/'25 TSE Stocks'!C213)</f>
        <v>-1.4051728698819205E-2</v>
      </c>
      <c r="D214">
        <f>LN('25 TSE Stocks'!D214/'25 TSE Stocks'!D213)</f>
        <v>-1.0119519820534462E-2</v>
      </c>
      <c r="E214">
        <f>LN('25 TSE Stocks'!E214/'25 TSE Stocks'!E213)</f>
        <v>-6.6979845710411394E-3</v>
      </c>
      <c r="F214">
        <f>LN('25 TSE Stocks'!F214/'25 TSE Stocks'!F213)</f>
        <v>-1.1584552626460605E-2</v>
      </c>
      <c r="G214">
        <f>LN('25 TSE Stocks'!G214/'25 TSE Stocks'!G213)</f>
        <v>-6.9507540491679162E-3</v>
      </c>
      <c r="H214">
        <f>LN('25 TSE Stocks'!H214/'25 TSE Stocks'!H213)</f>
        <v>-3.9277827403030527E-2</v>
      </c>
      <c r="I214">
        <f>LN('25 TSE Stocks'!I214/'25 TSE Stocks'!I213)</f>
        <v>5.5849142081888714E-3</v>
      </c>
      <c r="J214">
        <f>LN('25 TSE Stocks'!J214/'25 TSE Stocks'!J213)</f>
        <v>7.1685446153315884E-3</v>
      </c>
      <c r="K214">
        <f>LN('25 TSE Stocks'!K214/'25 TSE Stocks'!K213)</f>
        <v>-9.6996351537904021E-3</v>
      </c>
      <c r="L214">
        <f>LN('25 TSE Stocks'!L214/'25 TSE Stocks'!L213)</f>
        <v>-1.9946188270151422E-2</v>
      </c>
      <c r="M214">
        <f>LN('25 TSE Stocks'!M214/'25 TSE Stocks'!M213)</f>
        <v>-3.7614243077813858E-2</v>
      </c>
      <c r="N214">
        <f>LN('25 TSE Stocks'!N214/'25 TSE Stocks'!N213)</f>
        <v>-3.5132825182278338E-2</v>
      </c>
      <c r="O214">
        <f>LN('25 TSE Stocks'!O214/'25 TSE Stocks'!O213)</f>
        <v>-3.2041156079085177E-2</v>
      </c>
      <c r="P214">
        <f>LN('25 TSE Stocks'!P214/'25 TSE Stocks'!P213)</f>
        <v>-1.7868141074688391E-2</v>
      </c>
      <c r="Q214">
        <f>LN('25 TSE Stocks'!Q214/'25 TSE Stocks'!Q213)</f>
        <v>-2.4450971483169704E-2</v>
      </c>
      <c r="R214">
        <f>LN('25 TSE Stocks'!R214/'25 TSE Stocks'!R213)</f>
        <v>5.7060748146163076E-2</v>
      </c>
      <c r="S214">
        <f>LN('25 TSE Stocks'!S214/'25 TSE Stocks'!S213)</f>
        <v>-1.5883041486800122E-2</v>
      </c>
      <c r="T214">
        <f>LN('25 TSE Stocks'!T214/'25 TSE Stocks'!T213)</f>
        <v>4.3962960629343267E-2</v>
      </c>
      <c r="U214">
        <f>LN('25 TSE Stocks'!U214/'25 TSE Stocks'!U213)</f>
        <v>-3.5597409556100766E-2</v>
      </c>
      <c r="V214">
        <f>LN('25 TSE Stocks'!V214/'25 TSE Stocks'!V213)</f>
        <v>4.4153232216419813E-3</v>
      </c>
      <c r="W214">
        <f>LN('25 TSE Stocks'!W214/'25 TSE Stocks'!W213)</f>
        <v>-1.3311505009816125E-2</v>
      </c>
      <c r="X214">
        <f>LN('25 TSE Stocks'!X214/'25 TSE Stocks'!X213)</f>
        <v>-2.6256408578259012E-2</v>
      </c>
      <c r="Y214">
        <f>LN('25 TSE Stocks'!Y214/'25 TSE Stocks'!Y213)</f>
        <v>1.0309565825002221E-2</v>
      </c>
      <c r="Z214">
        <f>LN('25 TSE Stocks'!Z214/'25 TSE Stocks'!Z213)</f>
        <v>-9.3168833239584015E-3</v>
      </c>
    </row>
    <row r="215" spans="1:26" x14ac:dyDescent="0.25">
      <c r="A215" s="1">
        <v>42751</v>
      </c>
      <c r="B215">
        <f>LN('25 TSE Stocks'!B215/'25 TSE Stocks'!B214)</f>
        <v>-1.3609105524946985E-3</v>
      </c>
      <c r="C215">
        <f>LN('25 TSE Stocks'!C215/'25 TSE Stocks'!C214)</f>
        <v>2.6919011882868796E-3</v>
      </c>
      <c r="D215">
        <f>LN('25 TSE Stocks'!D215/'25 TSE Stocks'!D214)</f>
        <v>8.5070878277536382E-3</v>
      </c>
      <c r="E215">
        <f>LN('25 TSE Stocks'!E215/'25 TSE Stocks'!E214)</f>
        <v>-1.8996631726598278E-2</v>
      </c>
      <c r="F215">
        <f>LN('25 TSE Stocks'!F215/'25 TSE Stocks'!F214)</f>
        <v>2.1907259526488389E-3</v>
      </c>
      <c r="G215">
        <f>LN('25 TSE Stocks'!G215/'25 TSE Stocks'!G214)</f>
        <v>-1.1839588644668013E-2</v>
      </c>
      <c r="H215">
        <f>LN('25 TSE Stocks'!H215/'25 TSE Stocks'!H214)</f>
        <v>-1.3443260293857371E-2</v>
      </c>
      <c r="I215">
        <f>LN('25 TSE Stocks'!I215/'25 TSE Stocks'!I214)</f>
        <v>9.5460091686998642E-3</v>
      </c>
      <c r="J215">
        <f>LN('25 TSE Stocks'!J215/'25 TSE Stocks'!J214)</f>
        <v>-3.0459294036004111E-2</v>
      </c>
      <c r="K215">
        <f>LN('25 TSE Stocks'!K215/'25 TSE Stocks'!K214)</f>
        <v>-2.5667561674194907E-2</v>
      </c>
      <c r="L215">
        <f>LN('25 TSE Stocks'!L215/'25 TSE Stocks'!L214)</f>
        <v>-2.2223295190254257E-2</v>
      </c>
      <c r="M215">
        <f>LN('25 TSE Stocks'!M215/'25 TSE Stocks'!M214)</f>
        <v>-3.1718880752927156E-2</v>
      </c>
      <c r="N215">
        <f>LN('25 TSE Stocks'!N215/'25 TSE Stocks'!N214)</f>
        <v>4.0096297187060606E-3</v>
      </c>
      <c r="O215">
        <f>LN('25 TSE Stocks'!O215/'25 TSE Stocks'!O214)</f>
        <v>-1.9820670610986711E-2</v>
      </c>
      <c r="P215">
        <f>LN('25 TSE Stocks'!P215/'25 TSE Stocks'!P214)</f>
        <v>-3.1748777065510325E-2</v>
      </c>
      <c r="Q215">
        <f>LN('25 TSE Stocks'!Q215/'25 TSE Stocks'!Q214)</f>
        <v>3.2948040572327408E-3</v>
      </c>
      <c r="R215">
        <f>LN('25 TSE Stocks'!R215/'25 TSE Stocks'!R214)</f>
        <v>-3.9038253840499457E-2</v>
      </c>
      <c r="S215">
        <f>LN('25 TSE Stocks'!S215/'25 TSE Stocks'!S214)</f>
        <v>-1.36393132576172E-2</v>
      </c>
      <c r="T215">
        <f>LN('25 TSE Stocks'!T215/'25 TSE Stocks'!T214)</f>
        <v>2.3867589363800522E-3</v>
      </c>
      <c r="U215">
        <f>LN('25 TSE Stocks'!U215/'25 TSE Stocks'!U214)</f>
        <v>2.2274897799590713E-3</v>
      </c>
      <c r="V215">
        <f>LN('25 TSE Stocks'!V215/'25 TSE Stocks'!V214)</f>
        <v>0</v>
      </c>
      <c r="W215">
        <f>LN('25 TSE Stocks'!W215/'25 TSE Stocks'!W214)</f>
        <v>-3.0614399808931332E-2</v>
      </c>
      <c r="X215">
        <f>LN('25 TSE Stocks'!X215/'25 TSE Stocks'!X214)</f>
        <v>-3.1347913881938014E-3</v>
      </c>
      <c r="Y215">
        <f>LN('25 TSE Stocks'!Y215/'25 TSE Stocks'!Y214)</f>
        <v>-1.8111815174367531E-2</v>
      </c>
      <c r="Z215">
        <f>LN('25 TSE Stocks'!Z215/'25 TSE Stocks'!Z214)</f>
        <v>-6.2598737562350433E-3</v>
      </c>
    </row>
    <row r="216" spans="1:26" x14ac:dyDescent="0.25">
      <c r="A216" s="1">
        <v>42758</v>
      </c>
      <c r="B216">
        <f>LN('25 TSE Stocks'!B216/'25 TSE Stocks'!B215)</f>
        <v>6.6720783959181268E-2</v>
      </c>
      <c r="C216">
        <f>LN('25 TSE Stocks'!C216/'25 TSE Stocks'!C215)</f>
        <v>-4.3261218331315666E-2</v>
      </c>
      <c r="D216">
        <f>LN('25 TSE Stocks'!D216/'25 TSE Stocks'!D215)</f>
        <v>2.5489250556885078E-2</v>
      </c>
      <c r="E216">
        <f>LN('25 TSE Stocks'!E216/'25 TSE Stocks'!E215)</f>
        <v>1.3605726473294763E-2</v>
      </c>
      <c r="F216">
        <f>LN('25 TSE Stocks'!F216/'25 TSE Stocks'!F215)</f>
        <v>2.9382430625797741E-2</v>
      </c>
      <c r="G216">
        <f>LN('25 TSE Stocks'!G216/'25 TSE Stocks'!G215)</f>
        <v>-1.4365163475135719E-2</v>
      </c>
      <c r="H216">
        <f>LN('25 TSE Stocks'!H216/'25 TSE Stocks'!H215)</f>
        <v>-3.6757402696175071E-2</v>
      </c>
      <c r="I216">
        <f>LN('25 TSE Stocks'!I216/'25 TSE Stocks'!I215)</f>
        <v>3.4636663297308114E-2</v>
      </c>
      <c r="J216">
        <f>LN('25 TSE Stocks'!J216/'25 TSE Stocks'!J215)</f>
        <v>-8.8757151911991218E-3</v>
      </c>
      <c r="K216">
        <f>LN('25 TSE Stocks'!K216/'25 TSE Stocks'!K215)</f>
        <v>-2.0021553559759994E-3</v>
      </c>
      <c r="L216">
        <f>LN('25 TSE Stocks'!L216/'25 TSE Stocks'!L215)</f>
        <v>3.7382212193707437E-3</v>
      </c>
      <c r="M216">
        <f>LN('25 TSE Stocks'!M216/'25 TSE Stocks'!M215)</f>
        <v>-9.9408675212842839E-3</v>
      </c>
      <c r="N216">
        <f>LN('25 TSE Stocks'!N216/'25 TSE Stocks'!N215)</f>
        <v>7.9711216875376894E-3</v>
      </c>
      <c r="O216">
        <f>LN('25 TSE Stocks'!O216/'25 TSE Stocks'!O215)</f>
        <v>2.9585375067055913E-2</v>
      </c>
      <c r="P216">
        <f>LN('25 TSE Stocks'!P216/'25 TSE Stocks'!P215)</f>
        <v>8.6473000807046965E-3</v>
      </c>
      <c r="Q216">
        <f>LN('25 TSE Stocks'!Q216/'25 TSE Stocks'!Q215)</f>
        <v>-1.9934271752937067E-2</v>
      </c>
      <c r="R216">
        <f>LN('25 TSE Stocks'!R216/'25 TSE Stocks'!R215)</f>
        <v>-1.4086331440187004E-2</v>
      </c>
      <c r="S216">
        <f>LN('25 TSE Stocks'!S216/'25 TSE Stocks'!S215)</f>
        <v>1.9778066077354984E-2</v>
      </c>
      <c r="T216">
        <f>LN('25 TSE Stocks'!T216/'25 TSE Stocks'!T215)</f>
        <v>4.0869719521953021E-2</v>
      </c>
      <c r="U216">
        <f>LN('25 TSE Stocks'!U216/'25 TSE Stocks'!U215)</f>
        <v>3.1754600202240996E-2</v>
      </c>
      <c r="V216">
        <f>LN('25 TSE Stocks'!V216/'25 TSE Stocks'!V215)</f>
        <v>4.3109655858976165E-2</v>
      </c>
      <c r="W216">
        <f>LN('25 TSE Stocks'!W216/'25 TSE Stocks'!W215)</f>
        <v>3.4483204662278761E-3</v>
      </c>
      <c r="X216">
        <f>LN('25 TSE Stocks'!X216/'25 TSE Stocks'!X215)</f>
        <v>1.8149344217231762E-2</v>
      </c>
      <c r="Y216">
        <f>LN('25 TSE Stocks'!Y216/'25 TSE Stocks'!Y215)</f>
        <v>8.2650227333775667E-2</v>
      </c>
      <c r="Z216">
        <f>LN('25 TSE Stocks'!Z216/'25 TSE Stocks'!Z215)</f>
        <v>1.7121115756076312E-2</v>
      </c>
    </row>
    <row r="217" spans="1:26" x14ac:dyDescent="0.25">
      <c r="A217" s="1">
        <v>42765</v>
      </c>
      <c r="B217">
        <f>LN('25 TSE Stocks'!B217/'25 TSE Stocks'!B216)</f>
        <v>6.3741874628761699E-2</v>
      </c>
      <c r="C217">
        <f>LN('25 TSE Stocks'!C217/'25 TSE Stocks'!C216)</f>
        <v>2.0834225370963903E-2</v>
      </c>
      <c r="D217">
        <f>LN('25 TSE Stocks'!D217/'25 TSE Stocks'!D216)</f>
        <v>-7.4994533302529549E-3</v>
      </c>
      <c r="E217">
        <f>LN('25 TSE Stocks'!E217/'25 TSE Stocks'!E216)</f>
        <v>0</v>
      </c>
      <c r="F217">
        <f>LN('25 TSE Stocks'!F217/'25 TSE Stocks'!F216)</f>
        <v>-3.0887978358615571E-2</v>
      </c>
      <c r="G217">
        <f>LN('25 TSE Stocks'!G217/'25 TSE Stocks'!G216)</f>
        <v>-3.9399767598530006E-2</v>
      </c>
      <c r="H217">
        <f>LN('25 TSE Stocks'!H217/'25 TSE Stocks'!H216)</f>
        <v>5.9063406899329984E-2</v>
      </c>
      <c r="I217">
        <f>LN('25 TSE Stocks'!I217/'25 TSE Stocks'!I216)</f>
        <v>-2.0033530715425456E-2</v>
      </c>
      <c r="J217">
        <f>LN('25 TSE Stocks'!J217/'25 TSE Stocks'!J216)</f>
        <v>-4.4678041256766094E-3</v>
      </c>
      <c r="K217">
        <f>LN('25 TSE Stocks'!K217/'25 TSE Stocks'!K216)</f>
        <v>5.0792206302961197E-2</v>
      </c>
      <c r="L217">
        <f>LN('25 TSE Stocks'!L217/'25 TSE Stocks'!L216)</f>
        <v>0.13586060900533814</v>
      </c>
      <c r="M217">
        <f>LN('25 TSE Stocks'!M217/'25 TSE Stocks'!M216)</f>
        <v>-3.1093935806668131E-2</v>
      </c>
      <c r="N217">
        <f>LN('25 TSE Stocks'!N217/'25 TSE Stocks'!N216)</f>
        <v>-5.2568528205890953E-2</v>
      </c>
      <c r="O217">
        <f>LN('25 TSE Stocks'!O217/'25 TSE Stocks'!O216)</f>
        <v>7.0423229457298236E-3</v>
      </c>
      <c r="P217">
        <f>LN('25 TSE Stocks'!P217/'25 TSE Stocks'!P216)</f>
        <v>-1.2376285680799046E-2</v>
      </c>
      <c r="Q217">
        <f>LN('25 TSE Stocks'!Q217/'25 TSE Stocks'!Q216)</f>
        <v>-1.0118114851301313E-2</v>
      </c>
      <c r="R217">
        <f>LN('25 TSE Stocks'!R217/'25 TSE Stocks'!R216)</f>
        <v>-2.9007134930516858E-2</v>
      </c>
      <c r="S217">
        <f>LN('25 TSE Stocks'!S217/'25 TSE Stocks'!S216)</f>
        <v>-2.4509808704713102E-3</v>
      </c>
      <c r="T217">
        <f>LN('25 TSE Stocks'!T217/'25 TSE Stocks'!T216)</f>
        <v>-2.2908945658881561E-3</v>
      </c>
      <c r="U217">
        <f>LN('25 TSE Stocks'!U217/'25 TSE Stocks'!U216)</f>
        <v>4.8388020405144012E-2</v>
      </c>
      <c r="V217">
        <f>LN('25 TSE Stocks'!V217/'25 TSE Stocks'!V216)</f>
        <v>-8.4745240112911614E-3</v>
      </c>
      <c r="W217">
        <f>LN('25 TSE Stocks'!W217/'25 TSE Stocks'!W216)</f>
        <v>-1.6486221933427303E-2</v>
      </c>
      <c r="X217">
        <f>LN('25 TSE Stocks'!X217/'25 TSE Stocks'!X216)</f>
        <v>3.7816497445139298E-2</v>
      </c>
      <c r="Y217">
        <f>LN('25 TSE Stocks'!Y217/'25 TSE Stocks'!Y216)</f>
        <v>-2.1872055699022577E-2</v>
      </c>
      <c r="Z217">
        <f>LN('25 TSE Stocks'!Z217/'25 TSE Stocks'!Z216)</f>
        <v>-3.6139028267933249E-2</v>
      </c>
    </row>
    <row r="218" spans="1:26" x14ac:dyDescent="0.25">
      <c r="A218" s="1">
        <v>42772</v>
      </c>
      <c r="B218">
        <f>LN('25 TSE Stocks'!B218/'25 TSE Stocks'!B217)</f>
        <v>8.0716621052250123E-2</v>
      </c>
      <c r="C218">
        <f>LN('25 TSE Stocks'!C218/'25 TSE Stocks'!C217)</f>
        <v>4.8626433858998765E-2</v>
      </c>
      <c r="D218">
        <f>LN('25 TSE Stocks'!D218/'25 TSE Stocks'!D217)</f>
        <v>-1.3562280002750723E-2</v>
      </c>
      <c r="E218">
        <f>LN('25 TSE Stocks'!E218/'25 TSE Stocks'!E217)</f>
        <v>2.1391143371531494E-2</v>
      </c>
      <c r="F218">
        <f>LN('25 TSE Stocks'!F218/'25 TSE Stocks'!F217)</f>
        <v>4.5654117446929494E-2</v>
      </c>
      <c r="G218">
        <f>LN('25 TSE Stocks'!G218/'25 TSE Stocks'!G217)</f>
        <v>1.5503380420212783E-4</v>
      </c>
      <c r="H218">
        <f>LN('25 TSE Stocks'!H218/'25 TSE Stocks'!H217)</f>
        <v>1.169601384817804E-2</v>
      </c>
      <c r="I218">
        <f>LN('25 TSE Stocks'!I218/'25 TSE Stocks'!I217)</f>
        <v>-3.3277257725860088E-3</v>
      </c>
      <c r="J218">
        <f>LN('25 TSE Stocks'!J218/'25 TSE Stocks'!J217)</f>
        <v>-5.5228559247867327E-2</v>
      </c>
      <c r="K218">
        <f>LN('25 TSE Stocks'!K218/'25 TSE Stocks'!K217)</f>
        <v>-1.1494464652899258E-2</v>
      </c>
      <c r="L218">
        <f>LN('25 TSE Stocks'!L218/'25 TSE Stocks'!L217)</f>
        <v>2.2545295705153415E-2</v>
      </c>
      <c r="M218">
        <f>LN('25 TSE Stocks'!M218/'25 TSE Stocks'!M217)</f>
        <v>4.6127241120785353E-2</v>
      </c>
      <c r="N218">
        <f>LN('25 TSE Stocks'!N218/'25 TSE Stocks'!N217)</f>
        <v>-1.2208040762379902E-2</v>
      </c>
      <c r="O218">
        <f>LN('25 TSE Stocks'!O218/'25 TSE Stocks'!O217)</f>
        <v>-1.3166846629344691E-3</v>
      </c>
      <c r="P218">
        <f>LN('25 TSE Stocks'!P218/'25 TSE Stocks'!P217)</f>
        <v>2.0949450574032927E-2</v>
      </c>
      <c r="Q218">
        <f>LN('25 TSE Stocks'!Q218/'25 TSE Stocks'!Q217)</f>
        <v>1.1794470667315787E-2</v>
      </c>
      <c r="R218">
        <f>LN('25 TSE Stocks'!R218/'25 TSE Stocks'!R217)</f>
        <v>1.072649700910277E-2</v>
      </c>
      <c r="S218">
        <f>LN('25 TSE Stocks'!S218/'25 TSE Stocks'!S217)</f>
        <v>1.0982266007323554E-2</v>
      </c>
      <c r="T218">
        <f>LN('25 TSE Stocks'!T218/'25 TSE Stocks'!T217)</f>
        <v>6.8686904817940389E-2</v>
      </c>
      <c r="U218">
        <f>LN('25 TSE Stocks'!U218/'25 TSE Stocks'!U217)</f>
        <v>-8.4215087160281164E-3</v>
      </c>
      <c r="V218">
        <f>LN('25 TSE Stocks'!V218/'25 TSE Stocks'!V217)</f>
        <v>2.1053494654393663E-2</v>
      </c>
      <c r="W218">
        <f>LN('25 TSE Stocks'!W218/'25 TSE Stocks'!W217)</f>
        <v>5.3652623404811653E-2</v>
      </c>
      <c r="X218">
        <f>LN('25 TSE Stocks'!X218/'25 TSE Stocks'!X217)</f>
        <v>3.6438304405900353E-2</v>
      </c>
      <c r="Y218">
        <f>LN('25 TSE Stocks'!Y218/'25 TSE Stocks'!Y217)</f>
        <v>0.17533566074451135</v>
      </c>
      <c r="Z218">
        <f>LN('25 TSE Stocks'!Z218/'25 TSE Stocks'!Z217)</f>
        <v>-3.2051678992344569E-3</v>
      </c>
    </row>
    <row r="219" spans="1:26" x14ac:dyDescent="0.25">
      <c r="A219" s="1">
        <v>42779</v>
      </c>
      <c r="B219">
        <f>LN('25 TSE Stocks'!B219/'25 TSE Stocks'!B218)</f>
        <v>4.8072587967748347E-2</v>
      </c>
      <c r="C219">
        <f>LN('25 TSE Stocks'!C219/'25 TSE Stocks'!C218)</f>
        <v>-1.9835323974378108E-2</v>
      </c>
      <c r="D219">
        <f>LN('25 TSE Stocks'!D219/'25 TSE Stocks'!D218)</f>
        <v>9.3117073060692654E-2</v>
      </c>
      <c r="E219">
        <f>LN('25 TSE Stocks'!E219/'25 TSE Stocks'!E218)</f>
        <v>-2.139114337153146E-2</v>
      </c>
      <c r="F219">
        <f>LN('25 TSE Stocks'!F219/'25 TSE Stocks'!F218)</f>
        <v>-3.9266151606033367E-4</v>
      </c>
      <c r="G219">
        <f>LN('25 TSE Stocks'!G219/'25 TSE Stocks'!G218)</f>
        <v>-7.1616650625374112E-3</v>
      </c>
      <c r="H219">
        <f>LN('25 TSE Stocks'!H219/'25 TSE Stocks'!H218)</f>
        <v>-2.2043548620863763E-2</v>
      </c>
      <c r="I219">
        <f>LN('25 TSE Stocks'!I219/'25 TSE Stocks'!I218)</f>
        <v>-1.2808943375263445E-2</v>
      </c>
      <c r="J219">
        <f>LN('25 TSE Stocks'!J219/'25 TSE Stocks'!J218)</f>
        <v>7.8553999796999261E-3</v>
      </c>
      <c r="K219">
        <f>LN('25 TSE Stocks'!K219/'25 TSE Stocks'!K218)</f>
        <v>1.9252737940158467E-3</v>
      </c>
      <c r="L219">
        <f>LN('25 TSE Stocks'!L219/'25 TSE Stocks'!L218)</f>
        <v>-7.9934323776851071E-3</v>
      </c>
      <c r="M219">
        <f>LN('25 TSE Stocks'!M219/'25 TSE Stocks'!M218)</f>
        <v>-2.1823688618494593E-2</v>
      </c>
      <c r="N219">
        <f>LN('25 TSE Stocks'!N219/'25 TSE Stocks'!N218)</f>
        <v>-2.5445433704170376E-3</v>
      </c>
      <c r="O219">
        <f>LN('25 TSE Stocks'!O219/'25 TSE Stocks'!O218)</f>
        <v>-2.760641342882629E-2</v>
      </c>
      <c r="P219">
        <f>LN('25 TSE Stocks'!P219/'25 TSE Stocks'!P218)</f>
        <v>0.11071228266235825</v>
      </c>
      <c r="Q219">
        <f>LN('25 TSE Stocks'!Q219/'25 TSE Stocks'!Q218)</f>
        <v>2.1541899900711245E-2</v>
      </c>
      <c r="R219">
        <f>LN('25 TSE Stocks'!R219/'25 TSE Stocks'!R218)</f>
        <v>-2.2932770826229725E-2</v>
      </c>
      <c r="S219">
        <f>LN('25 TSE Stocks'!S219/'25 TSE Stocks'!S218)</f>
        <v>-3.0809427513298241E-2</v>
      </c>
      <c r="T219">
        <f>LN('25 TSE Stocks'!T219/'25 TSE Stocks'!T218)</f>
        <v>6.2260723055017467E-2</v>
      </c>
      <c r="U219">
        <f>LN('25 TSE Stocks'!U219/'25 TSE Stocks'!U218)</f>
        <v>-1.7058718538220861E-2</v>
      </c>
      <c r="V219">
        <f>LN('25 TSE Stocks'!V219/'25 TSE Stocks'!V218)</f>
        <v>8.2988849728426062E-3</v>
      </c>
      <c r="W219">
        <f>LN('25 TSE Stocks'!W219/'25 TSE Stocks'!W218)</f>
        <v>-7.4908206855589946E-3</v>
      </c>
      <c r="X219">
        <f>LN('25 TSE Stocks'!X219/'25 TSE Stocks'!X218)</f>
        <v>-9.8176911529667732E-2</v>
      </c>
      <c r="Y219">
        <f>LN('25 TSE Stocks'!Y219/'25 TSE Stocks'!Y218)</f>
        <v>-3.3545855812640975E-2</v>
      </c>
      <c r="Z219">
        <f>LN('25 TSE Stocks'!Z219/'25 TSE Stocks'!Z218)</f>
        <v>-1.1299558137790695E-2</v>
      </c>
    </row>
    <row r="220" spans="1:26" x14ac:dyDescent="0.25">
      <c r="A220" s="1">
        <v>42786</v>
      </c>
      <c r="B220">
        <f>LN('25 TSE Stocks'!B220/'25 TSE Stocks'!B219)</f>
        <v>-2.8061036853521858E-2</v>
      </c>
      <c r="C220">
        <f>LN('25 TSE Stocks'!C220/'25 TSE Stocks'!C219)</f>
        <v>7.2436956337118566E-2</v>
      </c>
      <c r="D220">
        <f>LN('25 TSE Stocks'!D220/'25 TSE Stocks'!D219)</f>
        <v>-3.9938023632568695E-2</v>
      </c>
      <c r="E220">
        <f>LN('25 TSE Stocks'!E220/'25 TSE Stocks'!E219)</f>
        <v>-2.6010937786846215E-2</v>
      </c>
      <c r="F220">
        <f>LN('25 TSE Stocks'!F220/'25 TSE Stocks'!F219)</f>
        <v>-7.0949205679109971E-3</v>
      </c>
      <c r="G220">
        <f>LN('25 TSE Stocks'!G220/'25 TSE Stocks'!G219)</f>
        <v>7.4720941874696304E-3</v>
      </c>
      <c r="H220">
        <f>LN('25 TSE Stocks'!H220/'25 TSE Stocks'!H219)</f>
        <v>6.6115961901259221E-2</v>
      </c>
      <c r="I220">
        <f>LN('25 TSE Stocks'!I220/'25 TSE Stocks'!I219)</f>
        <v>3.705785988171794E-2</v>
      </c>
      <c r="J220">
        <f>LN('25 TSE Stocks'!J220/'25 TSE Stocks'!J219)</f>
        <v>2.0140027077387712E-2</v>
      </c>
      <c r="K220">
        <f>LN('25 TSE Stocks'!K220/'25 TSE Stocks'!K219)</f>
        <v>5.7523971660597868E-3</v>
      </c>
      <c r="L220">
        <f>LN('25 TSE Stocks'!L220/'25 TSE Stocks'!L219)</f>
        <v>-1.6065477727427108E-3</v>
      </c>
      <c r="M220">
        <f>LN('25 TSE Stocks'!M220/'25 TSE Stocks'!M219)</f>
        <v>1.6731250825661719E-2</v>
      </c>
      <c r="N220">
        <f>LN('25 TSE Stocks'!N220/'25 TSE Stocks'!N219)</f>
        <v>-3.9407594331960734E-2</v>
      </c>
      <c r="O220">
        <f>LN('25 TSE Stocks'!O220/'25 TSE Stocks'!O219)</f>
        <v>-3.1651101602012781E-3</v>
      </c>
      <c r="P220">
        <f>LN('25 TSE Stocks'!P220/'25 TSE Stocks'!P219)</f>
        <v>8.6954936767159006E-3</v>
      </c>
      <c r="Q220">
        <f>LN('25 TSE Stocks'!Q220/'25 TSE Stocks'!Q219)</f>
        <v>2.1087784209870598E-2</v>
      </c>
      <c r="R220">
        <f>LN('25 TSE Stocks'!R220/'25 TSE Stocks'!R219)</f>
        <v>-2.5044915570391433E-3</v>
      </c>
      <c r="S220">
        <f>LN('25 TSE Stocks'!S220/'25 TSE Stocks'!S219)</f>
        <v>-2.4067018646971458E-2</v>
      </c>
      <c r="T220">
        <f>LN('25 TSE Stocks'!T220/'25 TSE Stocks'!T219)</f>
        <v>-9.0955707677648993E-3</v>
      </c>
      <c r="U220">
        <f>LN('25 TSE Stocks'!U220/'25 TSE Stocks'!U219)</f>
        <v>4.20454795037686E-3</v>
      </c>
      <c r="V220">
        <f>LN('25 TSE Stocks'!V220/'25 TSE Stocks'!V219)</f>
        <v>-4.1409565940383726E-3</v>
      </c>
      <c r="W220">
        <f>LN('25 TSE Stocks'!W220/'25 TSE Stocks'!W219)</f>
        <v>1.7391775137911347E-2</v>
      </c>
      <c r="X220">
        <f>LN('25 TSE Stocks'!X220/'25 TSE Stocks'!X219)</f>
        <v>1.4110401234011419E-2</v>
      </c>
      <c r="Y220">
        <f>LN('25 TSE Stocks'!Y220/'25 TSE Stocks'!Y219)</f>
        <v>-3.6920740625147122E-2</v>
      </c>
      <c r="Z220">
        <f>LN('25 TSE Stocks'!Z220/'25 TSE Stocks'!Z219)</f>
        <v>1.290348966904782E-2</v>
      </c>
    </row>
    <row r="221" spans="1:26" x14ac:dyDescent="0.25">
      <c r="A221" s="1">
        <v>42793</v>
      </c>
      <c r="B221">
        <f>LN('25 TSE Stocks'!B221/'25 TSE Stocks'!B220)</f>
        <v>3.2604096894529283E-2</v>
      </c>
      <c r="C221">
        <f>LN('25 TSE Stocks'!C221/'25 TSE Stocks'!C220)</f>
        <v>-2.5158542927523182E-2</v>
      </c>
      <c r="D221">
        <f>LN('25 TSE Stocks'!D221/'25 TSE Stocks'!D220)</f>
        <v>4.7955667895864362E-2</v>
      </c>
      <c r="E221">
        <f>LN('25 TSE Stocks'!E221/'25 TSE Stocks'!E220)</f>
        <v>1.7869832901447859E-2</v>
      </c>
      <c r="F221">
        <f>LN('25 TSE Stocks'!F221/'25 TSE Stocks'!F220)</f>
        <v>1.3187100393312088E-4</v>
      </c>
      <c r="G221">
        <f>LN('25 TSE Stocks'!G221/'25 TSE Stocks'!G220)</f>
        <v>1.084660440199843E-3</v>
      </c>
      <c r="H221">
        <f>LN('25 TSE Stocks'!H221/'25 TSE Stocks'!H220)</f>
        <v>8.3103508958566833E-3</v>
      </c>
      <c r="I221">
        <f>LN('25 TSE Stocks'!I221/'25 TSE Stocks'!I220)</f>
        <v>7.3671982495110014E-3</v>
      </c>
      <c r="J221">
        <f>LN('25 TSE Stocks'!J221/'25 TSE Stocks'!J220)</f>
        <v>2.8724644573548862E-2</v>
      </c>
      <c r="K221">
        <f>LN('25 TSE Stocks'!K221/'25 TSE Stocks'!K220)</f>
        <v>1.51804412723131E-2</v>
      </c>
      <c r="L221">
        <f>LN('25 TSE Stocks'!L221/'25 TSE Stocks'!L220)</f>
        <v>-1.1317769092195715E-2</v>
      </c>
      <c r="M221">
        <f>LN('25 TSE Stocks'!M221/'25 TSE Stocks'!M220)</f>
        <v>-5.7599700336646732E-3</v>
      </c>
      <c r="N221">
        <f>LN('25 TSE Stocks'!N221/'25 TSE Stocks'!N220)</f>
        <v>2.6225223086761305E-2</v>
      </c>
      <c r="O221">
        <f>LN('25 TSE Stocks'!O221/'25 TSE Stocks'!O220)</f>
        <v>2.4604196511385349E-2</v>
      </c>
      <c r="P221">
        <f>LN('25 TSE Stocks'!P221/'25 TSE Stocks'!P220)</f>
        <v>-6.5145214364125082E-3</v>
      </c>
      <c r="Q221">
        <f>LN('25 TSE Stocks'!Q221/'25 TSE Stocks'!Q220)</f>
        <v>2.8482808611758937E-2</v>
      </c>
      <c r="R221">
        <f>LN('25 TSE Stocks'!R221/'25 TSE Stocks'!R220)</f>
        <v>1.6985031776250381E-2</v>
      </c>
      <c r="S221">
        <f>LN('25 TSE Stocks'!S221/'25 TSE Stocks'!S220)</f>
        <v>1.0547686154668589E-2</v>
      </c>
      <c r="T221">
        <f>LN('25 TSE Stocks'!T221/'25 TSE Stocks'!T220)</f>
        <v>7.0815987337026322E-3</v>
      </c>
      <c r="U221">
        <f>LN('25 TSE Stocks'!U221/'25 TSE Stocks'!U220)</f>
        <v>3.8077195819718551E-2</v>
      </c>
      <c r="V221">
        <f>LN('25 TSE Stocks'!V221/'25 TSE Stocks'!V220)</f>
        <v>1.6461198869752874E-2</v>
      </c>
      <c r="W221">
        <f>LN('25 TSE Stocks'!W221/'25 TSE Stocks'!W220)</f>
        <v>9.8040018886251506E-3</v>
      </c>
      <c r="X221">
        <f>LN('25 TSE Stocks'!X221/'25 TSE Stocks'!X220)</f>
        <v>3.2672762591899662E-2</v>
      </c>
      <c r="Y221">
        <f>LN('25 TSE Stocks'!Y221/'25 TSE Stocks'!Y220)</f>
        <v>0.11679924028488999</v>
      </c>
      <c r="Z221">
        <f>LN('25 TSE Stocks'!Z221/'25 TSE Stocks'!Z220)</f>
        <v>-9.6618943062299692E-3</v>
      </c>
    </row>
    <row r="222" spans="1:26" x14ac:dyDescent="0.25">
      <c r="A222" s="1">
        <v>42800</v>
      </c>
      <c r="B222">
        <f>LN('25 TSE Stocks'!B222/'25 TSE Stocks'!B221)</f>
        <v>5.3296274559398601E-2</v>
      </c>
      <c r="C222">
        <f>LN('25 TSE Stocks'!C222/'25 TSE Stocks'!C221)</f>
        <v>8.3954690497231851E-2</v>
      </c>
      <c r="D222">
        <f>LN('25 TSE Stocks'!D222/'25 TSE Stocks'!D221)</f>
        <v>2.0478650639524081E-2</v>
      </c>
      <c r="E222">
        <f>LN('25 TSE Stocks'!E222/'25 TSE Stocks'!E221)</f>
        <v>0.10345130354449009</v>
      </c>
      <c r="F222">
        <f>LN('25 TSE Stocks'!F222/'25 TSE Stocks'!F221)</f>
        <v>1.4527963183851076E-2</v>
      </c>
      <c r="G222">
        <f>LN('25 TSE Stocks'!G222/'25 TSE Stocks'!G221)</f>
        <v>1.0019673813061401E-2</v>
      </c>
      <c r="H222">
        <f>LN('25 TSE Stocks'!H222/'25 TSE Stocks'!H221)</f>
        <v>-6.9204876883201148E-3</v>
      </c>
      <c r="I222">
        <f>LN('25 TSE Stocks'!I222/'25 TSE Stocks'!I221)</f>
        <v>2.4076441306034486E-2</v>
      </c>
      <c r="J222">
        <f>LN('25 TSE Stocks'!J222/'25 TSE Stocks'!J221)</f>
        <v>-1.6529276587832483E-2</v>
      </c>
      <c r="K222">
        <f>LN('25 TSE Stocks'!K222/'25 TSE Stocks'!K221)</f>
        <v>2.2347559299989155E-2</v>
      </c>
      <c r="L222">
        <f>LN('25 TSE Stocks'!L222/'25 TSE Stocks'!L221)</f>
        <v>0</v>
      </c>
      <c r="M222">
        <f>LN('25 TSE Stocks'!M222/'25 TSE Stocks'!M221)</f>
        <v>2.6287992276693387E-2</v>
      </c>
      <c r="N222">
        <f>LN('25 TSE Stocks'!N222/'25 TSE Stocks'!N221)</f>
        <v>-4.7982700372819261E-3</v>
      </c>
      <c r="O222">
        <f>LN('25 TSE Stocks'!O222/'25 TSE Stocks'!O221)</f>
        <v>1.1860482187087292E-2</v>
      </c>
      <c r="P222">
        <f>LN('25 TSE Stocks'!P222/'25 TSE Stocks'!P221)</f>
        <v>0.11511667099970145</v>
      </c>
      <c r="Q222">
        <f>LN('25 TSE Stocks'!Q222/'25 TSE Stocks'!Q221)</f>
        <v>9.3167420482603465E-3</v>
      </c>
      <c r="R222">
        <f>LN('25 TSE Stocks'!R222/'25 TSE Stocks'!R221)</f>
        <v>-1.0471329078262743E-2</v>
      </c>
      <c r="S222">
        <f>LN('25 TSE Stocks'!S222/'25 TSE Stocks'!S221)</f>
        <v>-2.5804336087545867E-3</v>
      </c>
      <c r="T222">
        <f>LN('25 TSE Stocks'!T222/'25 TSE Stocks'!T221)</f>
        <v>2.68537122142249E-2</v>
      </c>
      <c r="U222">
        <f>LN('25 TSE Stocks'!U222/'25 TSE Stocks'!U221)</f>
        <v>6.040399759246807E-3</v>
      </c>
      <c r="V222">
        <f>LN('25 TSE Stocks'!V222/'25 TSE Stocks'!V221)</f>
        <v>1.6194788896817153E-2</v>
      </c>
      <c r="W222">
        <f>LN('25 TSE Stocks'!W222/'25 TSE Stocks'!W221)</f>
        <v>8.9032714727510179E-3</v>
      </c>
      <c r="X222">
        <f>LN('25 TSE Stocks'!X222/'25 TSE Stocks'!X221)</f>
        <v>3.7944906194662585E-2</v>
      </c>
      <c r="Y222">
        <f>LN('25 TSE Stocks'!Y222/'25 TSE Stocks'!Y221)</f>
        <v>1.9665359157633815E-3</v>
      </c>
      <c r="Z222">
        <f>LN('25 TSE Stocks'!Z222/'25 TSE Stocks'!Z221)</f>
        <v>-1.6313763787737069E-2</v>
      </c>
    </row>
    <row r="223" spans="1:26" x14ac:dyDescent="0.25">
      <c r="A223" s="1">
        <v>42807</v>
      </c>
      <c r="B223">
        <f>LN('25 TSE Stocks'!B223/'25 TSE Stocks'!B222)</f>
        <v>-3.8070933218605357E-2</v>
      </c>
      <c r="C223">
        <f>LN('25 TSE Stocks'!C223/'25 TSE Stocks'!C222)</f>
        <v>-2.5205157660544562E-2</v>
      </c>
      <c r="D223">
        <f>LN('25 TSE Stocks'!D223/'25 TSE Stocks'!D222)</f>
        <v>9.2035983819503137E-3</v>
      </c>
      <c r="E223">
        <f>LN('25 TSE Stocks'!E223/'25 TSE Stocks'!E222)</f>
        <v>1.8259825710711629E-2</v>
      </c>
      <c r="F223">
        <f>LN('25 TSE Stocks'!F223/'25 TSE Stocks'!F222)</f>
        <v>-1.3869076968264065E-2</v>
      </c>
      <c r="G223">
        <f>LN('25 TSE Stocks'!G223/'25 TSE Stocks'!G222)</f>
        <v>-2.2176586747060953E-2</v>
      </c>
      <c r="H223">
        <f>LN('25 TSE Stocks'!H223/'25 TSE Stocks'!H222)</f>
        <v>-1.9635811329046418E-2</v>
      </c>
      <c r="I223">
        <f>LN('25 TSE Stocks'!I223/'25 TSE Stocks'!I222)</f>
        <v>7.9932830727579614E-3</v>
      </c>
      <c r="J223">
        <f>LN('25 TSE Stocks'!J223/'25 TSE Stocks'!J222)</f>
        <v>2.8381283521938975E-2</v>
      </c>
      <c r="K223">
        <f>LN('25 TSE Stocks'!K223/'25 TSE Stocks'!K222)</f>
        <v>1.6438470052644129E-2</v>
      </c>
      <c r="L223">
        <f>LN('25 TSE Stocks'!L223/'25 TSE Stocks'!L222)</f>
        <v>-1.6393873207250328E-2</v>
      </c>
      <c r="M223">
        <f>LN('25 TSE Stocks'!M223/'25 TSE Stocks'!M222)</f>
        <v>2.3479925304479513E-2</v>
      </c>
      <c r="N223">
        <f>LN('25 TSE Stocks'!N223/'25 TSE Stocks'!N222)</f>
        <v>-1.276149981722963E-2</v>
      </c>
      <c r="O223">
        <f>LN('25 TSE Stocks'!O223/'25 TSE Stocks'!O222)</f>
        <v>8.262555827123378E-3</v>
      </c>
      <c r="P223">
        <f>LN('25 TSE Stocks'!P223/'25 TSE Stocks'!P222)</f>
        <v>-2.5566922602487718E-2</v>
      </c>
      <c r="Q223">
        <f>LN('25 TSE Stocks'!Q223/'25 TSE Stocks'!Q222)</f>
        <v>6.1633386812129879E-3</v>
      </c>
      <c r="R223">
        <f>LN('25 TSE Stocks'!R223/'25 TSE Stocks'!R222)</f>
        <v>1.2507242680782432E-2</v>
      </c>
      <c r="S223">
        <f>LN('25 TSE Stocks'!S223/'25 TSE Stocks'!S222)</f>
        <v>-1.3004332799745975E-2</v>
      </c>
      <c r="T223">
        <f>LN('25 TSE Stocks'!T223/'25 TSE Stocks'!T222)</f>
        <v>-2.3834157598039595E-2</v>
      </c>
      <c r="U223">
        <f>LN('25 TSE Stocks'!U223/'25 TSE Stocks'!U222)</f>
        <v>1.5601626419790623E-2</v>
      </c>
      <c r="V223">
        <f>LN('25 TSE Stocks'!V223/'25 TSE Stocks'!V222)</f>
        <v>4.008298182840102E-3</v>
      </c>
      <c r="W223">
        <f>LN('25 TSE Stocks'!W223/'25 TSE Stocks'!W222)</f>
        <v>-1.2160758697602808E-2</v>
      </c>
      <c r="X223">
        <f>LN('25 TSE Stocks'!X223/'25 TSE Stocks'!X222)</f>
        <v>-2.2494847691106636E-2</v>
      </c>
      <c r="Y223">
        <f>LN('25 TSE Stocks'!Y223/'25 TSE Stocks'!Y222)</f>
        <v>-3.9369467163865128E-3</v>
      </c>
      <c r="Z223">
        <f>LN('25 TSE Stocks'!Z223/'25 TSE Stocks'!Z222)</f>
        <v>2.2765409043902132E-2</v>
      </c>
    </row>
    <row r="224" spans="1:26" x14ac:dyDescent="0.25">
      <c r="A224" s="1">
        <v>42814</v>
      </c>
      <c r="B224">
        <f>LN('25 TSE Stocks'!B224/'25 TSE Stocks'!B223)</f>
        <v>1.1268629900133248E-2</v>
      </c>
      <c r="C224">
        <f>LN('25 TSE Stocks'!C224/'25 TSE Stocks'!C223)</f>
        <v>-6.0241295916412365E-3</v>
      </c>
      <c r="D224">
        <f>LN('25 TSE Stocks'!D224/'25 TSE Stocks'!D223)</f>
        <v>-1.133969272412306E-2</v>
      </c>
      <c r="E224">
        <f>LN('25 TSE Stocks'!E224/'25 TSE Stocks'!E223)</f>
        <v>-3.6859283898326003E-2</v>
      </c>
      <c r="F224">
        <f>LN('25 TSE Stocks'!F224/'25 TSE Stocks'!F223)</f>
        <v>-5.6786820145985448E-2</v>
      </c>
      <c r="G224">
        <f>LN('25 TSE Stocks'!G224/'25 TSE Stocks'!G223)</f>
        <v>-2.3482314320367539E-2</v>
      </c>
      <c r="H224">
        <f>LN('25 TSE Stocks'!H224/'25 TSE Stocks'!H223)</f>
        <v>-3.6052961792925359E-2</v>
      </c>
      <c r="I224">
        <f>LN('25 TSE Stocks'!I224/'25 TSE Stocks'!I223)</f>
        <v>-4.2741258489983102E-3</v>
      </c>
      <c r="J224">
        <f>LN('25 TSE Stocks'!J224/'25 TSE Stocks'!J223)</f>
        <v>4.4084893924683155E-3</v>
      </c>
      <c r="K224">
        <f>LN('25 TSE Stocks'!K224/'25 TSE Stocks'!K223)</f>
        <v>-9.0990920515819206E-3</v>
      </c>
      <c r="L224">
        <f>LN('25 TSE Stocks'!L224/'25 TSE Stocks'!L223)</f>
        <v>-4.9709640370749833E-3</v>
      </c>
      <c r="M224">
        <f>LN('25 TSE Stocks'!M224/'25 TSE Stocks'!M223)</f>
        <v>-7.6631129427324456E-3</v>
      </c>
      <c r="N224">
        <f>LN('25 TSE Stocks'!N224/'25 TSE Stocks'!N223)</f>
        <v>-3.9291408314507739E-2</v>
      </c>
      <c r="O224">
        <f>LN('25 TSE Stocks'!O224/'25 TSE Stocks'!O223)</f>
        <v>3.0706158178749589E-2</v>
      </c>
      <c r="P224">
        <f>LN('25 TSE Stocks'!P224/'25 TSE Stocks'!P223)</f>
        <v>9.9109509841485283E-3</v>
      </c>
      <c r="Q224">
        <f>LN('25 TSE Stocks'!Q224/'25 TSE Stocks'!Q223)</f>
        <v>4.597622231206527E-3</v>
      </c>
      <c r="R224">
        <f>LN('25 TSE Stocks'!R224/'25 TSE Stocks'!R223)</f>
        <v>3.1590746490536901E-3</v>
      </c>
      <c r="S224">
        <f>LN('25 TSE Stocks'!S224/'25 TSE Stocks'!S223)</f>
        <v>5.2219818350608162E-3</v>
      </c>
      <c r="T224">
        <f>LN('25 TSE Stocks'!T224/'25 TSE Stocks'!T223)</f>
        <v>-2.6478244714550337E-2</v>
      </c>
      <c r="U224">
        <f>LN('25 TSE Stocks'!U224/'25 TSE Stocks'!U223)</f>
        <v>1.7468361148776045E-2</v>
      </c>
      <c r="V224">
        <f>LN('25 TSE Stocks'!V224/'25 TSE Stocks'!V223)</f>
        <v>-2.0203087079657022E-2</v>
      </c>
      <c r="W224">
        <f>LN('25 TSE Stocks'!W224/'25 TSE Stocks'!W223)</f>
        <v>-2.4496033914156844E-3</v>
      </c>
      <c r="X224">
        <f>LN('25 TSE Stocks'!X224/'25 TSE Stocks'!X223)</f>
        <v>9.8425762741336676E-3</v>
      </c>
      <c r="Y224">
        <f>LN('25 TSE Stocks'!Y224/'25 TSE Stocks'!Y223)</f>
        <v>-1.7910980886084622E-2</v>
      </c>
      <c r="Z224">
        <f>LN('25 TSE Stocks'!Z224/'25 TSE Stocks'!Z223)</f>
        <v>-2.2765409043902209E-2</v>
      </c>
    </row>
    <row r="225" spans="1:26" x14ac:dyDescent="0.25">
      <c r="A225" s="1">
        <v>42821</v>
      </c>
      <c r="B225">
        <f>LN('25 TSE Stocks'!B225/'25 TSE Stocks'!B224)</f>
        <v>1.3155807580242958E-2</v>
      </c>
      <c r="C225">
        <f>LN('25 TSE Stocks'!C225/'25 TSE Stocks'!C224)</f>
        <v>-4.5420521716937742E-3</v>
      </c>
      <c r="D225">
        <f>LN('25 TSE Stocks'!D225/'25 TSE Stocks'!D224)</f>
        <v>-1.1109178862309065E-2</v>
      </c>
      <c r="E225">
        <f>LN('25 TSE Stocks'!E225/'25 TSE Stocks'!E224)</f>
        <v>-5.0187561912415132E-3</v>
      </c>
      <c r="F225">
        <f>LN('25 TSE Stocks'!F225/'25 TSE Stocks'!F224)</f>
        <v>-2.456303829092929E-2</v>
      </c>
      <c r="G225">
        <f>LN('25 TSE Stocks'!G225/'25 TSE Stocks'!G224)</f>
        <v>-3.0480683126690482E-2</v>
      </c>
      <c r="H225">
        <f>LN('25 TSE Stocks'!H225/'25 TSE Stocks'!H224)</f>
        <v>-1.7778257310551365E-2</v>
      </c>
      <c r="I225">
        <f>LN('25 TSE Stocks'!I225/'25 TSE Stocks'!I224)</f>
        <v>-3.0147217493487581E-2</v>
      </c>
      <c r="J225">
        <f>LN('25 TSE Stocks'!J225/'25 TSE Stocks'!J224)</f>
        <v>-1.0317047864177453E-2</v>
      </c>
      <c r="K225">
        <f>LN('25 TSE Stocks'!K225/'25 TSE Stocks'!K224)</f>
        <v>-1.4733308414888024E-2</v>
      </c>
      <c r="L225">
        <f>LN('25 TSE Stocks'!L225/'25 TSE Stocks'!L224)</f>
        <v>2.6230979163084908E-2</v>
      </c>
      <c r="M225">
        <f>LN('25 TSE Stocks'!M225/'25 TSE Stocks'!M224)</f>
        <v>-1.6754927831584353E-2</v>
      </c>
      <c r="N225">
        <f>LN('25 TSE Stocks'!N225/'25 TSE Stocks'!N224)</f>
        <v>-3.4203457653001798E-2</v>
      </c>
      <c r="O225">
        <f>LN('25 TSE Stocks'!O225/'25 TSE Stocks'!O224)</f>
        <v>-3.8968714005872797E-2</v>
      </c>
      <c r="P225">
        <f>LN('25 TSE Stocks'!P225/'25 TSE Stocks'!P224)</f>
        <v>5.8997312460214368E-3</v>
      </c>
      <c r="Q225">
        <f>LN('25 TSE Stocks'!Q225/'25 TSE Stocks'!Q224)</f>
        <v>-5.8238160427893579E-2</v>
      </c>
      <c r="R225">
        <f>LN('25 TSE Stocks'!R225/'25 TSE Stocks'!R224)</f>
        <v>-1.7498544256794833E-2</v>
      </c>
      <c r="S225">
        <f>LN('25 TSE Stocks'!S225/'25 TSE Stocks'!S224)</f>
        <v>-1.7071989800680951E-2</v>
      </c>
      <c r="T225">
        <f>LN('25 TSE Stocks'!T225/'25 TSE Stocks'!T224)</f>
        <v>9.2452208392437667E-3</v>
      </c>
      <c r="U225">
        <f>LN('25 TSE Stocks'!U225/'25 TSE Stocks'!U224)</f>
        <v>-1.221205836982377E-2</v>
      </c>
      <c r="V225">
        <f>LN('25 TSE Stocks'!V225/'25 TSE Stocks'!V224)</f>
        <v>-4.5936873540800234E-2</v>
      </c>
      <c r="W225">
        <f>LN('25 TSE Stocks'!W225/'25 TSE Stocks'!W224)</f>
        <v>-1.8985348339351279E-2</v>
      </c>
      <c r="X225">
        <f>LN('25 TSE Stocks'!X225/'25 TSE Stocks'!X224)</f>
        <v>-1.9783125315581757E-2</v>
      </c>
      <c r="Y225">
        <f>LN('25 TSE Stocks'!Y225/'25 TSE Stocks'!Y224)</f>
        <v>-2.6451252160394151E-2</v>
      </c>
      <c r="Z225">
        <f>LN('25 TSE Stocks'!Z225/'25 TSE Stocks'!Z224)</f>
        <v>-3.0052164136781342E-2</v>
      </c>
    </row>
    <row r="226" spans="1:26" x14ac:dyDescent="0.25">
      <c r="A226" s="1">
        <v>42828</v>
      </c>
      <c r="B226">
        <f>LN('25 TSE Stocks'!B226/'25 TSE Stocks'!B225)</f>
        <v>-5.7947460349389822E-2</v>
      </c>
      <c r="C226">
        <f>LN('25 TSE Stocks'!C226/'25 TSE Stocks'!C225)</f>
        <v>-3.0394073492745776E-3</v>
      </c>
      <c r="D226">
        <f>LN('25 TSE Stocks'!D226/'25 TSE Stocks'!D225)</f>
        <v>-1.0275668165541102E-2</v>
      </c>
      <c r="E226">
        <f>LN('25 TSE Stocks'!E226/'25 TSE Stocks'!E225)</f>
        <v>-6.4036346734231253E-2</v>
      </c>
      <c r="F226">
        <f>LN('25 TSE Stocks'!F226/'25 TSE Stocks'!F225)</f>
        <v>-3.412588109342405E-2</v>
      </c>
      <c r="G226">
        <f>LN('25 TSE Stocks'!G226/'25 TSE Stocks'!G225)</f>
        <v>-1.7526025020610545E-2</v>
      </c>
      <c r="H226">
        <f>LN('25 TSE Stocks'!H226/'25 TSE Stocks'!H225)</f>
        <v>8.9286873300847384E-3</v>
      </c>
      <c r="I226">
        <f>LN('25 TSE Stocks'!I226/'25 TSE Stocks'!I225)</f>
        <v>-1.0166536333850654E-2</v>
      </c>
      <c r="J226">
        <f>LN('25 TSE Stocks'!J226/'25 TSE Stocks'!J225)</f>
        <v>1.760269458516352E-2</v>
      </c>
      <c r="K226">
        <f>LN('25 TSE Stocks'!K226/'25 TSE Stocks'!K225)</f>
        <v>3.8221306258404406E-2</v>
      </c>
      <c r="L226">
        <f>LN('25 TSE Stocks'!L226/'25 TSE Stocks'!L225)</f>
        <v>3.7593214565327958E-2</v>
      </c>
      <c r="M226">
        <f>LN('25 TSE Stocks'!M226/'25 TSE Stocks'!M225)</f>
        <v>9.5518154689234417E-3</v>
      </c>
      <c r="N226">
        <f>LN('25 TSE Stocks'!N226/'25 TSE Stocks'!N225)</f>
        <v>-8.1359848537249282E-3</v>
      </c>
      <c r="O226">
        <f>LN('25 TSE Stocks'!O226/'25 TSE Stocks'!O225)</f>
        <v>8.6955594706219583E-3</v>
      </c>
      <c r="P226">
        <f>LN('25 TSE Stocks'!P226/'25 TSE Stocks'!P225)</f>
        <v>1.9418065267558692E-2</v>
      </c>
      <c r="Q226">
        <f>LN('25 TSE Stocks'!Q226/'25 TSE Stocks'!Q225)</f>
        <v>3.2537778811539853E-2</v>
      </c>
      <c r="R226">
        <f>LN('25 TSE Stocks'!R226/'25 TSE Stocks'!R225)</f>
        <v>6.113686335678805E-2</v>
      </c>
      <c r="S226">
        <f>LN('25 TSE Stocks'!S226/'25 TSE Stocks'!S225)</f>
        <v>1.9672790359716821E-2</v>
      </c>
      <c r="T226">
        <f>LN('25 TSE Stocks'!T226/'25 TSE Stocks'!T225)</f>
        <v>3.8066729962201883E-4</v>
      </c>
      <c r="U226">
        <f>LN('25 TSE Stocks'!U226/'25 TSE Stocks'!U225)</f>
        <v>2.427713697309054E-2</v>
      </c>
      <c r="V226">
        <f>LN('25 TSE Stocks'!V226/'25 TSE Stocks'!V225)</f>
        <v>-1.7999707975997162E-2</v>
      </c>
      <c r="W226">
        <f>LN('25 TSE Stocks'!W226/'25 TSE Stocks'!W225)</f>
        <v>1.8232814577434326E-2</v>
      </c>
      <c r="X226">
        <f>LN('25 TSE Stocks'!X226/'25 TSE Stocks'!X225)</f>
        <v>2.4180809345882546E-2</v>
      </c>
      <c r="Y226">
        <f>LN('25 TSE Stocks'!Y226/'25 TSE Stocks'!Y225)</f>
        <v>-3.1416118339189725E-2</v>
      </c>
      <c r="Z226">
        <f>LN('25 TSE Stocks'!Z226/'25 TSE Stocks'!Z225)</f>
        <v>4.0863012330726527E-2</v>
      </c>
    </row>
    <row r="227" spans="1:26" x14ac:dyDescent="0.25">
      <c r="A227" s="1">
        <v>42835</v>
      </c>
      <c r="B227">
        <f>LN('25 TSE Stocks'!B227/'25 TSE Stocks'!B226)</f>
        <v>-8.3659325390656153E-2</v>
      </c>
      <c r="C227">
        <f>LN('25 TSE Stocks'!C227/'25 TSE Stocks'!C226)</f>
        <v>-1.5337722007492506E-2</v>
      </c>
      <c r="D227">
        <f>LN('25 TSE Stocks'!D227/'25 TSE Stocks'!D226)</f>
        <v>-6.8992910781780672E-2</v>
      </c>
      <c r="E227">
        <f>LN('25 TSE Stocks'!E227/'25 TSE Stocks'!E226)</f>
        <v>-2.8710052399133348E-2</v>
      </c>
      <c r="F227">
        <f>LN('25 TSE Stocks'!F227/'25 TSE Stocks'!F226)</f>
        <v>-2.3487890191821972E-2</v>
      </c>
      <c r="G227">
        <f>LN('25 TSE Stocks'!G227/'25 TSE Stocks'!G226)</f>
        <v>-5.8468533634765899E-3</v>
      </c>
      <c r="H227">
        <f>LN('25 TSE Stocks'!H227/'25 TSE Stocks'!H226)</f>
        <v>-6.7927402680968571E-2</v>
      </c>
      <c r="I227">
        <f>LN('25 TSE Stocks'!I227/'25 TSE Stocks'!I226)</f>
        <v>-1.8315493114970507E-2</v>
      </c>
      <c r="J227">
        <f>LN('25 TSE Stocks'!J227/'25 TSE Stocks'!J226)</f>
        <v>-3.5718001495864356E-2</v>
      </c>
      <c r="K227">
        <f>LN('25 TSE Stocks'!K227/'25 TSE Stocks'!K226)</f>
        <v>-1.801848216912396E-2</v>
      </c>
      <c r="L227">
        <f>LN('25 TSE Stocks'!L227/'25 TSE Stocks'!L226)</f>
        <v>-1.4162352224048571E-2</v>
      </c>
      <c r="M227">
        <f>LN('25 TSE Stocks'!M227/'25 TSE Stocks'!M226)</f>
        <v>-6.0019861609930131E-3</v>
      </c>
      <c r="N227">
        <f>LN('25 TSE Stocks'!N227/'25 TSE Stocks'!N226)</f>
        <v>-0.16017557588774475</v>
      </c>
      <c r="O227">
        <f>LN('25 TSE Stocks'!O227/'25 TSE Stocks'!O226)</f>
        <v>-1.967263014403E-2</v>
      </c>
      <c r="P227">
        <f>LN('25 TSE Stocks'!P227/'25 TSE Stocks'!P226)</f>
        <v>-1.7459248751593302E-2</v>
      </c>
      <c r="Q227">
        <f>LN('25 TSE Stocks'!Q227/'25 TSE Stocks'!Q226)</f>
        <v>-1.5923685856715147E-2</v>
      </c>
      <c r="R227">
        <f>LN('25 TSE Stocks'!R227/'25 TSE Stocks'!R226)</f>
        <v>-1.4116955676158885E-2</v>
      </c>
      <c r="S227">
        <f>LN('25 TSE Stocks'!S227/'25 TSE Stocks'!S226)</f>
        <v>-4.244676036972795E-2</v>
      </c>
      <c r="T227">
        <f>LN('25 TSE Stocks'!T227/'25 TSE Stocks'!T226)</f>
        <v>1.0389430843977421E-3</v>
      </c>
      <c r="U227">
        <f>LN('25 TSE Stocks'!U227/'25 TSE Stocks'!U226)</f>
        <v>-3.6806255532514855E-2</v>
      </c>
      <c r="V227">
        <f>LN('25 TSE Stocks'!V227/'25 TSE Stocks'!V226)</f>
        <v>-3.5878337426822601E-2</v>
      </c>
      <c r="W227">
        <f>LN('25 TSE Stocks'!W227/'25 TSE Stocks'!W226)</f>
        <v>-2.7744690514669639E-2</v>
      </c>
      <c r="X227">
        <f>LN('25 TSE Stocks'!X227/'25 TSE Stocks'!X226)</f>
        <v>-4.1817910675460979E-2</v>
      </c>
      <c r="Y227">
        <f>LN('25 TSE Stocks'!Y227/'25 TSE Stocks'!Y226)</f>
        <v>-5.2413719752050877E-2</v>
      </c>
      <c r="Z227">
        <f>LN('25 TSE Stocks'!Z227/'25 TSE Stocks'!Z226)</f>
        <v>-3.1855298482179217E-2</v>
      </c>
    </row>
    <row r="228" spans="1:26" x14ac:dyDescent="0.25">
      <c r="A228" s="1">
        <v>42842</v>
      </c>
      <c r="B228">
        <f>LN('25 TSE Stocks'!B228/'25 TSE Stocks'!B227)</f>
        <v>6.6467032611976201E-2</v>
      </c>
      <c r="C228">
        <f>LN('25 TSE Stocks'!C228/'25 TSE Stocks'!C227)</f>
        <v>-2.9806221716585236E-2</v>
      </c>
      <c r="D228">
        <f>LN('25 TSE Stocks'!D228/'25 TSE Stocks'!D227)</f>
        <v>3.8289423720142164E-2</v>
      </c>
      <c r="E228">
        <f>LN('25 TSE Stocks'!E228/'25 TSE Stocks'!E227)</f>
        <v>3.4086506014425394E-2</v>
      </c>
      <c r="F228">
        <f>LN('25 TSE Stocks'!F228/'25 TSE Stocks'!F227)</f>
        <v>3.9386125095282713E-2</v>
      </c>
      <c r="G228">
        <f>LN('25 TSE Stocks'!G228/'25 TSE Stocks'!G227)</f>
        <v>9.7829412532392385E-3</v>
      </c>
      <c r="H228">
        <f>LN('25 TSE Stocks'!H228/'25 TSE Stocks'!H227)</f>
        <v>7.2394823733383268E-2</v>
      </c>
      <c r="I228">
        <f>LN('25 TSE Stocks'!I228/'25 TSE Stocks'!I227)</f>
        <v>1.0419947902713516E-2</v>
      </c>
      <c r="J228">
        <f>LN('25 TSE Stocks'!J228/'25 TSE Stocks'!J227)</f>
        <v>2.5431210747164291E-2</v>
      </c>
      <c r="K228">
        <f>LN('25 TSE Stocks'!K228/'25 TSE Stocks'!K227)</f>
        <v>1.4440665383141541E-2</v>
      </c>
      <c r="L228">
        <f>LN('25 TSE Stocks'!L228/'25 TSE Stocks'!L227)</f>
        <v>-2.8940672400822917E-2</v>
      </c>
      <c r="M228">
        <f>LN('25 TSE Stocks'!M228/'25 TSE Stocks'!M227)</f>
        <v>2.626797447757306E-2</v>
      </c>
      <c r="N228">
        <f>LN('25 TSE Stocks'!N228/'25 TSE Stocks'!N227)</f>
        <v>3.1642959088720342E-2</v>
      </c>
      <c r="O228">
        <f>LN('25 TSE Stocks'!O228/'25 TSE Stocks'!O227)</f>
        <v>2.2698417665056588E-2</v>
      </c>
      <c r="P228">
        <f>LN('25 TSE Stocks'!P228/'25 TSE Stocks'!P227)</f>
        <v>1.55344427079758E-2</v>
      </c>
      <c r="Q228">
        <f>LN('25 TSE Stocks'!Q228/'25 TSE Stocks'!Q227)</f>
        <v>2.0651960006754056E-2</v>
      </c>
      <c r="R228">
        <f>LN('25 TSE Stocks'!R228/'25 TSE Stocks'!R227)</f>
        <v>-7.4644609981830501E-3</v>
      </c>
      <c r="S228">
        <f>LN('25 TSE Stocks'!S228/'25 TSE Stocks'!S227)</f>
        <v>-2.7136445571573592E-3</v>
      </c>
      <c r="T228">
        <f>LN('25 TSE Stocks'!T228/'25 TSE Stocks'!T227)</f>
        <v>4.1693789227595882E-2</v>
      </c>
      <c r="U228">
        <f>LN('25 TSE Stocks'!U228/'25 TSE Stocks'!U227)</f>
        <v>1.8083951427320361E-2</v>
      </c>
      <c r="V228">
        <f>LN('25 TSE Stocks'!V228/'25 TSE Stocks'!V227)</f>
        <v>1.8100034115346348E-2</v>
      </c>
      <c r="W228">
        <f>LN('25 TSE Stocks'!W228/'25 TSE Stocks'!W227)</f>
        <v>2.4422267836687012E-2</v>
      </c>
      <c r="X228">
        <f>LN('25 TSE Stocks'!X228/'25 TSE Stocks'!X227)</f>
        <v>2.1127697140824502E-2</v>
      </c>
      <c r="Y228">
        <f>LN('25 TSE Stocks'!Y228/'25 TSE Stocks'!Y227)</f>
        <v>2.8731404618716164E-2</v>
      </c>
      <c r="Z228">
        <f>LN('25 TSE Stocks'!Z228/'25 TSE Stocks'!Z227)</f>
        <v>-3.4128257374673771E-3</v>
      </c>
    </row>
    <row r="229" spans="1:26" x14ac:dyDescent="0.25">
      <c r="A229" s="1">
        <v>42849</v>
      </c>
      <c r="B229">
        <f>LN('25 TSE Stocks'!B229/'25 TSE Stocks'!B228)</f>
        <v>4.7275224090274945E-2</v>
      </c>
      <c r="C229">
        <f>LN('25 TSE Stocks'!C229/'25 TSE Stocks'!C228)</f>
        <v>9.7045874571368471E-2</v>
      </c>
      <c r="D229">
        <f>LN('25 TSE Stocks'!D229/'25 TSE Stocks'!D228)</f>
        <v>5.6594879765257629E-2</v>
      </c>
      <c r="E229">
        <f>LN('25 TSE Stocks'!E229/'25 TSE Stocks'!E228)</f>
        <v>6.4873536500637624E-2</v>
      </c>
      <c r="F229">
        <f>LN('25 TSE Stocks'!F229/'25 TSE Stocks'!F228)</f>
        <v>4.4400270053007916E-2</v>
      </c>
      <c r="G229">
        <f>LN('25 TSE Stocks'!G229/'25 TSE Stocks'!G228)</f>
        <v>3.0279972572739119E-2</v>
      </c>
      <c r="H229">
        <f>LN('25 TSE Stocks'!H229/'25 TSE Stocks'!H228)</f>
        <v>5.7736307075417957E-2</v>
      </c>
      <c r="I229">
        <f>LN('25 TSE Stocks'!I229/'25 TSE Stocks'!I228)</f>
        <v>2.2608418017541394E-2</v>
      </c>
      <c r="J229">
        <f>LN('25 TSE Stocks'!J229/'25 TSE Stocks'!J228)</f>
        <v>1.4761433392752683E-3</v>
      </c>
      <c r="K229">
        <f>LN('25 TSE Stocks'!K229/'25 TSE Stocks'!K228)</f>
        <v>4.5542051221069052E-2</v>
      </c>
      <c r="L229">
        <f>LN('25 TSE Stocks'!L229/'25 TSE Stocks'!L228)</f>
        <v>3.3683723415496032E-2</v>
      </c>
      <c r="M229">
        <f>LN('25 TSE Stocks'!M229/'25 TSE Stocks'!M228)</f>
        <v>2.1676668020734622E-2</v>
      </c>
      <c r="N229">
        <f>LN('25 TSE Stocks'!N229/'25 TSE Stocks'!N228)</f>
        <v>7.7264633198036684E-2</v>
      </c>
      <c r="O229">
        <f>LN('25 TSE Stocks'!O229/'25 TSE Stocks'!O228)</f>
        <v>1.3716427827534928E-2</v>
      </c>
      <c r="P229">
        <f>LN('25 TSE Stocks'!P229/'25 TSE Stocks'!P228)</f>
        <v>-3.5297833409625626E-2</v>
      </c>
      <c r="Q229">
        <f>LN('25 TSE Stocks'!Q229/'25 TSE Stocks'!Q228)</f>
        <v>3.1398080019306852E-3</v>
      </c>
      <c r="R229">
        <f>LN('25 TSE Stocks'!R229/'25 TSE Stocks'!R228)</f>
        <v>3.720152939253444E-2</v>
      </c>
      <c r="S229">
        <f>LN('25 TSE Stocks'!S229/'25 TSE Stocks'!S228)</f>
        <v>5.4201066620723623E-3</v>
      </c>
      <c r="T229">
        <f>LN('25 TSE Stocks'!T229/'25 TSE Stocks'!T228)</f>
        <v>4.1936930941077574E-2</v>
      </c>
      <c r="U229">
        <f>LN('25 TSE Stocks'!U229/'25 TSE Stocks'!U228)</f>
        <v>1.6277536399259258E-3</v>
      </c>
      <c r="V229">
        <f>LN('25 TSE Stocks'!V229/'25 TSE Stocks'!V228)</f>
        <v>3.9565631614009736E-2</v>
      </c>
      <c r="W229">
        <f>LN('25 TSE Stocks'!W229/'25 TSE Stocks'!W228)</f>
        <v>3.1124670326890817E-2</v>
      </c>
      <c r="X229">
        <f>LN('25 TSE Stocks'!X229/'25 TSE Stocks'!X228)</f>
        <v>1.4921624768628073E-3</v>
      </c>
      <c r="Y229">
        <f>LN('25 TSE Stocks'!Y229/'25 TSE Stocks'!Y228)</f>
        <v>6.1264845487935676E-2</v>
      </c>
      <c r="Z229">
        <f>LN('25 TSE Stocks'!Z229/'25 TSE Stocks'!Z228)</f>
        <v>3.4128257374673125E-3</v>
      </c>
    </row>
    <row r="230" spans="1:26" x14ac:dyDescent="0.25">
      <c r="A230" s="1">
        <v>42856</v>
      </c>
      <c r="B230">
        <f>LN('25 TSE Stocks'!B230/'25 TSE Stocks'!B229)</f>
        <v>-8.9332286912148937E-2</v>
      </c>
      <c r="C230">
        <f>LN('25 TSE Stocks'!C230/'25 TSE Stocks'!C229)</f>
        <v>-1.1628066344821473E-2</v>
      </c>
      <c r="D230">
        <f>LN('25 TSE Stocks'!D230/'25 TSE Stocks'!D229)</f>
        <v>2.7657905815208498E-2</v>
      </c>
      <c r="E230">
        <f>LN('25 TSE Stocks'!E230/'25 TSE Stocks'!E229)</f>
        <v>3.09238396142935E-2</v>
      </c>
      <c r="F230">
        <f>LN('25 TSE Stocks'!F230/'25 TSE Stocks'!F229)</f>
        <v>9.402991000765127E-3</v>
      </c>
      <c r="G230">
        <f>LN('25 TSE Stocks'!G230/'25 TSE Stocks'!G229)</f>
        <v>1.7737152273081844E-2</v>
      </c>
      <c r="H230">
        <f>LN('25 TSE Stocks'!H230/'25 TSE Stocks'!H229)</f>
        <v>1.6690163070013198E-2</v>
      </c>
      <c r="I230">
        <f>LN('25 TSE Stocks'!I230/'25 TSE Stocks'!I229)</f>
        <v>-2.657969154736025E-2</v>
      </c>
      <c r="J230">
        <f>LN('25 TSE Stocks'!J230/'25 TSE Stocks'!J229)</f>
        <v>3.1933086450082269E-2</v>
      </c>
      <c r="K230">
        <f>LN('25 TSE Stocks'!K230/'25 TSE Stocks'!K229)</f>
        <v>2.7028636976329502E-2</v>
      </c>
      <c r="L230">
        <f>LN('25 TSE Stocks'!L230/'25 TSE Stocks'!L229)</f>
        <v>-6.3289719387893406E-3</v>
      </c>
      <c r="M230">
        <f>LN('25 TSE Stocks'!M230/'25 TSE Stocks'!M229)</f>
        <v>9.6185118701890317E-3</v>
      </c>
      <c r="N230">
        <f>LN('25 TSE Stocks'!N230/'25 TSE Stocks'!N229)</f>
        <v>-5.0710565585023E-3</v>
      </c>
      <c r="O230">
        <f>LN('25 TSE Stocks'!O230/'25 TSE Stocks'!O229)</f>
        <v>-6.3715847722153274E-2</v>
      </c>
      <c r="P230">
        <f>LN('25 TSE Stocks'!P230/'25 TSE Stocks'!P229)</f>
        <v>9.9304027207237824E-3</v>
      </c>
      <c r="Q230">
        <f>LN('25 TSE Stocks'!Q230/'25 TSE Stocks'!Q229)</f>
        <v>-3.1398080019305738E-3</v>
      </c>
      <c r="R230">
        <f>LN('25 TSE Stocks'!R230/'25 TSE Stocks'!R229)</f>
        <v>7.4037334962525651E-3</v>
      </c>
      <c r="S230">
        <f>LN('25 TSE Stocks'!S230/'25 TSE Stocks'!S229)</f>
        <v>1.0752708813814727E-2</v>
      </c>
      <c r="T230">
        <f>LN('25 TSE Stocks'!T230/'25 TSE Stocks'!T229)</f>
        <v>-1.9119418602848216E-3</v>
      </c>
      <c r="U230">
        <f>LN('25 TSE Stocks'!U230/'25 TSE Stocks'!U229)</f>
        <v>-3.2584345800922214E-3</v>
      </c>
      <c r="V230">
        <f>LN('25 TSE Stocks'!V230/'25 TSE Stocks'!V229)</f>
        <v>4.3009386198811254E-3</v>
      </c>
      <c r="W230">
        <f>LN('25 TSE Stocks'!W230/'25 TSE Stocks'!W229)</f>
        <v>-1.6142835507341356E-3</v>
      </c>
      <c r="X230">
        <f>LN('25 TSE Stocks'!X230/'25 TSE Stocks'!X229)</f>
        <v>1.9198051057773533E-2</v>
      </c>
      <c r="Y230">
        <f>LN('25 TSE Stocks'!Y230/'25 TSE Stocks'!Y229)</f>
        <v>3.4243313715339091E-2</v>
      </c>
      <c r="Z230">
        <f>LN('25 TSE Stocks'!Z230/'25 TSE Stocks'!Z229)</f>
        <v>1.6892292012539851E-2</v>
      </c>
    </row>
    <row r="231" spans="1:26" x14ac:dyDescent="0.25">
      <c r="A231" s="1">
        <v>42863</v>
      </c>
      <c r="B231">
        <f>LN('25 TSE Stocks'!B231/'25 TSE Stocks'!B230)</f>
        <v>9.0021288463999011E-2</v>
      </c>
      <c r="C231">
        <f>LN('25 TSE Stocks'!C231/'25 TSE Stocks'!C230)</f>
        <v>6.7822548610693631E-2</v>
      </c>
      <c r="D231">
        <f>LN('25 TSE Stocks'!D231/'25 TSE Stocks'!D230)</f>
        <v>9.0401236114034042E-2</v>
      </c>
      <c r="E231">
        <f>LN('25 TSE Stocks'!E231/'25 TSE Stocks'!E230)</f>
        <v>3.9408175605639903E-2</v>
      </c>
      <c r="F231">
        <f>LN('25 TSE Stocks'!F231/'25 TSE Stocks'!F230)</f>
        <v>1.9503977703736256E-2</v>
      </c>
      <c r="G231">
        <f>LN('25 TSE Stocks'!G231/'25 TSE Stocks'!G230)</f>
        <v>-1.5750778646554924E-2</v>
      </c>
      <c r="H231">
        <f>LN('25 TSE Stocks'!H231/'25 TSE Stocks'!H230)</f>
        <v>4.4511613866050403E-2</v>
      </c>
      <c r="I231">
        <f>LN('25 TSE Stocks'!I231/'25 TSE Stocks'!I230)</f>
        <v>5.8551822655976936E-2</v>
      </c>
      <c r="J231">
        <f>LN('25 TSE Stocks'!J231/'25 TSE Stocks'!J230)</f>
        <v>-7.5647774456696404E-2</v>
      </c>
      <c r="K231">
        <f>LN('25 TSE Stocks'!K231/'25 TSE Stocks'!K230)</f>
        <v>5.1959836963153712E-2</v>
      </c>
      <c r="L231">
        <f>LN('25 TSE Stocks'!L231/'25 TSE Stocks'!L230)</f>
        <v>7.930974465052533E-2</v>
      </c>
      <c r="M231">
        <f>LN('25 TSE Stocks'!M231/'25 TSE Stocks'!M230)</f>
        <v>7.5175736874119617E-2</v>
      </c>
      <c r="N231">
        <f>LN('25 TSE Stocks'!N231/'25 TSE Stocks'!N230)</f>
        <v>-1.5885590906058976E-2</v>
      </c>
      <c r="O231">
        <f>LN('25 TSE Stocks'!O231/'25 TSE Stocks'!O230)</f>
        <v>2.730100222956177E-2</v>
      </c>
      <c r="P231">
        <f>LN('25 TSE Stocks'!P231/'25 TSE Stocks'!P230)</f>
        <v>9.8329879809259495E-3</v>
      </c>
      <c r="Q231">
        <f>LN('25 TSE Stocks'!Q231/'25 TSE Stocks'!Q230)</f>
        <v>1.8692088994257568E-2</v>
      </c>
      <c r="R231">
        <f>LN('25 TSE Stocks'!R231/'25 TSE Stocks'!R230)</f>
        <v>1.5682356463889071E-2</v>
      </c>
      <c r="S231">
        <f>LN('25 TSE Stocks'!S231/'25 TSE Stocks'!S230)</f>
        <v>5.3333846126781504E-3</v>
      </c>
      <c r="T231">
        <f>LN('25 TSE Stocks'!T231/'25 TSE Stocks'!T230)</f>
        <v>-2.4214206858567799E-2</v>
      </c>
      <c r="U231">
        <f>LN('25 TSE Stocks'!U231/'25 TSE Stocks'!U230)</f>
        <v>8.774553528178157E-2</v>
      </c>
      <c r="V231">
        <f>LN('25 TSE Stocks'!V231/'25 TSE Stocks'!V230)</f>
        <v>2.5425121533038934E-2</v>
      </c>
      <c r="W231">
        <f>LN('25 TSE Stocks'!W231/'25 TSE Stocks'!W230)</f>
        <v>7.2434476732929276E-3</v>
      </c>
      <c r="X231">
        <f>LN('25 TSE Stocks'!X231/'25 TSE Stocks'!X230)</f>
        <v>5.6860653670579742E-2</v>
      </c>
      <c r="Y231">
        <f>LN('25 TSE Stocks'!Y231/'25 TSE Stocks'!Y230)</f>
        <v>0.14705324256816335</v>
      </c>
      <c r="Z231">
        <f>LN('25 TSE Stocks'!Z231/'25 TSE Stocks'!Z230)</f>
        <v>0</v>
      </c>
    </row>
    <row r="232" spans="1:26" x14ac:dyDescent="0.25">
      <c r="A232" s="1">
        <v>42870</v>
      </c>
      <c r="B232">
        <f>LN('25 TSE Stocks'!B232/'25 TSE Stocks'!B231)</f>
        <v>8.9131982317299761E-3</v>
      </c>
      <c r="C232">
        <f>LN('25 TSE Stocks'!C232/'25 TSE Stocks'!C231)</f>
        <v>-9.6087601863891429E-3</v>
      </c>
      <c r="D232">
        <f>LN('25 TSE Stocks'!D232/'25 TSE Stocks'!D231)</f>
        <v>2.3383587434250314E-2</v>
      </c>
      <c r="E232">
        <f>LN('25 TSE Stocks'!E232/'25 TSE Stocks'!E231)</f>
        <v>-4.0626765954071435E-2</v>
      </c>
      <c r="F232">
        <f>LN('25 TSE Stocks'!F232/'25 TSE Stocks'!F231)</f>
        <v>-5.6497762982876877E-2</v>
      </c>
      <c r="G232">
        <f>LN('25 TSE Stocks'!G232/'25 TSE Stocks'!G231)</f>
        <v>-1.3653231218544143E-2</v>
      </c>
      <c r="H232">
        <f>LN('25 TSE Stocks'!H232/'25 TSE Stocks'!H231)</f>
        <v>-4.7274019059839717E-2</v>
      </c>
      <c r="I232">
        <f>LN('25 TSE Stocks'!I232/'25 TSE Stocks'!I231)</f>
        <v>4.8956898805409699E-3</v>
      </c>
      <c r="J232">
        <f>LN('25 TSE Stocks'!J232/'25 TSE Stocks'!J231)</f>
        <v>-3.9282325452776684E-2</v>
      </c>
      <c r="K232">
        <f>LN('25 TSE Stocks'!K232/'25 TSE Stocks'!K231)</f>
        <v>1.8809386220717546E-2</v>
      </c>
      <c r="L232">
        <f>LN('25 TSE Stocks'!L232/'25 TSE Stocks'!L231)</f>
        <v>8.1620585797555892E-2</v>
      </c>
      <c r="M232">
        <f>LN('25 TSE Stocks'!M232/'25 TSE Stocks'!M231)</f>
        <v>-3.3351012586435038E-3</v>
      </c>
      <c r="N232">
        <f>LN('25 TSE Stocks'!N232/'25 TSE Stocks'!N231)</f>
        <v>-7.172667126743279E-2</v>
      </c>
      <c r="O232">
        <f>LN('25 TSE Stocks'!O232/'25 TSE Stocks'!O231)</f>
        <v>1.7505734565889674E-2</v>
      </c>
      <c r="P232">
        <f>LN('25 TSE Stocks'!P232/'25 TSE Stocks'!P231)</f>
        <v>5.8896525567170059E-2</v>
      </c>
      <c r="Q232">
        <f>LN('25 TSE Stocks'!Q232/'25 TSE Stocks'!Q231)</f>
        <v>4.0822036289633323E-2</v>
      </c>
      <c r="R232">
        <f>LN('25 TSE Stocks'!R232/'25 TSE Stocks'!R231)</f>
        <v>-9.5896028242363415E-3</v>
      </c>
      <c r="S232">
        <f>LN('25 TSE Stocks'!S232/'25 TSE Stocks'!S231)</f>
        <v>-1.2040407084195447E-2</v>
      </c>
      <c r="T232">
        <f>LN('25 TSE Stocks'!T232/'25 TSE Stocks'!T231)</f>
        <v>-4.6146641004656104E-2</v>
      </c>
      <c r="U232">
        <f>LN('25 TSE Stocks'!U232/'25 TSE Stocks'!U231)</f>
        <v>2.6259046981146016E-2</v>
      </c>
      <c r="V232">
        <f>LN('25 TSE Stocks'!V232/'25 TSE Stocks'!V231)</f>
        <v>2.4794561514212832E-2</v>
      </c>
      <c r="W232">
        <f>LN('25 TSE Stocks'!W232/'25 TSE Stocks'!W231)</f>
        <v>-1.7799890680320792E-2</v>
      </c>
      <c r="X232">
        <f>LN('25 TSE Stocks'!X232/'25 TSE Stocks'!X231)</f>
        <v>2.1418004692338614E-2</v>
      </c>
      <c r="Y232">
        <f>LN('25 TSE Stocks'!Y232/'25 TSE Stocks'!Y231)</f>
        <v>-4.0110011758322295E-2</v>
      </c>
      <c r="Z232">
        <f>LN('25 TSE Stocks'!Z232/'25 TSE Stocks'!Z231)</f>
        <v>-1.349080938139737E-2</v>
      </c>
    </row>
    <row r="233" spans="1:26" x14ac:dyDescent="0.25">
      <c r="A233" s="1">
        <v>42877</v>
      </c>
      <c r="B233">
        <f>LN('25 TSE Stocks'!B233/'25 TSE Stocks'!B232)</f>
        <v>5.7044700947505828E-2</v>
      </c>
      <c r="C233">
        <f>LN('25 TSE Stocks'!C233/'25 TSE Stocks'!C232)</f>
        <v>4.1869702100698854E-2</v>
      </c>
      <c r="D233">
        <f>LN('25 TSE Stocks'!D233/'25 TSE Stocks'!D232)</f>
        <v>1.5290934867429768E-2</v>
      </c>
      <c r="E233">
        <f>LN('25 TSE Stocks'!E233/'25 TSE Stocks'!E232)</f>
        <v>4.8660920659186514E-3</v>
      </c>
      <c r="F233">
        <f>LN('25 TSE Stocks'!F233/'25 TSE Stocks'!F232)</f>
        <v>7.6526371318368465E-3</v>
      </c>
      <c r="G233">
        <f>LN('25 TSE Stocks'!G233/'25 TSE Stocks'!G232)</f>
        <v>-4.0316103372448594E-3</v>
      </c>
      <c r="H233">
        <f>LN('25 TSE Stocks'!H233/'25 TSE Stocks'!H232)</f>
        <v>-2.3794082994247321E-2</v>
      </c>
      <c r="I233">
        <f>LN('25 TSE Stocks'!I233/'25 TSE Stocks'!I232)</f>
        <v>1.256074230580036E-2</v>
      </c>
      <c r="J233">
        <f>LN('25 TSE Stocks'!J233/'25 TSE Stocks'!J232)</f>
        <v>6.3897036510038134E-3</v>
      </c>
      <c r="K233">
        <f>LN('25 TSE Stocks'!K233/'25 TSE Stocks'!K232)</f>
        <v>1.5408445424873149E-2</v>
      </c>
      <c r="L233">
        <f>LN('25 TSE Stocks'!L233/'25 TSE Stocks'!L232)</f>
        <v>4.7502390374079384E-2</v>
      </c>
      <c r="M233">
        <f>LN('25 TSE Stocks'!M233/'25 TSE Stocks'!M232)</f>
        <v>8.3169493154111856E-3</v>
      </c>
      <c r="N233">
        <f>LN('25 TSE Stocks'!N233/'25 TSE Stocks'!N232)</f>
        <v>2.0324767866797083E-2</v>
      </c>
      <c r="O233">
        <f>LN('25 TSE Stocks'!O233/'25 TSE Stocks'!O232)</f>
        <v>1.3008130486364085E-3</v>
      </c>
      <c r="P233">
        <f>LN('25 TSE Stocks'!P233/'25 TSE Stocks'!P232)</f>
        <v>1.2832340232861675E-2</v>
      </c>
      <c r="Q233">
        <f>LN('25 TSE Stocks'!Q233/'25 TSE Stocks'!Q232)</f>
        <v>2.1978760590495874E-2</v>
      </c>
      <c r="R233">
        <f>LN('25 TSE Stocks'!R233/'25 TSE Stocks'!R232)</f>
        <v>-5.2501393024501648E-3</v>
      </c>
      <c r="S233">
        <f>LN('25 TSE Stocks'!S233/'25 TSE Stocks'!S232)</f>
        <v>8.0429977839795649E-3</v>
      </c>
      <c r="T233">
        <f>LN('25 TSE Stocks'!T233/'25 TSE Stocks'!T232)</f>
        <v>-3.4468282566810858E-2</v>
      </c>
      <c r="U233">
        <f>LN('25 TSE Stocks'!U233/'25 TSE Stocks'!U232)</f>
        <v>3.6335675474008502E-3</v>
      </c>
      <c r="V233">
        <f>LN('25 TSE Stocks'!V233/'25 TSE Stocks'!V232)</f>
        <v>0</v>
      </c>
      <c r="W233">
        <f>LN('25 TSE Stocks'!W233/'25 TSE Stocks'!W232)</f>
        <v>2.4459326160354324E-3</v>
      </c>
      <c r="X233">
        <f>LN('25 TSE Stocks'!X233/'25 TSE Stocks'!X232)</f>
        <v>8.0825272853130223E-3</v>
      </c>
      <c r="Y233">
        <f>LN('25 TSE Stocks'!Y233/'25 TSE Stocks'!Y232)</f>
        <v>-2.1583466476743435E-2</v>
      </c>
      <c r="Z233">
        <f>LN('25 TSE Stocks'!Z233/'25 TSE Stocks'!Z232)</f>
        <v>-1.5398083646005263E-2</v>
      </c>
    </row>
    <row r="234" spans="1:26" x14ac:dyDescent="0.25">
      <c r="A234" s="1">
        <v>42884</v>
      </c>
      <c r="B234">
        <f>LN('25 TSE Stocks'!B234/'25 TSE Stocks'!B233)</f>
        <v>5.8232513701482955E-2</v>
      </c>
      <c r="C234">
        <f>LN('25 TSE Stocks'!C234/'25 TSE Stocks'!C233)</f>
        <v>4.5256586207095592E-2</v>
      </c>
      <c r="D234">
        <f>LN('25 TSE Stocks'!D234/'25 TSE Stocks'!D233)</f>
        <v>4.5967930277066436E-2</v>
      </c>
      <c r="E234">
        <f>LN('25 TSE Stocks'!E234/'25 TSE Stocks'!E233)</f>
        <v>1.9231403535524501E-2</v>
      </c>
      <c r="F234">
        <f>LN('25 TSE Stocks'!F234/'25 TSE Stocks'!F233)</f>
        <v>3.7271577670440606E-2</v>
      </c>
      <c r="G234">
        <f>LN('25 TSE Stocks'!G234/'25 TSE Stocks'!G233)</f>
        <v>2.509895887151169E-2</v>
      </c>
      <c r="H234">
        <f>LN('25 TSE Stocks'!H234/'25 TSE Stocks'!H233)</f>
        <v>6.8426118435933617E-2</v>
      </c>
      <c r="I234">
        <f>LN('25 TSE Stocks'!I234/'25 TSE Stocks'!I233)</f>
        <v>5.840277975598944E-2</v>
      </c>
      <c r="J234">
        <f>LN('25 TSE Stocks'!J234/'25 TSE Stocks'!J233)</f>
        <v>6.7718192837052882E-2</v>
      </c>
      <c r="K234">
        <f>LN('25 TSE Stocks'!K234/'25 TSE Stocks'!K233)</f>
        <v>2.5661638134533763E-2</v>
      </c>
      <c r="L234">
        <f>LN('25 TSE Stocks'!L234/'25 TSE Stocks'!L233)</f>
        <v>2.6702247968042065E-2</v>
      </c>
      <c r="M234">
        <f>LN('25 TSE Stocks'!M234/'25 TSE Stocks'!M233)</f>
        <v>1.8871077065266296E-2</v>
      </c>
      <c r="N234">
        <f>LN('25 TSE Stocks'!N234/'25 TSE Stocks'!N233)</f>
        <v>4.62232477268101E-2</v>
      </c>
      <c r="O234">
        <f>LN('25 TSE Stocks'!O234/'25 TSE Stocks'!O233)</f>
        <v>3.1139237064754501E-2</v>
      </c>
      <c r="P234">
        <f>LN('25 TSE Stocks'!P234/'25 TSE Stocks'!P233)</f>
        <v>-5.4794028406880257E-3</v>
      </c>
      <c r="Q234">
        <f>LN('25 TSE Stocks'!Q234/'25 TSE Stocks'!Q233)</f>
        <v>4.2559702545047276E-2</v>
      </c>
      <c r="R234">
        <f>LN('25 TSE Stocks'!R234/'25 TSE Stocks'!R233)</f>
        <v>9.0138350200253143E-3</v>
      </c>
      <c r="S234">
        <f>LN('25 TSE Stocks'!S234/'25 TSE Stocks'!S233)</f>
        <v>9.3024207221638691E-3</v>
      </c>
      <c r="T234">
        <f>LN('25 TSE Stocks'!T234/'25 TSE Stocks'!T233)</f>
        <v>8.1594744557509161E-2</v>
      </c>
      <c r="U234">
        <f>LN('25 TSE Stocks'!U234/'25 TSE Stocks'!U233)</f>
        <v>1.697396850709023E-2</v>
      </c>
      <c r="V234">
        <f>LN('25 TSE Stocks'!V234/'25 TSE Stocks'!V233)</f>
        <v>1.2170665513293382E-2</v>
      </c>
      <c r="W234">
        <f>LN('25 TSE Stocks'!W234/'25 TSE Stocks'!W233)</f>
        <v>2.810319319809431E-2</v>
      </c>
      <c r="X234">
        <f>LN('25 TSE Stocks'!X234/'25 TSE Stocks'!X233)</f>
        <v>5.9466285143164287E-2</v>
      </c>
      <c r="Y234">
        <f>LN('25 TSE Stocks'!Y234/'25 TSE Stocks'!Y233)</f>
        <v>5.4832318509024411E-2</v>
      </c>
      <c r="Z234">
        <f>LN('25 TSE Stocks'!Z234/'25 TSE Stocks'!Z233)</f>
        <v>6.8727177452712817E-3</v>
      </c>
    </row>
    <row r="235" spans="1:26" x14ac:dyDescent="0.25">
      <c r="A235" s="1">
        <v>42891</v>
      </c>
      <c r="B235">
        <f>LN('25 TSE Stocks'!B235/'25 TSE Stocks'!B234)</f>
        <v>9.0654200097600918E-2</v>
      </c>
      <c r="C235">
        <f>LN('25 TSE Stocks'!C235/'25 TSE Stocks'!C234)</f>
        <v>-8.8506677436524614E-2</v>
      </c>
      <c r="D235">
        <f>LN('25 TSE Stocks'!D235/'25 TSE Stocks'!D234)</f>
        <v>-1.4598690881132848E-2</v>
      </c>
      <c r="E235">
        <f>LN('25 TSE Stocks'!E235/'25 TSE Stocks'!E234)</f>
        <v>-2.6539574022183644E-2</v>
      </c>
      <c r="F235">
        <f>LN('25 TSE Stocks'!F235/'25 TSE Stocks'!F234)</f>
        <v>1.7991210605190749E-2</v>
      </c>
      <c r="G235">
        <f>LN('25 TSE Stocks'!G235/'25 TSE Stocks'!G234)</f>
        <v>-4.2588233736450425E-2</v>
      </c>
      <c r="H235">
        <f>LN('25 TSE Stocks'!H235/'25 TSE Stocks'!H234)</f>
        <v>-2.6811083023418239E-2</v>
      </c>
      <c r="I235">
        <f>LN('25 TSE Stocks'!I235/'25 TSE Stocks'!I234)</f>
        <v>1.2498413239883745E-2</v>
      </c>
      <c r="J235">
        <f>LN('25 TSE Stocks'!J235/'25 TSE Stocks'!J234)</f>
        <v>4.4544355032146892E-3</v>
      </c>
      <c r="K235">
        <f>LN('25 TSE Stocks'!K235/'25 TSE Stocks'!K234)</f>
        <v>1.1852129503499268E-2</v>
      </c>
      <c r="L235">
        <f>LN('25 TSE Stocks'!L235/'25 TSE Stocks'!L234)</f>
        <v>-1.2626686046801212E-2</v>
      </c>
      <c r="M235">
        <f>LN('25 TSE Stocks'!M235/'25 TSE Stocks'!M234)</f>
        <v>-2.9138905831511047E-2</v>
      </c>
      <c r="N235">
        <f>LN('25 TSE Stocks'!N235/'25 TSE Stocks'!N234)</f>
        <v>1.0380101506537549E-3</v>
      </c>
      <c r="O235">
        <f>LN('25 TSE Stocks'!O235/'25 TSE Stocks'!O234)</f>
        <v>-1.6515224079009218E-2</v>
      </c>
      <c r="P235">
        <f>LN('25 TSE Stocks'!P235/'25 TSE Stocks'!P234)</f>
        <v>5.8683452549663999E-2</v>
      </c>
      <c r="Q235">
        <f>LN('25 TSE Stocks'!Q235/'25 TSE Stocks'!Q234)</f>
        <v>-2.7815758636542502E-3</v>
      </c>
      <c r="R235">
        <f>LN('25 TSE Stocks'!R235/'25 TSE Stocks'!R234)</f>
        <v>-3.2449027068931074E-2</v>
      </c>
      <c r="S235">
        <f>LN('25 TSE Stocks'!S235/'25 TSE Stocks'!S234)</f>
        <v>-9.3024207221637633E-3</v>
      </c>
      <c r="T235">
        <f>LN('25 TSE Stocks'!T235/'25 TSE Stocks'!T234)</f>
        <v>5.7104094984357374E-2</v>
      </c>
      <c r="U235">
        <f>LN('25 TSE Stocks'!U235/'25 TSE Stocks'!U234)</f>
        <v>-2.3231754159162375E-2</v>
      </c>
      <c r="V235">
        <f>LN('25 TSE Stocks'!V235/'25 TSE Stocks'!V234)</f>
        <v>-1.2170665513293273E-2</v>
      </c>
      <c r="W235">
        <f>LN('25 TSE Stocks'!W235/'25 TSE Stocks'!W234)</f>
        <v>-2.6475888491311148E-2</v>
      </c>
      <c r="X235">
        <f>LN('25 TSE Stocks'!X235/'25 TSE Stocks'!X234)</f>
        <v>1.9612738675176898E-2</v>
      </c>
      <c r="Y235">
        <f>LN('25 TSE Stocks'!Y235/'25 TSE Stocks'!Y234)</f>
        <v>0.11222165098339243</v>
      </c>
      <c r="Z235">
        <f>LN('25 TSE Stocks'!Z235/'25 TSE Stocks'!Z234)</f>
        <v>-2.9541561157908576E-2</v>
      </c>
    </row>
    <row r="236" spans="1:26" x14ac:dyDescent="0.25">
      <c r="A236" s="1">
        <v>42898</v>
      </c>
      <c r="B236">
        <f>LN('25 TSE Stocks'!B236/'25 TSE Stocks'!B235)</f>
        <v>4.4346169041004444E-3</v>
      </c>
      <c r="C236">
        <f>LN('25 TSE Stocks'!C236/'25 TSE Stocks'!C235)</f>
        <v>2.7586645792747177E-3</v>
      </c>
      <c r="D236">
        <f>LN('25 TSE Stocks'!D236/'25 TSE Stocks'!D235)</f>
        <v>-4.204825496763305E-2</v>
      </c>
      <c r="E236">
        <f>LN('25 TSE Stocks'!E236/'25 TSE Stocks'!E235)</f>
        <v>6.5073322663024485E-2</v>
      </c>
      <c r="F236">
        <f>LN('25 TSE Stocks'!F236/'25 TSE Stocks'!F235)</f>
        <v>-1.6606457470124337E-2</v>
      </c>
      <c r="G236">
        <f>LN('25 TSE Stocks'!G236/'25 TSE Stocks'!G235)</f>
        <v>-7.5652612012709012E-3</v>
      </c>
      <c r="H236">
        <f>LN('25 TSE Stocks'!H236/'25 TSE Stocks'!H235)</f>
        <v>-2.894771124425069E-2</v>
      </c>
      <c r="I236">
        <f>LN('25 TSE Stocks'!I236/'25 TSE Stocks'!I235)</f>
        <v>2.9682037798564775E-2</v>
      </c>
      <c r="J236">
        <f>LN('25 TSE Stocks'!J236/'25 TSE Stocks'!J235)</f>
        <v>-2.9673170559168052E-3</v>
      </c>
      <c r="K236">
        <f>LN('25 TSE Stocks'!K236/'25 TSE Stocks'!K235)</f>
        <v>1.025644978115405E-2</v>
      </c>
      <c r="L236">
        <f>LN('25 TSE Stocks'!L236/'25 TSE Stocks'!L235)</f>
        <v>1.8880453391183574E-2</v>
      </c>
      <c r="M236">
        <f>LN('25 TSE Stocks'!M236/'25 TSE Stocks'!M235)</f>
        <v>6.1133290106553662E-2</v>
      </c>
      <c r="N236">
        <f>LN('25 TSE Stocks'!N236/'25 TSE Stocks'!N235)</f>
        <v>-4.0217155962665736E-2</v>
      </c>
      <c r="O236">
        <f>LN('25 TSE Stocks'!O236/'25 TSE Stocks'!O235)</f>
        <v>1.7063014927490576E-3</v>
      </c>
      <c r="P236">
        <f>LN('25 TSE Stocks'!P236/'25 TSE Stocks'!P235)</f>
        <v>-1.2163459635499635E-2</v>
      </c>
      <c r="Q236">
        <f>LN('25 TSE Stocks'!Q236/'25 TSE Stocks'!Q235)</f>
        <v>4.1695402298042644E-3</v>
      </c>
      <c r="R236">
        <f>LN('25 TSE Stocks'!R236/'25 TSE Stocks'!R235)</f>
        <v>3.0359743424635502E-2</v>
      </c>
      <c r="S236">
        <f>LN('25 TSE Stocks'!S236/'25 TSE Stocks'!S235)</f>
        <v>3.7987544018253439E-2</v>
      </c>
      <c r="T236">
        <f>LN('25 TSE Stocks'!T236/'25 TSE Stocks'!T235)</f>
        <v>2.7713861837297521E-3</v>
      </c>
      <c r="U236">
        <f>LN('25 TSE Stocks'!U236/'25 TSE Stocks'!U235)</f>
        <v>-2.9187851213823918E-4</v>
      </c>
      <c r="V236">
        <f>LN('25 TSE Stocks'!V236/'25 TSE Stocks'!V235)</f>
        <v>-2.0619206790596138E-2</v>
      </c>
      <c r="W236">
        <f>LN('25 TSE Stocks'!W236/'25 TSE Stocks'!W235)</f>
        <v>9.7090576584935029E-3</v>
      </c>
      <c r="X236">
        <f>LN('25 TSE Stocks'!X236/'25 TSE Stocks'!X235)</f>
        <v>-7.4657983645497923E-3</v>
      </c>
      <c r="Y236">
        <f>LN('25 TSE Stocks'!Y236/'25 TSE Stocks'!Y235)</f>
        <v>-3.1252693923072755E-2</v>
      </c>
      <c r="Z236">
        <f>LN('25 TSE Stocks'!Z236/'25 TSE Stocks'!Z235)</f>
        <v>-1.7652182494846944E-3</v>
      </c>
    </row>
    <row r="237" spans="1:26" x14ac:dyDescent="0.25">
      <c r="A237" s="1">
        <v>42905</v>
      </c>
      <c r="B237">
        <f>LN('25 TSE Stocks'!B237/'25 TSE Stocks'!B236)</f>
        <v>-5.2808129334701824E-2</v>
      </c>
      <c r="C237">
        <f>LN('25 TSE Stocks'!C237/'25 TSE Stocks'!C236)</f>
        <v>-6.910806456918433E-3</v>
      </c>
      <c r="D237">
        <f>LN('25 TSE Stocks'!D237/'25 TSE Stocks'!D236)</f>
        <v>2.5739504385984401E-2</v>
      </c>
      <c r="E237">
        <f>LN('25 TSE Stocks'!E237/'25 TSE Stocks'!E236)</f>
        <v>4.9171503949706936E-2</v>
      </c>
      <c r="F237">
        <f>LN('25 TSE Stocks'!F237/'25 TSE Stocks'!F236)</f>
        <v>1.7976715103617837E-3</v>
      </c>
      <c r="G237">
        <f>LN('25 TSE Stocks'!G237/'25 TSE Stocks'!G236)</f>
        <v>1.1326604093827682E-2</v>
      </c>
      <c r="H237">
        <f>LN('25 TSE Stocks'!H237/'25 TSE Stocks'!H236)</f>
        <v>1.5267651192151793E-2</v>
      </c>
      <c r="I237">
        <f>LN('25 TSE Stocks'!I237/'25 TSE Stocks'!I236)</f>
        <v>3.8407008478135085E-3</v>
      </c>
      <c r="J237">
        <f>LN('25 TSE Stocks'!J237/'25 TSE Stocks'!J236)</f>
        <v>7.4019985240361312E-3</v>
      </c>
      <c r="K237">
        <f>LN('25 TSE Stocks'!K237/'25 TSE Stocks'!K236)</f>
        <v>-1.0256449781153979E-2</v>
      </c>
      <c r="L237">
        <f>LN('25 TSE Stocks'!L237/'25 TSE Stocks'!L236)</f>
        <v>-8.7663305296974362E-3</v>
      </c>
      <c r="M237">
        <f>LN('25 TSE Stocks'!M237/'25 TSE Stocks'!M236)</f>
        <v>9.1420486597598698E-3</v>
      </c>
      <c r="N237">
        <f>LN('25 TSE Stocks'!N237/'25 TSE Stocks'!N236)</f>
        <v>2.9265153102432787E-2</v>
      </c>
      <c r="O237">
        <f>LN('25 TSE Stocks'!O237/'25 TSE Stocks'!O236)</f>
        <v>-1.2006935544038954E-2</v>
      </c>
      <c r="P237">
        <f>LN('25 TSE Stocks'!P237/'25 TSE Stocks'!P236)</f>
        <v>2.2472911888711689E-2</v>
      </c>
      <c r="Q237">
        <f>LN('25 TSE Stocks'!Q237/'25 TSE Stocks'!Q236)</f>
        <v>-1.396666206951673E-2</v>
      </c>
      <c r="R237">
        <f>LN('25 TSE Stocks'!R237/'25 TSE Stocks'!R236)</f>
        <v>-4.821116553083587E-3</v>
      </c>
      <c r="S237">
        <f>LN('25 TSE Stocks'!S237/'25 TSE Stocks'!S236)</f>
        <v>-1.1635445868598876E-2</v>
      </c>
      <c r="T237">
        <f>LN('25 TSE Stocks'!T237/'25 TSE Stocks'!T236)</f>
        <v>3.9788245713320423E-2</v>
      </c>
      <c r="U237">
        <f>LN('25 TSE Stocks'!U237/'25 TSE Stocks'!U236)</f>
        <v>-3.3643766270634156E-3</v>
      </c>
      <c r="V237">
        <f>LN('25 TSE Stocks'!V237/'25 TSE Stocks'!V236)</f>
        <v>2.4692694117688489E-2</v>
      </c>
      <c r="W237">
        <f>LN('25 TSE Stocks'!W237/'25 TSE Stocks'!W236)</f>
        <v>1.5974768758916423E-2</v>
      </c>
      <c r="X237">
        <f>LN('25 TSE Stocks'!X237/'25 TSE Stocks'!X236)</f>
        <v>5.3975502388626693E-3</v>
      </c>
      <c r="Y237">
        <f>LN('25 TSE Stocks'!Y237/'25 TSE Stocks'!Y236)</f>
        <v>-1.4388496847576518E-2</v>
      </c>
      <c r="Z237">
        <f>LN('25 TSE Stocks'!Z237/'25 TSE Stocks'!Z236)</f>
        <v>0</v>
      </c>
    </row>
    <row r="238" spans="1:26" x14ac:dyDescent="0.25">
      <c r="A238" s="1">
        <v>42912</v>
      </c>
      <c r="B238">
        <f>LN('25 TSE Stocks'!B238/'25 TSE Stocks'!B237)</f>
        <v>-9.2806041849591778E-2</v>
      </c>
      <c r="C238">
        <f>LN('25 TSE Stocks'!C238/'25 TSE Stocks'!C237)</f>
        <v>-3.3853809903250001E-2</v>
      </c>
      <c r="D238">
        <f>LN('25 TSE Stocks'!D238/'25 TSE Stocks'!D237)</f>
        <v>2.9850246331107793E-3</v>
      </c>
      <c r="E238">
        <f>LN('25 TSE Stocks'!E238/'25 TSE Stocks'!E237)</f>
        <v>1.3001448510725938E-2</v>
      </c>
      <c r="F238">
        <f>LN('25 TSE Stocks'!F238/'25 TSE Stocks'!F237)</f>
        <v>4.1799349302454193E-2</v>
      </c>
      <c r="G238">
        <f>LN('25 TSE Stocks'!G238/'25 TSE Stocks'!G237)</f>
        <v>5.6156862140086814E-3</v>
      </c>
      <c r="H238">
        <f>LN('25 TSE Stocks'!H238/'25 TSE Stocks'!H237)</f>
        <v>1.9100165484191096E-2</v>
      </c>
      <c r="I238">
        <f>LN('25 TSE Stocks'!I238/'25 TSE Stocks'!I237)</f>
        <v>-2.3026498841293179E-3</v>
      </c>
      <c r="J238">
        <f>LN('25 TSE Stocks'!J238/'25 TSE Stocks'!J237)</f>
        <v>-1.0378222707557391E-2</v>
      </c>
      <c r="K238">
        <f>LN('25 TSE Stocks'!K238/'25 TSE Stocks'!K237)</f>
        <v>-1.7831136448259503E-2</v>
      </c>
      <c r="L238">
        <f>LN('25 TSE Stocks'!L238/'25 TSE Stocks'!L237)</f>
        <v>-3.8466333820985771E-2</v>
      </c>
      <c r="M238">
        <f>LN('25 TSE Stocks'!M238/'25 TSE Stocks'!M237)</f>
        <v>-2.0823232485030346E-3</v>
      </c>
      <c r="N238">
        <f>LN('25 TSE Stocks'!N238/'25 TSE Stocks'!N237)</f>
        <v>7.5231127173894949E-2</v>
      </c>
      <c r="O238">
        <f>LN('25 TSE Stocks'!O238/'25 TSE Stocks'!O237)</f>
        <v>-3.4675486169190056E-2</v>
      </c>
      <c r="P238">
        <f>LN('25 TSE Stocks'!P238/'25 TSE Stocks'!P237)</f>
        <v>-1.8982524297383997E-2</v>
      </c>
      <c r="Q238">
        <f>LN('25 TSE Stocks'!Q238/'25 TSE Stocks'!Q237)</f>
        <v>-1.2739087881084774E-2</v>
      </c>
      <c r="R238">
        <f>LN('25 TSE Stocks'!R238/'25 TSE Stocks'!R237)</f>
        <v>-2.7912758270071544E-2</v>
      </c>
      <c r="S238">
        <f>LN('25 TSE Stocks'!S238/'25 TSE Stocks'!S237)</f>
        <v>2.1865712305343614E-2</v>
      </c>
      <c r="T238">
        <f>LN('25 TSE Stocks'!T238/'25 TSE Stocks'!T237)</f>
        <v>2.0184828482827641E-2</v>
      </c>
      <c r="U238">
        <f>LN('25 TSE Stocks'!U238/'25 TSE Stocks'!U237)</f>
        <v>-2.2672791812049602E-2</v>
      </c>
      <c r="V238">
        <f>LN('25 TSE Stocks'!V238/'25 TSE Stocks'!V237)</f>
        <v>8.0971781862009956E-3</v>
      </c>
      <c r="W238">
        <f>LN('25 TSE Stocks'!W238/'25 TSE Stocks'!W237)</f>
        <v>-1.1155587131831521E-2</v>
      </c>
      <c r="X238">
        <f>LN('25 TSE Stocks'!X238/'25 TSE Stocks'!X237)</f>
        <v>-3.754936861010081E-2</v>
      </c>
      <c r="Y238">
        <f>LN('25 TSE Stocks'!Y238/'25 TSE Stocks'!Y237)</f>
        <v>0</v>
      </c>
      <c r="Z238">
        <f>LN('25 TSE Stocks'!Z238/'25 TSE Stocks'!Z237)</f>
        <v>-1.2444693722652301E-2</v>
      </c>
    </row>
    <row r="239" spans="1:26" x14ac:dyDescent="0.25">
      <c r="A239" s="1">
        <v>42919</v>
      </c>
      <c r="B239">
        <f>LN('25 TSE Stocks'!B239/'25 TSE Stocks'!B238)</f>
        <v>-1.2218519460459638E-2</v>
      </c>
      <c r="C239">
        <f>LN('25 TSE Stocks'!C239/'25 TSE Stocks'!C238)</f>
        <v>1.9887032543505774E-2</v>
      </c>
      <c r="D239">
        <f>LN('25 TSE Stocks'!D239/'25 TSE Stocks'!D238)</f>
        <v>-2.5661716122266399E-2</v>
      </c>
      <c r="E239">
        <f>LN('25 TSE Stocks'!E239/'25 TSE Stocks'!E238)</f>
        <v>-3.2825773647469671E-2</v>
      </c>
      <c r="F239">
        <f>LN('25 TSE Stocks'!F239/'25 TSE Stocks'!F238)</f>
        <v>-1.0603507428547773E-3</v>
      </c>
      <c r="G239">
        <f>LN('25 TSE Stocks'!G239/'25 TSE Stocks'!G238)</f>
        <v>4.3824378042837717E-2</v>
      </c>
      <c r="H239">
        <f>LN('25 TSE Stocks'!H239/'25 TSE Stocks'!H238)</f>
        <v>8.0751506905767916E-3</v>
      </c>
      <c r="I239">
        <f>LN('25 TSE Stocks'!I239/'25 TSE Stocks'!I238)</f>
        <v>-3.0691647043384392E-2</v>
      </c>
      <c r="J239">
        <f>LN('25 TSE Stocks'!J239/'25 TSE Stocks'!J238)</f>
        <v>-5.672019801064284E-2</v>
      </c>
      <c r="K239">
        <f>LN('25 TSE Stocks'!K239/'25 TSE Stocks'!K238)</f>
        <v>-7.9942636917496087E-3</v>
      </c>
      <c r="L239">
        <f>LN('25 TSE Stocks'!L239/'25 TSE Stocks'!L238)</f>
        <v>-1.7139538824619192E-2</v>
      </c>
      <c r="M239">
        <f>LN('25 TSE Stocks'!M239/'25 TSE Stocks'!M238)</f>
        <v>-1.5227363182054861E-2</v>
      </c>
      <c r="N239">
        <f>LN('25 TSE Stocks'!N239/'25 TSE Stocks'!N238)</f>
        <v>-8.3029476478706978E-3</v>
      </c>
      <c r="O239">
        <f>LN('25 TSE Stocks'!O239/'25 TSE Stocks'!O238)</f>
        <v>-1.984725951125205E-2</v>
      </c>
      <c r="P239">
        <f>LN('25 TSE Stocks'!P239/'25 TSE Stocks'!P238)</f>
        <v>-1.8681487431875955E-2</v>
      </c>
      <c r="Q239">
        <f>LN('25 TSE Stocks'!Q239/'25 TSE Stocks'!Q238)</f>
        <v>-1.2903543982802065E-2</v>
      </c>
      <c r="R239">
        <f>LN('25 TSE Stocks'!R239/'25 TSE Stocks'!R238)</f>
        <v>-1.4802143106862229E-2</v>
      </c>
      <c r="S239">
        <f>LN('25 TSE Stocks'!S239/'25 TSE Stocks'!S238)</f>
        <v>-6.7086108432787658E-2</v>
      </c>
      <c r="T239">
        <f>LN('25 TSE Stocks'!T239/'25 TSE Stocks'!T238)</f>
        <v>2.3187075765796147E-2</v>
      </c>
      <c r="U239">
        <f>LN('25 TSE Stocks'!U239/'25 TSE Stocks'!U238)</f>
        <v>4.905510399319574E-3</v>
      </c>
      <c r="V239">
        <f>LN('25 TSE Stocks'!V239/'25 TSE Stocks'!V238)</f>
        <v>2.3905541047456007E-2</v>
      </c>
      <c r="W239">
        <f>LN('25 TSE Stocks'!W239/'25 TSE Stocks'!W238)</f>
        <v>-1.1281325848889159E-2</v>
      </c>
      <c r="X239">
        <f>LN('25 TSE Stocks'!X239/'25 TSE Stocks'!X238)</f>
        <v>-1.8874893468726565E-2</v>
      </c>
      <c r="Y239">
        <f>LN('25 TSE Stocks'!Y239/'25 TSE Stocks'!Y238)</f>
        <v>4.9022627265407077E-2</v>
      </c>
      <c r="Z239">
        <f>LN('25 TSE Stocks'!Z239/'25 TSE Stocks'!Z238)</f>
        <v>-5.3812275568513382E-3</v>
      </c>
    </row>
    <row r="240" spans="1:26" x14ac:dyDescent="0.25">
      <c r="A240" s="1">
        <v>42926</v>
      </c>
      <c r="B240">
        <f>LN('25 TSE Stocks'!B240/'25 TSE Stocks'!B239)</f>
        <v>7.4813197671857276E-2</v>
      </c>
      <c r="C240">
        <f>LN('25 TSE Stocks'!C240/'25 TSE Stocks'!C239)</f>
        <v>2.9108068552507204E-2</v>
      </c>
      <c r="D240">
        <f>LN('25 TSE Stocks'!D240/'25 TSE Stocks'!D239)</f>
        <v>7.3670902347692413E-2</v>
      </c>
      <c r="E240">
        <f>LN('25 TSE Stocks'!E240/'25 TSE Stocks'!E239)</f>
        <v>-2.2269587500247721E-3</v>
      </c>
      <c r="F240">
        <f>LN('25 TSE Stocks'!F240/'25 TSE Stocks'!F239)</f>
        <v>-2.9885137449607163E-2</v>
      </c>
      <c r="G240">
        <f>LN('25 TSE Stocks'!G240/'25 TSE Stocks'!G239)</f>
        <v>1.6270934947614824E-2</v>
      </c>
      <c r="H240">
        <f>LN('25 TSE Stocks'!H240/'25 TSE Stocks'!H239)</f>
        <v>8.0108269212577094E-3</v>
      </c>
      <c r="I240">
        <f>LN('25 TSE Stocks'!I240/'25 TSE Stocks'!I239)</f>
        <v>3.9870735454587358E-2</v>
      </c>
      <c r="J240">
        <f>LN('25 TSE Stocks'!J240/'25 TSE Stocks'!J239)</f>
        <v>3.1495623339672721E-3</v>
      </c>
      <c r="K240">
        <f>LN('25 TSE Stocks'!K240/'25 TSE Stocks'!K239)</f>
        <v>3.1369223138632468E-2</v>
      </c>
      <c r="L240">
        <f>LN('25 TSE Stocks'!L240/'25 TSE Stocks'!L239)</f>
        <v>3.7838651876502365E-2</v>
      </c>
      <c r="M240">
        <f>LN('25 TSE Stocks'!M240/'25 TSE Stocks'!M239)</f>
        <v>1.8349185853224041E-2</v>
      </c>
      <c r="N240">
        <f>LN('25 TSE Stocks'!N240/'25 TSE Stocks'!N239)</f>
        <v>4.5538820642975014E-2</v>
      </c>
      <c r="O240">
        <f>LN('25 TSE Stocks'!O240/'25 TSE Stocks'!O239)</f>
        <v>1.7611573532817924E-2</v>
      </c>
      <c r="P240">
        <f>LN('25 TSE Stocks'!P240/'25 TSE Stocks'!P239)</f>
        <v>-1.2578747957716829E-2</v>
      </c>
      <c r="Q240">
        <f>LN('25 TSE Stocks'!Q240/'25 TSE Stocks'!Q239)</f>
        <v>3.4045986188284444E-2</v>
      </c>
      <c r="R240">
        <f>LN('25 TSE Stocks'!R240/'25 TSE Stocks'!R239)</f>
        <v>-8.8105713683973054E-3</v>
      </c>
      <c r="S240">
        <f>LN('25 TSE Stocks'!S240/'25 TSE Stocks'!S239)</f>
        <v>4.0731517465972594E-3</v>
      </c>
      <c r="T240">
        <f>LN('25 TSE Stocks'!T240/'25 TSE Stocks'!T239)</f>
        <v>8.3042093411313467E-2</v>
      </c>
      <c r="U240">
        <f>LN('25 TSE Stocks'!U240/'25 TSE Stocks'!U239)</f>
        <v>1.3142122831528297E-2</v>
      </c>
      <c r="V240">
        <f>LN('25 TSE Stocks'!V240/'25 TSE Stocks'!V239)</f>
        <v>1.1741713771143195E-2</v>
      </c>
      <c r="W240">
        <f>LN('25 TSE Stocks'!W240/'25 TSE Stocks'!W239)</f>
        <v>4.747734833791431E-2</v>
      </c>
      <c r="X240">
        <f>LN('25 TSE Stocks'!X240/'25 TSE Stocks'!X239)</f>
        <v>1.8716301926102116E-2</v>
      </c>
      <c r="Y240">
        <f>LN('25 TSE Stocks'!Y240/'25 TSE Stocks'!Y239)</f>
        <v>6.5892003812576677E-2</v>
      </c>
      <c r="Z240">
        <f>LN('25 TSE Stocks'!Z240/'25 TSE Stocks'!Z239)</f>
        <v>-1.9982277228453117E-2</v>
      </c>
    </row>
    <row r="241" spans="1:26" x14ac:dyDescent="0.25">
      <c r="A241" s="1">
        <v>42933</v>
      </c>
      <c r="B241">
        <f>LN('25 TSE Stocks'!B241/'25 TSE Stocks'!B240)</f>
        <v>4.2457891892384962E-2</v>
      </c>
      <c r="C241">
        <f>LN('25 TSE Stocks'!C241/'25 TSE Stocks'!C240)</f>
        <v>9.5174479463158036E-3</v>
      </c>
      <c r="D241">
        <f>LN('25 TSE Stocks'!D241/'25 TSE Stocks'!D240)</f>
        <v>4.0367479585751508E-2</v>
      </c>
      <c r="E241">
        <f>LN('25 TSE Stocks'!E241/'25 TSE Stocks'!E240)</f>
        <v>2.5317830509566194E-2</v>
      </c>
      <c r="F241">
        <f>LN('25 TSE Stocks'!F241/'25 TSE Stocks'!F240)</f>
        <v>-2.5184869172777635E-2</v>
      </c>
      <c r="G241">
        <f>LN('25 TSE Stocks'!G241/'25 TSE Stocks'!G240)</f>
        <v>-2.1318640403034585E-2</v>
      </c>
      <c r="H241">
        <f>LN('25 TSE Stocks'!H241/'25 TSE Stocks'!H240)</f>
        <v>3.0126632202794084E-2</v>
      </c>
      <c r="I241">
        <f>LN('25 TSE Stocks'!I241/'25 TSE Stocks'!I240)</f>
        <v>-7.6176900733856609E-4</v>
      </c>
      <c r="J241">
        <f>LN('25 TSE Stocks'!J241/'25 TSE Stocks'!J240)</f>
        <v>-9.4786837526642971E-3</v>
      </c>
      <c r="K241">
        <f>LN('25 TSE Stocks'!K241/'25 TSE Stocks'!K240)</f>
        <v>1.8937117181225187E-2</v>
      </c>
      <c r="L241">
        <f>LN('25 TSE Stocks'!L241/'25 TSE Stocks'!L240)</f>
        <v>1.0191299867384923E-2</v>
      </c>
      <c r="M241">
        <f>LN('25 TSE Stocks'!M241/'25 TSE Stocks'!M240)</f>
        <v>4.147148825796536E-3</v>
      </c>
      <c r="N241">
        <f>LN('25 TSE Stocks'!N241/'25 TSE Stocks'!N240)</f>
        <v>-3.3352306070004618E-2</v>
      </c>
      <c r="O241">
        <f>LN('25 TSE Stocks'!O241/'25 TSE Stocks'!O240)</f>
        <v>-7.6387053715740918E-3</v>
      </c>
      <c r="P241">
        <f>LN('25 TSE Stocks'!P241/'25 TSE Stocks'!P240)</f>
        <v>-7.2596107080895233E-3</v>
      </c>
      <c r="Q241">
        <f>LN('25 TSE Stocks'!Q241/'25 TSE Stocks'!Q240)</f>
        <v>-5.5943582048442698E-3</v>
      </c>
      <c r="R241">
        <f>LN('25 TSE Stocks'!R241/'25 TSE Stocks'!R240)</f>
        <v>-1.9661439878914638E-2</v>
      </c>
      <c r="S241">
        <f>LN('25 TSE Stocks'!S241/'25 TSE Stocks'!S240)</f>
        <v>1.479514623119199E-2</v>
      </c>
      <c r="T241">
        <f>LN('25 TSE Stocks'!T241/'25 TSE Stocks'!T240)</f>
        <v>3.9821270695348437E-2</v>
      </c>
      <c r="U241">
        <f>LN('25 TSE Stocks'!U241/'25 TSE Stocks'!U240)</f>
        <v>5.6531982361559728E-2</v>
      </c>
      <c r="V241">
        <f>LN('25 TSE Stocks'!V241/'25 TSE Stocks'!V240)</f>
        <v>3.8834283698725154E-3</v>
      </c>
      <c r="W241">
        <f>LN('25 TSE Stocks'!W241/'25 TSE Stocks'!W240)</f>
        <v>-2.1086494920547785E-2</v>
      </c>
      <c r="X241">
        <f>LN('25 TSE Stocks'!X241/'25 TSE Stocks'!X240)</f>
        <v>2.9320242720823033E-2</v>
      </c>
      <c r="Y241">
        <f>LN('25 TSE Stocks'!Y241/'25 TSE Stocks'!Y240)</f>
        <v>8.2047559418473012E-2</v>
      </c>
      <c r="Z241">
        <f>LN('25 TSE Stocks'!Z241/'25 TSE Stocks'!Z240)</f>
        <v>3.9573416757441339E-2</v>
      </c>
    </row>
    <row r="242" spans="1:26" x14ac:dyDescent="0.25">
      <c r="A242" s="1">
        <v>42940</v>
      </c>
      <c r="B242">
        <f>LN('25 TSE Stocks'!B242/'25 TSE Stocks'!B241)</f>
        <v>-3.5154182573608264E-2</v>
      </c>
      <c r="C242">
        <f>LN('25 TSE Stocks'!C242/'25 TSE Stocks'!C241)</f>
        <v>-8.4676710895640397E-2</v>
      </c>
      <c r="D242">
        <f>LN('25 TSE Stocks'!D242/'25 TSE Stocks'!D241)</f>
        <v>2.2927508916470808E-2</v>
      </c>
      <c r="E242">
        <f>LN('25 TSE Stocks'!E242/'25 TSE Stocks'!E241)</f>
        <v>0.15104014623755749</v>
      </c>
      <c r="F242">
        <f>LN('25 TSE Stocks'!F242/'25 TSE Stocks'!F241)</f>
        <v>-1.5819333628077154E-2</v>
      </c>
      <c r="G242">
        <f>LN('25 TSE Stocks'!G242/'25 TSE Stocks'!G241)</f>
        <v>1.6513188239383962E-2</v>
      </c>
      <c r="H242">
        <f>LN('25 TSE Stocks'!H242/'25 TSE Stocks'!H241)</f>
        <v>4.1699176837552865E-2</v>
      </c>
      <c r="I242">
        <f>LN('25 TSE Stocks'!I242/'25 TSE Stocks'!I241)</f>
        <v>-3.54179463055617E-2</v>
      </c>
      <c r="J242">
        <f>LN('25 TSE Stocks'!J242/'25 TSE Stocks'!J241)</f>
        <v>9.4786837526642936E-3</v>
      </c>
      <c r="K242">
        <f>LN('25 TSE Stocks'!K242/'25 TSE Stocks'!K241)</f>
        <v>-1.1611132856834754E-2</v>
      </c>
      <c r="L242">
        <f>LN('25 TSE Stocks'!L242/'25 TSE Stocks'!L241)</f>
        <v>1.7588389104193764E-2</v>
      </c>
      <c r="M242">
        <f>LN('25 TSE Stocks'!M242/'25 TSE Stocks'!M241)</f>
        <v>7.7573196252872902E-4</v>
      </c>
      <c r="N242">
        <f>LN('25 TSE Stocks'!N242/'25 TSE Stocks'!N241)</f>
        <v>3.6627136603937425E-2</v>
      </c>
      <c r="O242">
        <f>LN('25 TSE Stocks'!O242/'25 TSE Stocks'!O241)</f>
        <v>4.5108504835210763E-4</v>
      </c>
      <c r="P242">
        <f>LN('25 TSE Stocks'!P242/'25 TSE Stocks'!P241)</f>
        <v>4.2787365822082105E-2</v>
      </c>
      <c r="Q242">
        <f>LN('25 TSE Stocks'!Q242/'25 TSE Stocks'!Q241)</f>
        <v>-1.8401158771282729E-2</v>
      </c>
      <c r="R242">
        <f>LN('25 TSE Stocks'!R242/'25 TSE Stocks'!R241)</f>
        <v>1.3002083734976716E-2</v>
      </c>
      <c r="S242">
        <f>LN('25 TSE Stocks'!S242/'25 TSE Stocks'!S241)</f>
        <v>0</v>
      </c>
      <c r="T242">
        <f>LN('25 TSE Stocks'!T242/'25 TSE Stocks'!T241)</f>
        <v>-3.98212706953485E-2</v>
      </c>
      <c r="U242">
        <f>LN('25 TSE Stocks'!U242/'25 TSE Stocks'!U241)</f>
        <v>-4.7228035539958337E-2</v>
      </c>
      <c r="V242">
        <f>LN('25 TSE Stocks'!V242/'25 TSE Stocks'!V241)</f>
        <v>3.4289326708315325E-2</v>
      </c>
      <c r="W242">
        <f>LN('25 TSE Stocks'!W242/'25 TSE Stocks'!W241)</f>
        <v>-2.7201878515491589E-2</v>
      </c>
      <c r="X242">
        <f>LN('25 TSE Stocks'!X242/'25 TSE Stocks'!X241)</f>
        <v>-1.7744410491892813E-2</v>
      </c>
      <c r="Y242">
        <f>LN('25 TSE Stocks'!Y242/'25 TSE Stocks'!Y241)</f>
        <v>-4.5058772345416678E-2</v>
      </c>
      <c r="Z242">
        <f>LN('25 TSE Stocks'!Z242/'25 TSE Stocks'!Z241)</f>
        <v>1.7483095235285323E-2</v>
      </c>
    </row>
    <row r="243" spans="1:26" x14ac:dyDescent="0.25">
      <c r="A243" s="1">
        <v>42947</v>
      </c>
      <c r="B243">
        <f>LN('25 TSE Stocks'!B243/'25 TSE Stocks'!B242)</f>
        <v>-4.9730646771980289E-2</v>
      </c>
      <c r="C243">
        <f>LN('25 TSE Stocks'!C243/'25 TSE Stocks'!C242)</f>
        <v>-5.9085264384429589E-3</v>
      </c>
      <c r="D243">
        <f>LN('25 TSE Stocks'!D243/'25 TSE Stocks'!D242)</f>
        <v>3.6653266964141479E-2</v>
      </c>
      <c r="E243">
        <f>LN('25 TSE Stocks'!E243/'25 TSE Stocks'!E242)</f>
        <v>-3.7450578668791292E-3</v>
      </c>
      <c r="F243">
        <f>LN('25 TSE Stocks'!F243/'25 TSE Stocks'!F242)</f>
        <v>9.6344965215321432E-3</v>
      </c>
      <c r="G243">
        <f>LN('25 TSE Stocks'!G243/'25 TSE Stocks'!G242)</f>
        <v>-1.9287160337204436E-3</v>
      </c>
      <c r="H243">
        <f>LN('25 TSE Stocks'!H243/'25 TSE Stocks'!H242)</f>
        <v>-6.2074947567494643E-3</v>
      </c>
      <c r="I243">
        <f>LN('25 TSE Stocks'!I243/'25 TSE Stocks'!I242)</f>
        <v>7.5985883462721726E-2</v>
      </c>
      <c r="J243">
        <f>LN('25 TSE Stocks'!J243/'25 TSE Stocks'!J242)</f>
        <v>4.3083651676328563E-2</v>
      </c>
      <c r="K243">
        <f>LN('25 TSE Stocks'!K243/'25 TSE Stocks'!K242)</f>
        <v>-2.9631801524143006E-2</v>
      </c>
      <c r="L243">
        <f>LN('25 TSE Stocks'!L243/'25 TSE Stocks'!L242)</f>
        <v>-2.2671056203159758E-2</v>
      </c>
      <c r="M243">
        <f>LN('25 TSE Stocks'!M243/'25 TSE Stocks'!M242)</f>
        <v>5.927116865209023E-3</v>
      </c>
      <c r="N243">
        <f>LN('25 TSE Stocks'!N243/'25 TSE Stocks'!N242)</f>
        <v>-1.4111317739183624E-2</v>
      </c>
      <c r="O243">
        <f>LN('25 TSE Stocks'!O243/'25 TSE Stocks'!O242)</f>
        <v>-3.6267660243378567E-2</v>
      </c>
      <c r="P243">
        <f>LN('25 TSE Stocks'!P243/'25 TSE Stocks'!P242)</f>
        <v>1.0416799111532654E-2</v>
      </c>
      <c r="Q243">
        <f>LN('25 TSE Stocks'!Q243/'25 TSE Stocks'!Q242)</f>
        <v>1.1363707624020185E-2</v>
      </c>
      <c r="R243">
        <f>LN('25 TSE Stocks'!R243/'25 TSE Stocks'!R242)</f>
        <v>2.8911221034366458E-3</v>
      </c>
      <c r="S243">
        <f>LN('25 TSE Stocks'!S243/'25 TSE Stocks'!S242)</f>
        <v>2.1137003024569164E-2</v>
      </c>
      <c r="T243">
        <f>LN('25 TSE Stocks'!T243/'25 TSE Stocks'!T242)</f>
        <v>-0.10883895631439962</v>
      </c>
      <c r="U243">
        <f>LN('25 TSE Stocks'!U243/'25 TSE Stocks'!U242)</f>
        <v>-7.2286725046390174E-3</v>
      </c>
      <c r="V243">
        <f>LN('25 TSE Stocks'!V243/'25 TSE Stocks'!V242)</f>
        <v>1.8553171405174297E-2</v>
      </c>
      <c r="W243">
        <f>LN('25 TSE Stocks'!W243/'25 TSE Stocks'!W242)</f>
        <v>8.1102509812508731E-4</v>
      </c>
      <c r="X243">
        <f>LN('25 TSE Stocks'!X243/'25 TSE Stocks'!X242)</f>
        <v>-6.2438129086248385E-2</v>
      </c>
      <c r="Y243">
        <f>LN('25 TSE Stocks'!Y243/'25 TSE Stocks'!Y242)</f>
        <v>-5.6023646580446373E-3</v>
      </c>
      <c r="Z243">
        <f>LN('25 TSE Stocks'!Z243/'25 TSE Stocks'!Z242)</f>
        <v>-1.220626459690889E-2</v>
      </c>
    </row>
    <row r="244" spans="1:26" x14ac:dyDescent="0.25">
      <c r="A244" s="1">
        <v>42954</v>
      </c>
      <c r="B244">
        <f>LN('25 TSE Stocks'!B244/'25 TSE Stocks'!B243)</f>
        <v>0.13512352917402179</v>
      </c>
      <c r="C244">
        <f>LN('25 TSE Stocks'!C244/'25 TSE Stocks'!C243)</f>
        <v>4.7731356163183726E-2</v>
      </c>
      <c r="D244">
        <f>LN('25 TSE Stocks'!D244/'25 TSE Stocks'!D243)</f>
        <v>0.11176674268484728</v>
      </c>
      <c r="E244">
        <f>LN('25 TSE Stocks'!E244/'25 TSE Stocks'!E243)</f>
        <v>7.4764256297678655E-3</v>
      </c>
      <c r="F244">
        <f>LN('25 TSE Stocks'!F244/'25 TSE Stocks'!F243)</f>
        <v>-1.7782700348137712E-2</v>
      </c>
      <c r="G244">
        <f>LN('25 TSE Stocks'!G244/'25 TSE Stocks'!G243)</f>
        <v>9.4471132161381977E-3</v>
      </c>
      <c r="H244">
        <f>LN('25 TSE Stocks'!H244/'25 TSE Stocks'!H243)</f>
        <v>-1.632165035225492E-2</v>
      </c>
      <c r="I244">
        <f>LN('25 TSE Stocks'!I244/'25 TSE Stocks'!I243)</f>
        <v>-1.3999960715650305E-2</v>
      </c>
      <c r="J244">
        <f>LN('25 TSE Stocks'!J244/'25 TSE Stocks'!J243)</f>
        <v>-4.528242248387401E-3</v>
      </c>
      <c r="K244">
        <f>LN('25 TSE Stocks'!K244/'25 TSE Stocks'!K243)</f>
        <v>-1.5047713979005179E-3</v>
      </c>
      <c r="L244">
        <f>LN('25 TSE Stocks'!L244/'25 TSE Stocks'!L243)</f>
        <v>-1.2820686413374067E-2</v>
      </c>
      <c r="M244">
        <f>LN('25 TSE Stocks'!M244/'25 TSE Stocks'!M243)</f>
        <v>2.3097245219803686E-3</v>
      </c>
      <c r="N244">
        <f>LN('25 TSE Stocks'!N244/'25 TSE Stocks'!N243)</f>
        <v>-3.9126056417075457E-2</v>
      </c>
      <c r="O244">
        <f>LN('25 TSE Stocks'!O244/'25 TSE Stocks'!O243)</f>
        <v>-9.3939303219730697E-3</v>
      </c>
      <c r="P244">
        <f>LN('25 TSE Stocks'!P244/'25 TSE Stocks'!P243)</f>
        <v>8.5984147661289281E-3</v>
      </c>
      <c r="Q244">
        <f>LN('25 TSE Stocks'!Q244/'25 TSE Stocks'!Q243)</f>
        <v>-5.5166420455043559E-2</v>
      </c>
      <c r="R244">
        <f>LN('25 TSE Stocks'!R244/'25 TSE Stocks'!R243)</f>
        <v>-7.5791494359353246E-3</v>
      </c>
      <c r="S244">
        <f>LN('25 TSE Stocks'!S244/'25 TSE Stocks'!S243)</f>
        <v>5.2150951250855039E-3</v>
      </c>
      <c r="T244">
        <f>LN('25 TSE Stocks'!T244/'25 TSE Stocks'!T243)</f>
        <v>-9.6281162386866199E-3</v>
      </c>
      <c r="U244">
        <f>LN('25 TSE Stocks'!U244/'25 TSE Stocks'!U243)</f>
        <v>-2.3718004136598155E-3</v>
      </c>
      <c r="V244">
        <f>LN('25 TSE Stocks'!V244/'25 TSE Stocks'!V243)</f>
        <v>-1.1090480236080873E-2</v>
      </c>
      <c r="W244">
        <f>LN('25 TSE Stocks'!W244/'25 TSE Stocks'!W243)</f>
        <v>5.364056185384701E-2</v>
      </c>
      <c r="X244">
        <f>LN('25 TSE Stocks'!X244/'25 TSE Stocks'!X243)</f>
        <v>-5.5984614089667151E-2</v>
      </c>
      <c r="Y244">
        <f>LN('25 TSE Stocks'!Y244/'25 TSE Stocks'!Y243)</f>
        <v>3.3152169306610406E-2</v>
      </c>
      <c r="Z244">
        <f>LN('25 TSE Stocks'!Z244/'25 TSE Stocks'!Z243)</f>
        <v>-7.04204888786116E-3</v>
      </c>
    </row>
    <row r="245" spans="1:26" x14ac:dyDescent="0.25">
      <c r="A245" s="1">
        <v>42961</v>
      </c>
      <c r="B245">
        <f>LN('25 TSE Stocks'!B245/'25 TSE Stocks'!B244)</f>
        <v>0.14295251193584871</v>
      </c>
      <c r="C245">
        <f>LN('25 TSE Stocks'!C245/'25 TSE Stocks'!C244)</f>
        <v>-1.2793292715607366E-2</v>
      </c>
      <c r="D245">
        <f>LN('25 TSE Stocks'!D245/'25 TSE Stocks'!D244)</f>
        <v>4.6049667714576942E-2</v>
      </c>
      <c r="E245">
        <f>LN('25 TSE Stocks'!E245/'25 TSE Stocks'!E244)</f>
        <v>4.3722860370138804E-2</v>
      </c>
      <c r="F245">
        <f>LN('25 TSE Stocks'!F245/'25 TSE Stocks'!F244)</f>
        <v>-2.5144816305349042E-2</v>
      </c>
      <c r="G245">
        <f>LN('25 TSE Stocks'!G245/'25 TSE Stocks'!G244)</f>
        <v>-2.419477972191459E-2</v>
      </c>
      <c r="H245">
        <f>LN('25 TSE Stocks'!H245/'25 TSE Stocks'!H244)</f>
        <v>-1.2739073268873554E-2</v>
      </c>
      <c r="I245">
        <f>LN('25 TSE Stocks'!I245/'25 TSE Stocks'!I244)</f>
        <v>-2.4739058734878983E-4</v>
      </c>
      <c r="J245">
        <f>LN('25 TSE Stocks'!J245/'25 TSE Stocks'!J244)</f>
        <v>-1.5244124594556898E-2</v>
      </c>
      <c r="K245">
        <f>LN('25 TSE Stocks'!K245/'25 TSE Stocks'!K244)</f>
        <v>-1.3647074985318359E-2</v>
      </c>
      <c r="L245">
        <f>LN('25 TSE Stocks'!L245/'25 TSE Stocks'!L244)</f>
        <v>-3.9478666811109307E-2</v>
      </c>
      <c r="M245">
        <f>LN('25 TSE Stocks'!M245/'25 TSE Stocks'!M244)</f>
        <v>-3.1773532021535621E-2</v>
      </c>
      <c r="N245">
        <f>LN('25 TSE Stocks'!N245/'25 TSE Stocks'!N244)</f>
        <v>-1.039862539676336E-2</v>
      </c>
      <c r="O245">
        <f>LN('25 TSE Stocks'!O245/'25 TSE Stocks'!O244)</f>
        <v>9.4323344013238651E-4</v>
      </c>
      <c r="P245">
        <f>LN('25 TSE Stocks'!P245/'25 TSE Stocks'!P244)</f>
        <v>0.17688437560548528</v>
      </c>
      <c r="Q245">
        <f>LN('25 TSE Stocks'!Q245/'25 TSE Stocks'!Q244)</f>
        <v>1.3343404648138449E-2</v>
      </c>
      <c r="R245">
        <f>LN('25 TSE Stocks'!R245/'25 TSE Stocks'!R244)</f>
        <v>-1.9659455166685803E-2</v>
      </c>
      <c r="S245">
        <f>LN('25 TSE Stocks'!S245/'25 TSE Stocks'!S244)</f>
        <v>-2.1025735606700763E-2</v>
      </c>
      <c r="T245">
        <f>LN('25 TSE Stocks'!T245/'25 TSE Stocks'!T244)</f>
        <v>5.7256181947895467E-2</v>
      </c>
      <c r="U245">
        <f>LN('25 TSE Stocks'!U245/'25 TSE Stocks'!U244)</f>
        <v>-1.3146295905254847E-2</v>
      </c>
      <c r="V245">
        <f>LN('25 TSE Stocks'!V245/'25 TSE Stocks'!V244)</f>
        <v>-1.1215189695722586E-2</v>
      </c>
      <c r="W245">
        <f>LN('25 TSE Stocks'!W245/'25 TSE Stocks'!W244)</f>
        <v>-8.4844646437289423E-3</v>
      </c>
      <c r="X245">
        <f>LN('25 TSE Stocks'!X245/'25 TSE Stocks'!X244)</f>
        <v>9.5511234115742503E-3</v>
      </c>
      <c r="Y245">
        <f>LN('25 TSE Stocks'!Y245/'25 TSE Stocks'!Y244)</f>
        <v>-4.0844485518177478E-3</v>
      </c>
      <c r="Z245">
        <f>LN('25 TSE Stocks'!Z245/'25 TSE Stocks'!Z244)</f>
        <v>5.286402996382748E-3</v>
      </c>
    </row>
    <row r="246" spans="1:26" x14ac:dyDescent="0.25">
      <c r="A246" s="1">
        <v>42968</v>
      </c>
      <c r="B246">
        <f>LN('25 TSE Stocks'!B246/'25 TSE Stocks'!B245)</f>
        <v>-2.5417000862469601E-2</v>
      </c>
      <c r="C246">
        <f>LN('25 TSE Stocks'!C246/'25 TSE Stocks'!C245)</f>
        <v>-1.1510947000316836E-2</v>
      </c>
      <c r="D246">
        <f>LN('25 TSE Stocks'!D246/'25 TSE Stocks'!D245)</f>
        <v>6.3783418473035147E-2</v>
      </c>
      <c r="E246">
        <f>LN('25 TSE Stocks'!E246/'25 TSE Stocks'!E245)</f>
        <v>-8.9526591140816555E-3</v>
      </c>
      <c r="F246">
        <f>LN('25 TSE Stocks'!F246/'25 TSE Stocks'!F245)</f>
        <v>-2.2476143890116391E-2</v>
      </c>
      <c r="G246">
        <f>LN('25 TSE Stocks'!G246/'25 TSE Stocks'!G245)</f>
        <v>5.3732459471550389E-3</v>
      </c>
      <c r="H246">
        <f>LN('25 TSE Stocks'!H246/'25 TSE Stocks'!H245)</f>
        <v>1.273907326887364E-2</v>
      </c>
      <c r="I246">
        <f>LN('25 TSE Stocks'!I246/'25 TSE Stocks'!I245)</f>
        <v>0</v>
      </c>
      <c r="J246">
        <f>LN('25 TSE Stocks'!J246/'25 TSE Stocks'!J245)</f>
        <v>1.5348186816501153E-3</v>
      </c>
      <c r="K246">
        <f>LN('25 TSE Stocks'!K246/'25 TSE Stocks'!K245)</f>
        <v>-7.6628938231239063E-3</v>
      </c>
      <c r="L246">
        <f>LN('25 TSE Stocks'!L246/'25 TSE Stocks'!L245)</f>
        <v>-1.3513854290181012E-2</v>
      </c>
      <c r="M246">
        <f>LN('25 TSE Stocks'!M246/'25 TSE Stocks'!M245)</f>
        <v>-5.3064511696695156E-3</v>
      </c>
      <c r="N246">
        <f>LN('25 TSE Stocks'!N246/'25 TSE Stocks'!N245)</f>
        <v>-1.4035348580728689E-2</v>
      </c>
      <c r="O246">
        <f>LN('25 TSE Stocks'!O246/'25 TSE Stocks'!O245)</f>
        <v>-2.9181652129479888E-2</v>
      </c>
      <c r="P246">
        <f>LN('25 TSE Stocks'!P246/'25 TSE Stocks'!P245)</f>
        <v>4.2950237019283785E-3</v>
      </c>
      <c r="Q246">
        <f>LN('25 TSE Stocks'!Q246/'25 TSE Stocks'!Q245)</f>
        <v>-1.0362692566720179E-2</v>
      </c>
      <c r="R246">
        <f>LN('25 TSE Stocks'!R246/'25 TSE Stocks'!R245)</f>
        <v>-1.1416516248544722E-3</v>
      </c>
      <c r="S246">
        <f>LN('25 TSE Stocks'!S246/'25 TSE Stocks'!S245)</f>
        <v>-6.6623378554162629E-3</v>
      </c>
      <c r="T246">
        <f>LN('25 TSE Stocks'!T246/'25 TSE Stocks'!T245)</f>
        <v>2.0551502751731274E-2</v>
      </c>
      <c r="U246">
        <f>LN('25 TSE Stocks'!U246/'25 TSE Stocks'!U245)</f>
        <v>6.01224737360887E-4</v>
      </c>
      <c r="V246">
        <f>LN('25 TSE Stocks'!V246/'25 TSE Stocks'!V245)</f>
        <v>3.3274712142788522E-2</v>
      </c>
      <c r="W246">
        <f>LN('25 TSE Stocks'!W246/'25 TSE Stocks'!W245)</f>
        <v>-2.3264340370253269E-3</v>
      </c>
      <c r="X246">
        <f>LN('25 TSE Stocks'!X246/'25 TSE Stocks'!X245)</f>
        <v>1.8833102391018403E-2</v>
      </c>
      <c r="Y246">
        <f>LN('25 TSE Stocks'!Y246/'25 TSE Stocks'!Y245)</f>
        <v>1.3550511172578352E-2</v>
      </c>
      <c r="Z246">
        <f>LN('25 TSE Stocks'!Z246/'25 TSE Stocks'!Z245)</f>
        <v>-2.3112324275886425E-2</v>
      </c>
    </row>
    <row r="247" spans="1:26" x14ac:dyDescent="0.25">
      <c r="A247" s="1">
        <v>42975</v>
      </c>
      <c r="B247">
        <f>LN('25 TSE Stocks'!B247/'25 TSE Stocks'!B246)</f>
        <v>0</v>
      </c>
      <c r="C247">
        <f>LN('25 TSE Stocks'!C247/'25 TSE Stocks'!C246)</f>
        <v>4.1111400030650828E-2</v>
      </c>
      <c r="D247">
        <f>LN('25 TSE Stocks'!D247/'25 TSE Stocks'!D246)</f>
        <v>8.2053403118011754E-3</v>
      </c>
      <c r="E247">
        <f>LN('25 TSE Stocks'!E247/'25 TSE Stocks'!E246)</f>
        <v>7.6161248623984143E-2</v>
      </c>
      <c r="F247">
        <f>LN('25 TSE Stocks'!F247/'25 TSE Stocks'!F246)</f>
        <v>1.6867229350175331E-2</v>
      </c>
      <c r="G247">
        <f>LN('25 TSE Stocks'!G247/'25 TSE Stocks'!G246)</f>
        <v>3.8899449210613654E-3</v>
      </c>
      <c r="H247">
        <f>LN('25 TSE Stocks'!H247/'25 TSE Stocks'!H246)</f>
        <v>6.3091496718982697E-3</v>
      </c>
      <c r="I247">
        <f>LN('25 TSE Stocks'!I247/'25 TSE Stocks'!I246)</f>
        <v>3.7630383151248357E-2</v>
      </c>
      <c r="J247">
        <f>LN('25 TSE Stocks'!J247/'25 TSE Stocks'!J246)</f>
        <v>3.7626611529923193E-2</v>
      </c>
      <c r="K247">
        <f>LN('25 TSE Stocks'!K247/'25 TSE Stocks'!K246)</f>
        <v>5.0985737529650764E-2</v>
      </c>
      <c r="L247">
        <f>LN('25 TSE Stocks'!L247/'25 TSE Stocks'!L246)</f>
        <v>3.7387592804865442E-2</v>
      </c>
      <c r="M247">
        <f>LN('25 TSE Stocks'!M247/'25 TSE Stocks'!M246)</f>
        <v>8.212924259612675E-3</v>
      </c>
      <c r="N247">
        <f>LN('25 TSE Stocks'!N247/'25 TSE Stocks'!N246)</f>
        <v>5.2604960501863703E-2</v>
      </c>
      <c r="O247">
        <f>LN('25 TSE Stocks'!O247/'25 TSE Stocks'!O246)</f>
        <v>9.6618728172328961E-3</v>
      </c>
      <c r="P247">
        <f>LN('25 TSE Stocks'!P247/'25 TSE Stocks'!P246)</f>
        <v>8.5347691580846593E-3</v>
      </c>
      <c r="Q247">
        <f>LN('25 TSE Stocks'!Q247/'25 TSE Stocks'!Q246)</f>
        <v>1.1834481465105455E-2</v>
      </c>
      <c r="R247">
        <f>LN('25 TSE Stocks'!R247/'25 TSE Stocks'!R246)</f>
        <v>-6.8776087177131384E-3</v>
      </c>
      <c r="S247">
        <f>LN('25 TSE Stocks'!S247/'25 TSE Stocks'!S246)</f>
        <v>-1.8893843774860131E-2</v>
      </c>
      <c r="T247">
        <f>LN('25 TSE Stocks'!T247/'25 TSE Stocks'!T246)</f>
        <v>3.2816109124126192E-2</v>
      </c>
      <c r="U247">
        <f>LN('25 TSE Stocks'!U247/'25 TSE Stocks'!U246)</f>
        <v>2.3467664219575735E-2</v>
      </c>
      <c r="V247">
        <f>LN('25 TSE Stocks'!V247/'25 TSE Stocks'!V246)</f>
        <v>4.6189359382779349E-2</v>
      </c>
      <c r="W247">
        <f>LN('25 TSE Stocks'!W247/'25 TSE Stocks'!W246)</f>
        <v>1.2346000492236395E-2</v>
      </c>
      <c r="X247">
        <f>LN('25 TSE Stocks'!X247/'25 TSE Stocks'!X246)</f>
        <v>2.1684798468571225E-2</v>
      </c>
      <c r="Y247">
        <f>LN('25 TSE Stocks'!Y247/'25 TSE Stocks'!Y246)</f>
        <v>5.3712860724197141E-2</v>
      </c>
      <c r="Z247">
        <f>LN('25 TSE Stocks'!Z247/'25 TSE Stocks'!Z246)</f>
        <v>1.251149275330138E-2</v>
      </c>
    </row>
    <row r="248" spans="1:26" x14ac:dyDescent="0.25">
      <c r="A248" s="1">
        <v>42982</v>
      </c>
      <c r="B248">
        <f>LN('25 TSE Stocks'!B248/'25 TSE Stocks'!B247)</f>
        <v>3.9526184715374469E-3</v>
      </c>
      <c r="C248">
        <f>LN('25 TSE Stocks'!C248/'25 TSE Stocks'!C247)</f>
        <v>-5.8629990039467401E-2</v>
      </c>
      <c r="D248">
        <f>LN('25 TSE Stocks'!D248/'25 TSE Stocks'!D247)</f>
        <v>6.1096871354626974E-3</v>
      </c>
      <c r="E248">
        <f>LN('25 TSE Stocks'!E248/'25 TSE Stocks'!E247)</f>
        <v>-3.7355557232107865E-2</v>
      </c>
      <c r="F248">
        <f>LN('25 TSE Stocks'!F248/'25 TSE Stocks'!F247)</f>
        <v>-3.3105666817360498E-2</v>
      </c>
      <c r="G248">
        <f>LN('25 TSE Stocks'!G248/'25 TSE Stocks'!G247)</f>
        <v>6.1279205935158313E-3</v>
      </c>
      <c r="H248">
        <f>LN('25 TSE Stocks'!H248/'25 TSE Stocks'!H247)</f>
        <v>-1.2586838490929681E-3</v>
      </c>
      <c r="I248">
        <f>LN('25 TSE Stocks'!I248/'25 TSE Stocks'!I247)</f>
        <v>-8.1340117581978656E-3</v>
      </c>
      <c r="J248">
        <f>LN('25 TSE Stocks'!J248/'25 TSE Stocks'!J247)</f>
        <v>1.6117550130412852E-2</v>
      </c>
      <c r="K248">
        <f>LN('25 TSE Stocks'!K248/'25 TSE Stocks'!K247)</f>
        <v>-3.8753041632259774E-2</v>
      </c>
      <c r="L248">
        <f>LN('25 TSE Stocks'!L248/'25 TSE Stocks'!L247)</f>
        <v>9.13244811354459E-3</v>
      </c>
      <c r="M248">
        <f>LN('25 TSE Stocks'!M248/'25 TSE Stocks'!M247)</f>
        <v>-3.0268570106467753E-2</v>
      </c>
      <c r="N248">
        <f>LN('25 TSE Stocks'!N248/'25 TSE Stocks'!N247)</f>
        <v>2.6466628760294281E-2</v>
      </c>
      <c r="O248">
        <f>LN('25 TSE Stocks'!O248/'25 TSE Stocks'!O247)</f>
        <v>-2.8775456251488044E-2</v>
      </c>
      <c r="P248">
        <f>LN('25 TSE Stocks'!P248/'25 TSE Stocks'!P247)</f>
        <v>-5.0845962742691674E-2</v>
      </c>
      <c r="Q248">
        <f>LN('25 TSE Stocks'!Q248/'25 TSE Stocks'!Q247)</f>
        <v>5.8651310743767695E-3</v>
      </c>
      <c r="R248">
        <f>LN('25 TSE Stocks'!R248/'25 TSE Stocks'!R247)</f>
        <v>-7.3861648127447558E-3</v>
      </c>
      <c r="S248">
        <f>LN('25 TSE Stocks'!S248/'25 TSE Stocks'!S247)</f>
        <v>1.0450238291615035E-2</v>
      </c>
      <c r="T248">
        <f>LN('25 TSE Stocks'!T248/'25 TSE Stocks'!T247)</f>
        <v>5.496581987927315E-3</v>
      </c>
      <c r="U248">
        <f>LN('25 TSE Stocks'!U248/'25 TSE Stocks'!U247)</f>
        <v>-1.5981414469826802E-2</v>
      </c>
      <c r="V248">
        <f>LN('25 TSE Stocks'!V248/'25 TSE Stocks'!V247)</f>
        <v>-1.3986187741048619E-2</v>
      </c>
      <c r="W248">
        <f>LN('25 TSE Stocks'!W248/'25 TSE Stocks'!W247)</f>
        <v>-2.014032200893074E-2</v>
      </c>
      <c r="X248">
        <f>LN('25 TSE Stocks'!X248/'25 TSE Stocks'!X247)</f>
        <v>-2.6359988948937263E-2</v>
      </c>
      <c r="Y248">
        <f>LN('25 TSE Stocks'!Y248/'25 TSE Stocks'!Y247)</f>
        <v>3.8779096394087061E-2</v>
      </c>
      <c r="Z248">
        <f>LN('25 TSE Stocks'!Z248/'25 TSE Stocks'!Z247)</f>
        <v>7.0796467756868726E-3</v>
      </c>
    </row>
    <row r="249" spans="1:26" x14ac:dyDescent="0.25">
      <c r="A249" s="1">
        <v>42989</v>
      </c>
      <c r="B249">
        <f>LN('25 TSE Stocks'!B249/'25 TSE Stocks'!B248)</f>
        <v>0.12542425545928113</v>
      </c>
      <c r="C249">
        <f>LN('25 TSE Stocks'!C249/'25 TSE Stocks'!C248)</f>
        <v>-7.391166769885789E-3</v>
      </c>
      <c r="D249">
        <f>LN('25 TSE Stocks'!D249/'25 TSE Stocks'!D248)</f>
        <v>0.13378523973150752</v>
      </c>
      <c r="E249">
        <f>LN('25 TSE Stocks'!E249/'25 TSE Stocks'!E248)</f>
        <v>8.2966313089081742E-2</v>
      </c>
      <c r="F249">
        <f>LN('25 TSE Stocks'!F249/'25 TSE Stocks'!F248)</f>
        <v>4.1947412170799482E-2</v>
      </c>
      <c r="G249">
        <f>LN('25 TSE Stocks'!G249/'25 TSE Stocks'!G248)</f>
        <v>4.0950525657590234E-2</v>
      </c>
      <c r="H249">
        <f>LN('25 TSE Stocks'!H249/'25 TSE Stocks'!H248)</f>
        <v>6.3436016638541232E-2</v>
      </c>
      <c r="I249">
        <f>LN('25 TSE Stocks'!I249/'25 TSE Stocks'!I248)</f>
        <v>8.3722670128866996E-3</v>
      </c>
      <c r="J249">
        <f>LN('25 TSE Stocks'!J249/'25 TSE Stocks'!J248)</f>
        <v>1.2996600845980382E-2</v>
      </c>
      <c r="K249">
        <f>LN('25 TSE Stocks'!K249/'25 TSE Stocks'!K248)</f>
        <v>6.0606094702685834E-3</v>
      </c>
      <c r="L249">
        <f>LN('25 TSE Stocks'!L249/'25 TSE Stocks'!L248)</f>
        <v>3.6970583943737818E-2</v>
      </c>
      <c r="M249">
        <f>LN('25 TSE Stocks'!M249/'25 TSE Stocks'!M248)</f>
        <v>2.365069720674921E-2</v>
      </c>
      <c r="N249">
        <f>LN('25 TSE Stocks'!N249/'25 TSE Stocks'!N248)</f>
        <v>4.8256872917170048E-2</v>
      </c>
      <c r="O249">
        <f>LN('25 TSE Stocks'!O249/'25 TSE Stocks'!O248)</f>
        <v>2.3472969683185824E-2</v>
      </c>
      <c r="P249">
        <f>LN('25 TSE Stocks'!P249/'25 TSE Stocks'!P248)</f>
        <v>5.2261606854879857E-2</v>
      </c>
      <c r="Q249">
        <f>LN('25 TSE Stocks'!Q249/'25 TSE Stocks'!Q248)</f>
        <v>2.5975462980767413E-2</v>
      </c>
      <c r="R249">
        <f>LN('25 TSE Stocks'!R249/'25 TSE Stocks'!R248)</f>
        <v>9.0898466532038594E-3</v>
      </c>
      <c r="S249">
        <f>LN('25 TSE Stocks'!S249/'25 TSE Stocks'!S248)</f>
        <v>-9.6485014193682939E-3</v>
      </c>
      <c r="T249">
        <f>LN('25 TSE Stocks'!T249/'25 TSE Stocks'!T248)</f>
        <v>8.5770215099193955E-3</v>
      </c>
      <c r="U249">
        <f>LN('25 TSE Stocks'!U249/'25 TSE Stocks'!U248)</f>
        <v>-1.0448380162592955E-3</v>
      </c>
      <c r="V249">
        <f>LN('25 TSE Stocks'!V249/'25 TSE Stocks'!V248)</f>
        <v>2.0906705337003686E-2</v>
      </c>
      <c r="W249">
        <f>LN('25 TSE Stocks'!W249/'25 TSE Stocks'!W248)</f>
        <v>2.4731002777458679E-2</v>
      </c>
      <c r="X249">
        <f>LN('25 TSE Stocks'!X249/'25 TSE Stocks'!X248)</f>
        <v>-2.8155671694254699E-3</v>
      </c>
      <c r="Y249">
        <f>LN('25 TSE Stocks'!Y249/'25 TSE Stocks'!Y248)</f>
        <v>7.4458468652443335E-2</v>
      </c>
      <c r="Z249">
        <f>LN('25 TSE Stocks'!Z249/'25 TSE Stocks'!Z248)</f>
        <v>-5.3050305481660504E-3</v>
      </c>
    </row>
    <row r="250" spans="1:26" x14ac:dyDescent="0.25">
      <c r="A250" s="1">
        <v>42996</v>
      </c>
      <c r="B250">
        <f>LN('25 TSE Stocks'!B250/'25 TSE Stocks'!B249)</f>
        <v>-1.8437883040539907E-2</v>
      </c>
      <c r="C250">
        <f>LN('25 TSE Stocks'!C250/'25 TSE Stocks'!C249)</f>
        <v>-1.6455028207131413E-2</v>
      </c>
      <c r="D250">
        <f>LN('25 TSE Stocks'!D250/'25 TSE Stocks'!D249)</f>
        <v>-4.5420823272319874E-2</v>
      </c>
      <c r="E250">
        <f>LN('25 TSE Stocks'!E250/'25 TSE Stocks'!E249)</f>
        <v>-1.4434888080931308E-2</v>
      </c>
      <c r="F250">
        <f>LN('25 TSE Stocks'!F250/'25 TSE Stocks'!F249)</f>
        <v>5.9933994562124962E-2</v>
      </c>
      <c r="G250">
        <f>LN('25 TSE Stocks'!G250/'25 TSE Stocks'!G249)</f>
        <v>3.8300477425049044E-2</v>
      </c>
      <c r="H250">
        <f>LN('25 TSE Stocks'!H250/'25 TSE Stocks'!H249)</f>
        <v>3.1416160564101854E-2</v>
      </c>
      <c r="I250">
        <f>LN('25 TSE Stocks'!I250/'25 TSE Stocks'!I249)</f>
        <v>-4.0577670228236669E-3</v>
      </c>
      <c r="J250">
        <f>LN('25 TSE Stocks'!J250/'25 TSE Stocks'!J249)</f>
        <v>1.1412584852986036E-2</v>
      </c>
      <c r="K250">
        <f>LN('25 TSE Stocks'!K250/'25 TSE Stocks'!K249)</f>
        <v>-4.0066971750166547E-2</v>
      </c>
      <c r="L250">
        <f>LN('25 TSE Stocks'!L250/'25 TSE Stocks'!L249)</f>
        <v>-2.0228373308706821E-2</v>
      </c>
      <c r="M250">
        <f>LN('25 TSE Stocks'!M250/'25 TSE Stocks'!M249)</f>
        <v>3.4972036227258724E-2</v>
      </c>
      <c r="N250">
        <f>LN('25 TSE Stocks'!N250/'25 TSE Stocks'!N249)</f>
        <v>5.4488240195281056E-2</v>
      </c>
      <c r="O250">
        <f>LN('25 TSE Stocks'!O250/'25 TSE Stocks'!O249)</f>
        <v>-8.2504643031923626E-3</v>
      </c>
      <c r="P250">
        <f>LN('25 TSE Stocks'!P250/'25 TSE Stocks'!P249)</f>
        <v>-1.7118882917631906E-2</v>
      </c>
      <c r="Q250">
        <f>LN('25 TSE Stocks'!Q250/'25 TSE Stocks'!Q249)</f>
        <v>-1.7241916960595908E-2</v>
      </c>
      <c r="R250">
        <f>LN('25 TSE Stocks'!R250/'25 TSE Stocks'!R249)</f>
        <v>1.2909305416745594E-2</v>
      </c>
      <c r="S250">
        <f>LN('25 TSE Stocks'!S250/'25 TSE Stocks'!S249)</f>
        <v>5.5247887206239009E-3</v>
      </c>
      <c r="T250">
        <f>LN('25 TSE Stocks'!T250/'25 TSE Stocks'!T249)</f>
        <v>-2.4362636367287145E-2</v>
      </c>
      <c r="U250">
        <f>LN('25 TSE Stocks'!U250/'25 TSE Stocks'!U249)</f>
        <v>-1.9754777474222534E-2</v>
      </c>
      <c r="V250">
        <f>LN('25 TSE Stocks'!V250/'25 TSE Stocks'!V249)</f>
        <v>3.056267843957073E-2</v>
      </c>
      <c r="W250">
        <f>LN('25 TSE Stocks'!W250/'25 TSE Stocks'!W249)</f>
        <v>4.405318480719761E-2</v>
      </c>
      <c r="X250">
        <f>LN('25 TSE Stocks'!X250/'25 TSE Stocks'!X249)</f>
        <v>-2.763395049926174E-2</v>
      </c>
      <c r="Y250">
        <f>LN('25 TSE Stocks'!Y250/'25 TSE Stocks'!Y249)</f>
        <v>-3.0060080701936845E-2</v>
      </c>
      <c r="Z250">
        <f>LN('25 TSE Stocks'!Z250/'25 TSE Stocks'!Z249)</f>
        <v>-2.3319487728260407E-2</v>
      </c>
    </row>
    <row r="251" spans="1:26" x14ac:dyDescent="0.25">
      <c r="A251" s="1">
        <v>43003</v>
      </c>
      <c r="B251">
        <f>LN('25 TSE Stocks'!B251/'25 TSE Stocks'!B250)</f>
        <v>2.3643942260805746E-2</v>
      </c>
      <c r="C251">
        <f>LN('25 TSE Stocks'!C251/'25 TSE Stocks'!C250)</f>
        <v>-1.0614091214154256E-2</v>
      </c>
      <c r="D251">
        <f>LN('25 TSE Stocks'!D251/'25 TSE Stocks'!D250)</f>
        <v>2.9306072807958106E-2</v>
      </c>
      <c r="E251">
        <f>LN('25 TSE Stocks'!E251/'25 TSE Stocks'!E250)</f>
        <v>2.551961882264572E-2</v>
      </c>
      <c r="F251">
        <f>LN('25 TSE Stocks'!F251/'25 TSE Stocks'!F250)</f>
        <v>9.6260055942517225E-3</v>
      </c>
      <c r="G251">
        <f>LN('25 TSE Stocks'!G251/'25 TSE Stocks'!G250)</f>
        <v>-3.4219909685038415E-3</v>
      </c>
      <c r="H251">
        <f>LN('25 TSE Stocks'!H251/'25 TSE Stocks'!H250)</f>
        <v>1.9285831600429605E-2</v>
      </c>
      <c r="I251">
        <f>LN('25 TSE Stocks'!I251/'25 TSE Stocks'!I250)</f>
        <v>1.8483985858414188E-2</v>
      </c>
      <c r="J251">
        <f>LN('25 TSE Stocks'!J251/'25 TSE Stocks'!J250)</f>
        <v>1.8271636128654498E-2</v>
      </c>
      <c r="K251">
        <f>LN('25 TSE Stocks'!K251/'25 TSE Stocks'!K250)</f>
        <v>1.5710477815767539E-3</v>
      </c>
      <c r="L251">
        <f>LN('25 TSE Stocks'!L251/'25 TSE Stocks'!L250)</f>
        <v>3.5135350148103553E-2</v>
      </c>
      <c r="M251">
        <f>LN('25 TSE Stocks'!M251/'25 TSE Stocks'!M250)</f>
        <v>-3.5971207413620825E-3</v>
      </c>
      <c r="N251">
        <f>LN('25 TSE Stocks'!N251/'25 TSE Stocks'!N250)</f>
        <v>-9.727384958112156E-3</v>
      </c>
      <c r="O251">
        <f>LN('25 TSE Stocks'!O251/'25 TSE Stocks'!O250)</f>
        <v>-9.7944226141810833E-3</v>
      </c>
      <c r="P251">
        <f>LN('25 TSE Stocks'!P251/'25 TSE Stocks'!P250)</f>
        <v>4.6389183324631648E-2</v>
      </c>
      <c r="Q251">
        <f>LN('25 TSE Stocks'!Q251/'25 TSE Stocks'!Q250)</f>
        <v>-8.7335460201715554E-3</v>
      </c>
      <c r="R251">
        <f>LN('25 TSE Stocks'!R251/'25 TSE Stocks'!R250)</f>
        <v>-4.8213624288864828E-3</v>
      </c>
      <c r="S251">
        <f>LN('25 TSE Stocks'!S251/'25 TSE Stocks'!S250)</f>
        <v>2.5834255557008162E-2</v>
      </c>
      <c r="T251">
        <f>LN('25 TSE Stocks'!T251/'25 TSE Stocks'!T250)</f>
        <v>8.7127776628584657E-3</v>
      </c>
      <c r="U251">
        <f>LN('25 TSE Stocks'!U251/'25 TSE Stocks'!U250)</f>
        <v>8.1904336346954442E-3</v>
      </c>
      <c r="V251">
        <f>LN('25 TSE Stocks'!V251/'25 TSE Stocks'!V250)</f>
        <v>-2.0085499914972043E-3</v>
      </c>
      <c r="W251">
        <f>LN('25 TSE Stocks'!W251/'25 TSE Stocks'!W250)</f>
        <v>-1.6571864177341286E-2</v>
      </c>
      <c r="X251">
        <f>LN('25 TSE Stocks'!X251/'25 TSE Stocks'!X250)</f>
        <v>-7.7595208816134366E-3</v>
      </c>
      <c r="Y251">
        <f>LN('25 TSE Stocks'!Y251/'25 TSE Stocks'!Y250)</f>
        <v>0.21654914052242821</v>
      </c>
      <c r="Z251">
        <f>LN('25 TSE Stocks'!Z251/'25 TSE Stocks'!Z250)</f>
        <v>-1.8315527707105629E-2</v>
      </c>
    </row>
    <row r="252" spans="1:26" x14ac:dyDescent="0.25">
      <c r="A252" s="1">
        <v>43010</v>
      </c>
      <c r="B252">
        <f>LN('25 TSE Stocks'!B252/'25 TSE Stocks'!B251)</f>
        <v>-2.0105585394202031E-2</v>
      </c>
      <c r="C252">
        <f>LN('25 TSE Stocks'!C252/'25 TSE Stocks'!C251)</f>
        <v>-3.9196804747599328E-3</v>
      </c>
      <c r="D252">
        <f>LN('25 TSE Stocks'!D252/'25 TSE Stocks'!D251)</f>
        <v>-3.895357851231377E-2</v>
      </c>
      <c r="E252">
        <f>LN('25 TSE Stocks'!E252/'25 TSE Stocks'!E251)</f>
        <v>-2.0339261820603381E-2</v>
      </c>
      <c r="F252">
        <f>LN('25 TSE Stocks'!F252/'25 TSE Stocks'!F251)</f>
        <v>1.8179494658961196E-2</v>
      </c>
      <c r="G252">
        <f>LN('25 TSE Stocks'!G252/'25 TSE Stocks'!G251)</f>
        <v>4.1109301907660177E-2</v>
      </c>
      <c r="H252">
        <f>LN('25 TSE Stocks'!H252/'25 TSE Stocks'!H251)</f>
        <v>3.9934251009697601E-2</v>
      </c>
      <c r="I252">
        <f>LN('25 TSE Stocks'!I252/'25 TSE Stocks'!I251)</f>
        <v>-1.2046908187214994E-2</v>
      </c>
      <c r="J252">
        <f>LN('25 TSE Stocks'!J252/'25 TSE Stocks'!J251)</f>
        <v>2.0809313557477543E-2</v>
      </c>
      <c r="K252">
        <f>LN('25 TSE Stocks'!K252/'25 TSE Stocks'!K251)</f>
        <v>-2.0619359520500369E-2</v>
      </c>
      <c r="L252">
        <f>LN('25 TSE Stocks'!L252/'25 TSE Stocks'!L251)</f>
        <v>1.0716205500962096E-2</v>
      </c>
      <c r="M252">
        <f>LN('25 TSE Stocks'!M252/'25 TSE Stocks'!M251)</f>
        <v>2.0025169286213219E-2</v>
      </c>
      <c r="N252">
        <f>LN('25 TSE Stocks'!N252/'25 TSE Stocks'!N251)</f>
        <v>-3.020068602345849E-2</v>
      </c>
      <c r="O252">
        <f>LN('25 TSE Stocks'!O252/'25 TSE Stocks'!O251)</f>
        <v>2.4308533260990278E-2</v>
      </c>
      <c r="P252">
        <f>LN('25 TSE Stocks'!P252/'25 TSE Stocks'!P251)</f>
        <v>-3.0685944519187998E-2</v>
      </c>
      <c r="Q252">
        <f>LN('25 TSE Stocks'!Q252/'25 TSE Stocks'!Q251)</f>
        <v>1.5315045900393431E-2</v>
      </c>
      <c r="R252">
        <f>LN('25 TSE Stocks'!R252/'25 TSE Stocks'!R251)</f>
        <v>-3.9203600994197063E-3</v>
      </c>
      <c r="S252">
        <f>LN('25 TSE Stocks'!S252/'25 TSE Stocks'!S251)</f>
        <v>1.3413802935233036E-3</v>
      </c>
      <c r="T252">
        <f>LN('25 TSE Stocks'!T252/'25 TSE Stocks'!T251)</f>
        <v>-2.0783156256330329E-2</v>
      </c>
      <c r="U252">
        <f>LN('25 TSE Stocks'!U252/'25 TSE Stocks'!U251)</f>
        <v>-5.1490595289531947E-3</v>
      </c>
      <c r="V252">
        <f>LN('25 TSE Stocks'!V252/'25 TSE Stocks'!V251)</f>
        <v>-2.3575082433800302E-2</v>
      </c>
      <c r="W252">
        <f>LN('25 TSE Stocks'!W252/'25 TSE Stocks'!W251)</f>
        <v>5.976732200861913E-4</v>
      </c>
      <c r="X252">
        <f>LN('25 TSE Stocks'!X252/'25 TSE Stocks'!X251)</f>
        <v>-7.8202671849221979E-3</v>
      </c>
      <c r="Y252">
        <f>LN('25 TSE Stocks'!Y252/'25 TSE Stocks'!Y251)</f>
        <v>2.0580908194110962E-2</v>
      </c>
      <c r="Z252">
        <f>LN('25 TSE Stocks'!Z252/'25 TSE Stocks'!Z251)</f>
        <v>1.8708748312156482E-3</v>
      </c>
    </row>
    <row r="253" spans="1:26" x14ac:dyDescent="0.25">
      <c r="A253" s="1">
        <v>43017</v>
      </c>
      <c r="B253">
        <f>LN('25 TSE Stocks'!B253/'25 TSE Stocks'!B252)</f>
        <v>4.9105452723800583E-2</v>
      </c>
      <c r="C253">
        <f>LN('25 TSE Stocks'!C253/'25 TSE Stocks'!C252)</f>
        <v>3.493139985063163E-2</v>
      </c>
      <c r="D253">
        <f>LN('25 TSE Stocks'!D253/'25 TSE Stocks'!D252)</f>
        <v>6.195070958721724E-2</v>
      </c>
      <c r="E253">
        <f>LN('25 TSE Stocks'!E253/'25 TSE Stocks'!E252)</f>
        <v>-6.4725414993918587E-3</v>
      </c>
      <c r="F253">
        <f>LN('25 TSE Stocks'!F253/'25 TSE Stocks'!F252)</f>
        <v>-1.7850498081845224E-2</v>
      </c>
      <c r="G253">
        <f>LN('25 TSE Stocks'!G253/'25 TSE Stocks'!G252)</f>
        <v>1.1604439871948705E-3</v>
      </c>
      <c r="H253">
        <f>LN('25 TSE Stocks'!H253/'25 TSE Stocks'!H252)</f>
        <v>-4.3620205682902953E-3</v>
      </c>
      <c r="I253">
        <f>LN('25 TSE Stocks'!I253/'25 TSE Stocks'!I252)</f>
        <v>4.2569422004006638E-2</v>
      </c>
      <c r="J253">
        <f>LN('25 TSE Stocks'!J253/'25 TSE Stocks'!J252)</f>
        <v>-1.3708241635376438E-3</v>
      </c>
      <c r="K253">
        <f>LN('25 TSE Stocks'!K253/'25 TSE Stocks'!K252)</f>
        <v>1.9048311738923646E-2</v>
      </c>
      <c r="L253">
        <f>LN('25 TSE Stocks'!L253/'25 TSE Stocks'!L252)</f>
        <v>8.4359271151617218E-2</v>
      </c>
      <c r="M253">
        <f>LN('25 TSE Stocks'!M253/'25 TSE Stocks'!M252)</f>
        <v>3.4122751364645376E-2</v>
      </c>
      <c r="N253">
        <f>LN('25 TSE Stocks'!N253/'25 TSE Stocks'!N252)</f>
        <v>-2.0801780718431844E-2</v>
      </c>
      <c r="O253">
        <f>LN('25 TSE Stocks'!O253/'25 TSE Stocks'!O252)</f>
        <v>9.6011242940831408E-4</v>
      </c>
      <c r="P253">
        <f>LN('25 TSE Stocks'!P253/'25 TSE Stocks'!P252)</f>
        <v>1.2667272180798789E-2</v>
      </c>
      <c r="Q253">
        <f>LN('25 TSE Stocks'!Q253/'25 TSE Stocks'!Q252)</f>
        <v>3.5591078069756352E-2</v>
      </c>
      <c r="R253">
        <f>LN('25 TSE Stocks'!R253/'25 TSE Stocks'!R252)</f>
        <v>5.0021823092539483E-2</v>
      </c>
      <c r="S253">
        <f>LN('25 TSE Stocks'!S253/'25 TSE Stocks'!S252)</f>
        <v>1.1992213714445026E-2</v>
      </c>
      <c r="T253">
        <f>LN('25 TSE Stocks'!T253/'25 TSE Stocks'!T252)</f>
        <v>-2.4571275057440022E-2</v>
      </c>
      <c r="U253">
        <f>LN('25 TSE Stocks'!U253/'25 TSE Stocks'!U252)</f>
        <v>4.6720223867675804E-2</v>
      </c>
      <c r="V253">
        <f>LN('25 TSE Stocks'!V253/'25 TSE Stocks'!V252)</f>
        <v>-5.5788800595202954E-3</v>
      </c>
      <c r="W253">
        <f>LN('25 TSE Stocks'!W253/'25 TSE Stocks'!W252)</f>
        <v>-1.1261592616216743E-2</v>
      </c>
      <c r="X253">
        <f>LN('25 TSE Stocks'!X253/'25 TSE Stocks'!X252)</f>
        <v>4.0861393084672827E-2</v>
      </c>
      <c r="Y253">
        <f>LN('25 TSE Stocks'!Y253/'25 TSE Stocks'!Y252)</f>
        <v>4.1710269358346104E-2</v>
      </c>
      <c r="Z253">
        <f>LN('25 TSE Stocks'!Z253/'25 TSE Stocks'!Z252)</f>
        <v>-1.8940031886966493E-2</v>
      </c>
    </row>
    <row r="254" spans="1:26" x14ac:dyDescent="0.25">
      <c r="A254" s="1">
        <v>43024</v>
      </c>
      <c r="B254">
        <f>LN('25 TSE Stocks'!B254/'25 TSE Stocks'!B253)</f>
        <v>-1.5247996694603269E-2</v>
      </c>
      <c r="C254">
        <f>LN('25 TSE Stocks'!C254/'25 TSE Stocks'!C253)</f>
        <v>-1.5037879694964125E-2</v>
      </c>
      <c r="D254">
        <f>LN('25 TSE Stocks'!D254/'25 TSE Stocks'!D253)</f>
        <v>-8.6690147035335188E-2</v>
      </c>
      <c r="E254">
        <f>LN('25 TSE Stocks'!E254/'25 TSE Stocks'!E253)</f>
        <v>3.3522710892169565E-2</v>
      </c>
      <c r="F254">
        <f>LN('25 TSE Stocks'!F254/'25 TSE Stocks'!F253)</f>
        <v>8.2784576173441336E-3</v>
      </c>
      <c r="G254">
        <f>LN('25 TSE Stocks'!G254/'25 TSE Stocks'!G253)</f>
        <v>1.4680850646489756E-2</v>
      </c>
      <c r="H254">
        <f>LN('25 TSE Stocks'!H254/'25 TSE Stocks'!H253)</f>
        <v>-2.0983663075361352E-2</v>
      </c>
      <c r="I254">
        <f>LN('25 TSE Stocks'!I254/'25 TSE Stocks'!I253)</f>
        <v>-2.9649215860814153E-3</v>
      </c>
      <c r="J254">
        <f>LN('25 TSE Stocks'!J254/'25 TSE Stocks'!J253)</f>
        <v>3.9009666256643573E-2</v>
      </c>
      <c r="K254">
        <f>LN('25 TSE Stocks'!K254/'25 TSE Stocks'!K253)</f>
        <v>3.5525000649969996E-2</v>
      </c>
      <c r="L254">
        <f>LN('25 TSE Stocks'!L254/'25 TSE Stocks'!L253)</f>
        <v>2.3321271675085607E-2</v>
      </c>
      <c r="M254">
        <f>LN('25 TSE Stocks'!M254/'25 TSE Stocks'!M253)</f>
        <v>3.2015507656926127E-3</v>
      </c>
      <c r="N254">
        <f>LN('25 TSE Stocks'!N254/'25 TSE Stocks'!N253)</f>
        <v>2.8655206154224285E-2</v>
      </c>
      <c r="O254">
        <f>LN('25 TSE Stocks'!O254/'25 TSE Stocks'!O253)</f>
        <v>2.2771451311886261E-2</v>
      </c>
      <c r="P254">
        <f>LN('25 TSE Stocks'!P254/'25 TSE Stocks'!P253)</f>
        <v>3.7066709897430536E-2</v>
      </c>
      <c r="Q254">
        <f>LN('25 TSE Stocks'!Q254/'25 TSE Stocks'!Q253)</f>
        <v>-2.8012723007954147E-3</v>
      </c>
      <c r="R254">
        <f>LN('25 TSE Stocks'!R254/'25 TSE Stocks'!R253)</f>
        <v>3.2647925572138775E-2</v>
      </c>
      <c r="S254">
        <f>LN('25 TSE Stocks'!S254/'25 TSE Stocks'!S253)</f>
        <v>9.2286415435446564E-3</v>
      </c>
      <c r="T254">
        <f>LN('25 TSE Stocks'!T254/'25 TSE Stocks'!T253)</f>
        <v>4.0622773931918404E-2</v>
      </c>
      <c r="U254">
        <f>LN('25 TSE Stocks'!U254/'25 TSE Stocks'!U253)</f>
        <v>5.1401873531339216E-2</v>
      </c>
      <c r="V254">
        <f>LN('25 TSE Stocks'!V254/'25 TSE Stocks'!V253)</f>
        <v>-2.9090310876954038E-2</v>
      </c>
      <c r="W254">
        <f>LN('25 TSE Stocks'!W254/'25 TSE Stocks'!W253)</f>
        <v>1.2007896246233028E-2</v>
      </c>
      <c r="X254">
        <f>LN('25 TSE Stocks'!X254/'25 TSE Stocks'!X253)</f>
        <v>1.7278043657639745E-2</v>
      </c>
      <c r="Y254">
        <f>LN('25 TSE Stocks'!Y254/'25 TSE Stocks'!Y253)</f>
        <v>-5.9459696451641862E-2</v>
      </c>
      <c r="Z254">
        <f>LN('25 TSE Stocks'!Z254/'25 TSE Stocks'!Z253)</f>
        <v>2.641684442977351E-2</v>
      </c>
    </row>
    <row r="255" spans="1:26" x14ac:dyDescent="0.25">
      <c r="A255" s="1">
        <v>43031</v>
      </c>
      <c r="B255">
        <f>LN('25 TSE Stocks'!B255/'25 TSE Stocks'!B254)</f>
        <v>4.2612860344464903E-2</v>
      </c>
      <c r="C255">
        <f>LN('25 TSE Stocks'!C255/'25 TSE Stocks'!C254)</f>
        <v>7.0204283381607072E-2</v>
      </c>
      <c r="D255">
        <f>LN('25 TSE Stocks'!D255/'25 TSE Stocks'!D254)</f>
        <v>6.1644051012062724E-2</v>
      </c>
      <c r="E255">
        <f>LN('25 TSE Stocks'!E255/'25 TSE Stocks'!E254)</f>
        <v>1.7121150372480687E-2</v>
      </c>
      <c r="F255">
        <f>LN('25 TSE Stocks'!F255/'25 TSE Stocks'!F254)</f>
        <v>8.3145188293411554E-2</v>
      </c>
      <c r="G255">
        <f>LN('25 TSE Stocks'!G255/'25 TSE Stocks'!G254)</f>
        <v>1.051762847124094E-2</v>
      </c>
      <c r="H255">
        <f>LN('25 TSE Stocks'!H255/'25 TSE Stocks'!H254)</f>
        <v>1.9890215323514062E-2</v>
      </c>
      <c r="I255">
        <f>LN('25 TSE Stocks'!I255/'25 TSE Stocks'!I254)</f>
        <v>-1.5654025923659696E-2</v>
      </c>
      <c r="J255">
        <f>LN('25 TSE Stocks'!J255/'25 TSE Stocks'!J254)</f>
        <v>1.9595646535452108E-2</v>
      </c>
      <c r="K255">
        <f>LN('25 TSE Stocks'!K255/'25 TSE Stocks'!K254)</f>
        <v>-1.5291095739550085E-2</v>
      </c>
      <c r="L255">
        <f>LN('25 TSE Stocks'!L255/'25 TSE Stocks'!L254)</f>
        <v>1.2002497126620212E-2</v>
      </c>
      <c r="M255">
        <f>LN('25 TSE Stocks'!M255/'25 TSE Stocks'!M254)</f>
        <v>2.6927057063061723E-2</v>
      </c>
      <c r="N255">
        <f>LN('25 TSE Stocks'!N255/'25 TSE Stocks'!N254)</f>
        <v>2.0645886963419974E-2</v>
      </c>
      <c r="O255">
        <f>LN('25 TSE Stocks'!O255/'25 TSE Stocks'!O254)</f>
        <v>1.2584558403000073E-2</v>
      </c>
      <c r="P255">
        <f>LN('25 TSE Stocks'!P255/'25 TSE Stocks'!P254)</f>
        <v>0.11207655503684302</v>
      </c>
      <c r="Q255">
        <f>LN('25 TSE Stocks'!Q255/'25 TSE Stocks'!Q254)</f>
        <v>2.8012723007953579E-3</v>
      </c>
      <c r="R255">
        <f>LN('25 TSE Stocks'!R255/'25 TSE Stocks'!R254)</f>
        <v>-2.389520241070316E-2</v>
      </c>
      <c r="S255">
        <f>LN('25 TSE Stocks'!S255/'25 TSE Stocks'!S254)</f>
        <v>-3.471640152211343E-2</v>
      </c>
      <c r="T255">
        <f>LN('25 TSE Stocks'!T255/'25 TSE Stocks'!T254)</f>
        <v>-6.7902997431943286E-3</v>
      </c>
      <c r="U255">
        <f>LN('25 TSE Stocks'!U255/'25 TSE Stocks'!U254)</f>
        <v>-8.7095472334608043E-3</v>
      </c>
      <c r="V255">
        <f>LN('25 TSE Stocks'!V255/'25 TSE Stocks'!V254)</f>
        <v>3.2580857355606833E-2</v>
      </c>
      <c r="W255">
        <f>LN('25 TSE Stocks'!W255/'25 TSE Stocks'!W254)</f>
        <v>1.1496426534708216E-2</v>
      </c>
      <c r="X255">
        <f>LN('25 TSE Stocks'!X255/'25 TSE Stocks'!X254)</f>
        <v>-5.570954858808725E-3</v>
      </c>
      <c r="Y255">
        <f>LN('25 TSE Stocks'!Y255/'25 TSE Stocks'!Y254)</f>
        <v>3.7914773976250184E-2</v>
      </c>
      <c r="Z255">
        <f>LN('25 TSE Stocks'!Z255/'25 TSE Stocks'!Z254)</f>
        <v>0</v>
      </c>
    </row>
    <row r="256" spans="1:26" x14ac:dyDescent="0.25">
      <c r="A256" s="1">
        <v>43038</v>
      </c>
      <c r="B256">
        <f>LN('25 TSE Stocks'!B256/'25 TSE Stocks'!B255)</f>
        <v>8.6158821626261789E-2</v>
      </c>
      <c r="C256">
        <f>LN('25 TSE Stocks'!C256/'25 TSE Stocks'!C255)</f>
        <v>2.0965096102369931E-2</v>
      </c>
      <c r="D256">
        <f>LN('25 TSE Stocks'!D256/'25 TSE Stocks'!D255)</f>
        <v>5.2922263539635257E-2</v>
      </c>
      <c r="E256">
        <f>LN('25 TSE Stocks'!E256/'25 TSE Stocks'!E255)</f>
        <v>0.15679261124958793</v>
      </c>
      <c r="F256">
        <f>LN('25 TSE Stocks'!F256/'25 TSE Stocks'!F255)</f>
        <v>-2.185809056294331E-2</v>
      </c>
      <c r="G256">
        <f>LN('25 TSE Stocks'!G256/'25 TSE Stocks'!G255)</f>
        <v>1.1526516586186746E-2</v>
      </c>
      <c r="H256">
        <f>LN('25 TSE Stocks'!H256/'25 TSE Stocks'!H255)</f>
        <v>-8.791265489800873E-3</v>
      </c>
      <c r="I256">
        <f>LN('25 TSE Stocks'!I256/'25 TSE Stocks'!I255)</f>
        <v>2.700995969470283E-2</v>
      </c>
      <c r="J256">
        <f>LN('25 TSE Stocks'!J256/'25 TSE Stocks'!J255)</f>
        <v>1.5404591876501339E-2</v>
      </c>
      <c r="K256">
        <f>LN('25 TSE Stocks'!K256/'25 TSE Stocks'!K255)</f>
        <v>3.0351506556580223E-2</v>
      </c>
      <c r="L256">
        <f>LN('25 TSE Stocks'!L256/'25 TSE Stocks'!L255)</f>
        <v>2.1459838780718613E-2</v>
      </c>
      <c r="M256">
        <f>LN('25 TSE Stocks'!M256/'25 TSE Stocks'!M255)</f>
        <v>1.4494677536663199E-2</v>
      </c>
      <c r="N256">
        <f>LN('25 TSE Stocks'!N256/'25 TSE Stocks'!N255)</f>
        <v>4.3729647285953278E-2</v>
      </c>
      <c r="O256">
        <f>LN('25 TSE Stocks'!O256/'25 TSE Stocks'!O255)</f>
        <v>-5.0343011405039523E-2</v>
      </c>
      <c r="P256">
        <f>LN('25 TSE Stocks'!P256/'25 TSE Stocks'!P255)</f>
        <v>1.5541214865195576E-2</v>
      </c>
      <c r="Q256">
        <f>LN('25 TSE Stocks'!Q256/'25 TSE Stocks'!Q255)</f>
        <v>8.3564640477828463E-3</v>
      </c>
      <c r="R256">
        <f>LN('25 TSE Stocks'!R256/'25 TSE Stocks'!R255)</f>
        <v>2.1783496179542542E-4</v>
      </c>
      <c r="S256">
        <f>LN('25 TSE Stocks'!S256/'25 TSE Stocks'!S255)</f>
        <v>6.7706581429947885E-3</v>
      </c>
      <c r="T256">
        <f>LN('25 TSE Stocks'!T256/'25 TSE Stocks'!T255)</f>
        <v>3.5823346325226595E-2</v>
      </c>
      <c r="U256">
        <f>LN('25 TSE Stocks'!U256/'25 TSE Stocks'!U255)</f>
        <v>-4.052114071695645E-2</v>
      </c>
      <c r="V256">
        <f>LN('25 TSE Stocks'!V256/'25 TSE Stocks'!V255)</f>
        <v>0.22272515946200885</v>
      </c>
      <c r="W256">
        <f>LN('25 TSE Stocks'!W256/'25 TSE Stocks'!W255)</f>
        <v>3.9405185206873923E-2</v>
      </c>
      <c r="X256">
        <f>LN('25 TSE Stocks'!X256/'25 TSE Stocks'!X255)</f>
        <v>5.1079793960813113E-3</v>
      </c>
      <c r="Y256">
        <f>LN('25 TSE Stocks'!Y256/'25 TSE Stocks'!Y255)</f>
        <v>7.6826677663040896E-2</v>
      </c>
      <c r="Z256">
        <f>LN('25 TSE Stocks'!Z256/'25 TSE Stocks'!Z255)</f>
        <v>-5.6023977682773309E-3</v>
      </c>
    </row>
    <row r="257" spans="1:26" x14ac:dyDescent="0.25">
      <c r="A257" s="1">
        <v>43045</v>
      </c>
      <c r="B257">
        <f>LN('25 TSE Stocks'!B257/'25 TSE Stocks'!B256)</f>
        <v>-1.0182906286209404E-2</v>
      </c>
      <c r="C257">
        <f>LN('25 TSE Stocks'!C257/'25 TSE Stocks'!C256)</f>
        <v>8.6088848909886356E-2</v>
      </c>
      <c r="D257">
        <f>LN('25 TSE Stocks'!D257/'25 TSE Stocks'!D256)</f>
        <v>6.8495075499738472E-3</v>
      </c>
      <c r="E257">
        <f>LN('25 TSE Stocks'!E257/'25 TSE Stocks'!E256)</f>
        <v>-5.7003178955931197E-2</v>
      </c>
      <c r="F257">
        <f>LN('25 TSE Stocks'!F257/'25 TSE Stocks'!F256)</f>
        <v>-3.578378974879292E-2</v>
      </c>
      <c r="G257">
        <f>LN('25 TSE Stocks'!G257/'25 TSE Stocks'!G256)</f>
        <v>-6.5904651643061878E-3</v>
      </c>
      <c r="H257">
        <f>LN('25 TSE Stocks'!H257/'25 TSE Stocks'!H256)</f>
        <v>-6.1452879535920608E-2</v>
      </c>
      <c r="I257">
        <f>LN('25 TSE Stocks'!I257/'25 TSE Stocks'!I256)</f>
        <v>-2.1918629326172077E-2</v>
      </c>
      <c r="J257">
        <f>LN('25 TSE Stocks'!J257/'25 TSE Stocks'!J256)</f>
        <v>3.0115302290631304E-2</v>
      </c>
      <c r="K257">
        <f>LN('25 TSE Stocks'!K257/'25 TSE Stocks'!K256)</f>
        <v>5.0994431373464114E-2</v>
      </c>
      <c r="L257">
        <f>LN('25 TSE Stocks'!L257/'25 TSE Stocks'!L256)</f>
        <v>-1.7130826691085035E-2</v>
      </c>
      <c r="M257">
        <f>LN('25 TSE Stocks'!M257/'25 TSE Stocks'!M256)</f>
        <v>1.4752683596779975E-2</v>
      </c>
      <c r="N257">
        <f>LN('25 TSE Stocks'!N257/'25 TSE Stocks'!N256)</f>
        <v>-8.5943302040055632E-3</v>
      </c>
      <c r="O257">
        <f>LN('25 TSE Stocks'!O257/'25 TSE Stocks'!O256)</f>
        <v>7.2797902159606178E-3</v>
      </c>
      <c r="P257">
        <f>LN('25 TSE Stocks'!P257/'25 TSE Stocks'!P256)</f>
        <v>-2.4010692038924444E-2</v>
      </c>
      <c r="Q257">
        <f>LN('25 TSE Stocks'!Q257/'25 TSE Stocks'!Q256)</f>
        <v>5.5324555196404144E-3</v>
      </c>
      <c r="R257">
        <f>LN('25 TSE Stocks'!R257/'25 TSE Stocks'!R256)</f>
        <v>1.6418316522525258E-2</v>
      </c>
      <c r="S257">
        <f>LN('25 TSE Stocks'!S257/'25 TSE Stocks'!S256)</f>
        <v>1.6064505435987083E-2</v>
      </c>
      <c r="T257">
        <f>LN('25 TSE Stocks'!T257/'25 TSE Stocks'!T256)</f>
        <v>1.7251734549068688E-2</v>
      </c>
      <c r="U257">
        <f>LN('25 TSE Stocks'!U257/'25 TSE Stocks'!U256)</f>
        <v>3.2575228165349766E-2</v>
      </c>
      <c r="V257">
        <f>LN('25 TSE Stocks'!V257/'25 TSE Stocks'!V256)</f>
        <v>2.7848538552688886E-3</v>
      </c>
      <c r="W257">
        <f>LN('25 TSE Stocks'!W257/'25 TSE Stocks'!W256)</f>
        <v>-0.10453391970658074</v>
      </c>
      <c r="X257">
        <f>LN('25 TSE Stocks'!X257/'25 TSE Stocks'!X256)</f>
        <v>-0.10027863133347677</v>
      </c>
      <c r="Y257">
        <f>LN('25 TSE Stocks'!Y257/'25 TSE Stocks'!Y256)</f>
        <v>-4.2924907052619442E-2</v>
      </c>
      <c r="Z257">
        <f>LN('25 TSE Stocks'!Z257/'25 TSE Stocks'!Z256)</f>
        <v>-2.8491953834897939E-2</v>
      </c>
    </row>
    <row r="258" spans="1:26" x14ac:dyDescent="0.25">
      <c r="A258" s="1">
        <v>43052</v>
      </c>
      <c r="B258">
        <f>LN('25 TSE Stocks'!B258/'25 TSE Stocks'!B257)</f>
        <v>7.6244622321927913E-2</v>
      </c>
      <c r="C258">
        <f>LN('25 TSE Stocks'!C258/'25 TSE Stocks'!C257)</f>
        <v>2.8769950686805774E-2</v>
      </c>
      <c r="D258">
        <f>LN('25 TSE Stocks'!D258/'25 TSE Stocks'!D257)</f>
        <v>4.9927123832283683E-2</v>
      </c>
      <c r="E258">
        <f>LN('25 TSE Stocks'!E258/'25 TSE Stocks'!E257)</f>
        <v>-1.8323458389442295E-2</v>
      </c>
      <c r="F258">
        <f>LN('25 TSE Stocks'!F258/'25 TSE Stocks'!F257)</f>
        <v>-4.6989791349223275E-3</v>
      </c>
      <c r="G258">
        <f>LN('25 TSE Stocks'!G258/'25 TSE Stocks'!G257)</f>
        <v>-2.7238741507101111E-2</v>
      </c>
      <c r="H258">
        <f>LN('25 TSE Stocks'!H258/'25 TSE Stocks'!H257)</f>
        <v>-3.8282108865369015E-2</v>
      </c>
      <c r="I258">
        <f>LN('25 TSE Stocks'!I258/'25 TSE Stocks'!I257)</f>
        <v>2.5359774462720861E-3</v>
      </c>
      <c r="J258">
        <f>LN('25 TSE Stocks'!J258/'25 TSE Stocks'!J257)</f>
        <v>2.8033479798677142E-2</v>
      </c>
      <c r="K258">
        <f>LN('25 TSE Stocks'!K258/'25 TSE Stocks'!K257)</f>
        <v>-9.9930304304184595E-3</v>
      </c>
      <c r="L258">
        <f>LN('25 TSE Stocks'!L258/'25 TSE Stocks'!L257)</f>
        <v>-4.5286773052014673E-2</v>
      </c>
      <c r="M258">
        <f>LN('25 TSE Stocks'!M258/'25 TSE Stocks'!M257)</f>
        <v>-5.4945765389610698E-2</v>
      </c>
      <c r="N258">
        <f>LN('25 TSE Stocks'!N258/'25 TSE Stocks'!N257)</f>
        <v>-6.1009941761505614E-2</v>
      </c>
      <c r="O258">
        <f>LN('25 TSE Stocks'!O258/'25 TSE Stocks'!O257)</f>
        <v>1.5831563887907872E-2</v>
      </c>
      <c r="P258">
        <f>LN('25 TSE Stocks'!P258/'25 TSE Stocks'!P257)</f>
        <v>0.1059679288021083</v>
      </c>
      <c r="Q258">
        <f>LN('25 TSE Stocks'!Q258/'25 TSE Stocks'!Q257)</f>
        <v>9.2170551993418448E-2</v>
      </c>
      <c r="R258">
        <f>LN('25 TSE Stocks'!R258/'25 TSE Stocks'!R257)</f>
        <v>-2.6928598155454689E-2</v>
      </c>
      <c r="S258">
        <f>LN('25 TSE Stocks'!S258/'25 TSE Stocks'!S257)</f>
        <v>-3.5138791955818545E-2</v>
      </c>
      <c r="T258">
        <f>LN('25 TSE Stocks'!T258/'25 TSE Stocks'!T257)</f>
        <v>-5.0673588959102893E-2</v>
      </c>
      <c r="U258">
        <f>LN('25 TSE Stocks'!U258/'25 TSE Stocks'!U257)</f>
        <v>-9.9867862709185629E-3</v>
      </c>
      <c r="V258">
        <f>LN('25 TSE Stocks'!V258/'25 TSE Stocks'!V257)</f>
        <v>3.8855413361929378E-3</v>
      </c>
      <c r="W258">
        <f>LN('25 TSE Stocks'!W258/'25 TSE Stocks'!W257)</f>
        <v>-3.0365867802887355E-2</v>
      </c>
      <c r="X258">
        <f>LN('25 TSE Stocks'!X258/'25 TSE Stocks'!X257)</f>
        <v>2.0460263366372565E-3</v>
      </c>
      <c r="Y258">
        <f>LN('25 TSE Stocks'!Y258/'25 TSE Stocks'!Y257)</f>
        <v>8.7335403434096251E-3</v>
      </c>
      <c r="Z258">
        <f>LN('25 TSE Stocks'!Z258/'25 TSE Stocks'!Z257)</f>
        <v>4.7045219510527467E-2</v>
      </c>
    </row>
    <row r="259" spans="1:26" x14ac:dyDescent="0.25">
      <c r="A259" s="1">
        <v>43059</v>
      </c>
      <c r="B259">
        <f>LN('25 TSE Stocks'!B259/'25 TSE Stocks'!B258)</f>
        <v>8.3522216220984824E-2</v>
      </c>
      <c r="C259">
        <f>LN('25 TSE Stocks'!C259/'25 TSE Stocks'!C258)</f>
        <v>7.3711287666175197E-3</v>
      </c>
      <c r="D259">
        <f>LN('25 TSE Stocks'!D259/'25 TSE Stocks'!D258)</f>
        <v>2.2472834050869177E-2</v>
      </c>
      <c r="E259">
        <f>LN('25 TSE Stocks'!E259/'25 TSE Stocks'!E258)</f>
        <v>6.0708409768386117E-2</v>
      </c>
      <c r="F259">
        <f>LN('25 TSE Stocks'!F259/'25 TSE Stocks'!F258)</f>
        <v>2.5640816530568579E-2</v>
      </c>
      <c r="G259">
        <f>LN('25 TSE Stocks'!G259/'25 TSE Stocks'!G258)</f>
        <v>1.5208352511495105E-2</v>
      </c>
      <c r="H259">
        <f>LN('25 TSE Stocks'!H259/'25 TSE Stocks'!H258)</f>
        <v>-1.7220703334364349E-2</v>
      </c>
      <c r="I259">
        <f>LN('25 TSE Stocks'!I259/'25 TSE Stocks'!I258)</f>
        <v>-2.9977396196921614E-3</v>
      </c>
      <c r="J259">
        <f>LN('25 TSE Stocks'!J259/'25 TSE Stocks'!J258)</f>
        <v>1.0759270687747249E-2</v>
      </c>
      <c r="K259">
        <f>LN('25 TSE Stocks'!K259/'25 TSE Stocks'!K258)</f>
        <v>-1.7366604297052883E-2</v>
      </c>
      <c r="L259">
        <f>LN('25 TSE Stocks'!L259/'25 TSE Stocks'!L258)</f>
        <v>-1.1305250767856307E-3</v>
      </c>
      <c r="M259">
        <f>LN('25 TSE Stocks'!M259/'25 TSE Stocks'!M258)</f>
        <v>3.4322034739797899E-3</v>
      </c>
      <c r="N259">
        <f>LN('25 TSE Stocks'!N259/'25 TSE Stocks'!N258)</f>
        <v>3.6039952366557708E-2</v>
      </c>
      <c r="O259">
        <f>LN('25 TSE Stocks'!O259/'25 TSE Stocks'!O258)</f>
        <v>1.9019019501282258E-3</v>
      </c>
      <c r="P259">
        <f>LN('25 TSE Stocks'!P259/'25 TSE Stocks'!P258)</f>
        <v>5.4495896359688292E-3</v>
      </c>
      <c r="Q259">
        <f>LN('25 TSE Stocks'!Q259/'25 TSE Stocks'!Q258)</f>
        <v>1.2570082275287584E-3</v>
      </c>
      <c r="R259">
        <f>LN('25 TSE Stocks'!R259/'25 TSE Stocks'!R258)</f>
        <v>-1.3518070942738221E-2</v>
      </c>
      <c r="S259">
        <f>LN('25 TSE Stocks'!S259/'25 TSE Stocks'!S258)</f>
        <v>2.7472514891731682E-3</v>
      </c>
      <c r="T259">
        <f>LN('25 TSE Stocks'!T259/'25 TSE Stocks'!T258)</f>
        <v>-2.8024425490152738E-3</v>
      </c>
      <c r="U259">
        <f>LN('25 TSE Stocks'!U259/'25 TSE Stocks'!U258)</f>
        <v>3.5280637468173624E-3</v>
      </c>
      <c r="V259">
        <f>LN('25 TSE Stocks'!V259/'25 TSE Stocks'!V258)</f>
        <v>7.176408645303247E-3</v>
      </c>
      <c r="W259">
        <f>LN('25 TSE Stocks'!W259/'25 TSE Stocks'!W258)</f>
        <v>-1.4712161068425352E-2</v>
      </c>
      <c r="X259">
        <f>LN('25 TSE Stocks'!X259/'25 TSE Stocks'!X258)</f>
        <v>3.711560622724281E-2</v>
      </c>
      <c r="Y259">
        <f>LN('25 TSE Stocks'!Y259/'25 TSE Stocks'!Y258)</f>
        <v>2.4904708652189175E-2</v>
      </c>
      <c r="Z259">
        <f>LN('25 TSE Stocks'!Z259/'25 TSE Stocks'!Z258)</f>
        <v>2.0018937337625782E-2</v>
      </c>
    </row>
    <row r="260" spans="1:26" x14ac:dyDescent="0.25">
      <c r="A260" s="1">
        <v>43066</v>
      </c>
      <c r="B260">
        <f>LN('25 TSE Stocks'!B260/'25 TSE Stocks'!B259)</f>
        <v>-0.11673341816666109</v>
      </c>
      <c r="C260">
        <f>LN('25 TSE Stocks'!C260/'25 TSE Stocks'!C259)</f>
        <v>-6.9692513684538798E-2</v>
      </c>
      <c r="D260">
        <f>LN('25 TSE Stocks'!D260/'25 TSE Stocks'!D259)</f>
        <v>-3.2260830887837086E-2</v>
      </c>
      <c r="E260">
        <f>LN('25 TSE Stocks'!E260/'25 TSE Stocks'!E259)</f>
        <v>-4.9392681739269112E-2</v>
      </c>
      <c r="F260">
        <f>LN('25 TSE Stocks'!F260/'25 TSE Stocks'!F259)</f>
        <v>4.5887786083827355E-2</v>
      </c>
      <c r="G260">
        <f>LN('25 TSE Stocks'!G260/'25 TSE Stocks'!G259)</f>
        <v>3.9788833841589858E-3</v>
      </c>
      <c r="H260">
        <f>LN('25 TSE Stocks'!H260/'25 TSE Stocks'!H259)</f>
        <v>-1.1229012363994838E-2</v>
      </c>
      <c r="I260">
        <f>LN('25 TSE Stocks'!I260/'25 TSE Stocks'!I259)</f>
        <v>4.1394488203903457E-2</v>
      </c>
      <c r="J260">
        <f>LN('25 TSE Stocks'!J260/'25 TSE Stocks'!J259)</f>
        <v>2.6980948950404662E-2</v>
      </c>
      <c r="K260">
        <f>LN('25 TSE Stocks'!K260/'25 TSE Stocks'!K259)</f>
        <v>4.0062630606848115E-2</v>
      </c>
      <c r="L260">
        <f>LN('25 TSE Stocks'!L260/'25 TSE Stocks'!L259)</f>
        <v>-3.8044767397029361E-2</v>
      </c>
      <c r="M260">
        <f>LN('25 TSE Stocks'!M260/'25 TSE Stocks'!M259)</f>
        <v>1.2646044125850721E-2</v>
      </c>
      <c r="N260">
        <f>LN('25 TSE Stocks'!N260/'25 TSE Stocks'!N259)</f>
        <v>-1.1017221064736092E-2</v>
      </c>
      <c r="O260">
        <f>LN('25 TSE Stocks'!O260/'25 TSE Stocks'!O259)</f>
        <v>2.5792775626504789E-2</v>
      </c>
      <c r="P260">
        <f>LN('25 TSE Stocks'!P260/'25 TSE Stocks'!P259)</f>
        <v>3.4191271002053936E-2</v>
      </c>
      <c r="Q260">
        <f>LN('25 TSE Stocks'!Q260/'25 TSE Stocks'!Q259)</f>
        <v>1.6199823565223918E-2</v>
      </c>
      <c r="R260">
        <f>LN('25 TSE Stocks'!R260/'25 TSE Stocks'!R259)</f>
        <v>2.9675709849382555E-2</v>
      </c>
      <c r="S260">
        <f>LN('25 TSE Stocks'!S260/'25 TSE Stocks'!S259)</f>
        <v>5.0813170759015834E-2</v>
      </c>
      <c r="T260">
        <f>LN('25 TSE Stocks'!T260/'25 TSE Stocks'!T259)</f>
        <v>-5.6294641610872059E-3</v>
      </c>
      <c r="U260">
        <f>LN('25 TSE Stocks'!U260/'25 TSE Stocks'!U259)</f>
        <v>6.1593545916652226E-2</v>
      </c>
      <c r="V260">
        <f>LN('25 TSE Stocks'!V260/'25 TSE Stocks'!V259)</f>
        <v>1.6488241544106962E-3</v>
      </c>
      <c r="W260">
        <f>LN('25 TSE Stocks'!W260/'25 TSE Stocks'!W259)</f>
        <v>1.1868458986119433E-2</v>
      </c>
      <c r="X260">
        <f>LN('25 TSE Stocks'!X260/'25 TSE Stocks'!X259)</f>
        <v>3.7685557319590599E-2</v>
      </c>
      <c r="Y260">
        <f>LN('25 TSE Stocks'!Y260/'25 TSE Stocks'!Y259)</f>
        <v>-1.6246660842134289E-2</v>
      </c>
      <c r="Z260">
        <f>LN('25 TSE Stocks'!Z260/'25 TSE Stocks'!Z259)</f>
        <v>-2.1858723343879956E-2</v>
      </c>
    </row>
    <row r="261" spans="1:26" x14ac:dyDescent="0.25">
      <c r="A261" s="1">
        <v>43073</v>
      </c>
      <c r="B261">
        <f>LN('25 TSE Stocks'!B261/'25 TSE Stocks'!B260)</f>
        <v>1.2628692365543591E-2</v>
      </c>
      <c r="C261">
        <f>LN('25 TSE Stocks'!C261/'25 TSE Stocks'!C260)</f>
        <v>7.5793783775802731E-2</v>
      </c>
      <c r="D261">
        <f>LN('25 TSE Stocks'!D261/'25 TSE Stocks'!D260)</f>
        <v>-1.8197382808259544E-2</v>
      </c>
      <c r="E261">
        <f>LN('25 TSE Stocks'!E261/'25 TSE Stocks'!E260)</f>
        <v>5.6063948885344488E-2</v>
      </c>
      <c r="F261">
        <f>LN('25 TSE Stocks'!F261/'25 TSE Stocks'!F260)</f>
        <v>-1.8715797228972826E-2</v>
      </c>
      <c r="G261">
        <f>LN('25 TSE Stocks'!G261/'25 TSE Stocks'!G260)</f>
        <v>-4.833635175345562E-3</v>
      </c>
      <c r="H261">
        <f>LN('25 TSE Stocks'!H261/'25 TSE Stocks'!H260)</f>
        <v>6.2539191522865863E-3</v>
      </c>
      <c r="I261">
        <f>LN('25 TSE Stocks'!I261/'25 TSE Stocks'!I260)</f>
        <v>2.559470236977782E-2</v>
      </c>
      <c r="J261">
        <f>LN('25 TSE Stocks'!J261/'25 TSE Stocks'!J260)</f>
        <v>-1.0471114664116916E-2</v>
      </c>
      <c r="K261">
        <f>LN('25 TSE Stocks'!K261/'25 TSE Stocks'!K260)</f>
        <v>1.1157617921852535E-2</v>
      </c>
      <c r="L261">
        <f>LN('25 TSE Stocks'!L261/'25 TSE Stocks'!L260)</f>
        <v>2.2080910909657182E-2</v>
      </c>
      <c r="M261">
        <f>LN('25 TSE Stocks'!M261/'25 TSE Stocks'!M260)</f>
        <v>3.2571491761328938E-2</v>
      </c>
      <c r="N261">
        <f>LN('25 TSE Stocks'!N261/'25 TSE Stocks'!N260)</f>
        <v>1.3962589526788083E-2</v>
      </c>
      <c r="O261">
        <f>LN('25 TSE Stocks'!O261/'25 TSE Stocks'!O260)</f>
        <v>2.6948365396017377E-2</v>
      </c>
      <c r="P261">
        <f>LN('25 TSE Stocks'!P261/'25 TSE Stocks'!P260)</f>
        <v>5.4177798339456691E-2</v>
      </c>
      <c r="Q261">
        <f>LN('25 TSE Stocks'!Q261/'25 TSE Stocks'!Q260)</f>
        <v>2.5626700887111647E-2</v>
      </c>
      <c r="R261">
        <f>LN('25 TSE Stocks'!R261/'25 TSE Stocks'!R260)</f>
        <v>1.4193679613362358E-2</v>
      </c>
      <c r="S261">
        <f>LN('25 TSE Stocks'!S261/'25 TSE Stocks'!S260)</f>
        <v>3.3336308512955659E-2</v>
      </c>
      <c r="T261">
        <f>LN('25 TSE Stocks'!T261/'25 TSE Stocks'!T260)</f>
        <v>1.2024082890032282E-2</v>
      </c>
      <c r="U261">
        <f>LN('25 TSE Stocks'!U261/'25 TSE Stocks'!U260)</f>
        <v>2.9494497779990494E-2</v>
      </c>
      <c r="V261">
        <f>LN('25 TSE Stocks'!V261/'25 TSE Stocks'!V260)</f>
        <v>-1.0488765542670468E-2</v>
      </c>
      <c r="W261">
        <f>LN('25 TSE Stocks'!W261/'25 TSE Stocks'!W260)</f>
        <v>1.6942723220301052E-2</v>
      </c>
      <c r="X261">
        <f>LN('25 TSE Stocks'!X261/'25 TSE Stocks'!X260)</f>
        <v>5.2021927500658875E-3</v>
      </c>
      <c r="Y261">
        <f>LN('25 TSE Stocks'!Y261/'25 TSE Stocks'!Y260)</f>
        <v>2.6373288401853809E-2</v>
      </c>
      <c r="Z261">
        <f>LN('25 TSE Stocks'!Z261/'25 TSE Stocks'!Z260)</f>
        <v>-1.1111081901098037E-2</v>
      </c>
    </row>
    <row r="262" spans="1:26" x14ac:dyDescent="0.25">
      <c r="A262" s="1">
        <v>43080</v>
      </c>
      <c r="B262">
        <f>LN('25 TSE Stocks'!B262/'25 TSE Stocks'!B261)</f>
        <v>-3.5856822602876837E-4</v>
      </c>
      <c r="C262">
        <f>LN('25 TSE Stocks'!C262/'25 TSE Stocks'!C261)</f>
        <v>2.2851333676839652E-2</v>
      </c>
      <c r="D262">
        <f>LN('25 TSE Stocks'!D262/'25 TSE Stocks'!D261)</f>
        <v>-2.536071950348941E-2</v>
      </c>
      <c r="E262">
        <f>LN('25 TSE Stocks'!E262/'25 TSE Stocks'!E261)</f>
        <v>-4.2097184788694571E-2</v>
      </c>
      <c r="F262">
        <f>LN('25 TSE Stocks'!F262/'25 TSE Stocks'!F261)</f>
        <v>1.909139671905833E-2</v>
      </c>
      <c r="G262">
        <f>LN('25 TSE Stocks'!G262/'25 TSE Stocks'!G261)</f>
        <v>-7.2946006083613969E-3</v>
      </c>
      <c r="H262">
        <f>LN('25 TSE Stocks'!H262/'25 TSE Stocks'!H261)</f>
        <v>-1.0025062510329013E-2</v>
      </c>
      <c r="I262">
        <f>LN('25 TSE Stocks'!I262/'25 TSE Stocks'!I261)</f>
        <v>1.0793567285987951E-3</v>
      </c>
      <c r="J262">
        <f>LN('25 TSE Stocks'!J262/'25 TSE Stocks'!J261)</f>
        <v>1.0471114664116776E-2</v>
      </c>
      <c r="K262">
        <f>LN('25 TSE Stocks'!K262/'25 TSE Stocks'!K261)</f>
        <v>1.9231386391895072E-2</v>
      </c>
      <c r="L262">
        <f>LN('25 TSE Stocks'!L262/'25 TSE Stocks'!L261)</f>
        <v>-9.2379442243841516E-3</v>
      </c>
      <c r="M262">
        <f>LN('25 TSE Stocks'!M262/'25 TSE Stocks'!M261)</f>
        <v>4.667454711716609E-3</v>
      </c>
      <c r="N262">
        <f>LN('25 TSE Stocks'!N262/'25 TSE Stocks'!N261)</f>
        <v>-1.7804484034528584E-2</v>
      </c>
      <c r="O262">
        <f>LN('25 TSE Stocks'!O262/'25 TSE Stocks'!O261)</f>
        <v>4.0477673740813586E-3</v>
      </c>
      <c r="P262">
        <f>LN('25 TSE Stocks'!P262/'25 TSE Stocks'!P261)</f>
        <v>9.8471263342971529E-2</v>
      </c>
      <c r="Q262">
        <f>LN('25 TSE Stocks'!Q262/'25 TSE Stocks'!Q261)</f>
        <v>-8.4694519784452287E-3</v>
      </c>
      <c r="R262">
        <f>LN('25 TSE Stocks'!R262/'25 TSE Stocks'!R261)</f>
        <v>1.1465003162192981E-2</v>
      </c>
      <c r="S262">
        <f>LN('25 TSE Stocks'!S262/'25 TSE Stocks'!S261)</f>
        <v>-1.2617543122831058E-3</v>
      </c>
      <c r="T262">
        <f>LN('25 TSE Stocks'!T262/'25 TSE Stocks'!T261)</f>
        <v>-3.8997529913214785E-2</v>
      </c>
      <c r="U262">
        <f>LN('25 TSE Stocks'!U262/'25 TSE Stocks'!U261)</f>
        <v>-1.6597984717111255E-2</v>
      </c>
      <c r="V262">
        <f>LN('25 TSE Stocks'!V262/'25 TSE Stocks'!V261)</f>
        <v>7.8419340945720173E-2</v>
      </c>
      <c r="W262">
        <f>LN('25 TSE Stocks'!W262/'25 TSE Stocks'!W261)</f>
        <v>-1.0858688758314122E-2</v>
      </c>
      <c r="X262">
        <f>LN('25 TSE Stocks'!X262/'25 TSE Stocks'!X261)</f>
        <v>-1.808709084891845E-2</v>
      </c>
      <c r="Y262">
        <f>LN('25 TSE Stocks'!Y262/'25 TSE Stocks'!Y261)</f>
        <v>9.2175914963804187E-2</v>
      </c>
      <c r="Z262">
        <f>LN('25 TSE Stocks'!Z262/'25 TSE Stocks'!Z261)</f>
        <v>1.2950867907352189E-2</v>
      </c>
    </row>
    <row r="263" spans="1:26" x14ac:dyDescent="0.25">
      <c r="A263" s="1">
        <v>43087</v>
      </c>
      <c r="B263">
        <f>LN('25 TSE Stocks'!B263/'25 TSE Stocks'!B262)</f>
        <v>3.0032095762330208E-2</v>
      </c>
      <c r="C263">
        <f>LN('25 TSE Stocks'!C263/'25 TSE Stocks'!C262)</f>
        <v>4.4193194932080904E-2</v>
      </c>
      <c r="D263">
        <f>LN('25 TSE Stocks'!D263/'25 TSE Stocks'!D262)</f>
        <v>4.3558102311749079E-2</v>
      </c>
      <c r="E263">
        <f>LN('25 TSE Stocks'!E263/'25 TSE Stocks'!E262)</f>
        <v>8.5044458572196807E-2</v>
      </c>
      <c r="F263">
        <f>LN('25 TSE Stocks'!F263/'25 TSE Stocks'!F262)</f>
        <v>5.7666330838701201E-2</v>
      </c>
      <c r="G263">
        <f>LN('25 TSE Stocks'!G263/'25 TSE Stocks'!G262)</f>
        <v>4.4364435198999026E-2</v>
      </c>
      <c r="H263">
        <f>LN('25 TSE Stocks'!H263/'25 TSE Stocks'!H262)</f>
        <v>2.9778875968031047E-2</v>
      </c>
      <c r="I263">
        <f>LN('25 TSE Stocks'!I263/'25 TSE Stocks'!I262)</f>
        <v>2.0077645582749677E-2</v>
      </c>
      <c r="J263">
        <f>LN('25 TSE Stocks'!J263/'25 TSE Stocks'!J262)</f>
        <v>1.4934348044052833E-2</v>
      </c>
      <c r="K263">
        <f>LN('25 TSE Stocks'!K263/'25 TSE Stocks'!K262)</f>
        <v>1.3513686841355989E-2</v>
      </c>
      <c r="L263">
        <f>LN('25 TSE Stocks'!L263/'25 TSE Stocks'!L262)</f>
        <v>-1.1608260865813398E-3</v>
      </c>
      <c r="M263">
        <f>LN('25 TSE Stocks'!M263/'25 TSE Stocks'!M262)</f>
        <v>1.1804343895328495E-2</v>
      </c>
      <c r="N263">
        <f>LN('25 TSE Stocks'!N263/'25 TSE Stocks'!N262)</f>
        <v>9.7330064866850391E-2</v>
      </c>
      <c r="O263">
        <f>LN('25 TSE Stocks'!O263/'25 TSE Stocks'!O262)</f>
        <v>1.0270234111511421E-2</v>
      </c>
      <c r="P263">
        <f>LN('25 TSE Stocks'!P263/'25 TSE Stocks'!P262)</f>
        <v>-2.5572312846461963E-2</v>
      </c>
      <c r="Q263">
        <f>LN('25 TSE Stocks'!Q263/'25 TSE Stocks'!Q262)</f>
        <v>8.4694519784451246E-3</v>
      </c>
      <c r="R263">
        <f>LN('25 TSE Stocks'!R263/'25 TSE Stocks'!R262)</f>
        <v>-7.4158634344458733E-3</v>
      </c>
      <c r="S263">
        <f>LN('25 TSE Stocks'!S263/'25 TSE Stocks'!S262)</f>
        <v>-3.077170043353615E-2</v>
      </c>
      <c r="T263">
        <f>LN('25 TSE Stocks'!T263/'25 TSE Stocks'!T262)</f>
        <v>6.8827208143319316E-2</v>
      </c>
      <c r="U263">
        <f>LN('25 TSE Stocks'!U263/'25 TSE Stocks'!U262)</f>
        <v>4.9564107503339474E-3</v>
      </c>
      <c r="V263">
        <f>LN('25 TSE Stocks'!V263/'25 TSE Stocks'!V262)</f>
        <v>4.1704093102794985E-2</v>
      </c>
      <c r="W263">
        <f>LN('25 TSE Stocks'!W263/'25 TSE Stocks'!W262)</f>
        <v>8.0546303987270272E-3</v>
      </c>
      <c r="X263">
        <f>LN('25 TSE Stocks'!X263/'25 TSE Stocks'!X262)</f>
        <v>7.1787140606363441E-3</v>
      </c>
      <c r="Y263">
        <f>LN('25 TSE Stocks'!Y263/'25 TSE Stocks'!Y262)</f>
        <v>3.7569984611044265E-2</v>
      </c>
      <c r="Z263">
        <f>LN('25 TSE Stocks'!Z263/'25 TSE Stocks'!Z262)</f>
        <v>-1.8553265675629534E-2</v>
      </c>
    </row>
    <row r="264" spans="1:26" x14ac:dyDescent="0.25">
      <c r="A264" s="1">
        <v>43094</v>
      </c>
      <c r="B264">
        <f>LN('25 TSE Stocks'!B264/'25 TSE Stocks'!B263)</f>
        <v>-9.4421902747627105E-3</v>
      </c>
      <c r="C264">
        <f>LN('25 TSE Stocks'!C264/'25 TSE Stocks'!C263)</f>
        <v>1.1370042804886257E-3</v>
      </c>
      <c r="D264">
        <f>LN('25 TSE Stocks'!D264/'25 TSE Stocks'!D263)</f>
        <v>6.5360465153079667E-3</v>
      </c>
      <c r="E264">
        <f>LN('25 TSE Stocks'!E264/'25 TSE Stocks'!E263)</f>
        <v>-3.8965932726515343E-2</v>
      </c>
      <c r="F264">
        <f>LN('25 TSE Stocks'!F264/'25 TSE Stocks'!F263)</f>
        <v>-2.332226266927534E-2</v>
      </c>
      <c r="G264">
        <f>LN('25 TSE Stocks'!G264/'25 TSE Stocks'!G263)</f>
        <v>-9.5207406887612995E-3</v>
      </c>
      <c r="H264">
        <f>LN('25 TSE Stocks'!H264/'25 TSE Stocks'!H263)</f>
        <v>-4.9020122822422E-3</v>
      </c>
      <c r="I264">
        <f>LN('25 TSE Stocks'!I264/'25 TSE Stocks'!I263)</f>
        <v>-4.8754576771532802E-3</v>
      </c>
      <c r="J264">
        <f>LN('25 TSE Stocks'!J264/'25 TSE Stocks'!J263)</f>
        <v>1.1338056774203386E-2</v>
      </c>
      <c r="K264">
        <f>LN('25 TSE Stocks'!K264/'25 TSE Stocks'!K263)</f>
        <v>-1.7603556860145808E-2</v>
      </c>
      <c r="L264">
        <f>LN('25 TSE Stocks'!L264/'25 TSE Stocks'!L263)</f>
        <v>-1.2858040055596194E-2</v>
      </c>
      <c r="M264">
        <f>LN('25 TSE Stocks'!M264/'25 TSE Stocks'!M263)</f>
        <v>-4.3813408187531131E-3</v>
      </c>
      <c r="N264">
        <f>LN('25 TSE Stocks'!N264/'25 TSE Stocks'!N263)</f>
        <v>3.8070896741579298E-2</v>
      </c>
      <c r="O264">
        <f>LN('25 TSE Stocks'!O264/'25 TSE Stocks'!O263)</f>
        <v>-2.4281837074764452E-2</v>
      </c>
      <c r="P264">
        <f>LN('25 TSE Stocks'!P264/'25 TSE Stocks'!P263)</f>
        <v>-7.4279101475731839E-3</v>
      </c>
      <c r="Q264">
        <f>LN('25 TSE Stocks'!Q264/'25 TSE Stocks'!Q263)</f>
        <v>-8.4694519784452287E-3</v>
      </c>
      <c r="R264">
        <f>LN('25 TSE Stocks'!R264/'25 TSE Stocks'!R263)</f>
        <v>-4.0491397277470165E-3</v>
      </c>
      <c r="S264">
        <f>LN('25 TSE Stocks'!S264/'25 TSE Stocks'!S263)</f>
        <v>-2.5050800875492836E-2</v>
      </c>
      <c r="T264">
        <f>LN('25 TSE Stocks'!T264/'25 TSE Stocks'!T263)</f>
        <v>-1.2451547905958826E-2</v>
      </c>
      <c r="U264">
        <f>LN('25 TSE Stocks'!U264/'25 TSE Stocks'!U263)</f>
        <v>-8.755438080144581E-3</v>
      </c>
      <c r="V264">
        <f>LN('25 TSE Stocks'!V264/'25 TSE Stocks'!V263)</f>
        <v>3.1487243603243509E-2</v>
      </c>
      <c r="W264">
        <f>LN('25 TSE Stocks'!W264/'25 TSE Stocks'!W263)</f>
        <v>7.9903819179656509E-3</v>
      </c>
      <c r="X264">
        <f>LN('25 TSE Stocks'!X264/'25 TSE Stocks'!X263)</f>
        <v>1.7958930539272992E-2</v>
      </c>
      <c r="Y264">
        <f>LN('25 TSE Stocks'!Y264/'25 TSE Stocks'!Y263)</f>
        <v>2.8355238480500269E-2</v>
      </c>
      <c r="Z264">
        <f>LN('25 TSE Stocks'!Z264/'25 TSE Stocks'!Z263)</f>
        <v>1.8708361669576045E-3</v>
      </c>
    </row>
    <row r="265" spans="1:26" x14ac:dyDescent="0.25">
      <c r="A265" s="1">
        <v>43101</v>
      </c>
      <c r="B265">
        <f>LN('25 TSE Stocks'!B265/'25 TSE Stocks'!B264)</f>
        <v>0.19667180149741331</v>
      </c>
      <c r="C265">
        <f>LN('25 TSE Stocks'!C265/'25 TSE Stocks'!C264)</f>
        <v>3.4621043140264457E-2</v>
      </c>
      <c r="D265">
        <f>LN('25 TSE Stocks'!D265/'25 TSE Stocks'!D264)</f>
        <v>5.6977221048970808E-2</v>
      </c>
      <c r="E265">
        <f>LN('25 TSE Stocks'!E265/'25 TSE Stocks'!E264)</f>
        <v>5.1624381765079101E-2</v>
      </c>
      <c r="F265">
        <f>LN('25 TSE Stocks'!F265/'25 TSE Stocks'!F264)</f>
        <v>4.7729602737187571E-2</v>
      </c>
      <c r="G265">
        <f>LN('25 TSE Stocks'!G265/'25 TSE Stocks'!G264)</f>
        <v>4.5927512775429974E-2</v>
      </c>
      <c r="H265">
        <f>LN('25 TSE Stocks'!H265/'25 TSE Stocks'!H264)</f>
        <v>5.3808549493828496E-2</v>
      </c>
      <c r="I265">
        <f>LN('25 TSE Stocks'!I265/'25 TSE Stocks'!I264)</f>
        <v>6.5657364232490885E-3</v>
      </c>
      <c r="J265">
        <f>LN('25 TSE Stocks'!J265/'25 TSE Stocks'!J264)</f>
        <v>5.8034824447134321E-2</v>
      </c>
      <c r="K265">
        <f>LN('25 TSE Stocks'!K265/'25 TSE Stocks'!K264)</f>
        <v>3.0921389859976264E-2</v>
      </c>
      <c r="L265">
        <f>LN('25 TSE Stocks'!L265/'25 TSE Stocks'!L264)</f>
        <v>3.3548558082188144E-2</v>
      </c>
      <c r="M265">
        <f>LN('25 TSE Stocks'!M265/'25 TSE Stocks'!M264)</f>
        <v>4.2530774727903821E-2</v>
      </c>
      <c r="N265">
        <f>LN('25 TSE Stocks'!N265/'25 TSE Stocks'!N264)</f>
        <v>2.8720421626734972E-2</v>
      </c>
      <c r="O265">
        <f>LN('25 TSE Stocks'!O265/'25 TSE Stocks'!O264)</f>
        <v>1.4889226920717695E-2</v>
      </c>
      <c r="P265">
        <f>LN('25 TSE Stocks'!P265/'25 TSE Stocks'!P264)</f>
        <v>-1.2249414222266023E-2</v>
      </c>
      <c r="Q265">
        <f>LN('25 TSE Stocks'!Q265/'25 TSE Stocks'!Q264)</f>
        <v>1.8061930307421092E-2</v>
      </c>
      <c r="R265">
        <f>LN('25 TSE Stocks'!R265/'25 TSE Stocks'!R264)</f>
        <v>1.9036150297706951E-2</v>
      </c>
      <c r="S265">
        <f>LN('25 TSE Stocks'!S265/'25 TSE Stocks'!S264)</f>
        <v>1.0624259062053838E-2</v>
      </c>
      <c r="T265">
        <f>LN('25 TSE Stocks'!T265/'25 TSE Stocks'!T264)</f>
        <v>3.8407170314154616E-2</v>
      </c>
      <c r="U265">
        <f>LN('25 TSE Stocks'!U265/'25 TSE Stocks'!U264)</f>
        <v>1.4939939716335244E-2</v>
      </c>
      <c r="V265">
        <f>LN('25 TSE Stocks'!V265/'25 TSE Stocks'!V264)</f>
        <v>3.3297451098370033E-2</v>
      </c>
      <c r="W265">
        <f>LN('25 TSE Stocks'!W265/'25 TSE Stocks'!W264)</f>
        <v>3.2494748798165857E-2</v>
      </c>
      <c r="X265">
        <f>LN('25 TSE Stocks'!X265/'25 TSE Stocks'!X264)</f>
        <v>9.3242150171121505E-3</v>
      </c>
      <c r="Y265">
        <f>LN('25 TSE Stocks'!Y265/'25 TSE Stocks'!Y264)</f>
        <v>9.1419633025801819E-2</v>
      </c>
      <c r="Z265">
        <f>LN('25 TSE Stocks'!Z265/'25 TSE Stocks'!Z264)</f>
        <v>-1.1278242705340339E-2</v>
      </c>
    </row>
    <row r="266" spans="1:26" x14ac:dyDescent="0.25">
      <c r="A266" s="1">
        <v>43108</v>
      </c>
      <c r="B266">
        <f>LN('25 TSE Stocks'!B266/'25 TSE Stocks'!B265)</f>
        <v>4.2559534332001034E-2</v>
      </c>
      <c r="C266">
        <f>LN('25 TSE Stocks'!C266/'25 TSE Stocks'!C265)</f>
        <v>-5.6448337449665605E-2</v>
      </c>
      <c r="D266">
        <f>LN('25 TSE Stocks'!D266/'25 TSE Stocks'!D265)</f>
        <v>6.693946388918405E-2</v>
      </c>
      <c r="E266">
        <f>LN('25 TSE Stocks'!E266/'25 TSE Stocks'!E265)</f>
        <v>-1.3933119625608415E-2</v>
      </c>
      <c r="F266">
        <f>LN('25 TSE Stocks'!F266/'25 TSE Stocks'!F265)</f>
        <v>7.2416199899018223E-3</v>
      </c>
      <c r="G266">
        <f>LN('25 TSE Stocks'!G266/'25 TSE Stocks'!G265)</f>
        <v>3.4369873704985249E-3</v>
      </c>
      <c r="H266">
        <f>LN('25 TSE Stocks'!H266/'25 TSE Stocks'!H265)</f>
        <v>1.5020493187828816E-2</v>
      </c>
      <c r="I266">
        <f>LN('25 TSE Stocks'!I266/'25 TSE Stocks'!I265)</f>
        <v>-1.9017235173941563E-3</v>
      </c>
      <c r="J266">
        <f>LN('25 TSE Stocks'!J266/'25 TSE Stocks'!J265)</f>
        <v>-7.0513685404547666E-2</v>
      </c>
      <c r="K266">
        <f>LN('25 TSE Stocks'!K266/'25 TSE Stocks'!K265)</f>
        <v>-2.4227248371449565E-2</v>
      </c>
      <c r="L266">
        <f>LN('25 TSE Stocks'!L266/'25 TSE Stocks'!L265)</f>
        <v>-3.5904212292678005E-2</v>
      </c>
      <c r="M266">
        <f>LN('25 TSE Stocks'!M266/'25 TSE Stocks'!M265)</f>
        <v>-1.8780017443577286E-2</v>
      </c>
      <c r="N266">
        <f>LN('25 TSE Stocks'!N266/'25 TSE Stocks'!N265)</f>
        <v>7.5817971513382487E-2</v>
      </c>
      <c r="O266">
        <f>LN('25 TSE Stocks'!O266/'25 TSE Stocks'!O265)</f>
        <v>-3.1936989672945303E-2</v>
      </c>
      <c r="P266">
        <f>LN('25 TSE Stocks'!P266/'25 TSE Stocks'!P265)</f>
        <v>-7.0617490056003679E-2</v>
      </c>
      <c r="Q266">
        <f>LN('25 TSE Stocks'!Q266/'25 TSE Stocks'!Q265)</f>
        <v>-2.9057911102499098E-2</v>
      </c>
      <c r="R266">
        <f>LN('25 TSE Stocks'!R266/'25 TSE Stocks'!R265)</f>
        <v>-3.9967077339087977E-2</v>
      </c>
      <c r="S266">
        <f>LN('25 TSE Stocks'!S266/'25 TSE Stocks'!S265)</f>
        <v>-3.3582705044011382E-2</v>
      </c>
      <c r="T266">
        <f>LN('25 TSE Stocks'!T266/'25 TSE Stocks'!T265)</f>
        <v>-2.6729100764116977E-2</v>
      </c>
      <c r="U266">
        <f>LN('25 TSE Stocks'!U266/'25 TSE Stocks'!U265)</f>
        <v>-2.052710605995086E-2</v>
      </c>
      <c r="V266">
        <f>LN('25 TSE Stocks'!V266/'25 TSE Stocks'!V265)</f>
        <v>5.9784731095988645E-3</v>
      </c>
      <c r="W266">
        <f>LN('25 TSE Stocks'!W266/'25 TSE Stocks'!W265)</f>
        <v>-3.2494748798165926E-2</v>
      </c>
      <c r="X266">
        <f>LN('25 TSE Stocks'!X266/'25 TSE Stocks'!X265)</f>
        <v>-3.3660537444531416E-2</v>
      </c>
      <c r="Y266">
        <f>LN('25 TSE Stocks'!Y266/'25 TSE Stocks'!Y265)</f>
        <v>0.1211356246508538</v>
      </c>
      <c r="Z266">
        <f>LN('25 TSE Stocks'!Z266/'25 TSE Stocks'!Z265)</f>
        <v>2.2430845381225212E-2</v>
      </c>
    </row>
    <row r="267" spans="1:26" x14ac:dyDescent="0.25">
      <c r="A267" s="1">
        <v>43115</v>
      </c>
      <c r="B267">
        <f>LN('25 TSE Stocks'!B267/'25 TSE Stocks'!B266)</f>
        <v>0.12393697847161488</v>
      </c>
      <c r="C267">
        <f>LN('25 TSE Stocks'!C267/'25 TSE Stocks'!C266)</f>
        <v>-4.6566795968079168E-3</v>
      </c>
      <c r="D267">
        <f>LN('25 TSE Stocks'!D267/'25 TSE Stocks'!D266)</f>
        <v>0.12812128614138879</v>
      </c>
      <c r="E267">
        <f>LN('25 TSE Stocks'!E267/'25 TSE Stocks'!E266)</f>
        <v>1.6445567387563361E-2</v>
      </c>
      <c r="F267">
        <f>LN('25 TSE Stocks'!F267/'25 TSE Stocks'!F266)</f>
        <v>8.666956186399519E-3</v>
      </c>
      <c r="G267">
        <f>LN('25 TSE Stocks'!G267/'25 TSE Stocks'!G266)</f>
        <v>2.1023217474373346E-2</v>
      </c>
      <c r="H267">
        <f>LN('25 TSE Stocks'!H267/'25 TSE Stocks'!H266)</f>
        <v>-1.0374762950185593E-2</v>
      </c>
      <c r="I267">
        <f>LN('25 TSE Stocks'!I267/'25 TSE Stocks'!I266)</f>
        <v>-7.8564896637671137E-3</v>
      </c>
      <c r="J267">
        <f>LN('25 TSE Stocks'!J267/'25 TSE Stocks'!J266)</f>
        <v>2.813904727280464E-2</v>
      </c>
      <c r="K267">
        <f>LN('25 TSE Stocks'!K267/'25 TSE Stocks'!K266)</f>
        <v>2.820864355206729E-2</v>
      </c>
      <c r="L267">
        <f>LN('25 TSE Stocks'!L267/'25 TSE Stocks'!L266)</f>
        <v>3.0199747086553777E-2</v>
      </c>
      <c r="M267">
        <f>LN('25 TSE Stocks'!M267/'25 TSE Stocks'!M266)</f>
        <v>1.7006534971704696E-2</v>
      </c>
      <c r="N267">
        <f>LN('25 TSE Stocks'!N267/'25 TSE Stocks'!N266)</f>
        <v>-1.7651670835346918E-2</v>
      </c>
      <c r="O267">
        <f>LN('25 TSE Stocks'!O267/'25 TSE Stocks'!O266)</f>
        <v>1.0606420847242663E-2</v>
      </c>
      <c r="P267">
        <f>LN('25 TSE Stocks'!P267/'25 TSE Stocks'!P266)</f>
        <v>2.8057726515532472E-2</v>
      </c>
      <c r="Q267">
        <f>LN('25 TSE Stocks'!Q267/'25 TSE Stocks'!Q266)</f>
        <v>-2.4599027701018008E-3</v>
      </c>
      <c r="R267">
        <f>LN('25 TSE Stocks'!R267/'25 TSE Stocks'!R266)</f>
        <v>-1.0521682282733627E-2</v>
      </c>
      <c r="S267">
        <f>LN('25 TSE Stocks'!S267/'25 TSE Stocks'!S266)</f>
        <v>-1.7919219041778584E-2</v>
      </c>
      <c r="T267">
        <f>LN('25 TSE Stocks'!T267/'25 TSE Stocks'!T266)</f>
        <v>-2.0724297714922534E-2</v>
      </c>
      <c r="U267">
        <f>LN('25 TSE Stocks'!U267/'25 TSE Stocks'!U266)</f>
        <v>1.765758952684016E-2</v>
      </c>
      <c r="V267">
        <f>LN('25 TSE Stocks'!V267/'25 TSE Stocks'!V266)</f>
        <v>-3.2621965821819622E-2</v>
      </c>
      <c r="W267">
        <f>LN('25 TSE Stocks'!W267/'25 TSE Stocks'!W266)</f>
        <v>1.3046410664797193E-2</v>
      </c>
      <c r="X267">
        <f>LN('25 TSE Stocks'!X267/'25 TSE Stocks'!X266)</f>
        <v>1.2458181994939165E-2</v>
      </c>
      <c r="Y267">
        <f>LN('25 TSE Stocks'!Y267/'25 TSE Stocks'!Y266)</f>
        <v>-6.0588386359043366E-2</v>
      </c>
      <c r="Z267">
        <f>LN('25 TSE Stocks'!Z267/'25 TSE Stocks'!Z266)</f>
        <v>3.6301555945493134E-2</v>
      </c>
    </row>
    <row r="268" spans="1:26" x14ac:dyDescent="0.25">
      <c r="A268" s="1">
        <v>43122</v>
      </c>
      <c r="B268">
        <f>LN('25 TSE Stocks'!B268/'25 TSE Stocks'!B267)</f>
        <v>-5.032507278105372E-2</v>
      </c>
      <c r="C268">
        <f>LN('25 TSE Stocks'!C268/'25 TSE Stocks'!C267)</f>
        <v>-1.8846225306360567E-2</v>
      </c>
      <c r="D268">
        <f>LN('25 TSE Stocks'!D268/'25 TSE Stocks'!D267)</f>
        <v>-5.999198287653415E-2</v>
      </c>
      <c r="E268">
        <f>LN('25 TSE Stocks'!E268/'25 TSE Stocks'!E267)</f>
        <v>1.9876389380467544E-2</v>
      </c>
      <c r="F268">
        <f>LN('25 TSE Stocks'!F268/'25 TSE Stocks'!F267)</f>
        <v>-4.6244249375244205E-2</v>
      </c>
      <c r="G268">
        <f>LN('25 TSE Stocks'!G268/'25 TSE Stocks'!G267)</f>
        <v>-1.7072374110100572E-2</v>
      </c>
      <c r="H268">
        <f>LN('25 TSE Stocks'!H268/'25 TSE Stocks'!H267)</f>
        <v>-2.5823054018974036E-2</v>
      </c>
      <c r="I268">
        <f>LN('25 TSE Stocks'!I268/'25 TSE Stocks'!I267)</f>
        <v>-2.6132592017719659E-2</v>
      </c>
      <c r="J268">
        <f>LN('25 TSE Stocks'!J268/'25 TSE Stocks'!J267)</f>
        <v>9.9395010021154223E-3</v>
      </c>
      <c r="K268">
        <f>LN('25 TSE Stocks'!K268/'25 TSE Stocks'!K267)</f>
        <v>-1.7368465375100218E-2</v>
      </c>
      <c r="L268">
        <f>LN('25 TSE Stocks'!L268/'25 TSE Stocks'!L267)</f>
        <v>1.0244653713143981E-2</v>
      </c>
      <c r="M268">
        <f>LN('25 TSE Stocks'!M268/'25 TSE Stocks'!M267)</f>
        <v>1.994889987675792E-3</v>
      </c>
      <c r="N268">
        <f>LN('25 TSE Stocks'!N268/'25 TSE Stocks'!N267)</f>
        <v>-4.4825416040935727E-2</v>
      </c>
      <c r="O268">
        <f>LN('25 TSE Stocks'!O268/'25 TSE Stocks'!O267)</f>
        <v>1.4120143038445547E-2</v>
      </c>
      <c r="P268">
        <f>LN('25 TSE Stocks'!P268/'25 TSE Stocks'!P267)</f>
        <v>5.5730301285634824E-2</v>
      </c>
      <c r="Q268">
        <f>LN('25 TSE Stocks'!Q268/'25 TSE Stocks'!Q267)</f>
        <v>6.1388921756413877E-3</v>
      </c>
      <c r="R268">
        <f>LN('25 TSE Stocks'!R268/'25 TSE Stocks'!R267)</f>
        <v>1.8341267248455698E-2</v>
      </c>
      <c r="S268">
        <f>LN('25 TSE Stocks'!S268/'25 TSE Stocks'!S267)</f>
        <v>2.336881826074012E-2</v>
      </c>
      <c r="T268">
        <f>LN('25 TSE Stocks'!T268/'25 TSE Stocks'!T267)</f>
        <v>-1.0725012308384399E-2</v>
      </c>
      <c r="U268">
        <f>LN('25 TSE Stocks'!U268/'25 TSE Stocks'!U267)</f>
        <v>5.7306795710090497E-3</v>
      </c>
      <c r="V268">
        <f>LN('25 TSE Stocks'!V268/'25 TSE Stocks'!V267)</f>
        <v>-2.445572904802194E-2</v>
      </c>
      <c r="W268">
        <f>LN('25 TSE Stocks'!W268/'25 TSE Stocks'!W267)</f>
        <v>-1.1853163440441157E-2</v>
      </c>
      <c r="X268">
        <f>LN('25 TSE Stocks'!X268/'25 TSE Stocks'!X267)</f>
        <v>4.7634528079867027E-4</v>
      </c>
      <c r="Y268">
        <f>LN('25 TSE Stocks'!Y268/'25 TSE Stocks'!Y267)</f>
        <v>1.1070302465653173E-2</v>
      </c>
      <c r="Z268">
        <f>LN('25 TSE Stocks'!Z268/'25 TSE Stocks'!Z267)</f>
        <v>1.7808761778178445E-3</v>
      </c>
    </row>
    <row r="269" spans="1:26" x14ac:dyDescent="0.25">
      <c r="A269" s="1">
        <v>43129</v>
      </c>
      <c r="B269">
        <f>LN('25 TSE Stocks'!B269/'25 TSE Stocks'!B268)</f>
        <v>2.7991630676044019E-2</v>
      </c>
      <c r="C269">
        <f>LN('25 TSE Stocks'!C269/'25 TSE Stocks'!C268)</f>
        <v>9.0868436959338841E-2</v>
      </c>
      <c r="D269">
        <f>LN('25 TSE Stocks'!D269/'25 TSE Stocks'!D268)</f>
        <v>-4.0403717915652544E-3</v>
      </c>
      <c r="E269">
        <f>LN('25 TSE Stocks'!E269/'25 TSE Stocks'!E268)</f>
        <v>0.22092719592843779</v>
      </c>
      <c r="F269">
        <f>LN('25 TSE Stocks'!F269/'25 TSE Stocks'!F268)</f>
        <v>5.3371059654559842E-3</v>
      </c>
      <c r="G269">
        <f>LN('25 TSE Stocks'!G269/'25 TSE Stocks'!G268)</f>
        <v>2.3632778692794631E-3</v>
      </c>
      <c r="H269">
        <f>LN('25 TSE Stocks'!H269/'25 TSE Stocks'!H268)</f>
        <v>-2.0421081525554406E-2</v>
      </c>
      <c r="I269">
        <f>LN('25 TSE Stocks'!I269/'25 TSE Stocks'!I268)</f>
        <v>-5.0717620571186332E-2</v>
      </c>
      <c r="J269">
        <f>LN('25 TSE Stocks'!J269/'25 TSE Stocks'!J268)</f>
        <v>-5.5350295127546467E-2</v>
      </c>
      <c r="K269">
        <f>LN('25 TSE Stocks'!K269/'25 TSE Stocks'!K268)</f>
        <v>0</v>
      </c>
      <c r="L269">
        <f>LN('25 TSE Stocks'!L269/'25 TSE Stocks'!L268)</f>
        <v>2.5714172099005447E-2</v>
      </c>
      <c r="M269">
        <f>LN('25 TSE Stocks'!M269/'25 TSE Stocks'!M268)</f>
        <v>-3.6302125826350416E-2</v>
      </c>
      <c r="N269">
        <f>LN('25 TSE Stocks'!N269/'25 TSE Stocks'!N268)</f>
        <v>-4.307078100360023E-3</v>
      </c>
      <c r="O269">
        <f>LN('25 TSE Stocks'!O269/'25 TSE Stocks'!O268)</f>
        <v>-6.8073209940992469E-3</v>
      </c>
      <c r="P269">
        <f>LN('25 TSE Stocks'!P269/'25 TSE Stocks'!P268)</f>
        <v>-7.5047571102105637E-3</v>
      </c>
      <c r="Q269">
        <f>LN('25 TSE Stocks'!Q269/'25 TSE Stocks'!Q268)</f>
        <v>7.316991389538275E-3</v>
      </c>
      <c r="R269">
        <f>LN('25 TSE Stocks'!R269/'25 TSE Stocks'!R268)</f>
        <v>-1.197111803792145E-2</v>
      </c>
      <c r="S269">
        <f>LN('25 TSE Stocks'!S269/'25 TSE Stocks'!S268)</f>
        <v>1.2154165970600395E-2</v>
      </c>
      <c r="T269">
        <f>LN('25 TSE Stocks'!T269/'25 TSE Stocks'!T268)</f>
        <v>2.1336335519521729E-2</v>
      </c>
      <c r="U269">
        <f>LN('25 TSE Stocks'!U269/'25 TSE Stocks'!U268)</f>
        <v>5.2493875971374594E-2</v>
      </c>
      <c r="V269">
        <f>LN('25 TSE Stocks'!V269/'25 TSE Stocks'!V268)</f>
        <v>9.7074047941441741E-2</v>
      </c>
      <c r="W269">
        <f>LN('25 TSE Stocks'!W269/'25 TSE Stocks'!W268)</f>
        <v>-2.2102703810691352E-2</v>
      </c>
      <c r="X269">
        <f>LN('25 TSE Stocks'!X269/'25 TSE Stocks'!X268)</f>
        <v>-3.8151791014049857E-3</v>
      </c>
      <c r="Y269">
        <f>LN('25 TSE Stocks'!Y269/'25 TSE Stocks'!Y268)</f>
        <v>-4.2906005560395342E-3</v>
      </c>
      <c r="Z269">
        <f>LN('25 TSE Stocks'!Z269/'25 TSE Stocks'!Z268)</f>
        <v>-5.3522400957672946E-3</v>
      </c>
    </row>
    <row r="270" spans="1:26" x14ac:dyDescent="0.25">
      <c r="A270" s="1">
        <v>43136</v>
      </c>
      <c r="B270">
        <f>LN('25 TSE Stocks'!B270/'25 TSE Stocks'!B269)</f>
        <v>-6.2933182027252827E-3</v>
      </c>
      <c r="C270">
        <f>LN('25 TSE Stocks'!C270/'25 TSE Stocks'!C269)</f>
        <v>-7.9048086108026439E-2</v>
      </c>
      <c r="D270">
        <f>LN('25 TSE Stocks'!D270/'25 TSE Stocks'!D269)</f>
        <v>-0.11727704461653798</v>
      </c>
      <c r="E270">
        <f>LN('25 TSE Stocks'!E270/'25 TSE Stocks'!E269)</f>
        <v>-0.16356368109673836</v>
      </c>
      <c r="F270">
        <f>LN('25 TSE Stocks'!F270/'25 TSE Stocks'!F269)</f>
        <v>-8.2055780326894284E-2</v>
      </c>
      <c r="G270">
        <f>LN('25 TSE Stocks'!G270/'25 TSE Stocks'!G269)</f>
        <v>-2.1337978251156055E-2</v>
      </c>
      <c r="H270">
        <f>LN('25 TSE Stocks'!H270/'25 TSE Stocks'!H269)</f>
        <v>2.1609546312386076E-2</v>
      </c>
      <c r="I270">
        <f>LN('25 TSE Stocks'!I270/'25 TSE Stocks'!I269)</f>
        <v>-2.4940186356878634E-2</v>
      </c>
      <c r="J270">
        <f>LN('25 TSE Stocks'!J270/'25 TSE Stocks'!J269)</f>
        <v>-1.2858065579556831E-2</v>
      </c>
      <c r="K270">
        <f>LN('25 TSE Stocks'!K270/'25 TSE Stocks'!K269)</f>
        <v>-7.9930369325225098E-2</v>
      </c>
      <c r="L270">
        <f>LN('25 TSE Stocks'!L270/'25 TSE Stocks'!L269)</f>
        <v>-0.11200497227568487</v>
      </c>
      <c r="M270">
        <f>LN('25 TSE Stocks'!M270/'25 TSE Stocks'!M269)</f>
        <v>-9.9890058084939004E-2</v>
      </c>
      <c r="N270">
        <f>LN('25 TSE Stocks'!N270/'25 TSE Stocks'!N269)</f>
        <v>-9.1863034445799588E-2</v>
      </c>
      <c r="O270">
        <f>LN('25 TSE Stocks'!O270/'25 TSE Stocks'!O269)</f>
        <v>-6.247636946291981E-2</v>
      </c>
      <c r="P270">
        <f>LN('25 TSE Stocks'!P270/'25 TSE Stocks'!P269)</f>
        <v>-0.11144723315913407</v>
      </c>
      <c r="Q270">
        <f>LN('25 TSE Stocks'!Q270/'25 TSE Stocks'!Q269)</f>
        <v>-8.8890855526308751E-2</v>
      </c>
      <c r="R270">
        <f>LN('25 TSE Stocks'!R270/'25 TSE Stocks'!R269)</f>
        <v>-3.4528313019040732E-2</v>
      </c>
      <c r="S270">
        <f>LN('25 TSE Stocks'!S270/'25 TSE Stocks'!S269)</f>
        <v>-2.3083225179303987E-2</v>
      </c>
      <c r="T270">
        <f>LN('25 TSE Stocks'!T270/'25 TSE Stocks'!T269)</f>
        <v>-0.13946870808303607</v>
      </c>
      <c r="U270">
        <f>LN('25 TSE Stocks'!U270/'25 TSE Stocks'!U269)</f>
        <v>-4.3315247514914938E-2</v>
      </c>
      <c r="V270">
        <f>LN('25 TSE Stocks'!V270/'25 TSE Stocks'!V269)</f>
        <v>-0.10732051873583949</v>
      </c>
      <c r="W270">
        <f>LN('25 TSE Stocks'!W270/'25 TSE Stocks'!W269)</f>
        <v>-9.8117743070844962E-2</v>
      </c>
      <c r="X270">
        <f>LN('25 TSE Stocks'!X270/'25 TSE Stocks'!X269)</f>
        <v>-6.0564823911070112E-2</v>
      </c>
      <c r="Y270">
        <f>LN('25 TSE Stocks'!Y270/'25 TSE Stocks'!Y269)</f>
        <v>-0.12409892912356338</v>
      </c>
      <c r="Z270">
        <f>LN('25 TSE Stocks'!Z270/'25 TSE Stocks'!Z269)</f>
        <v>-5.1387592646228296E-2</v>
      </c>
    </row>
    <row r="271" spans="1:26" x14ac:dyDescent="0.25">
      <c r="A271" s="1">
        <v>43143</v>
      </c>
      <c r="B271">
        <f>LN('25 TSE Stocks'!B271/'25 TSE Stocks'!B270)</f>
        <v>3.8394734299730754E-2</v>
      </c>
      <c r="C271">
        <f>LN('25 TSE Stocks'!C271/'25 TSE Stocks'!C270)</f>
        <v>2.2081093053259254E-2</v>
      </c>
      <c r="D271">
        <f>LN('25 TSE Stocks'!D271/'25 TSE Stocks'!D270)</f>
        <v>-3.552505256361764E-2</v>
      </c>
      <c r="E271">
        <f>LN('25 TSE Stocks'!E271/'25 TSE Stocks'!E270)</f>
        <v>-1.5213664144531656E-2</v>
      </c>
      <c r="F271">
        <f>LN('25 TSE Stocks'!F271/'25 TSE Stocks'!F270)</f>
        <v>-2.9574008527109711E-3</v>
      </c>
      <c r="G271">
        <f>LN('25 TSE Stocks'!G271/'25 TSE Stocks'!G270)</f>
        <v>-3.5034011208122738E-2</v>
      </c>
      <c r="H271">
        <f>LN('25 TSE Stocks'!H271/'25 TSE Stocks'!H270)</f>
        <v>-2.4039660797934001E-2</v>
      </c>
      <c r="I271">
        <f>LN('25 TSE Stocks'!I271/'25 TSE Stocks'!I270)</f>
        <v>4.0043649601683743E-3</v>
      </c>
      <c r="J271">
        <f>LN('25 TSE Stocks'!J271/'25 TSE Stocks'!J270)</f>
        <v>3.4685471231922886E-2</v>
      </c>
      <c r="K271">
        <f>LN('25 TSE Stocks'!K271/'25 TSE Stocks'!K270)</f>
        <v>2.0231799457562889E-2</v>
      </c>
      <c r="L271">
        <f>LN('25 TSE Stocks'!L271/'25 TSE Stocks'!L270)</f>
        <v>-8.364998277340667E-2</v>
      </c>
      <c r="M271">
        <f>LN('25 TSE Stocks'!M271/'25 TSE Stocks'!M270)</f>
        <v>-1.2511247289587002E-2</v>
      </c>
      <c r="N271">
        <f>LN('25 TSE Stocks'!N271/'25 TSE Stocks'!N270)</f>
        <v>-3.6134201017036252E-2</v>
      </c>
      <c r="O271">
        <f>LN('25 TSE Stocks'!O271/'25 TSE Stocks'!O270)</f>
        <v>3.477370233979013E-2</v>
      </c>
      <c r="P271">
        <f>LN('25 TSE Stocks'!P271/'25 TSE Stocks'!P270)</f>
        <v>-2.9916681817371699E-2</v>
      </c>
      <c r="Q271">
        <f>LN('25 TSE Stocks'!Q271/'25 TSE Stocks'!Q270)</f>
        <v>-1.7415139489717721E-2</v>
      </c>
      <c r="R271">
        <f>LN('25 TSE Stocks'!R271/'25 TSE Stocks'!R270)</f>
        <v>2.716085663716014E-3</v>
      </c>
      <c r="S271">
        <f>LN('25 TSE Stocks'!S271/'25 TSE Stocks'!S270)</f>
        <v>-2.7510303777041663E-3</v>
      </c>
      <c r="T271">
        <f>LN('25 TSE Stocks'!T271/'25 TSE Stocks'!T270)</f>
        <v>-2.7004622268579116E-3</v>
      </c>
      <c r="U271">
        <f>LN('25 TSE Stocks'!U271/'25 TSE Stocks'!U270)</f>
        <v>1.4055744363836995E-2</v>
      </c>
      <c r="V271">
        <f>LN('25 TSE Stocks'!V271/'25 TSE Stocks'!V270)</f>
        <v>-4.3092839801779942E-2</v>
      </c>
      <c r="W271">
        <f>LN('25 TSE Stocks'!W271/'25 TSE Stocks'!W270)</f>
        <v>-5.3933354651440474E-3</v>
      </c>
      <c r="X271">
        <f>LN('25 TSE Stocks'!X271/'25 TSE Stocks'!X270)</f>
        <v>6.2474138372518563E-2</v>
      </c>
      <c r="Y271">
        <f>LN('25 TSE Stocks'!Y271/'25 TSE Stocks'!Y270)</f>
        <v>0.2350335840682499</v>
      </c>
      <c r="Z271">
        <f>LN('25 TSE Stocks'!Z271/'25 TSE Stocks'!Z270)</f>
        <v>1.8816124275304732E-3</v>
      </c>
    </row>
    <row r="272" spans="1:26" x14ac:dyDescent="0.25">
      <c r="A272" s="1">
        <v>43150</v>
      </c>
      <c r="B272">
        <f>LN('25 TSE Stocks'!B272/'25 TSE Stocks'!B271)</f>
        <v>6.4690415221750605E-2</v>
      </c>
      <c r="C272">
        <f>LN('25 TSE Stocks'!C272/'25 TSE Stocks'!C271)</f>
        <v>1.3698778374728016E-2</v>
      </c>
      <c r="D272">
        <f>LN('25 TSE Stocks'!D272/'25 TSE Stocks'!D271)</f>
        <v>7.8590203056867272E-2</v>
      </c>
      <c r="E272">
        <f>LN('25 TSE Stocks'!E272/'25 TSE Stocks'!E271)</f>
        <v>-1.3056828049872734E-2</v>
      </c>
      <c r="F272">
        <f>LN('25 TSE Stocks'!F272/'25 TSE Stocks'!F271)</f>
        <v>-1.4398213850439885E-2</v>
      </c>
      <c r="G272">
        <f>LN('25 TSE Stocks'!G272/'25 TSE Stocks'!G271)</f>
        <v>1.035122029156928E-2</v>
      </c>
      <c r="H272">
        <f>LN('25 TSE Stocks'!H272/'25 TSE Stocks'!H271)</f>
        <v>8.4797300297847471E-3</v>
      </c>
      <c r="I272">
        <f>LN('25 TSE Stocks'!I272/'25 TSE Stocks'!I271)</f>
        <v>-1.4115396581345396E-3</v>
      </c>
      <c r="J272">
        <f>LN('25 TSE Stocks'!J272/'25 TSE Stocks'!J271)</f>
        <v>-6.8415265539377825E-3</v>
      </c>
      <c r="K272">
        <f>LN('25 TSE Stocks'!K272/'25 TSE Stocks'!K271)</f>
        <v>-1.4409460816791345E-2</v>
      </c>
      <c r="L272">
        <f>LN('25 TSE Stocks'!L272/'25 TSE Stocks'!L271)</f>
        <v>3.4303963364395611E-2</v>
      </c>
      <c r="M272">
        <f>LN('25 TSE Stocks'!M272/'25 TSE Stocks'!M271)</f>
        <v>2.1101484705491787E-2</v>
      </c>
      <c r="N272">
        <f>LN('25 TSE Stocks'!N272/'25 TSE Stocks'!N271)</f>
        <v>3.2579084984824369E-2</v>
      </c>
      <c r="O272">
        <f>LN('25 TSE Stocks'!O272/'25 TSE Stocks'!O271)</f>
        <v>-4.2224099215535877E-3</v>
      </c>
      <c r="P272">
        <f>LN('25 TSE Stocks'!P272/'25 TSE Stocks'!P271)</f>
        <v>4.5582875037947675E-2</v>
      </c>
      <c r="Q272">
        <f>LN('25 TSE Stocks'!Q272/'25 TSE Stocks'!Q271)</f>
        <v>-2.7063661822545114E-3</v>
      </c>
      <c r="R272">
        <f>LN('25 TSE Stocks'!R272/'25 TSE Stocks'!R271)</f>
        <v>2.0322340705786267E-3</v>
      </c>
      <c r="S272">
        <f>LN('25 TSE Stocks'!S272/'25 TSE Stocks'!S271)</f>
        <v>-5.5247887206239087E-3</v>
      </c>
      <c r="T272">
        <f>LN('25 TSE Stocks'!T272/'25 TSE Stocks'!T271)</f>
        <v>1.6536830454869721E-2</v>
      </c>
      <c r="U272">
        <f>LN('25 TSE Stocks'!U272/'25 TSE Stocks'!U271)</f>
        <v>-1.9345842149466542E-2</v>
      </c>
      <c r="V272">
        <f>LN('25 TSE Stocks'!V272/'25 TSE Stocks'!V271)</f>
        <v>9.0504300460125267E-2</v>
      </c>
      <c r="W272">
        <f>LN('25 TSE Stocks'!W272/'25 TSE Stocks'!W271)</f>
        <v>1.5649693260669759E-2</v>
      </c>
      <c r="X272">
        <f>LN('25 TSE Stocks'!X272/'25 TSE Stocks'!X271)</f>
        <v>-1.9745357957889752E-2</v>
      </c>
      <c r="Y272">
        <f>LN('25 TSE Stocks'!Y272/'25 TSE Stocks'!Y271)</f>
        <v>8.0254209062266685E-2</v>
      </c>
      <c r="Z272">
        <f>LN('25 TSE Stocks'!Z272/'25 TSE Stocks'!Z271)</f>
        <v>3.6904415464465851E-2</v>
      </c>
    </row>
    <row r="273" spans="1:26" x14ac:dyDescent="0.25">
      <c r="A273" s="1">
        <v>43157</v>
      </c>
      <c r="B273">
        <f>LN('25 TSE Stocks'!B273/'25 TSE Stocks'!B272)</f>
        <v>-2.0714331791558762E-2</v>
      </c>
      <c r="C273">
        <f>LN('25 TSE Stocks'!C273/'25 TSE Stocks'!C272)</f>
        <v>6.2623560996152253E-2</v>
      </c>
      <c r="D273">
        <f>LN('25 TSE Stocks'!D273/'25 TSE Stocks'!D272)</f>
        <v>-4.1548889697757344E-2</v>
      </c>
      <c r="E273">
        <f>LN('25 TSE Stocks'!E273/'25 TSE Stocks'!E272)</f>
        <v>-1.4440622765046362E-2</v>
      </c>
      <c r="F273">
        <f>LN('25 TSE Stocks'!F273/'25 TSE Stocks'!F272)</f>
        <v>-3.876092148118903E-2</v>
      </c>
      <c r="G273">
        <f>LN('25 TSE Stocks'!G273/'25 TSE Stocks'!G272)</f>
        <v>-5.1705025623005739E-2</v>
      </c>
      <c r="H273">
        <f>LN('25 TSE Stocks'!H273/'25 TSE Stocks'!H272)</f>
        <v>-1.9488964254126565E-2</v>
      </c>
      <c r="I273">
        <f>LN('25 TSE Stocks'!I273/'25 TSE Stocks'!I272)</f>
        <v>-3.3011167958905156E-3</v>
      </c>
      <c r="J273">
        <f>LN('25 TSE Stocks'!J273/'25 TSE Stocks'!J272)</f>
        <v>-2.0809983161564651E-2</v>
      </c>
      <c r="K273">
        <f>LN('25 TSE Stocks'!K273/'25 TSE Stocks'!K272)</f>
        <v>-2.0528549859302869E-2</v>
      </c>
      <c r="L273">
        <f>LN('25 TSE Stocks'!L273/'25 TSE Stocks'!L272)</f>
        <v>-4.5100361035545648E-2</v>
      </c>
      <c r="M273">
        <f>LN('25 TSE Stocks'!M273/'25 TSE Stocks'!M272)</f>
        <v>-3.8466292341078581E-2</v>
      </c>
      <c r="N273">
        <f>LN('25 TSE Stocks'!N273/'25 TSE Stocks'!N272)</f>
        <v>-6.5409703454777465E-2</v>
      </c>
      <c r="O273">
        <f>LN('25 TSE Stocks'!O273/'25 TSE Stocks'!O272)</f>
        <v>-4.8649159208074534E-2</v>
      </c>
      <c r="P273">
        <f>LN('25 TSE Stocks'!P273/'25 TSE Stocks'!P272)</f>
        <v>5.4448870666971329E-2</v>
      </c>
      <c r="Q273">
        <f>LN('25 TSE Stocks'!Q273/'25 TSE Stocks'!Q272)</f>
        <v>-3.8678921011523322E-2</v>
      </c>
      <c r="R273">
        <f>LN('25 TSE Stocks'!R273/'25 TSE Stocks'!R272)</f>
        <v>-2.83706506266867E-2</v>
      </c>
      <c r="S273">
        <f>LN('25 TSE Stocks'!S273/'25 TSE Stocks'!S272)</f>
        <v>-6.2877950462419355E-2</v>
      </c>
      <c r="T273">
        <f>LN('25 TSE Stocks'!T273/'25 TSE Stocks'!T272)</f>
        <v>-4.5802671448565438E-2</v>
      </c>
      <c r="U273">
        <f>LN('25 TSE Stocks'!U273/'25 TSE Stocks'!U272)</f>
        <v>-1.2365865859430118E-2</v>
      </c>
      <c r="V273">
        <f>LN('25 TSE Stocks'!V273/'25 TSE Stocks'!V272)</f>
        <v>-7.2741854970953423E-2</v>
      </c>
      <c r="W273">
        <f>LN('25 TSE Stocks'!W273/'25 TSE Stocks'!W272)</f>
        <v>-5.096628849479997E-2</v>
      </c>
      <c r="X273">
        <f>LN('25 TSE Stocks'!X273/'25 TSE Stocks'!X272)</f>
        <v>-1.7169884475489526E-2</v>
      </c>
      <c r="Y273">
        <f>LN('25 TSE Stocks'!Y273/'25 TSE Stocks'!Y272)</f>
        <v>-7.2586948434954043E-2</v>
      </c>
      <c r="Z273">
        <f>LN('25 TSE Stocks'!Z273/'25 TSE Stocks'!Z272)</f>
        <v>-2.0128627273311536E-2</v>
      </c>
    </row>
    <row r="274" spans="1:26" x14ac:dyDescent="0.25">
      <c r="A274" s="1">
        <v>43164</v>
      </c>
      <c r="B274">
        <f>LN('25 TSE Stocks'!B274/'25 TSE Stocks'!B273)</f>
        <v>5.2107107801174064E-2</v>
      </c>
      <c r="C274">
        <f>LN('25 TSE Stocks'!C274/'25 TSE Stocks'!C273)</f>
        <v>0.10599927530015316</v>
      </c>
      <c r="D274">
        <f>LN('25 TSE Stocks'!D274/'25 TSE Stocks'!D273)</f>
        <v>-4.8108649348024161E-2</v>
      </c>
      <c r="E274">
        <f>LN('25 TSE Stocks'!E274/'25 TSE Stocks'!E273)</f>
        <v>6.7941856925720079E-2</v>
      </c>
      <c r="F274">
        <f>LN('25 TSE Stocks'!F274/'25 TSE Stocks'!F273)</f>
        <v>-2.6422361512748689E-2</v>
      </c>
      <c r="G274">
        <f>LN('25 TSE Stocks'!G274/'25 TSE Stocks'!G273)</f>
        <v>-1.8239554186737585E-2</v>
      </c>
      <c r="H274">
        <f>LN('25 TSE Stocks'!H274/'25 TSE Stocks'!H273)</f>
        <v>-7.9325571164163819E-2</v>
      </c>
      <c r="I274">
        <f>LN('25 TSE Stocks'!I274/'25 TSE Stocks'!I273)</f>
        <v>-1.1162730856045853E-2</v>
      </c>
      <c r="J274">
        <f>LN('25 TSE Stocks'!J274/'25 TSE Stocks'!J273)</f>
        <v>9.3023070549198457E-3</v>
      </c>
      <c r="K274">
        <f>LN('25 TSE Stocks'!K274/'25 TSE Stocks'!K273)</f>
        <v>2.1978964444089113E-2</v>
      </c>
      <c r="L274">
        <f>LN('25 TSE Stocks'!L274/'25 TSE Stocks'!L273)</f>
        <v>6.1821209966020273E-2</v>
      </c>
      <c r="M274">
        <f>LN('25 TSE Stocks'!M274/'25 TSE Stocks'!M273)</f>
        <v>2.1723111159798306E-2</v>
      </c>
      <c r="N274">
        <f>LN('25 TSE Stocks'!N274/'25 TSE Stocks'!N273)</f>
        <v>-6.5698052631432656E-3</v>
      </c>
      <c r="O274">
        <f>LN('25 TSE Stocks'!O274/'25 TSE Stocks'!O273)</f>
        <v>4.1098394228644336E-2</v>
      </c>
      <c r="P274">
        <f>LN('25 TSE Stocks'!P274/'25 TSE Stocks'!P273)</f>
        <v>1.751015642520393E-2</v>
      </c>
      <c r="Q274">
        <f>LN('25 TSE Stocks'!Q274/'25 TSE Stocks'!Q273)</f>
        <v>4.2164576467479606E-3</v>
      </c>
      <c r="R274">
        <f>LN('25 TSE Stocks'!R274/'25 TSE Stocks'!R273)</f>
        <v>2.5403754470759481E-2</v>
      </c>
      <c r="S274">
        <f>LN('25 TSE Stocks'!S274/'25 TSE Stocks'!S273)</f>
        <v>1.4599049040410624E-3</v>
      </c>
      <c r="T274">
        <f>LN('25 TSE Stocks'!T274/'25 TSE Stocks'!T273)</f>
        <v>-1.7318554099098809E-2</v>
      </c>
      <c r="U274">
        <f>LN('25 TSE Stocks'!U274/'25 TSE Stocks'!U273)</f>
        <v>3.5300614492463473E-3</v>
      </c>
      <c r="V274">
        <f>LN('25 TSE Stocks'!V274/'25 TSE Stocks'!V273)</f>
        <v>-6.8166877988213387E-2</v>
      </c>
      <c r="W274">
        <f>LN('25 TSE Stocks'!W274/'25 TSE Stocks'!W273)</f>
        <v>2.0790837669028662E-2</v>
      </c>
      <c r="X274">
        <f>LN('25 TSE Stocks'!X274/'25 TSE Stocks'!X273)</f>
        <v>7.8857245385951669E-3</v>
      </c>
      <c r="Y274">
        <f>LN('25 TSE Stocks'!Y274/'25 TSE Stocks'!Y273)</f>
        <v>-8.954408843229146E-2</v>
      </c>
      <c r="Z274">
        <f>LN('25 TSE Stocks'!Z274/'25 TSE Stocks'!Z273)</f>
        <v>1.2855937261509092E-2</v>
      </c>
    </row>
    <row r="275" spans="1:26" x14ac:dyDescent="0.25">
      <c r="A275" s="1">
        <v>43171</v>
      </c>
      <c r="B275">
        <f>LN('25 TSE Stocks'!B275/'25 TSE Stocks'!B274)</f>
        <v>-3.9397467904692819E-2</v>
      </c>
      <c r="C275">
        <f>LN('25 TSE Stocks'!C275/'25 TSE Stocks'!C274)</f>
        <v>5.0430795073952331E-2</v>
      </c>
      <c r="D275">
        <f>LN('25 TSE Stocks'!D275/'25 TSE Stocks'!D274)</f>
        <v>8.8203104229263668E-2</v>
      </c>
      <c r="E275">
        <f>LN('25 TSE Stocks'!E275/'25 TSE Stocks'!E274)</f>
        <v>3.6691283763326428E-2</v>
      </c>
      <c r="F275">
        <f>LN('25 TSE Stocks'!F275/'25 TSE Stocks'!F274)</f>
        <v>-1.3932383372605522E-4</v>
      </c>
      <c r="G275">
        <f>LN('25 TSE Stocks'!G275/'25 TSE Stocks'!G274)</f>
        <v>1.3601810880903445E-2</v>
      </c>
      <c r="H275">
        <f>LN('25 TSE Stocks'!H275/'25 TSE Stocks'!H274)</f>
        <v>1.3307060956323116E-3</v>
      </c>
      <c r="I275">
        <f>LN('25 TSE Stocks'!I275/'25 TSE Stocks'!I274)</f>
        <v>1.1934884851092327E-3</v>
      </c>
      <c r="J275">
        <f>LN('25 TSE Stocks'!J275/'25 TSE Stocks'!J274)</f>
        <v>7.1458879071458412E-2</v>
      </c>
      <c r="K275">
        <f>LN('25 TSE Stocks'!K275/'25 TSE Stocks'!K274)</f>
        <v>2.5752518849413694E-2</v>
      </c>
      <c r="L275">
        <f>LN('25 TSE Stocks'!L275/'25 TSE Stocks'!L274)</f>
        <v>4.0005154424717325E-2</v>
      </c>
      <c r="M275">
        <f>LN('25 TSE Stocks'!M275/'25 TSE Stocks'!M274)</f>
        <v>5.5479953185933545E-2</v>
      </c>
      <c r="N275">
        <f>LN('25 TSE Stocks'!N275/'25 TSE Stocks'!N274)</f>
        <v>-2.5918071839476351E-3</v>
      </c>
      <c r="O275">
        <f>LN('25 TSE Stocks'!O275/'25 TSE Stocks'!O274)</f>
        <v>3.4911628604315507E-2</v>
      </c>
      <c r="P275">
        <f>LN('25 TSE Stocks'!P275/'25 TSE Stocks'!P274)</f>
        <v>1.910274914738239E-2</v>
      </c>
      <c r="Q275">
        <f>LN('25 TSE Stocks'!Q275/'25 TSE Stocks'!Q274)</f>
        <v>2.9027658134843884E-2</v>
      </c>
      <c r="R275">
        <f>LN('25 TSE Stocks'!R275/'25 TSE Stocks'!R274)</f>
        <v>2.0810611950110813E-2</v>
      </c>
      <c r="S275">
        <f>LN('25 TSE Stocks'!S275/'25 TSE Stocks'!S274)</f>
        <v>4.6860669920601873E-2</v>
      </c>
      <c r="T275">
        <f>LN('25 TSE Stocks'!T275/'25 TSE Stocks'!T274)</f>
        <v>1.0800844960559485E-2</v>
      </c>
      <c r="U275">
        <f>LN('25 TSE Stocks'!U275/'25 TSE Stocks'!U274)</f>
        <v>-1.5674258692115618E-3</v>
      </c>
      <c r="V275">
        <f>LN('25 TSE Stocks'!V275/'25 TSE Stocks'!V274)</f>
        <v>1.8672330628086421E-2</v>
      </c>
      <c r="W275">
        <f>LN('25 TSE Stocks'!W275/'25 TSE Stocks'!W274)</f>
        <v>1.0913972288387367E-2</v>
      </c>
      <c r="X275">
        <f>LN('25 TSE Stocks'!X275/'25 TSE Stocks'!X274)</f>
        <v>-1.0362902627159234E-2</v>
      </c>
      <c r="Y275">
        <f>LN('25 TSE Stocks'!Y275/'25 TSE Stocks'!Y274)</f>
        <v>4.1679754192041384E-3</v>
      </c>
      <c r="Z275">
        <f>LN('25 TSE Stocks'!Z275/'25 TSE Stocks'!Z274)</f>
        <v>1.4493007302566824E-2</v>
      </c>
    </row>
    <row r="276" spans="1:26" x14ac:dyDescent="0.25">
      <c r="A276" s="1">
        <v>43178</v>
      </c>
      <c r="B276">
        <f>LN('25 TSE Stocks'!B276/'25 TSE Stocks'!B275)</f>
        <v>-0.12715507538051229</v>
      </c>
      <c r="C276">
        <f>LN('25 TSE Stocks'!C276/'25 TSE Stocks'!C275)</f>
        <v>-4.4700148014580179E-2</v>
      </c>
      <c r="D276">
        <f>LN('25 TSE Stocks'!D276/'25 TSE Stocks'!D275)</f>
        <v>-0.12051614556938513</v>
      </c>
      <c r="E276">
        <f>LN('25 TSE Stocks'!E276/'25 TSE Stocks'!E275)</f>
        <v>-0.10342177900389538</v>
      </c>
      <c r="F276">
        <f>LN('25 TSE Stocks'!F276/'25 TSE Stocks'!F275)</f>
        <v>-4.4781646989582105E-2</v>
      </c>
      <c r="G276">
        <f>LN('25 TSE Stocks'!G276/'25 TSE Stocks'!G275)</f>
        <v>-4.1675998213748795E-2</v>
      </c>
      <c r="H276">
        <f>LN('25 TSE Stocks'!H276/'25 TSE Stocks'!H275)</f>
        <v>-1.6086002279804494E-2</v>
      </c>
      <c r="I276">
        <f>LN('25 TSE Stocks'!I276/'25 TSE Stocks'!I275)</f>
        <v>-3.2980600431210268E-2</v>
      </c>
      <c r="J276">
        <f>LN('25 TSE Stocks'!J276/'25 TSE Stocks'!J275)</f>
        <v>-1.1924124112901432E-2</v>
      </c>
      <c r="K276">
        <f>LN('25 TSE Stocks'!K276/'25 TSE Stocks'!K275)</f>
        <v>-2.5752518849413746E-2</v>
      </c>
      <c r="L276">
        <f>LN('25 TSE Stocks'!L276/'25 TSE Stocks'!L275)</f>
        <v>-4.640332699818895E-2</v>
      </c>
      <c r="M276">
        <f>LN('25 TSE Stocks'!M276/'25 TSE Stocks'!M275)</f>
        <v>-7.1207951448788886E-2</v>
      </c>
      <c r="N276">
        <f>LN('25 TSE Stocks'!N276/'25 TSE Stocks'!N275)</f>
        <v>-6.7541886812414548E-2</v>
      </c>
      <c r="O276">
        <f>LN('25 TSE Stocks'!O276/'25 TSE Stocks'!O275)</f>
        <v>-2.7360863624885347E-2</v>
      </c>
      <c r="P276">
        <f>LN('25 TSE Stocks'!P276/'25 TSE Stocks'!P275)</f>
        <v>-6.5485149960851363E-2</v>
      </c>
      <c r="Q276">
        <f>LN('25 TSE Stocks'!Q276/'25 TSE Stocks'!Q275)</f>
        <v>-4.0311221997003453E-2</v>
      </c>
      <c r="R276">
        <f>LN('25 TSE Stocks'!R276/'25 TSE Stocks'!R275)</f>
        <v>-2.2182990564503308E-2</v>
      </c>
      <c r="S276">
        <f>LN('25 TSE Stocks'!S276/'25 TSE Stocks'!S275)</f>
        <v>-1.4314784835629552E-3</v>
      </c>
      <c r="T276">
        <f>LN('25 TSE Stocks'!T276/'25 TSE Stocks'!T275)</f>
        <v>-6.9126381637382495E-2</v>
      </c>
      <c r="U276">
        <f>LN('25 TSE Stocks'!U276/'25 TSE Stocks'!U275)</f>
        <v>-5.039925037564446E-2</v>
      </c>
      <c r="V276">
        <f>LN('25 TSE Stocks'!V276/'25 TSE Stocks'!V275)</f>
        <v>-8.6627115442830999E-2</v>
      </c>
      <c r="W276">
        <f>LN('25 TSE Stocks'!W276/'25 TSE Stocks'!W275)</f>
        <v>-2.8907734662229907E-2</v>
      </c>
      <c r="X276">
        <f>LN('25 TSE Stocks'!X276/'25 TSE Stocks'!X275)</f>
        <v>-4.4742458553705764E-3</v>
      </c>
      <c r="Y276">
        <f>LN('25 TSE Stocks'!Y276/'25 TSE Stocks'!Y275)</f>
        <v>-9.4003925729557403E-2</v>
      </c>
      <c r="Z276">
        <f>LN('25 TSE Stocks'!Z276/'25 TSE Stocks'!Z275)</f>
        <v>0</v>
      </c>
    </row>
    <row r="277" spans="1:26" x14ac:dyDescent="0.25">
      <c r="A277" s="1">
        <v>43185</v>
      </c>
      <c r="B277">
        <f>LN('25 TSE Stocks'!B277/'25 TSE Stocks'!B276)</f>
        <v>1.9367969006379056E-2</v>
      </c>
      <c r="C277">
        <f>LN('25 TSE Stocks'!C277/'25 TSE Stocks'!C276)</f>
        <v>7.5901321060099954E-3</v>
      </c>
      <c r="D277">
        <f>LN('25 TSE Stocks'!D277/'25 TSE Stocks'!D276)</f>
        <v>4.4951507537545808E-2</v>
      </c>
      <c r="E277">
        <f>LN('25 TSE Stocks'!E277/'25 TSE Stocks'!E276)</f>
        <v>1.918513978508244E-2</v>
      </c>
      <c r="F277">
        <f>LN('25 TSE Stocks'!F277/'25 TSE Stocks'!F276)</f>
        <v>1.6491113993913772E-2</v>
      </c>
      <c r="G277">
        <f>LN('25 TSE Stocks'!G277/'25 TSE Stocks'!G276)</f>
        <v>3.3068395255867515E-2</v>
      </c>
      <c r="H277">
        <f>LN('25 TSE Stocks'!H277/'25 TSE Stocks'!H276)</f>
        <v>2.7983070499646042E-2</v>
      </c>
      <c r="I277">
        <f>LN('25 TSE Stocks'!I277/'25 TSE Stocks'!I276)</f>
        <v>1.5170285686445127E-2</v>
      </c>
      <c r="J277">
        <f>LN('25 TSE Stocks'!J277/'25 TSE Stocks'!J276)</f>
        <v>4.9983767932501047E-2</v>
      </c>
      <c r="K277">
        <f>LN('25 TSE Stocks'!K277/'25 TSE Stocks'!K276)</f>
        <v>0.10709822615270195</v>
      </c>
      <c r="L277">
        <f>LN('25 TSE Stocks'!L277/'25 TSE Stocks'!L276)</f>
        <v>1.0217206646862667E-2</v>
      </c>
      <c r="M277">
        <f>LN('25 TSE Stocks'!M277/'25 TSE Stocks'!M276)</f>
        <v>6.343348538990369E-2</v>
      </c>
      <c r="N277">
        <f>LN('25 TSE Stocks'!N277/'25 TSE Stocks'!N276)</f>
        <v>9.4426241915809409E-2</v>
      </c>
      <c r="O277">
        <f>LN('25 TSE Stocks'!O277/'25 TSE Stocks'!O276)</f>
        <v>3.7374635770662828E-2</v>
      </c>
      <c r="P277">
        <f>LN('25 TSE Stocks'!P277/'25 TSE Stocks'!P276)</f>
        <v>0.10626929769182163</v>
      </c>
      <c r="Q277">
        <f>LN('25 TSE Stocks'!Q277/'25 TSE Stocks'!Q276)</f>
        <v>4.5746027226934931E-2</v>
      </c>
      <c r="R277">
        <f>LN('25 TSE Stocks'!R277/'25 TSE Stocks'!R276)</f>
        <v>4.3665432832089165E-2</v>
      </c>
      <c r="S277">
        <f>LN('25 TSE Stocks'!S277/'25 TSE Stocks'!S276)</f>
        <v>3.7952420982969727E-2</v>
      </c>
      <c r="T277">
        <f>LN('25 TSE Stocks'!T277/'25 TSE Stocks'!T276)</f>
        <v>4.4060020795103488E-2</v>
      </c>
      <c r="U277">
        <f>LN('25 TSE Stocks'!U277/'25 TSE Stocks'!U276)</f>
        <v>9.2757277325035276E-2</v>
      </c>
      <c r="V277">
        <f>LN('25 TSE Stocks'!V277/'25 TSE Stocks'!V276)</f>
        <v>8.6083929318281679E-3</v>
      </c>
      <c r="W277">
        <f>LN('25 TSE Stocks'!W277/'25 TSE Stocks'!W276)</f>
        <v>2.3010792591277196E-2</v>
      </c>
      <c r="X277">
        <f>LN('25 TSE Stocks'!X277/'25 TSE Stocks'!X276)</f>
        <v>6.5565794689971701E-2</v>
      </c>
      <c r="Y277">
        <f>LN('25 TSE Stocks'!Y277/'25 TSE Stocks'!Y276)</f>
        <v>7.4807315136461661E-2</v>
      </c>
      <c r="Z277">
        <f>LN('25 TSE Stocks'!Z277/'25 TSE Stocks'!Z276)</f>
        <v>-9.0336240951195915E-3</v>
      </c>
    </row>
    <row r="278" spans="1:26" x14ac:dyDescent="0.25">
      <c r="A278" s="1">
        <v>43192</v>
      </c>
      <c r="B278">
        <f>LN('25 TSE Stocks'!B278/'25 TSE Stocks'!B277)</f>
        <v>-1.8064911056235644E-2</v>
      </c>
      <c r="C278">
        <f>LN('25 TSE Stocks'!C278/'25 TSE Stocks'!C277)</f>
        <v>2.9797404905180392E-2</v>
      </c>
      <c r="D278">
        <f>LN('25 TSE Stocks'!D278/'25 TSE Stocks'!D277)</f>
        <v>-8.7877023429450821E-2</v>
      </c>
      <c r="E278">
        <f>LN('25 TSE Stocks'!E278/'25 TSE Stocks'!E277)</f>
        <v>-5.860227876540184E-2</v>
      </c>
      <c r="F278">
        <f>LN('25 TSE Stocks'!F278/'25 TSE Stocks'!F277)</f>
        <v>8.1345190954238734E-3</v>
      </c>
      <c r="G278">
        <f>LN('25 TSE Stocks'!G278/'25 TSE Stocks'!G277)</f>
        <v>8.6799380373205545E-2</v>
      </c>
      <c r="H278">
        <f>LN('25 TSE Stocks'!H278/'25 TSE Stocks'!H277)</f>
        <v>5.1944977759012065E-2</v>
      </c>
      <c r="I278">
        <f>LN('25 TSE Stocks'!I278/'25 TSE Stocks'!I277)</f>
        <v>2.8002709762331299E-2</v>
      </c>
      <c r="J278">
        <f>LN('25 TSE Stocks'!J278/'25 TSE Stocks'!J277)</f>
        <v>1.7101945258763691E-2</v>
      </c>
      <c r="K278">
        <f>LN('25 TSE Stocks'!K278/'25 TSE Stocks'!K277)</f>
        <v>0.12355335743600575</v>
      </c>
      <c r="L278">
        <f>LN('25 TSE Stocks'!L278/'25 TSE Stocks'!L277)</f>
        <v>3.463284351683453E-2</v>
      </c>
      <c r="M278">
        <f>LN('25 TSE Stocks'!M278/'25 TSE Stocks'!M277)</f>
        <v>4.9223082248239626E-3</v>
      </c>
      <c r="N278">
        <f>LN('25 TSE Stocks'!N278/'25 TSE Stocks'!N277)</f>
        <v>-2.1277368560242923E-2</v>
      </c>
      <c r="O278">
        <f>LN('25 TSE Stocks'!O278/'25 TSE Stocks'!O277)</f>
        <v>3.0332249565846341E-2</v>
      </c>
      <c r="P278">
        <f>LN('25 TSE Stocks'!P278/'25 TSE Stocks'!P277)</f>
        <v>9.1090289076435321E-2</v>
      </c>
      <c r="Q278">
        <f>LN('25 TSE Stocks'!Q278/'25 TSE Stocks'!Q277)</f>
        <v>2.888178798734016E-2</v>
      </c>
      <c r="R278">
        <f>LN('25 TSE Stocks'!R278/'25 TSE Stocks'!R277)</f>
        <v>4.6241051256335271E-2</v>
      </c>
      <c r="S278">
        <f>LN('25 TSE Stocks'!S278/'25 TSE Stocks'!S277)</f>
        <v>2.5869302142232369E-2</v>
      </c>
      <c r="T278">
        <f>LN('25 TSE Stocks'!T278/'25 TSE Stocks'!T277)</f>
        <v>-9.041955183467533E-2</v>
      </c>
      <c r="U278">
        <f>LN('25 TSE Stocks'!U278/'25 TSE Stocks'!U277)</f>
        <v>4.0997396536457349E-2</v>
      </c>
      <c r="V278">
        <f>LN('25 TSE Stocks'!V278/'25 TSE Stocks'!V277)</f>
        <v>-2.9690059698229024E-2</v>
      </c>
      <c r="W278">
        <f>LN('25 TSE Stocks'!W278/'25 TSE Stocks'!W277)</f>
        <v>4.1692160802591388E-2</v>
      </c>
      <c r="X278">
        <f>LN('25 TSE Stocks'!X278/'25 TSE Stocks'!X277)</f>
        <v>8.1082814541657652E-2</v>
      </c>
      <c r="Y278">
        <f>LN('25 TSE Stocks'!Y278/'25 TSE Stocks'!Y277)</f>
        <v>-0.20053623688780722</v>
      </c>
      <c r="Z278">
        <f>LN('25 TSE Stocks'!Z278/'25 TSE Stocks'!Z277)</f>
        <v>3.4319182813500785E-4</v>
      </c>
    </row>
    <row r="279" spans="1:26" x14ac:dyDescent="0.25">
      <c r="A279" s="1">
        <v>43199</v>
      </c>
      <c r="B279">
        <f>LN('25 TSE Stocks'!B279/'25 TSE Stocks'!B278)</f>
        <v>4.4564809907472636E-2</v>
      </c>
      <c r="C279">
        <f>LN('25 TSE Stocks'!C279/'25 TSE Stocks'!C278)</f>
        <v>-9.2167032480543198E-3</v>
      </c>
      <c r="D279">
        <f>LN('25 TSE Stocks'!D279/'25 TSE Stocks'!D278)</f>
        <v>2.20911164025413E-2</v>
      </c>
      <c r="E279">
        <f>LN('25 TSE Stocks'!E279/'25 TSE Stocks'!E278)</f>
        <v>7.4198145070573707E-2</v>
      </c>
      <c r="F279">
        <f>LN('25 TSE Stocks'!F279/'25 TSE Stocks'!F278)</f>
        <v>3.2100589112314559E-2</v>
      </c>
      <c r="G279">
        <f>LN('25 TSE Stocks'!G279/'25 TSE Stocks'!G278)</f>
        <v>2.6691750901105957E-2</v>
      </c>
      <c r="H279">
        <f>LN('25 TSE Stocks'!H279/'25 TSE Stocks'!H278)</f>
        <v>-2.6907457565443153E-2</v>
      </c>
      <c r="I279">
        <f>LN('25 TSE Stocks'!I279/'25 TSE Stocks'!I278)</f>
        <v>-7.1915728538006756E-4</v>
      </c>
      <c r="J279">
        <f>LN('25 TSE Stocks'!J279/'25 TSE Stocks'!J278)</f>
        <v>-6.2092569183574912E-2</v>
      </c>
      <c r="K279">
        <f>LN('25 TSE Stocks'!K279/'25 TSE Stocks'!K278)</f>
        <v>-9.2487079482213384E-3</v>
      </c>
      <c r="L279">
        <f>LN('25 TSE Stocks'!L279/'25 TSE Stocks'!L278)</f>
        <v>-6.2163278974097076E-2</v>
      </c>
      <c r="M279">
        <f>LN('25 TSE Stocks'!M279/'25 TSE Stocks'!M278)</f>
        <v>-1.3149938488177915E-2</v>
      </c>
      <c r="N279">
        <f>LN('25 TSE Stocks'!N279/'25 TSE Stocks'!N278)</f>
        <v>7.1369949102681046E-2</v>
      </c>
      <c r="O279">
        <f>LN('25 TSE Stocks'!O279/'25 TSE Stocks'!O278)</f>
        <v>1.7559120079565871E-3</v>
      </c>
      <c r="P279">
        <f>LN('25 TSE Stocks'!P279/'25 TSE Stocks'!P278)</f>
        <v>-6.509151383867666E-2</v>
      </c>
      <c r="Q279">
        <f>LN('25 TSE Stocks'!Q279/'25 TSE Stocks'!Q278)</f>
        <v>-1.3333518468425343E-2</v>
      </c>
      <c r="R279">
        <f>LN('25 TSE Stocks'!R279/'25 TSE Stocks'!R278)</f>
        <v>-2.0288345093229312E-2</v>
      </c>
      <c r="S279">
        <f>LN('25 TSE Stocks'!S279/'25 TSE Stocks'!S278)</f>
        <v>-9.8810818041093873E-2</v>
      </c>
      <c r="T279">
        <f>LN('25 TSE Stocks'!T279/'25 TSE Stocks'!T278)</f>
        <v>4.8840748250016684E-2</v>
      </c>
      <c r="U279">
        <f>LN('25 TSE Stocks'!U279/'25 TSE Stocks'!U278)</f>
        <v>-6.6633303370309552E-2</v>
      </c>
      <c r="V279">
        <f>LN('25 TSE Stocks'!V279/'25 TSE Stocks'!V278)</f>
        <v>3.8646612374215739E-2</v>
      </c>
      <c r="W279">
        <f>LN('25 TSE Stocks'!W279/'25 TSE Stocks'!W278)</f>
        <v>-6.6622499708127994E-3</v>
      </c>
      <c r="X279">
        <f>LN('25 TSE Stocks'!X279/'25 TSE Stocks'!X278)</f>
        <v>-4.4432138768154855E-2</v>
      </c>
      <c r="Y279">
        <f>LN('25 TSE Stocks'!Y279/'25 TSE Stocks'!Y278)</f>
        <v>-2.1699537073146452E-2</v>
      </c>
      <c r="Z279">
        <f>LN('25 TSE Stocks'!Z279/'25 TSE Stocks'!Z278)</f>
        <v>2.0092055908266595E-2</v>
      </c>
    </row>
    <row r="280" spans="1:26" x14ac:dyDescent="0.25">
      <c r="A280" s="1">
        <v>43206</v>
      </c>
      <c r="B280">
        <f>LN('25 TSE Stocks'!B280/'25 TSE Stocks'!B279)</f>
        <v>3.0658467908478596E-2</v>
      </c>
      <c r="C280">
        <f>LN('25 TSE Stocks'!C280/'25 TSE Stocks'!C279)</f>
        <v>3.6367741422677527E-2</v>
      </c>
      <c r="D280">
        <f>LN('25 TSE Stocks'!D280/'25 TSE Stocks'!D279)</f>
        <v>1.9967354170638607E-2</v>
      </c>
      <c r="E280">
        <f>LN('25 TSE Stocks'!E280/'25 TSE Stocks'!E279)</f>
        <v>-3.216474449289386E-2</v>
      </c>
      <c r="F280">
        <f>LN('25 TSE Stocks'!F280/'25 TSE Stocks'!F279)</f>
        <v>1.2571578673161619E-3</v>
      </c>
      <c r="G280">
        <f>LN('25 TSE Stocks'!G280/'25 TSE Stocks'!G279)</f>
        <v>6.7785939126479323E-3</v>
      </c>
      <c r="H280">
        <f>LN('25 TSE Stocks'!H280/'25 TSE Stocks'!H279)</f>
        <v>-1.0443923487523927E-2</v>
      </c>
      <c r="I280">
        <f>LN('25 TSE Stocks'!I280/'25 TSE Stocks'!I279)</f>
        <v>1.4049476888173784E-2</v>
      </c>
      <c r="J280">
        <f>LN('25 TSE Stocks'!J280/'25 TSE Stocks'!J279)</f>
        <v>3.205392846979991E-2</v>
      </c>
      <c r="K280">
        <f>LN('25 TSE Stocks'!K280/'25 TSE Stocks'!K279)</f>
        <v>4.7628148630431723E-2</v>
      </c>
      <c r="L280">
        <f>LN('25 TSE Stocks'!L280/'25 TSE Stocks'!L279)</f>
        <v>1.3004131928973716E-2</v>
      </c>
      <c r="M280">
        <f>LN('25 TSE Stocks'!M280/'25 TSE Stocks'!M279)</f>
        <v>4.9824964074174864E-3</v>
      </c>
      <c r="N280">
        <f>LN('25 TSE Stocks'!N280/'25 TSE Stocks'!N279)</f>
        <v>-1.4116008725382885E-2</v>
      </c>
      <c r="O280">
        <f>LN('25 TSE Stocks'!O280/'25 TSE Stocks'!O279)</f>
        <v>2.5548167519215265E-2</v>
      </c>
      <c r="P280">
        <f>LN('25 TSE Stocks'!P280/'25 TSE Stocks'!P279)</f>
        <v>1.7684060584794235E-3</v>
      </c>
      <c r="Q280">
        <f>LN('25 TSE Stocks'!Q280/'25 TSE Stocks'!Q279)</f>
        <v>3.5600318956968302E-2</v>
      </c>
      <c r="R280">
        <f>LN('25 TSE Stocks'!R280/'25 TSE Stocks'!R279)</f>
        <v>1.6095364175918263E-2</v>
      </c>
      <c r="S280">
        <f>LN('25 TSE Stocks'!S280/'25 TSE Stocks'!S279)</f>
        <v>6.0449909463124833E-2</v>
      </c>
      <c r="T280">
        <f>LN('25 TSE Stocks'!T280/'25 TSE Stocks'!T279)</f>
        <v>2.0577888453639913E-2</v>
      </c>
      <c r="U280">
        <f>LN('25 TSE Stocks'!U280/'25 TSE Stocks'!U279)</f>
        <v>9.4679713162789357E-3</v>
      </c>
      <c r="V280">
        <f>LN('25 TSE Stocks'!V280/'25 TSE Stocks'!V279)</f>
        <v>2.1029351732891669E-2</v>
      </c>
      <c r="W280">
        <f>LN('25 TSE Stocks'!W280/'25 TSE Stocks'!W279)</f>
        <v>3.1149701652758054E-2</v>
      </c>
      <c r="X280">
        <f>LN('25 TSE Stocks'!X280/'25 TSE Stocks'!X279)</f>
        <v>4.9154419444993776E-2</v>
      </c>
      <c r="Y280">
        <f>LN('25 TSE Stocks'!Y280/'25 TSE Stocks'!Y279)</f>
        <v>5.8040670211234623E-2</v>
      </c>
      <c r="Z280">
        <f>LN('25 TSE Stocks'!Z280/'25 TSE Stocks'!Z279)</f>
        <v>1.9696370548930229E-2</v>
      </c>
    </row>
    <row r="281" spans="1:26" x14ac:dyDescent="0.25">
      <c r="A281" s="1">
        <v>43213</v>
      </c>
      <c r="B281">
        <f>LN('25 TSE Stocks'!B281/'25 TSE Stocks'!B280)</f>
        <v>-0.12596861621904767</v>
      </c>
      <c r="C281">
        <f>LN('25 TSE Stocks'!C281/'25 TSE Stocks'!C280)</f>
        <v>7.5637303726920332E-2</v>
      </c>
      <c r="D281">
        <f>LN('25 TSE Stocks'!D281/'25 TSE Stocks'!D280)</f>
        <v>-3.1801771685071964E-2</v>
      </c>
      <c r="E281">
        <f>LN('25 TSE Stocks'!E281/'25 TSE Stocks'!E280)</f>
        <v>9.2444466888813123E-2</v>
      </c>
      <c r="F281">
        <f>LN('25 TSE Stocks'!F281/'25 TSE Stocks'!F280)</f>
        <v>2.3319625818996235E-2</v>
      </c>
      <c r="G281">
        <f>LN('25 TSE Stocks'!G281/'25 TSE Stocks'!G280)</f>
        <v>3.1690466431185622E-2</v>
      </c>
      <c r="H281">
        <f>LN('25 TSE Stocks'!H281/'25 TSE Stocks'!H280)</f>
        <v>6.8467796730968672E-2</v>
      </c>
      <c r="I281">
        <f>LN('25 TSE Stocks'!I281/'25 TSE Stocks'!I280)</f>
        <v>2.5908779477545378E-2</v>
      </c>
      <c r="J281">
        <f>LN('25 TSE Stocks'!J281/'25 TSE Stocks'!J280)</f>
        <v>1.7718257965441929E-2</v>
      </c>
      <c r="K281">
        <f>LN('25 TSE Stocks'!K281/'25 TSE Stocks'!K280)</f>
        <v>2.1906439858108136E-2</v>
      </c>
      <c r="L281">
        <f>LN('25 TSE Stocks'!L281/'25 TSE Stocks'!L280)</f>
        <v>7.7219564829977081E-3</v>
      </c>
      <c r="M281">
        <f>LN('25 TSE Stocks'!M281/'25 TSE Stocks'!M280)</f>
        <v>-3.4850672775530757E-3</v>
      </c>
      <c r="N281">
        <f>LN('25 TSE Stocks'!N281/'25 TSE Stocks'!N280)</f>
        <v>1.9707198208725539E-2</v>
      </c>
      <c r="O281">
        <f>LN('25 TSE Stocks'!O281/'25 TSE Stocks'!O280)</f>
        <v>2.4911469896729953E-2</v>
      </c>
      <c r="P281">
        <f>LN('25 TSE Stocks'!P281/'25 TSE Stocks'!P280)</f>
        <v>5.16465116718966E-2</v>
      </c>
      <c r="Q281">
        <f>LN('25 TSE Stocks'!Q281/'25 TSE Stocks'!Q280)</f>
        <v>4.1857798399654846E-2</v>
      </c>
      <c r="R281">
        <f>LN('25 TSE Stocks'!R281/'25 TSE Stocks'!R280)</f>
        <v>9.4094336558205455E-3</v>
      </c>
      <c r="S281">
        <f>LN('25 TSE Stocks'!S281/'25 TSE Stocks'!S280)</f>
        <v>9.7290057435906428E-3</v>
      </c>
      <c r="T281">
        <f>LN('25 TSE Stocks'!T281/'25 TSE Stocks'!T280)</f>
        <v>-3.5907780848012348E-2</v>
      </c>
      <c r="U281">
        <f>LN('25 TSE Stocks'!U281/'25 TSE Stocks'!U280)</f>
        <v>2.5441838061827959E-4</v>
      </c>
      <c r="V281">
        <f>LN('25 TSE Stocks'!V281/'25 TSE Stocks'!V280)</f>
        <v>3.2100304710017305E-2</v>
      </c>
      <c r="W281">
        <f>LN('25 TSE Stocks'!W281/'25 TSE Stocks'!W280)</f>
        <v>1.8404057177150705E-2</v>
      </c>
      <c r="X281">
        <f>LN('25 TSE Stocks'!X281/'25 TSE Stocks'!X280)</f>
        <v>1.1496626284872573E-2</v>
      </c>
      <c r="Y281">
        <f>LN('25 TSE Stocks'!Y281/'25 TSE Stocks'!Y280)</f>
        <v>-1.8732510525952546E-2</v>
      </c>
      <c r="Z281">
        <f>LN('25 TSE Stocks'!Z281/'25 TSE Stocks'!Z280)</f>
        <v>7.0671313542685485E-3</v>
      </c>
    </row>
    <row r="282" spans="1:26" x14ac:dyDescent="0.25">
      <c r="A282" s="1">
        <v>43220</v>
      </c>
      <c r="B282">
        <f>LN('25 TSE Stocks'!B282/'25 TSE Stocks'!B281)</f>
        <v>3.7638927085411104E-2</v>
      </c>
      <c r="C282">
        <f>LN('25 TSE Stocks'!C282/'25 TSE Stocks'!C281)</f>
        <v>-8.3124751484408635E-3</v>
      </c>
      <c r="D282">
        <f>LN('25 TSE Stocks'!D282/'25 TSE Stocks'!D281)</f>
        <v>-1.7022321232388854E-3</v>
      </c>
      <c r="E282">
        <f>LN('25 TSE Stocks'!E282/'25 TSE Stocks'!E281)</f>
        <v>6.4124381848076575E-2</v>
      </c>
      <c r="F282">
        <f>LN('25 TSE Stocks'!F282/'25 TSE Stocks'!F281)</f>
        <v>-3.1871957417315251E-2</v>
      </c>
      <c r="G282">
        <f>LN('25 TSE Stocks'!G282/'25 TSE Stocks'!G281)</f>
        <v>-2.2305990108624123E-3</v>
      </c>
      <c r="H282">
        <f>LN('25 TSE Stocks'!H282/'25 TSE Stocks'!H281)</f>
        <v>-1.1090700037358736E-2</v>
      </c>
      <c r="I282">
        <f>LN('25 TSE Stocks'!I282/'25 TSE Stocks'!I281)</f>
        <v>-2.8039184514505714E-2</v>
      </c>
      <c r="J282">
        <f>LN('25 TSE Stocks'!J282/'25 TSE Stocks'!J281)</f>
        <v>-1.666709032394981E-2</v>
      </c>
      <c r="K282">
        <f>LN('25 TSE Stocks'!K282/'25 TSE Stocks'!K281)</f>
        <v>2.1437143079547305E-2</v>
      </c>
      <c r="L282">
        <f>LN('25 TSE Stocks'!L282/'25 TSE Stocks'!L281)</f>
        <v>-5.1414056193705799E-3</v>
      </c>
      <c r="M282">
        <f>LN('25 TSE Stocks'!M282/'25 TSE Stocks'!M281)</f>
        <v>9.9692222944080806E-4</v>
      </c>
      <c r="N282">
        <f>LN('25 TSE Stocks'!N282/'25 TSE Stocks'!N281)</f>
        <v>3.974495804256249E-3</v>
      </c>
      <c r="O282">
        <f>LN('25 TSE Stocks'!O282/'25 TSE Stocks'!O281)</f>
        <v>-6.6820572553699775E-2</v>
      </c>
      <c r="P282">
        <f>LN('25 TSE Stocks'!P282/'25 TSE Stocks'!P281)</f>
        <v>1.2505435272225635E-2</v>
      </c>
      <c r="Q282">
        <f>LN('25 TSE Stocks'!Q282/'25 TSE Stocks'!Q281)</f>
        <v>4.9566730020999556E-3</v>
      </c>
      <c r="R282">
        <f>LN('25 TSE Stocks'!R282/'25 TSE Stocks'!R281)</f>
        <v>-6.4725934876834574E-3</v>
      </c>
      <c r="S282">
        <f>LN('25 TSE Stocks'!S282/'25 TSE Stocks'!S281)</f>
        <v>-5.547882286483171E-3</v>
      </c>
      <c r="T282">
        <f>LN('25 TSE Stocks'!T282/'25 TSE Stocks'!T281)</f>
        <v>2.5713317424074255E-3</v>
      </c>
      <c r="U282">
        <f>LN('25 TSE Stocks'!U282/'25 TSE Stocks'!U281)</f>
        <v>-2.7752673427469642E-2</v>
      </c>
      <c r="V282">
        <f>LN('25 TSE Stocks'!V282/'25 TSE Stocks'!V281)</f>
        <v>-5.4616561682413788E-3</v>
      </c>
      <c r="W282">
        <f>LN('25 TSE Stocks'!W282/'25 TSE Stocks'!W281)</f>
        <v>-1.2374871728870078E-2</v>
      </c>
      <c r="X282">
        <f>LN('25 TSE Stocks'!X282/'25 TSE Stocks'!X281)</f>
        <v>-2.8340022429884357E-2</v>
      </c>
      <c r="Y282">
        <f>LN('25 TSE Stocks'!Y282/'25 TSE Stocks'!Y281)</f>
        <v>7.2912545408130233E-2</v>
      </c>
      <c r="Z282">
        <f>LN('25 TSE Stocks'!Z282/'25 TSE Stocks'!Z281)</f>
        <v>0</v>
      </c>
    </row>
    <row r="283" spans="1:26" x14ac:dyDescent="0.25">
      <c r="A283" s="1">
        <v>43227</v>
      </c>
      <c r="B283">
        <f>LN('25 TSE Stocks'!B283/'25 TSE Stocks'!B282)</f>
        <v>7.8844287933201099E-3</v>
      </c>
      <c r="C283">
        <f>LN('25 TSE Stocks'!C283/'25 TSE Stocks'!C282)</f>
        <v>8.3124751484409398E-3</v>
      </c>
      <c r="D283">
        <f>LN('25 TSE Stocks'!D283/'25 TSE Stocks'!D282)</f>
        <v>4.3340010958590053E-2</v>
      </c>
      <c r="E283">
        <f>LN('25 TSE Stocks'!E283/'25 TSE Stocks'!E282)</f>
        <v>-2.6220493261175887E-2</v>
      </c>
      <c r="F283">
        <f>LN('25 TSE Stocks'!F283/'25 TSE Stocks'!F282)</f>
        <v>1.786233716841721E-2</v>
      </c>
      <c r="G283">
        <f>LN('25 TSE Stocks'!G283/'25 TSE Stocks'!G282)</f>
        <v>5.1411805003441106E-2</v>
      </c>
      <c r="H283">
        <f>LN('25 TSE Stocks'!H283/'25 TSE Stocks'!H282)</f>
        <v>6.2445318482540611E-2</v>
      </c>
      <c r="I283">
        <f>LN('25 TSE Stocks'!I283/'25 TSE Stocks'!I282)</f>
        <v>-1.0960310438739665E-2</v>
      </c>
      <c r="J283">
        <f>LN('25 TSE Stocks'!J283/'25 TSE Stocks'!J282)</f>
        <v>-5.2659603447754878E-3</v>
      </c>
      <c r="K283">
        <f>LN('25 TSE Stocks'!K283/'25 TSE Stocks'!K282)</f>
        <v>2.8229789492899823E-2</v>
      </c>
      <c r="L283">
        <f>LN('25 TSE Stocks'!L283/'25 TSE Stocks'!L282)</f>
        <v>1.2804254814653282E-2</v>
      </c>
      <c r="M283">
        <f>LN('25 TSE Stocks'!M283/'25 TSE Stocks'!M282)</f>
        <v>3.6687911090841498E-2</v>
      </c>
      <c r="N283">
        <f>LN('25 TSE Stocks'!N283/'25 TSE Stocks'!N282)</f>
        <v>-3.5763898726235408E-3</v>
      </c>
      <c r="O283">
        <f>LN('25 TSE Stocks'!O283/'25 TSE Stocks'!O282)</f>
        <v>3.5045015363223048E-2</v>
      </c>
      <c r="P283">
        <f>LN('25 TSE Stocks'!P283/'25 TSE Stocks'!P282)</f>
        <v>4.6143417119412201E-2</v>
      </c>
      <c r="Q283">
        <f>LN('25 TSE Stocks'!Q283/'25 TSE Stocks'!Q282)</f>
        <v>-8.6903195267439108E-3</v>
      </c>
      <c r="R283">
        <f>LN('25 TSE Stocks'!R283/'25 TSE Stocks'!R282)</f>
        <v>6.6806139380181963E-3</v>
      </c>
      <c r="S283">
        <f>LN('25 TSE Stocks'!S283/'25 TSE Stocks'!S282)</f>
        <v>-1.5417069283397635E-2</v>
      </c>
      <c r="T283">
        <f>LN('25 TSE Stocks'!T283/'25 TSE Stocks'!T282)</f>
        <v>3.2342407667396302E-2</v>
      </c>
      <c r="U283">
        <f>LN('25 TSE Stocks'!U283/'25 TSE Stocks'!U282)</f>
        <v>1.3094369590644359E-4</v>
      </c>
      <c r="V283">
        <f>LN('25 TSE Stocks'!V283/'25 TSE Stocks'!V282)</f>
        <v>-2.192964245587431E-3</v>
      </c>
      <c r="W283">
        <f>LN('25 TSE Stocks'!W283/'25 TSE Stocks'!W282)</f>
        <v>1.0677195262729854E-2</v>
      </c>
      <c r="X283">
        <f>LN('25 TSE Stocks'!X283/'25 TSE Stocks'!X282)</f>
        <v>-7.5985913057740495E-2</v>
      </c>
      <c r="Y283">
        <f>LN('25 TSE Stocks'!Y283/'25 TSE Stocks'!Y282)</f>
        <v>0.16309335174539918</v>
      </c>
      <c r="Z283">
        <f>LN('25 TSE Stocks'!Z283/'25 TSE Stocks'!Z282)</f>
        <v>0</v>
      </c>
    </row>
    <row r="284" spans="1:26" x14ac:dyDescent="0.25">
      <c r="A284" s="1">
        <v>43234</v>
      </c>
      <c r="B284">
        <f>LN('25 TSE Stocks'!B284/'25 TSE Stocks'!B283)</f>
        <v>9.1205356181502609E-3</v>
      </c>
      <c r="C284">
        <f>LN('25 TSE Stocks'!C284/'25 TSE Stocks'!C283)</f>
        <v>-1.5012719079701272E-2</v>
      </c>
      <c r="D284">
        <f>LN('25 TSE Stocks'!D284/'25 TSE Stocks'!D283)</f>
        <v>-4.8463990496633524E-2</v>
      </c>
      <c r="E284">
        <f>LN('25 TSE Stocks'!E284/'25 TSE Stocks'!E283)</f>
        <v>0</v>
      </c>
      <c r="F284">
        <f>LN('25 TSE Stocks'!F284/'25 TSE Stocks'!F283)</f>
        <v>6.9160057890622353E-4</v>
      </c>
      <c r="G284">
        <f>LN('25 TSE Stocks'!G284/'25 TSE Stocks'!G283)</f>
        <v>3.7053827090043718E-3</v>
      </c>
      <c r="H284">
        <f>LN('25 TSE Stocks'!H284/'25 TSE Stocks'!H283)</f>
        <v>2.4152836027515952E-2</v>
      </c>
      <c r="I284">
        <f>LN('25 TSE Stocks'!I284/'25 TSE Stocks'!I283)</f>
        <v>7.8749630100603003E-3</v>
      </c>
      <c r="J284">
        <f>LN('25 TSE Stocks'!J284/'25 TSE Stocks'!J283)</f>
        <v>7.0329398723638761E-2</v>
      </c>
      <c r="K284">
        <f>LN('25 TSE Stocks'!K284/'25 TSE Stocks'!K283)</f>
        <v>0</v>
      </c>
      <c r="L284">
        <f>LN('25 TSE Stocks'!L284/'25 TSE Stocks'!L283)</f>
        <v>-2.9698780498484189E-2</v>
      </c>
      <c r="M284">
        <f>LN('25 TSE Stocks'!M284/'25 TSE Stocks'!M283)</f>
        <v>7.8938522267606049E-3</v>
      </c>
      <c r="N284">
        <f>LN('25 TSE Stocks'!N284/'25 TSE Stocks'!N283)</f>
        <v>7.0318909589082698E-2</v>
      </c>
      <c r="O284">
        <f>LN('25 TSE Stocks'!O284/'25 TSE Stocks'!O283)</f>
        <v>-1.0820183223680627E-2</v>
      </c>
      <c r="P284">
        <f>LN('25 TSE Stocks'!P284/'25 TSE Stocks'!P283)</f>
        <v>-0.10150034781805174</v>
      </c>
      <c r="Q284">
        <f>LN('25 TSE Stocks'!Q284/'25 TSE Stocks'!Q283)</f>
        <v>2.7061819963610758E-2</v>
      </c>
      <c r="R284">
        <f>LN('25 TSE Stocks'!R284/'25 TSE Stocks'!R283)</f>
        <v>3.3238143341709301E-3</v>
      </c>
      <c r="S284">
        <f>LN('25 TSE Stocks'!S284/'25 TSE Stocks'!S283)</f>
        <v>1.5417069283397592E-2</v>
      </c>
      <c r="T284">
        <f>LN('25 TSE Stocks'!T284/'25 TSE Stocks'!T283)</f>
        <v>-3.4869090940137107E-3</v>
      </c>
      <c r="U284">
        <f>LN('25 TSE Stocks'!U284/'25 TSE Stocks'!U283)</f>
        <v>2.3539662529131304E-2</v>
      </c>
      <c r="V284">
        <f>LN('25 TSE Stocks'!V284/'25 TSE Stocks'!V283)</f>
        <v>0.17387029347367691</v>
      </c>
      <c r="W284">
        <f>LN('25 TSE Stocks'!W284/'25 TSE Stocks'!W283)</f>
        <v>4.2392070193360198E-3</v>
      </c>
      <c r="X284">
        <f>LN('25 TSE Stocks'!X284/'25 TSE Stocks'!X283)</f>
        <v>2.346582147354143E-3</v>
      </c>
      <c r="Y284">
        <f>LN('25 TSE Stocks'!Y284/'25 TSE Stocks'!Y283)</f>
        <v>2.4398416790536302E-2</v>
      </c>
      <c r="Z284">
        <f>LN('25 TSE Stocks'!Z284/'25 TSE Stocks'!Z283)</f>
        <v>-8.8417958953159129E-3</v>
      </c>
    </row>
    <row r="285" spans="1:26" x14ac:dyDescent="0.25">
      <c r="A285" s="1">
        <v>43241</v>
      </c>
      <c r="B285">
        <f>LN('25 TSE Stocks'!B285/'25 TSE Stocks'!B284)</f>
        <v>-4.6458141713699219E-2</v>
      </c>
      <c r="C285">
        <f>LN('25 TSE Stocks'!C285/'25 TSE Stocks'!C284)</f>
        <v>-1.6821630568927678E-3</v>
      </c>
      <c r="D285">
        <f>LN('25 TSE Stocks'!D285/'25 TSE Stocks'!D284)</f>
        <v>-3.3075005832899997E-2</v>
      </c>
      <c r="E285">
        <f>LN('25 TSE Stocks'!E285/'25 TSE Stocks'!E284)</f>
        <v>-2.9112541046366798E-2</v>
      </c>
      <c r="F285">
        <f>LN('25 TSE Stocks'!F285/'25 TSE Stocks'!F284)</f>
        <v>-4.3936724776392856E-2</v>
      </c>
      <c r="G285">
        <f>LN('25 TSE Stocks'!G285/'25 TSE Stocks'!G284)</f>
        <v>-6.2120054167301132E-2</v>
      </c>
      <c r="H285">
        <f>LN('25 TSE Stocks'!H285/'25 TSE Stocks'!H284)</f>
        <v>-4.8903739339340724E-2</v>
      </c>
      <c r="I285">
        <f>LN('25 TSE Stocks'!I285/'25 TSE Stocks'!I284)</f>
        <v>3.6180791847036056E-2</v>
      </c>
      <c r="J285">
        <f>LN('25 TSE Stocks'!J285/'25 TSE Stocks'!J284)</f>
        <v>-9.8472034753791394E-4</v>
      </c>
      <c r="K285">
        <f>LN('25 TSE Stocks'!K285/'25 TSE Stocks'!K284)</f>
        <v>2.4441158520491203E-2</v>
      </c>
      <c r="L285">
        <f>LN('25 TSE Stocks'!L285/'25 TSE Stocks'!L284)</f>
        <v>-2.253233933761873E-2</v>
      </c>
      <c r="M285">
        <f>LN('25 TSE Stocks'!M285/'25 TSE Stocks'!M284)</f>
        <v>-4.0851791990475304E-2</v>
      </c>
      <c r="N285">
        <f>LN('25 TSE Stocks'!N285/'25 TSE Stocks'!N284)</f>
        <v>-4.2833819307328894E-2</v>
      </c>
      <c r="O285">
        <f>LN('25 TSE Stocks'!O285/'25 TSE Stocks'!O284)</f>
        <v>1.304620401072529E-3</v>
      </c>
      <c r="P285">
        <f>LN('25 TSE Stocks'!P285/'25 TSE Stocks'!P284)</f>
        <v>1.5638944992008422E-2</v>
      </c>
      <c r="Q285">
        <f>LN('25 TSE Stocks'!Q285/'25 TSE Stocks'!Q284)</f>
        <v>-1.5902378643459655E-2</v>
      </c>
      <c r="R285">
        <f>LN('25 TSE Stocks'!R285/'25 TSE Stocks'!R284)</f>
        <v>1.6250289031051739E-2</v>
      </c>
      <c r="S285">
        <f>LN('25 TSE Stocks'!S285/'25 TSE Stocks'!S284)</f>
        <v>1.3901795178841582E-3</v>
      </c>
      <c r="T285">
        <f>LN('25 TSE Stocks'!T285/'25 TSE Stocks'!T284)</f>
        <v>-3.0397489002199279E-2</v>
      </c>
      <c r="U285">
        <f>LN('25 TSE Stocks'!U285/'25 TSE Stocks'!U284)</f>
        <v>5.9307850260811701E-2</v>
      </c>
      <c r="V285">
        <f>LN('25 TSE Stocks'!V285/'25 TSE Stocks'!V284)</f>
        <v>-4.9643729432948112E-2</v>
      </c>
      <c r="W285">
        <f>LN('25 TSE Stocks'!W285/'25 TSE Stocks'!W284)</f>
        <v>8.4543337222202928E-4</v>
      </c>
      <c r="X285">
        <f>LN('25 TSE Stocks'!X285/'25 TSE Stocks'!X284)</f>
        <v>-2.9980604602592515E-2</v>
      </c>
      <c r="Y285">
        <f>LN('25 TSE Stocks'!Y285/'25 TSE Stocks'!Y284)</f>
        <v>6.667321528941493E-2</v>
      </c>
      <c r="Z285">
        <f>LN('25 TSE Stocks'!Z285/'25 TSE Stocks'!Z284)</f>
        <v>1.0600852111948826E-2</v>
      </c>
    </row>
    <row r="286" spans="1:26" x14ac:dyDescent="0.25">
      <c r="A286" s="1">
        <v>43248</v>
      </c>
      <c r="B286">
        <f>LN('25 TSE Stocks'!B286/'25 TSE Stocks'!B285)</f>
        <v>1.0810789691821043E-2</v>
      </c>
      <c r="C286">
        <f>LN('25 TSE Stocks'!C286/'25 TSE Stocks'!C285)</f>
        <v>5.037769462159134E-3</v>
      </c>
      <c r="D286">
        <f>LN('25 TSE Stocks'!D286/'25 TSE Stocks'!D285)</f>
        <v>3.5334342144215779E-3</v>
      </c>
      <c r="E286">
        <f>LN('25 TSE Stocks'!E286/'25 TSE Stocks'!E285)</f>
        <v>-3.7908737507652272E-2</v>
      </c>
      <c r="F286">
        <f>LN('25 TSE Stocks'!F286/'25 TSE Stocks'!F285)</f>
        <v>-3.8574092566518593E-2</v>
      </c>
      <c r="G286">
        <f>LN('25 TSE Stocks'!G286/'25 TSE Stocks'!G285)</f>
        <v>9.8340817761725886E-4</v>
      </c>
      <c r="H286">
        <f>LN('25 TSE Stocks'!H286/'25 TSE Stocks'!H285)</f>
        <v>-1.0798039204669039E-2</v>
      </c>
      <c r="I286">
        <f>LN('25 TSE Stocks'!I286/'25 TSE Stocks'!I285)</f>
        <v>9.3554647386907205E-3</v>
      </c>
      <c r="J286">
        <f>LN('25 TSE Stocks'!J286/'25 TSE Stocks'!J285)</f>
        <v>-4.3288083595721477E-2</v>
      </c>
      <c r="K286">
        <f>LN('25 TSE Stocks'!K286/'25 TSE Stocks'!K285)</f>
        <v>-7.9539931476282882E-2</v>
      </c>
      <c r="L286">
        <f>LN('25 TSE Stocks'!L286/'25 TSE Stocks'!L285)</f>
        <v>-5.2281675036449878E-2</v>
      </c>
      <c r="M286">
        <f>LN('25 TSE Stocks'!M286/'25 TSE Stocks'!M285)</f>
        <v>-3.97912666873109E-3</v>
      </c>
      <c r="N286">
        <f>LN('25 TSE Stocks'!N286/'25 TSE Stocks'!N285)</f>
        <v>-3.7085212471399114E-2</v>
      </c>
      <c r="O286">
        <f>LN('25 TSE Stocks'!O286/'25 TSE Stocks'!O285)</f>
        <v>2.4893891461362637E-2</v>
      </c>
      <c r="P286">
        <f>LN('25 TSE Stocks'!P286/'25 TSE Stocks'!P285)</f>
        <v>-4.3159537379322273E-2</v>
      </c>
      <c r="Q286">
        <f>LN('25 TSE Stocks'!Q286/'25 TSE Stocks'!Q285)</f>
        <v>-1.4907209284383117E-2</v>
      </c>
      <c r="R286">
        <f>LN('25 TSE Stocks'!R286/'25 TSE Stocks'!R285)</f>
        <v>-2.2491360478165516E-2</v>
      </c>
      <c r="S286">
        <f>LN('25 TSE Stocks'!S286/'25 TSE Stocks'!S285)</f>
        <v>-3.1032117522224834E-2</v>
      </c>
      <c r="T286">
        <f>LN('25 TSE Stocks'!T286/'25 TSE Stocks'!T285)</f>
        <v>-1.5030048099927279E-2</v>
      </c>
      <c r="U286">
        <f>LN('25 TSE Stocks'!U286/'25 TSE Stocks'!U285)</f>
        <v>-1.346202787538759E-2</v>
      </c>
      <c r="V286">
        <f>LN('25 TSE Stocks'!V286/'25 TSE Stocks'!V285)</f>
        <v>-2.4266958060194205E-3</v>
      </c>
      <c r="W286">
        <f>LN('25 TSE Stocks'!W286/'25 TSE Stocks'!W285)</f>
        <v>-1.019526653550527E-2</v>
      </c>
      <c r="X286">
        <f>LN('25 TSE Stocks'!X286/'25 TSE Stocks'!X285)</f>
        <v>-2.2966978929949495E-2</v>
      </c>
      <c r="Y286">
        <f>LN('25 TSE Stocks'!Y286/'25 TSE Stocks'!Y285)</f>
        <v>0.1676187001781696</v>
      </c>
      <c r="Z286">
        <f>LN('25 TSE Stocks'!Z286/'25 TSE Stocks'!Z285)</f>
        <v>-1.2378738850584339E-2</v>
      </c>
    </row>
    <row r="287" spans="1:26" x14ac:dyDescent="0.25">
      <c r="A287" s="1">
        <v>43255</v>
      </c>
      <c r="B287">
        <f>LN('25 TSE Stocks'!B287/'25 TSE Stocks'!B286)</f>
        <v>-2.0367334295498876E-2</v>
      </c>
      <c r="C287">
        <f>LN('25 TSE Stocks'!C287/'25 TSE Stocks'!C286)</f>
        <v>0</v>
      </c>
      <c r="D287">
        <f>LN('25 TSE Stocks'!D287/'25 TSE Stocks'!D286)</f>
        <v>-1.600033977227926E-2</v>
      </c>
      <c r="E287">
        <f>LN('25 TSE Stocks'!E287/'25 TSE Stocks'!E286)</f>
        <v>2.5800689722946316E-2</v>
      </c>
      <c r="F287">
        <f>LN('25 TSE Stocks'!F287/'25 TSE Stocks'!F286)</f>
        <v>1.5342665297710041E-2</v>
      </c>
      <c r="G287">
        <f>LN('25 TSE Stocks'!G287/'25 TSE Stocks'!G286)</f>
        <v>4.9044170908244207E-2</v>
      </c>
      <c r="H287">
        <f>LN('25 TSE Stocks'!H287/'25 TSE Stocks'!H286)</f>
        <v>5.0569402000768343E-2</v>
      </c>
      <c r="I287">
        <f>LN('25 TSE Stocks'!I287/'25 TSE Stocks'!I286)</f>
        <v>6.8122934777498805E-4</v>
      </c>
      <c r="J287">
        <f>LN('25 TSE Stocks'!J287/'25 TSE Stocks'!J286)</f>
        <v>4.5256754822717085E-2</v>
      </c>
      <c r="K287">
        <f>LN('25 TSE Stocks'!K287/'25 TSE Stocks'!K286)</f>
        <v>1.8349367987734316E-2</v>
      </c>
      <c r="L287">
        <f>LN('25 TSE Stocks'!L287/'25 TSE Stocks'!L286)</f>
        <v>4.2284669976814255E-3</v>
      </c>
      <c r="M287">
        <f>LN('25 TSE Stocks'!M287/'25 TSE Stocks'!M286)</f>
        <v>1.1397659623000708E-2</v>
      </c>
      <c r="N287">
        <f>LN('25 TSE Stocks'!N287/'25 TSE Stocks'!N286)</f>
        <v>9.6001221896454582E-3</v>
      </c>
      <c r="O287">
        <f>LN('25 TSE Stocks'!O287/'25 TSE Stocks'!O286)</f>
        <v>0.12159096948482116</v>
      </c>
      <c r="P287">
        <f>LN('25 TSE Stocks'!P287/'25 TSE Stocks'!P286)</f>
        <v>2.5767888233153517E-2</v>
      </c>
      <c r="Q287">
        <f>LN('25 TSE Stocks'!Q287/'25 TSE Stocks'!Q286)</f>
        <v>1.1201236613672295E-2</v>
      </c>
      <c r="R287">
        <f>LN('25 TSE Stocks'!R287/'25 TSE Stocks'!R286)</f>
        <v>2.3918667526907803E-2</v>
      </c>
      <c r="S287">
        <f>LN('25 TSE Stocks'!S287/'25 TSE Stocks'!S286)</f>
        <v>-1.4336960909448681E-3</v>
      </c>
      <c r="T287">
        <f>LN('25 TSE Stocks'!T287/'25 TSE Stocks'!T286)</f>
        <v>-1.7914089237104022E-2</v>
      </c>
      <c r="U287">
        <f>LN('25 TSE Stocks'!U287/'25 TSE Stocks'!U286)</f>
        <v>2.0783722848229037E-2</v>
      </c>
      <c r="V287">
        <f>LN('25 TSE Stocks'!V287/'25 TSE Stocks'!V286)</f>
        <v>0.11030454980364633</v>
      </c>
      <c r="W287">
        <f>LN('25 TSE Stocks'!W287/'25 TSE Stocks'!W286)</f>
        <v>5.9669610212202365E-2</v>
      </c>
      <c r="X287">
        <f>LN('25 TSE Stocks'!X287/'25 TSE Stocks'!X286)</f>
        <v>-4.9554598830811054E-3</v>
      </c>
      <c r="Y287">
        <f>LN('25 TSE Stocks'!Y287/'25 TSE Stocks'!Y286)</f>
        <v>-3.0162092956441844E-2</v>
      </c>
      <c r="Z287">
        <f>LN('25 TSE Stocks'!Z287/'25 TSE Stocks'!Z286)</f>
        <v>1.0619682633951532E-2</v>
      </c>
    </row>
    <row r="288" spans="1:26" x14ac:dyDescent="0.25">
      <c r="A288" s="1">
        <v>43262</v>
      </c>
      <c r="B288">
        <f>LN('25 TSE Stocks'!B288/'25 TSE Stocks'!B287)</f>
        <v>-0.12087418571388928</v>
      </c>
      <c r="C288">
        <f>LN('25 TSE Stocks'!C288/'25 TSE Stocks'!C287)</f>
        <v>0.10485800616454727</v>
      </c>
      <c r="D288">
        <f>LN('25 TSE Stocks'!D288/'25 TSE Stocks'!D287)</f>
        <v>-7.6316091548114445E-2</v>
      </c>
      <c r="E288">
        <f>LN('25 TSE Stocks'!E288/'25 TSE Stocks'!E287)</f>
        <v>3.3167002441720885E-3</v>
      </c>
      <c r="F288">
        <f>LN('25 TSE Stocks'!F288/'25 TSE Stocks'!F287)</f>
        <v>-2.6664242572668771E-2</v>
      </c>
      <c r="G288">
        <f>LN('25 TSE Stocks'!G288/'25 TSE Stocks'!G287)</f>
        <v>1.0902876277488026E-2</v>
      </c>
      <c r="H288">
        <f>LN('25 TSE Stocks'!H288/'25 TSE Stocks'!H287)</f>
        <v>1.1402612082102264E-2</v>
      </c>
      <c r="I288">
        <f>LN('25 TSE Stocks'!I288/'25 TSE Stocks'!I287)</f>
        <v>9.9368446891398045E-3</v>
      </c>
      <c r="J288">
        <f>LN('25 TSE Stocks'!J288/'25 TSE Stocks'!J287)</f>
        <v>2.1401435969885696E-2</v>
      </c>
      <c r="K288">
        <f>LN('25 TSE Stocks'!K288/'25 TSE Stocks'!K287)</f>
        <v>6.2196154986307317E-2</v>
      </c>
      <c r="L288">
        <f>LN('25 TSE Stocks'!L288/'25 TSE Stocks'!L287)</f>
        <v>4.671167076758781E-2</v>
      </c>
      <c r="M288">
        <f>LN('25 TSE Stocks'!M288/'25 TSE Stocks'!M287)</f>
        <v>-2.3935391953542603E-2</v>
      </c>
      <c r="N288">
        <f>LN('25 TSE Stocks'!N288/'25 TSE Stocks'!N287)</f>
        <v>-5.188014843407622E-2</v>
      </c>
      <c r="O288">
        <f>LN('25 TSE Stocks'!O288/'25 TSE Stocks'!O287)</f>
        <v>5.4422794024844519E-2</v>
      </c>
      <c r="P288">
        <f>LN('25 TSE Stocks'!P288/'25 TSE Stocks'!P287)</f>
        <v>-1.5915712445423294E-2</v>
      </c>
      <c r="Q288">
        <f>LN('25 TSE Stocks'!Q288/'25 TSE Stocks'!Q287)</f>
        <v>2.4450946432752581E-2</v>
      </c>
      <c r="R288">
        <f>LN('25 TSE Stocks'!R288/'25 TSE Stocks'!R287)</f>
        <v>7.7127645294896557E-3</v>
      </c>
      <c r="S288">
        <f>LN('25 TSE Stocks'!S288/'25 TSE Stocks'!S287)</f>
        <v>-4.3135460596481975E-3</v>
      </c>
      <c r="T288">
        <f>LN('25 TSE Stocks'!T288/'25 TSE Stocks'!T287)</f>
        <v>-4.0135428965729074E-2</v>
      </c>
      <c r="U288">
        <f>LN('25 TSE Stocks'!U288/'25 TSE Stocks'!U287)</f>
        <v>3.3514844488222513E-2</v>
      </c>
      <c r="V288">
        <f>LN('25 TSE Stocks'!V288/'25 TSE Stocks'!V287)</f>
        <v>-2.2443127909812968E-2</v>
      </c>
      <c r="W288">
        <f>LN('25 TSE Stocks'!W288/'25 TSE Stocks'!W287)</f>
        <v>-6.8618380823748694E-3</v>
      </c>
      <c r="X288">
        <f>LN('25 TSE Stocks'!X288/'25 TSE Stocks'!X287)</f>
        <v>5.6965170390002054E-2</v>
      </c>
      <c r="Y288">
        <f>LN('25 TSE Stocks'!Y288/'25 TSE Stocks'!Y287)</f>
        <v>-3.1100213826911628E-2</v>
      </c>
      <c r="Z288">
        <f>LN('25 TSE Stocks'!Z288/'25 TSE Stocks'!Z287)</f>
        <v>7.017471513099143E-3</v>
      </c>
    </row>
    <row r="289" spans="1:26" x14ac:dyDescent="0.25">
      <c r="A289" s="1">
        <v>43269</v>
      </c>
      <c r="B289">
        <f>LN('25 TSE Stocks'!B289/'25 TSE Stocks'!B288)</f>
        <v>3.9458859554466451E-2</v>
      </c>
      <c r="C289">
        <f>LN('25 TSE Stocks'!C289/'25 TSE Stocks'!C288)</f>
        <v>7.5131463851143138E-3</v>
      </c>
      <c r="D289">
        <f>LN('25 TSE Stocks'!D289/'25 TSE Stocks'!D288)</f>
        <v>-9.7183574429196787E-3</v>
      </c>
      <c r="E289">
        <f>LN('25 TSE Stocks'!E289/'25 TSE Stocks'!E288)</f>
        <v>-1.2215618790978809E-2</v>
      </c>
      <c r="F289">
        <f>LN('25 TSE Stocks'!F289/'25 TSE Stocks'!F288)</f>
        <v>-5.2036781879710066E-2</v>
      </c>
      <c r="G289">
        <f>LN('25 TSE Stocks'!G289/'25 TSE Stocks'!G288)</f>
        <v>-4.9193693237639204E-2</v>
      </c>
      <c r="H289">
        <f>LN('25 TSE Stocks'!H289/'25 TSE Stocks'!H288)</f>
        <v>1.0152308726069216E-2</v>
      </c>
      <c r="I289">
        <f>LN('25 TSE Stocks'!I289/'25 TSE Stocks'!I288)</f>
        <v>-5.6392055062748379E-2</v>
      </c>
      <c r="J289">
        <f>LN('25 TSE Stocks'!J289/'25 TSE Stocks'!J288)</f>
        <v>5.3408630551342887E-2</v>
      </c>
      <c r="K289">
        <f>LN('25 TSE Stocks'!K289/'25 TSE Stocks'!K288)</f>
        <v>-3.372834338324928E-2</v>
      </c>
      <c r="L289">
        <f>LN('25 TSE Stocks'!L289/'25 TSE Stocks'!L288)</f>
        <v>-2.721259892470829E-2</v>
      </c>
      <c r="M289">
        <f>LN('25 TSE Stocks'!M289/'25 TSE Stocks'!M288)</f>
        <v>-6.1397741006675867E-2</v>
      </c>
      <c r="N289">
        <f>LN('25 TSE Stocks'!N289/'25 TSE Stocks'!N288)</f>
        <v>-3.7595171964445298E-2</v>
      </c>
      <c r="O289">
        <f>LN('25 TSE Stocks'!O289/'25 TSE Stocks'!O288)</f>
        <v>2.8399707155931887E-3</v>
      </c>
      <c r="P289">
        <f>LN('25 TSE Stocks'!P289/'25 TSE Stocks'!P288)</f>
        <v>-8.9523565869432092E-3</v>
      </c>
      <c r="Q289">
        <f>LN('25 TSE Stocks'!Q289/'25 TSE Stocks'!Q288)</f>
        <v>-7.272589861507227E-3</v>
      </c>
      <c r="R289">
        <f>LN('25 TSE Stocks'!R289/'25 TSE Stocks'!R288)</f>
        <v>-2.5805403470780631E-2</v>
      </c>
      <c r="S289">
        <f>LN('25 TSE Stocks'!S289/'25 TSE Stocks'!S288)</f>
        <v>-2.8859300476309141E-3</v>
      </c>
      <c r="T289">
        <f>LN('25 TSE Stocks'!T289/'25 TSE Stocks'!T288)</f>
        <v>-5.9276666873792468E-2</v>
      </c>
      <c r="U289">
        <f>LN('25 TSE Stocks'!U289/'25 TSE Stocks'!U288)</f>
        <v>-2.886174776392629E-2</v>
      </c>
      <c r="V289">
        <f>LN('25 TSE Stocks'!V289/'25 TSE Stocks'!V288)</f>
        <v>3.0245532113252552E-2</v>
      </c>
      <c r="W289">
        <f>LN('25 TSE Stocks'!W289/'25 TSE Stocks'!W288)</f>
        <v>-8.1334328325021153E-3</v>
      </c>
      <c r="X289">
        <f>LN('25 TSE Stocks'!X289/'25 TSE Stocks'!X288)</f>
        <v>-5.102166223394556E-2</v>
      </c>
      <c r="Y289">
        <f>LN('25 TSE Stocks'!Y289/'25 TSE Stocks'!Y288)</f>
        <v>-6.475871292110516E-2</v>
      </c>
      <c r="Z289">
        <f>LN('25 TSE Stocks'!Z289/'25 TSE Stocks'!Z288)</f>
        <v>1.5611867302835392E-2</v>
      </c>
    </row>
    <row r="290" spans="1:26" x14ac:dyDescent="0.25">
      <c r="A290" s="1">
        <v>43276</v>
      </c>
      <c r="B290">
        <f>LN('25 TSE Stocks'!B290/'25 TSE Stocks'!B289)</f>
        <v>-7.4107971771562378E-2</v>
      </c>
      <c r="C290">
        <f>LN('25 TSE Stocks'!C290/'25 TSE Stocks'!C289)</f>
        <v>-2.9984885251585994E-3</v>
      </c>
      <c r="D290">
        <f>LN('25 TSE Stocks'!D290/'25 TSE Stocks'!D289)</f>
        <v>-5.3145430377513542E-2</v>
      </c>
      <c r="E290">
        <f>LN('25 TSE Stocks'!E290/'25 TSE Stocks'!E289)</f>
        <v>-7.8519645276107254E-3</v>
      </c>
      <c r="F290">
        <f>LN('25 TSE Stocks'!F290/'25 TSE Stocks'!F289)</f>
        <v>9.2327910739574536E-3</v>
      </c>
      <c r="G290">
        <f>LN('25 TSE Stocks'!G290/'25 TSE Stocks'!G289)</f>
        <v>-4.0364456572782367E-3</v>
      </c>
      <c r="H290">
        <f>LN('25 TSE Stocks'!H290/'25 TSE Stocks'!H289)</f>
        <v>-9.019120836418237E-3</v>
      </c>
      <c r="I290">
        <f>LN('25 TSE Stocks'!I290/'25 TSE Stocks'!I289)</f>
        <v>-3.3114784149824071E-2</v>
      </c>
      <c r="J290">
        <f>LN('25 TSE Stocks'!J290/'25 TSE Stocks'!J289)</f>
        <v>-5.8232486691522083E-2</v>
      </c>
      <c r="K290">
        <f>LN('25 TSE Stocks'!K290/'25 TSE Stocks'!K289)</f>
        <v>-5.2109482278519265E-3</v>
      </c>
      <c r="L290">
        <f>LN('25 TSE Stocks'!L290/'25 TSE Stocks'!L289)</f>
        <v>2.0478678604415018E-2</v>
      </c>
      <c r="M290">
        <f>LN('25 TSE Stocks'!M290/'25 TSE Stocks'!M289)</f>
        <v>1.3061661116213118E-2</v>
      </c>
      <c r="N290">
        <f>LN('25 TSE Stocks'!N290/'25 TSE Stocks'!N289)</f>
        <v>1.5122310872072199E-2</v>
      </c>
      <c r="O290">
        <f>LN('25 TSE Stocks'!O290/'25 TSE Stocks'!O289)</f>
        <v>2.7619342957654617E-2</v>
      </c>
      <c r="P290">
        <f>LN('25 TSE Stocks'!P290/'25 TSE Stocks'!P289)</f>
        <v>1.5172076136514659E-2</v>
      </c>
      <c r="Q290">
        <f>LN('25 TSE Stocks'!Q290/'25 TSE Stocks'!Q289)</f>
        <v>-2.5879478304708416E-2</v>
      </c>
      <c r="R290">
        <f>LN('25 TSE Stocks'!R290/'25 TSE Stocks'!R289)</f>
        <v>2.279647329910229E-3</v>
      </c>
      <c r="S290">
        <f>LN('25 TSE Stocks'!S290/'25 TSE Stocks'!S289)</f>
        <v>0</v>
      </c>
      <c r="T290">
        <f>LN('25 TSE Stocks'!T290/'25 TSE Stocks'!T289)</f>
        <v>8.1871371815763171E-3</v>
      </c>
      <c r="U290">
        <f>LN('25 TSE Stocks'!U290/'25 TSE Stocks'!U289)</f>
        <v>5.8155905797967764E-3</v>
      </c>
      <c r="V290">
        <f>LN('25 TSE Stocks'!V290/'25 TSE Stocks'!V289)</f>
        <v>-1.5227745815354809E-2</v>
      </c>
      <c r="W290">
        <f>LN('25 TSE Stocks'!W290/'25 TSE Stocks'!W289)</f>
        <v>1.2175586664378405E-2</v>
      </c>
      <c r="X290">
        <f>LN('25 TSE Stocks'!X290/'25 TSE Stocks'!X289)</f>
        <v>2.4661169681556429E-3</v>
      </c>
      <c r="Y290">
        <f>LN('25 TSE Stocks'!Y290/'25 TSE Stocks'!Y289)</f>
        <v>1.5080107335675537E-3</v>
      </c>
      <c r="Z290">
        <f>LN('25 TSE Stocks'!Z290/'25 TSE Stocks'!Z289)</f>
        <v>8.56903803033701E-3</v>
      </c>
    </row>
    <row r="291" spans="1:26" x14ac:dyDescent="0.25">
      <c r="A291" s="1">
        <v>43283</v>
      </c>
      <c r="B291">
        <f>LN('25 TSE Stocks'!B291/'25 TSE Stocks'!B290)</f>
        <v>-6.8798766610022849E-2</v>
      </c>
      <c r="C291">
        <f>LN('25 TSE Stocks'!C291/'25 TSE Stocks'!C290)</f>
        <v>-2.7398992571568644E-2</v>
      </c>
      <c r="D291">
        <f>LN('25 TSE Stocks'!D291/'25 TSE Stocks'!D290)</f>
        <v>-4.4217590727575376E-2</v>
      </c>
      <c r="E291">
        <f>LN('25 TSE Stocks'!E291/'25 TSE Stocks'!E290)</f>
        <v>1.7857672512352263E-2</v>
      </c>
      <c r="F291">
        <f>LN('25 TSE Stocks'!F291/'25 TSE Stocks'!F290)</f>
        <v>-2.0005543268348896E-2</v>
      </c>
      <c r="G291">
        <f>LN('25 TSE Stocks'!G291/'25 TSE Stocks'!G290)</f>
        <v>-1.1161932906398216E-3</v>
      </c>
      <c r="H291">
        <f>LN('25 TSE Stocks'!H291/'25 TSE Stocks'!H290)</f>
        <v>-1.9440349244762893E-2</v>
      </c>
      <c r="I291">
        <f>LN('25 TSE Stocks'!I291/'25 TSE Stocks'!I290)</f>
        <v>-2.3624160976208539E-2</v>
      </c>
      <c r="J291">
        <f>LN('25 TSE Stocks'!J291/'25 TSE Stocks'!J290)</f>
        <v>-9.6766790058703102E-4</v>
      </c>
      <c r="K291">
        <f>LN('25 TSE Stocks'!K291/'25 TSE Stocks'!K290)</f>
        <v>-2.317436362602673E-2</v>
      </c>
      <c r="L291">
        <f>LN('25 TSE Stocks'!L291/'25 TSE Stocks'!L290)</f>
        <v>-4.5619592927979E-2</v>
      </c>
      <c r="M291">
        <f>LN('25 TSE Stocks'!M291/'25 TSE Stocks'!M290)</f>
        <v>1.8108233358542603E-2</v>
      </c>
      <c r="N291">
        <f>LN('25 TSE Stocks'!N291/'25 TSE Stocks'!N290)</f>
        <v>-2.7386988857939096E-2</v>
      </c>
      <c r="O291">
        <f>LN('25 TSE Stocks'!O291/'25 TSE Stocks'!O290)</f>
        <v>-4.369978208124381E-2</v>
      </c>
      <c r="P291">
        <f>LN('25 TSE Stocks'!P291/'25 TSE Stocks'!P290)</f>
        <v>-0.11453086758661966</v>
      </c>
      <c r="Q291">
        <f>LN('25 TSE Stocks'!Q291/'25 TSE Stocks'!Q290)</f>
        <v>-4.9914413412158895E-2</v>
      </c>
      <c r="R291">
        <f>LN('25 TSE Stocks'!R291/'25 TSE Stocks'!R290)</f>
        <v>-5.6416043368605812E-2</v>
      </c>
      <c r="S291">
        <f>LN('25 TSE Stocks'!S291/'25 TSE Stocks'!S290)</f>
        <v>-4.1303929341092782E-2</v>
      </c>
      <c r="T291">
        <f>LN('25 TSE Stocks'!T291/'25 TSE Stocks'!T290)</f>
        <v>-3.5006058388914363E-3</v>
      </c>
      <c r="U291">
        <f>LN('25 TSE Stocks'!U291/'25 TSE Stocks'!U290)</f>
        <v>-3.4931100824137452E-2</v>
      </c>
      <c r="V291">
        <f>LN('25 TSE Stocks'!V291/'25 TSE Stocks'!V290)</f>
        <v>-5.4505809682853262E-2</v>
      </c>
      <c r="W291">
        <f>LN('25 TSE Stocks'!W291/'25 TSE Stocks'!W290)</f>
        <v>-5.5569965430713672E-2</v>
      </c>
      <c r="X291">
        <f>LN('25 TSE Stocks'!X291/'25 TSE Stocks'!X290)</f>
        <v>-4.6061425824805262E-2</v>
      </c>
      <c r="Y291">
        <f>LN('25 TSE Stocks'!Y291/'25 TSE Stocks'!Y290)</f>
        <v>9.5118302821783126E-3</v>
      </c>
      <c r="Z291">
        <f>LN('25 TSE Stocks'!Z291/'25 TSE Stocks'!Z290)</f>
        <v>-1.7079820301600164E-3</v>
      </c>
    </row>
    <row r="292" spans="1:26" x14ac:dyDescent="0.25">
      <c r="A292" s="1">
        <v>43290</v>
      </c>
      <c r="B292">
        <f>LN('25 TSE Stocks'!B292/'25 TSE Stocks'!B291)</f>
        <v>7.2328682357842969E-2</v>
      </c>
      <c r="C292">
        <f>LN('25 TSE Stocks'!C292/'25 TSE Stocks'!C291)</f>
        <v>4.8202167368369749E-2</v>
      </c>
      <c r="D292">
        <f>LN('25 TSE Stocks'!D292/'25 TSE Stocks'!D291)</f>
        <v>2.2353491522174102E-2</v>
      </c>
      <c r="E292">
        <f>LN('25 TSE Stocks'!E292/'25 TSE Stocks'!E291)</f>
        <v>-8.8890308854213708E-3</v>
      </c>
      <c r="F292">
        <f>LN('25 TSE Stocks'!F292/'25 TSE Stocks'!F291)</f>
        <v>3.1349581060437094E-2</v>
      </c>
      <c r="G292">
        <f>LN('25 TSE Stocks'!G292/'25 TSE Stocks'!G291)</f>
        <v>1.60667161110041E-2</v>
      </c>
      <c r="H292">
        <f>LN('25 TSE Stocks'!H292/'25 TSE Stocks'!H291)</f>
        <v>1.830716135511198E-2</v>
      </c>
      <c r="I292">
        <f>LN('25 TSE Stocks'!I292/'25 TSE Stocks'!I291)</f>
        <v>2.0110376537202557E-3</v>
      </c>
      <c r="J292">
        <f>LN('25 TSE Stocks'!J292/'25 TSE Stocks'!J291)</f>
        <v>4.5419455889649359E-2</v>
      </c>
      <c r="K292">
        <f>LN('25 TSE Stocks'!K292/'25 TSE Stocks'!K291)</f>
        <v>6.6414464454555483E-2</v>
      </c>
      <c r="L292">
        <f>LN('25 TSE Stocks'!L292/'25 TSE Stocks'!L291)</f>
        <v>8.0151582984735417E-2</v>
      </c>
      <c r="M292">
        <f>LN('25 TSE Stocks'!M292/'25 TSE Stocks'!M291)</f>
        <v>1.163560351018594E-2</v>
      </c>
      <c r="N292">
        <f>LN('25 TSE Stocks'!N292/'25 TSE Stocks'!N291)</f>
        <v>0.1713165307993256</v>
      </c>
      <c r="O292">
        <f>LN('25 TSE Stocks'!O292/'25 TSE Stocks'!O291)</f>
        <v>1.2884916135586942E-2</v>
      </c>
      <c r="P292">
        <f>LN('25 TSE Stocks'!P292/'25 TSE Stocks'!P291)</f>
        <v>-6.3807736509054996E-2</v>
      </c>
      <c r="Q292">
        <f>LN('25 TSE Stocks'!Q292/'25 TSE Stocks'!Q291)</f>
        <v>-1.1881322749478637E-2</v>
      </c>
      <c r="R292">
        <f>LN('25 TSE Stocks'!R292/'25 TSE Stocks'!R291)</f>
        <v>-1.1453802477513604E-2</v>
      </c>
      <c r="S292">
        <f>LN('25 TSE Stocks'!S292/'25 TSE Stocks'!S291)</f>
        <v>-3.2137345009151448E-2</v>
      </c>
      <c r="T292">
        <f>LN('25 TSE Stocks'!T292/'25 TSE Stocks'!T291)</f>
        <v>-1.4719257732822217E-2</v>
      </c>
      <c r="U292">
        <f>LN('25 TSE Stocks'!U292/'25 TSE Stocks'!U291)</f>
        <v>2.7632364416964979E-2</v>
      </c>
      <c r="V292">
        <f>LN('25 TSE Stocks'!V292/'25 TSE Stocks'!V291)</f>
        <v>1.3336726379074034E-2</v>
      </c>
      <c r="W292">
        <f>LN('25 TSE Stocks'!W292/'25 TSE Stocks'!W291)</f>
        <v>5.95239915191631E-3</v>
      </c>
      <c r="X292">
        <f>LN('25 TSE Stocks'!X292/'25 TSE Stocks'!X291)</f>
        <v>2.9120836316724578E-2</v>
      </c>
      <c r="Y292">
        <f>LN('25 TSE Stocks'!Y292/'25 TSE Stocks'!Y291)</f>
        <v>6.553392988850161E-2</v>
      </c>
      <c r="Z292">
        <f>LN('25 TSE Stocks'!Z292/'25 TSE Stocks'!Z291)</f>
        <v>1.358261129567704E-2</v>
      </c>
    </row>
    <row r="293" spans="1:26" x14ac:dyDescent="0.25">
      <c r="A293" s="1">
        <v>43297</v>
      </c>
      <c r="B293">
        <f>LN('25 TSE Stocks'!B293/'25 TSE Stocks'!B292)</f>
        <v>4.0950572017669391E-2</v>
      </c>
      <c r="C293">
        <f>LN('25 TSE Stocks'!C293/'25 TSE Stocks'!C292)</f>
        <v>-1.7804686271642292E-2</v>
      </c>
      <c r="D293">
        <f>LN('25 TSE Stocks'!D293/'25 TSE Stocks'!D292)</f>
        <v>7.3412768912117414E-3</v>
      </c>
      <c r="E293">
        <f>LN('25 TSE Stocks'!E293/'25 TSE Stocks'!E292)</f>
        <v>2.0983655710796977E-2</v>
      </c>
      <c r="F293">
        <f>LN('25 TSE Stocks'!F293/'25 TSE Stocks'!F292)</f>
        <v>3.7363135343855366E-2</v>
      </c>
      <c r="G293">
        <f>LN('25 TSE Stocks'!G293/'25 TSE Stocks'!G292)</f>
        <v>2.2014674562830475E-2</v>
      </c>
      <c r="H293">
        <f>LN('25 TSE Stocks'!H293/'25 TSE Stocks'!H292)</f>
        <v>4.4353091354687443E-2</v>
      </c>
      <c r="I293">
        <f>LN('25 TSE Stocks'!I293/'25 TSE Stocks'!I292)</f>
        <v>2.7982558364852222E-2</v>
      </c>
      <c r="J293">
        <f>LN('25 TSE Stocks'!J293/'25 TSE Stocks'!J292)</f>
        <v>0</v>
      </c>
      <c r="K293">
        <f>LN('25 TSE Stocks'!K293/'25 TSE Stocks'!K292)</f>
        <v>-2.954860481680956E-2</v>
      </c>
      <c r="L293">
        <f>LN('25 TSE Stocks'!L293/'25 TSE Stocks'!L292)</f>
        <v>1.5544306805603564E-2</v>
      </c>
      <c r="M293">
        <f>LN('25 TSE Stocks'!M293/'25 TSE Stocks'!M292)</f>
        <v>1.9348802256219863E-2</v>
      </c>
      <c r="N293">
        <f>LN('25 TSE Stocks'!N293/'25 TSE Stocks'!N292)</f>
        <v>-4.7139086710924052E-2</v>
      </c>
      <c r="O293">
        <f>LN('25 TSE Stocks'!O293/'25 TSE Stocks'!O292)</f>
        <v>4.612351858106027E-3</v>
      </c>
      <c r="P293">
        <f>LN('25 TSE Stocks'!P293/'25 TSE Stocks'!P292)</f>
        <v>4.3666046821595188E-2</v>
      </c>
      <c r="Q293">
        <f>LN('25 TSE Stocks'!Q293/'25 TSE Stocks'!Q292)</f>
        <v>2.2325284892817387E-2</v>
      </c>
      <c r="R293">
        <f>LN('25 TSE Stocks'!R293/'25 TSE Stocks'!R292)</f>
        <v>2.4725028772231251E-2</v>
      </c>
      <c r="S293">
        <f>LN('25 TSE Stocks'!S293/'25 TSE Stocks'!S292)</f>
        <v>3.213734500915133E-2</v>
      </c>
      <c r="T293">
        <f>LN('25 TSE Stocks'!T293/'25 TSE Stocks'!T292)</f>
        <v>3.1526507506554537E-2</v>
      </c>
      <c r="U293">
        <f>LN('25 TSE Stocks'!U293/'25 TSE Stocks'!U292)</f>
        <v>-9.8938390034921577E-3</v>
      </c>
      <c r="V293">
        <f>LN('25 TSE Stocks'!V293/'25 TSE Stocks'!V292)</f>
        <v>-8.7176562424450543E-3</v>
      </c>
      <c r="W293">
        <f>LN('25 TSE Stocks'!W293/'25 TSE Stocks'!W292)</f>
        <v>-1.272476684835663E-3</v>
      </c>
      <c r="X293">
        <f>LN('25 TSE Stocks'!X293/'25 TSE Stocks'!X292)</f>
        <v>-2.0160567335068464E-3</v>
      </c>
      <c r="Y293">
        <f>LN('25 TSE Stocks'!Y293/'25 TSE Stocks'!Y292)</f>
        <v>-3.6574746199429645E-2</v>
      </c>
      <c r="Z293">
        <f>LN('25 TSE Stocks'!Z293/'25 TSE Stocks'!Z292)</f>
        <v>0</v>
      </c>
    </row>
    <row r="294" spans="1:26" x14ac:dyDescent="0.25">
      <c r="A294" s="1">
        <v>43304</v>
      </c>
      <c r="B294">
        <f>LN('25 TSE Stocks'!B294/'25 TSE Stocks'!B293)</f>
        <v>3.3387020434141178E-2</v>
      </c>
      <c r="C294">
        <f>LN('25 TSE Stocks'!C294/'25 TSE Stocks'!C293)</f>
        <v>-0.10237094946492072</v>
      </c>
      <c r="D294">
        <f>LN('25 TSE Stocks'!D294/'25 TSE Stocks'!D293)</f>
        <v>5.9825184694448398E-2</v>
      </c>
      <c r="E294">
        <f>LN('25 TSE Stocks'!E294/'25 TSE Stocks'!E293)</f>
        <v>-1.2094624825375806E-2</v>
      </c>
      <c r="F294">
        <f>LN('25 TSE Stocks'!F294/'25 TSE Stocks'!F293)</f>
        <v>4.341456345161597E-2</v>
      </c>
      <c r="G294">
        <f>LN('25 TSE Stocks'!G294/'25 TSE Stocks'!G293)</f>
        <v>2.1484277662977397E-3</v>
      </c>
      <c r="H294">
        <f>LN('25 TSE Stocks'!H294/'25 TSE Stocks'!H293)</f>
        <v>-9.5527066232889118E-2</v>
      </c>
      <c r="I294">
        <f>LN('25 TSE Stocks'!I294/'25 TSE Stocks'!I293)</f>
        <v>1.8389064481564577E-2</v>
      </c>
      <c r="J294">
        <f>LN('25 TSE Stocks'!J294/'25 TSE Stocks'!J293)</f>
        <v>-3.7071726720281149E-3</v>
      </c>
      <c r="K294">
        <f>LN('25 TSE Stocks'!K294/'25 TSE Stocks'!K293)</f>
        <v>-7.2654797133783556E-3</v>
      </c>
      <c r="L294">
        <f>LN('25 TSE Stocks'!L294/'25 TSE Stocks'!L293)</f>
        <v>5.86567922004399E-2</v>
      </c>
      <c r="M294">
        <f>LN('25 TSE Stocks'!M294/'25 TSE Stocks'!M293)</f>
        <v>2.2439330342878386E-2</v>
      </c>
      <c r="N294">
        <f>LN('25 TSE Stocks'!N294/'25 TSE Stocks'!N293)</f>
        <v>2.4986912821535926E-2</v>
      </c>
      <c r="O294">
        <f>LN('25 TSE Stocks'!O294/'25 TSE Stocks'!O293)</f>
        <v>2.8278328719383893E-3</v>
      </c>
      <c r="P294">
        <f>LN('25 TSE Stocks'!P294/'25 TSE Stocks'!P293)</f>
        <v>4.4761299612230077E-2</v>
      </c>
      <c r="Q294">
        <f>LN('25 TSE Stocks'!Q294/'25 TSE Stocks'!Q293)</f>
        <v>1.5464065320198422E-2</v>
      </c>
      <c r="R294">
        <f>LN('25 TSE Stocks'!R294/'25 TSE Stocks'!R293)</f>
        <v>2.1625802373712955E-4</v>
      </c>
      <c r="S294">
        <f>LN('25 TSE Stocks'!S294/'25 TSE Stocks'!S293)</f>
        <v>2.0865031070757566E-2</v>
      </c>
      <c r="T294">
        <f>LN('25 TSE Stocks'!T294/'25 TSE Stocks'!T293)</f>
        <v>2.6652969810222023E-2</v>
      </c>
      <c r="U294">
        <f>LN('25 TSE Stocks'!U294/'25 TSE Stocks'!U293)</f>
        <v>1.8739294679000266E-2</v>
      </c>
      <c r="V294">
        <f>LN('25 TSE Stocks'!V294/'25 TSE Stocks'!V293)</f>
        <v>5.3824750381085307E-2</v>
      </c>
      <c r="W294">
        <f>LN('25 TSE Stocks'!W294/'25 TSE Stocks'!W293)</f>
        <v>3.339231023313087E-2</v>
      </c>
      <c r="X294">
        <f>LN('25 TSE Stocks'!X294/'25 TSE Stocks'!X293)</f>
        <v>2.7862534957887024E-2</v>
      </c>
      <c r="Y294">
        <f>LN('25 TSE Stocks'!Y294/'25 TSE Stocks'!Y293)</f>
        <v>5.7886254553907905E-3</v>
      </c>
      <c r="Z294">
        <f>LN('25 TSE Stocks'!Z294/'25 TSE Stocks'!Z293)</f>
        <v>-1.5293386460184438E-2</v>
      </c>
    </row>
    <row r="295" spans="1:26" x14ac:dyDescent="0.25">
      <c r="A295" s="1">
        <v>43311</v>
      </c>
      <c r="B295">
        <f>LN('25 TSE Stocks'!B295/'25 TSE Stocks'!B294)</f>
        <v>-5.9880078823087851E-3</v>
      </c>
      <c r="C295">
        <f>LN('25 TSE Stocks'!C295/'25 TSE Stocks'!C294)</f>
        <v>1.8077724809220076E-2</v>
      </c>
      <c r="D295">
        <f>LN('25 TSE Stocks'!D295/'25 TSE Stocks'!D294)</f>
        <v>-3.9142109325053666E-2</v>
      </c>
      <c r="E295">
        <f>LN('25 TSE Stocks'!E295/'25 TSE Stocks'!E294)</f>
        <v>-7.5811335874032743E-2</v>
      </c>
      <c r="F295">
        <f>LN('25 TSE Stocks'!F295/'25 TSE Stocks'!F294)</f>
        <v>1.5883787457819205E-3</v>
      </c>
      <c r="G295">
        <f>LN('25 TSE Stocks'!G295/'25 TSE Stocks'!G294)</f>
        <v>-3.2164290474378562E-2</v>
      </c>
      <c r="H295">
        <f>LN('25 TSE Stocks'!H295/'25 TSE Stocks'!H294)</f>
        <v>1.6568429177447015E-2</v>
      </c>
      <c r="I295">
        <f>LN('25 TSE Stocks'!I295/'25 TSE Stocks'!I294)</f>
        <v>-5.9770858017215142E-2</v>
      </c>
      <c r="J295">
        <f>LN('25 TSE Stocks'!J295/'25 TSE Stocks'!J294)</f>
        <v>-5.5357789593006634E-2</v>
      </c>
      <c r="K295">
        <f>LN('25 TSE Stocks'!K295/'25 TSE Stocks'!K294)</f>
        <v>-0.15762880680161259</v>
      </c>
      <c r="L295">
        <f>LN('25 TSE Stocks'!L295/'25 TSE Stocks'!L294)</f>
        <v>-7.159356577859198E-2</v>
      </c>
      <c r="M295">
        <f>LN('25 TSE Stocks'!M295/'25 TSE Stocks'!M294)</f>
        <v>-3.512651837006233E-2</v>
      </c>
      <c r="N295">
        <f>LN('25 TSE Stocks'!N295/'25 TSE Stocks'!N294)</f>
        <v>-2.9277904210154315E-2</v>
      </c>
      <c r="O295">
        <f>LN('25 TSE Stocks'!O295/'25 TSE Stocks'!O294)</f>
        <v>-0.2053880289633371</v>
      </c>
      <c r="P295">
        <f>LN('25 TSE Stocks'!P295/'25 TSE Stocks'!P294)</f>
        <v>-2.9224673571558633E-3</v>
      </c>
      <c r="Q295">
        <f>LN('25 TSE Stocks'!Q295/'25 TSE Stocks'!Q294)</f>
        <v>-3.7789350213015743E-2</v>
      </c>
      <c r="R295">
        <f>LN('25 TSE Stocks'!R295/'25 TSE Stocks'!R294)</f>
        <v>-2.7381038201838695E-2</v>
      </c>
      <c r="S295">
        <f>LN('25 TSE Stocks'!S295/'25 TSE Stocks'!S294)</f>
        <v>-2.3881459377681869E-2</v>
      </c>
      <c r="T295">
        <f>LN('25 TSE Stocks'!T295/'25 TSE Stocks'!T294)</f>
        <v>-1.0123791880928249E-2</v>
      </c>
      <c r="U295">
        <f>LN('25 TSE Stocks'!U295/'25 TSE Stocks'!U294)</f>
        <v>-2.8732067704515342E-2</v>
      </c>
      <c r="V295">
        <f>LN('25 TSE Stocks'!V295/'25 TSE Stocks'!V294)</f>
        <v>0.16987177619298674</v>
      </c>
      <c r="W295">
        <f>LN('25 TSE Stocks'!W295/'25 TSE Stocks'!W294)</f>
        <v>-6.1768410863618601E-3</v>
      </c>
      <c r="X295">
        <f>LN('25 TSE Stocks'!X295/'25 TSE Stocks'!X294)</f>
        <v>-3.0388451261125726E-2</v>
      </c>
      <c r="Y295">
        <f>LN('25 TSE Stocks'!Y295/'25 TSE Stocks'!Y294)</f>
        <v>5.2014622286857784E-2</v>
      </c>
      <c r="Z295">
        <f>LN('25 TSE Stocks'!Z295/'25 TSE Stocks'!Z294)</f>
        <v>-3.4306147056293599E-3</v>
      </c>
    </row>
    <row r="296" spans="1:26" x14ac:dyDescent="0.25">
      <c r="A296" s="1">
        <v>43318</v>
      </c>
      <c r="B296">
        <f>LN('25 TSE Stocks'!B296/'25 TSE Stocks'!B295)</f>
        <v>9.0384040660308029E-2</v>
      </c>
      <c r="C296">
        <f>LN('25 TSE Stocks'!C296/'25 TSE Stocks'!C295)</f>
        <v>2.09515906907333E-2</v>
      </c>
      <c r="D296">
        <f>LN('25 TSE Stocks'!D296/'25 TSE Stocks'!D295)</f>
        <v>0.11127958043120342</v>
      </c>
      <c r="E296">
        <f>LN('25 TSE Stocks'!E296/'25 TSE Stocks'!E295)</f>
        <v>-0.10165469248552803</v>
      </c>
      <c r="F296">
        <f>LN('25 TSE Stocks'!F296/'25 TSE Stocks'!F295)</f>
        <v>-3.4643278904187537E-2</v>
      </c>
      <c r="G296">
        <f>LN('25 TSE Stocks'!G296/'25 TSE Stocks'!G295)</f>
        <v>-3.7969469903792269E-2</v>
      </c>
      <c r="H296">
        <f>LN('25 TSE Stocks'!H296/'25 TSE Stocks'!H295)</f>
        <v>-2.8573354296687607E-2</v>
      </c>
      <c r="I296">
        <f>LN('25 TSE Stocks'!I296/'25 TSE Stocks'!I295)</f>
        <v>-9.20489305345858E-3</v>
      </c>
      <c r="J296">
        <f>LN('25 TSE Stocks'!J296/'25 TSE Stocks'!J295)</f>
        <v>-0.11313212691546728</v>
      </c>
      <c r="K296">
        <f>LN('25 TSE Stocks'!K296/'25 TSE Stocks'!K295)</f>
        <v>-6.1616065625203206E-2</v>
      </c>
      <c r="L296">
        <f>LN('25 TSE Stocks'!L296/'25 TSE Stocks'!L295)</f>
        <v>1.4221313225872702E-2</v>
      </c>
      <c r="M296">
        <f>LN('25 TSE Stocks'!M296/'25 TSE Stocks'!M295)</f>
        <v>-0.11002453855083918</v>
      </c>
      <c r="N296">
        <f>LN('25 TSE Stocks'!N296/'25 TSE Stocks'!N295)</f>
        <v>1.2818128276600373E-2</v>
      </c>
      <c r="O296">
        <f>LN('25 TSE Stocks'!O296/'25 TSE Stocks'!O295)</f>
        <v>-4.2051114643458162E-2</v>
      </c>
      <c r="P296">
        <f>LN('25 TSE Stocks'!P296/'25 TSE Stocks'!P295)</f>
        <v>4.8660451990087663E-3</v>
      </c>
      <c r="Q296">
        <f>LN('25 TSE Stocks'!Q296/'25 TSE Stocks'!Q295)</f>
        <v>-7.1557325012972212E-2</v>
      </c>
      <c r="R296">
        <f>LN('25 TSE Stocks'!R296/'25 TSE Stocks'!R295)</f>
        <v>5.094516441968051E-3</v>
      </c>
      <c r="S296">
        <f>LN('25 TSE Stocks'!S296/'25 TSE Stocks'!S295)</f>
        <v>3.0164283069241695E-3</v>
      </c>
      <c r="T296">
        <f>LN('25 TSE Stocks'!T296/'25 TSE Stocks'!T295)</f>
        <v>-2.9835821864134762E-2</v>
      </c>
      <c r="U296">
        <f>LN('25 TSE Stocks'!U296/'25 TSE Stocks'!U295)</f>
        <v>-2.9436225043295745E-3</v>
      </c>
      <c r="V296">
        <f>LN('25 TSE Stocks'!V296/'25 TSE Stocks'!V295)</f>
        <v>-4.9084941308063769E-2</v>
      </c>
      <c r="W296">
        <f>LN('25 TSE Stocks'!W296/'25 TSE Stocks'!W295)</f>
        <v>2.4077714552060932E-2</v>
      </c>
      <c r="X296">
        <f>LN('25 TSE Stocks'!X296/'25 TSE Stocks'!X295)</f>
        <v>8.0625973573265841E-2</v>
      </c>
      <c r="Y296">
        <f>LN('25 TSE Stocks'!Y296/'25 TSE Stocks'!Y295)</f>
        <v>-7.1442092904078228E-2</v>
      </c>
      <c r="Z296">
        <f>LN('25 TSE Stocks'!Z296/'25 TSE Stocks'!Z295)</f>
        <v>-5.1680906029173898E-3</v>
      </c>
    </row>
    <row r="297" spans="1:26" x14ac:dyDescent="0.25">
      <c r="A297" s="1">
        <v>43325</v>
      </c>
      <c r="B297">
        <f>LN('25 TSE Stocks'!B297/'25 TSE Stocks'!B296)</f>
        <v>-3.3475952618179899E-2</v>
      </c>
      <c r="C297">
        <f>LN('25 TSE Stocks'!C297/'25 TSE Stocks'!C296)</f>
        <v>-9.1807606221811069E-2</v>
      </c>
      <c r="D297">
        <f>LN('25 TSE Stocks'!D297/'25 TSE Stocks'!D296)</f>
        <v>-9.1997069881081372E-3</v>
      </c>
      <c r="E297">
        <f>LN('25 TSE Stocks'!E297/'25 TSE Stocks'!E296)</f>
        <v>-3.0854344088879247E-2</v>
      </c>
      <c r="F297">
        <f>LN('25 TSE Stocks'!F297/'25 TSE Stocks'!F296)</f>
        <v>2.2380771949815355E-3</v>
      </c>
      <c r="G297">
        <f>LN('25 TSE Stocks'!G297/'25 TSE Stocks'!G296)</f>
        <v>-2.1521649406959695E-2</v>
      </c>
      <c r="H297">
        <f>LN('25 TSE Stocks'!H297/'25 TSE Stocks'!H296)</f>
        <v>-3.1904622702032003E-2</v>
      </c>
      <c r="I297">
        <f>LN('25 TSE Stocks'!I297/'25 TSE Stocks'!I296)</f>
        <v>-1.1106854148998348E-2</v>
      </c>
      <c r="J297">
        <f>LN('25 TSE Stocks'!J297/'25 TSE Stocks'!J296)</f>
        <v>1.4184398232906795E-2</v>
      </c>
      <c r="K297">
        <f>LN('25 TSE Stocks'!K297/'25 TSE Stocks'!K296)</f>
        <v>-6.289684987550076E-2</v>
      </c>
      <c r="L297">
        <f>LN('25 TSE Stocks'!L297/'25 TSE Stocks'!L296)</f>
        <v>1.5286940045351322E-2</v>
      </c>
      <c r="M297">
        <f>LN('25 TSE Stocks'!M297/'25 TSE Stocks'!M296)</f>
        <v>-1.1756394326342652E-2</v>
      </c>
      <c r="N297">
        <f>LN('25 TSE Stocks'!N297/'25 TSE Stocks'!N296)</f>
        <v>2.7409542555263643E-2</v>
      </c>
      <c r="O297">
        <f>LN('25 TSE Stocks'!O297/'25 TSE Stocks'!O296)</f>
        <v>-1.503090185777874E-2</v>
      </c>
      <c r="P297">
        <f>LN('25 TSE Stocks'!P297/'25 TSE Stocks'!P296)</f>
        <v>-0.14272744248212058</v>
      </c>
      <c r="Q297">
        <f>LN('25 TSE Stocks'!Q297/'25 TSE Stocks'!Q296)</f>
        <v>-4.2888314808680258E-3</v>
      </c>
      <c r="R297">
        <f>LN('25 TSE Stocks'!R297/'25 TSE Stocks'!R296)</f>
        <v>1.7955530082809881E-2</v>
      </c>
      <c r="S297">
        <f>LN('25 TSE Stocks'!S297/'25 TSE Stocks'!S296)</f>
        <v>3.0074436234257371E-3</v>
      </c>
      <c r="T297">
        <f>LN('25 TSE Stocks'!T297/'25 TSE Stocks'!T296)</f>
        <v>-1.3486014175897672E-2</v>
      </c>
      <c r="U297">
        <f>LN('25 TSE Stocks'!U297/'25 TSE Stocks'!U296)</f>
        <v>-5.048927554552469E-3</v>
      </c>
      <c r="V297">
        <f>LN('25 TSE Stocks'!V297/'25 TSE Stocks'!V296)</f>
        <v>-3.6654459413506459E-2</v>
      </c>
      <c r="W297">
        <f>LN('25 TSE Stocks'!W297/'25 TSE Stocks'!W296)</f>
        <v>-1.9133442110296914E-2</v>
      </c>
      <c r="X297">
        <f>LN('25 TSE Stocks'!X297/'25 TSE Stocks'!X296)</f>
        <v>3.2611460233821208E-3</v>
      </c>
      <c r="Y297">
        <f>LN('25 TSE Stocks'!Y297/'25 TSE Stocks'!Y296)</f>
        <v>-0.14035069817610277</v>
      </c>
      <c r="Z297">
        <f>LN('25 TSE Stocks'!Z297/'25 TSE Stocks'!Z296)</f>
        <v>-1.0416479380274839E-2</v>
      </c>
    </row>
    <row r="298" spans="1:26" x14ac:dyDescent="0.25">
      <c r="A298" s="1">
        <v>43332</v>
      </c>
      <c r="B298">
        <f>LN('25 TSE Stocks'!B298/'25 TSE Stocks'!B297)</f>
        <v>0.1326444685805728</v>
      </c>
      <c r="C298">
        <f>LN('25 TSE Stocks'!C298/'25 TSE Stocks'!C297)</f>
        <v>2.9287223497941897E-2</v>
      </c>
      <c r="D298">
        <f>LN('25 TSE Stocks'!D298/'25 TSE Stocks'!D297)</f>
        <v>-3.703563147549094E-3</v>
      </c>
      <c r="E298">
        <f>LN('25 TSE Stocks'!E298/'25 TSE Stocks'!E297)</f>
        <v>1.6216655308790694E-2</v>
      </c>
      <c r="F298">
        <f>LN('25 TSE Stocks'!F298/'25 TSE Stocks'!F297)</f>
        <v>-3.5830600657693968E-3</v>
      </c>
      <c r="G298">
        <f>LN('25 TSE Stocks'!G298/'25 TSE Stocks'!G297)</f>
        <v>3.9607468357587732E-3</v>
      </c>
      <c r="H298">
        <f>LN('25 TSE Stocks'!H298/'25 TSE Stocks'!H297)</f>
        <v>-1.5075569331146241E-2</v>
      </c>
      <c r="I298">
        <f>LN('25 TSE Stocks'!I298/'25 TSE Stocks'!I297)</f>
        <v>-2.0801254780562378E-3</v>
      </c>
      <c r="J298">
        <f>LN('25 TSE Stocks'!J298/'25 TSE Stocks'!J297)</f>
        <v>-1.5284107990577164E-2</v>
      </c>
      <c r="K298">
        <f>LN('25 TSE Stocks'!K298/'25 TSE Stocks'!K297)</f>
        <v>6.1599075549099568E-2</v>
      </c>
      <c r="L298">
        <f>LN('25 TSE Stocks'!L298/'25 TSE Stocks'!L297)</f>
        <v>-8.8888766091219061E-3</v>
      </c>
      <c r="M298">
        <f>LN('25 TSE Stocks'!M298/'25 TSE Stocks'!M297)</f>
        <v>1.3465201733332184E-2</v>
      </c>
      <c r="N298">
        <f>LN('25 TSE Stocks'!N298/'25 TSE Stocks'!N297)</f>
        <v>-5.2711053317581755E-3</v>
      </c>
      <c r="O298">
        <f>LN('25 TSE Stocks'!O298/'25 TSE Stocks'!O297)</f>
        <v>5.948263273745891E-3</v>
      </c>
      <c r="P298">
        <f>LN('25 TSE Stocks'!P298/'25 TSE Stocks'!P297)</f>
        <v>0.14369781606346563</v>
      </c>
      <c r="Q298">
        <f>LN('25 TSE Stocks'!Q298/'25 TSE Stocks'!Q297)</f>
        <v>8.559274395185822E-3</v>
      </c>
      <c r="R298">
        <f>LN('25 TSE Stocks'!R298/'25 TSE Stocks'!R297)</f>
        <v>-1.2227443671567613E-2</v>
      </c>
      <c r="S298">
        <f>LN('25 TSE Stocks'!S298/'25 TSE Stocks'!S297)</f>
        <v>1.7857587447331874E-2</v>
      </c>
      <c r="T298">
        <f>LN('25 TSE Stocks'!T298/'25 TSE Stocks'!T297)</f>
        <v>1.8714009788449795E-2</v>
      </c>
      <c r="U298">
        <f>LN('25 TSE Stocks'!U298/'25 TSE Stocks'!U297)</f>
        <v>3.1953005037685722E-2</v>
      </c>
      <c r="V298">
        <f>LN('25 TSE Stocks'!V298/'25 TSE Stocks'!V297)</f>
        <v>2.2231989273921404E-2</v>
      </c>
      <c r="W298">
        <f>LN('25 TSE Stocks'!W298/'25 TSE Stocks'!W297)</f>
        <v>-1.6453004778792138E-3</v>
      </c>
      <c r="X298">
        <f>LN('25 TSE Stocks'!X298/'25 TSE Stocks'!X297)</f>
        <v>3.4738714748216021E-2</v>
      </c>
      <c r="Y298">
        <f>LN('25 TSE Stocks'!Y298/'25 TSE Stocks'!Y297)</f>
        <v>7.8130826477359264E-2</v>
      </c>
      <c r="Z298">
        <f>LN('25 TSE Stocks'!Z298/'25 TSE Stocks'!Z297)</f>
        <v>2.9236654877463745E-2</v>
      </c>
    </row>
    <row r="299" spans="1:26" x14ac:dyDescent="0.25">
      <c r="A299" s="1">
        <v>43339</v>
      </c>
      <c r="B299">
        <f>LN('25 TSE Stocks'!B299/'25 TSE Stocks'!B298)</f>
        <v>2.696235983635795E-2</v>
      </c>
      <c r="C299">
        <f>LN('25 TSE Stocks'!C299/'25 TSE Stocks'!C298)</f>
        <v>7.0463357249018158E-2</v>
      </c>
      <c r="D299">
        <f>LN('25 TSE Stocks'!D299/'25 TSE Stocks'!D298)</f>
        <v>6.8126549481402399E-2</v>
      </c>
      <c r="E299">
        <f>LN('25 TSE Stocks'!E299/'25 TSE Stocks'!E298)</f>
        <v>0.10669989061235531</v>
      </c>
      <c r="F299">
        <f>LN('25 TSE Stocks'!F299/'25 TSE Stocks'!F298)</f>
        <v>3.2849239465579309E-3</v>
      </c>
      <c r="G299">
        <f>LN('25 TSE Stocks'!G299/'25 TSE Stocks'!G298)</f>
        <v>1.4535216247089342E-2</v>
      </c>
      <c r="H299">
        <f>LN('25 TSE Stocks'!H299/'25 TSE Stocks'!H298)</f>
        <v>2.5284586766108593E-3</v>
      </c>
      <c r="I299">
        <f>LN('25 TSE Stocks'!I299/'25 TSE Stocks'!I298)</f>
        <v>1.8202881365128613E-3</v>
      </c>
      <c r="J299">
        <f>LN('25 TSE Stocks'!J299/'25 TSE Stocks'!J298)</f>
        <v>5.8746093828685196E-2</v>
      </c>
      <c r="K299">
        <f>LN('25 TSE Stocks'!K299/'25 TSE Stocks'!K298)</f>
        <v>3.5718037291369388E-2</v>
      </c>
      <c r="L299">
        <f>LN('25 TSE Stocks'!L299/'25 TSE Stocks'!L298)</f>
        <v>7.6239011400171417E-3</v>
      </c>
      <c r="M299">
        <f>LN('25 TSE Stocks'!M299/'25 TSE Stocks'!M298)</f>
        <v>-3.6220220767941375E-2</v>
      </c>
      <c r="N299">
        <f>LN('25 TSE Stocks'!N299/'25 TSE Stocks'!N298)</f>
        <v>7.0677455623275751E-2</v>
      </c>
      <c r="O299">
        <f>LN('25 TSE Stocks'!O299/'25 TSE Stocks'!O298)</f>
        <v>-1.3780653495640633E-2</v>
      </c>
      <c r="P299">
        <f>LN('25 TSE Stocks'!P299/'25 TSE Stocks'!P298)</f>
        <v>8.6916967260992576E-3</v>
      </c>
      <c r="Q299">
        <f>LN('25 TSE Stocks'!Q299/'25 TSE Stocks'!Q298)</f>
        <v>7.0771269369577783E-3</v>
      </c>
      <c r="R299">
        <f>LN('25 TSE Stocks'!R299/'25 TSE Stocks'!R298)</f>
        <v>-5.9490979561659047E-3</v>
      </c>
      <c r="S299">
        <f>LN('25 TSE Stocks'!S299/'25 TSE Stocks'!S298)</f>
        <v>-3.9102586048149757E-2</v>
      </c>
      <c r="T299">
        <f>LN('25 TSE Stocks'!T299/'25 TSE Stocks'!T298)</f>
        <v>1.1520756104464461E-2</v>
      </c>
      <c r="U299">
        <f>LN('25 TSE Stocks'!U299/'25 TSE Stocks'!U298)</f>
        <v>3.0847744983005285E-2</v>
      </c>
      <c r="V299">
        <f>LN('25 TSE Stocks'!V299/'25 TSE Stocks'!V298)</f>
        <v>-1.8225637293122054E-2</v>
      </c>
      <c r="W299">
        <f>LN('25 TSE Stocks'!W299/'25 TSE Stocks'!W298)</f>
        <v>2.6007263140439701E-2</v>
      </c>
      <c r="X299">
        <f>LN('25 TSE Stocks'!X299/'25 TSE Stocks'!X298)</f>
        <v>5.0371568780164203E-2</v>
      </c>
      <c r="Y299">
        <f>LN('25 TSE Stocks'!Y299/'25 TSE Stocks'!Y298)</f>
        <v>3.5882891059622432E-2</v>
      </c>
      <c r="Z299">
        <f>LN('25 TSE Stocks'!Z299/'25 TSE Stocks'!Z298)</f>
        <v>1.6935198465291706E-3</v>
      </c>
    </row>
    <row r="300" spans="1:26" x14ac:dyDescent="0.25">
      <c r="A300" s="1">
        <v>43346</v>
      </c>
      <c r="B300">
        <f>LN('25 TSE Stocks'!B300/'25 TSE Stocks'!B299)</f>
        <v>-6.6232718852055908E-2</v>
      </c>
      <c r="C300">
        <f>LN('25 TSE Stocks'!C300/'25 TSE Stocks'!C299)</f>
        <v>-6.8766926545010376E-2</v>
      </c>
      <c r="D300">
        <f>LN('25 TSE Stocks'!D300/'25 TSE Stocks'!D299)</f>
        <v>-9.4443959547464165E-2</v>
      </c>
      <c r="E300">
        <f>LN('25 TSE Stocks'!E300/'25 TSE Stocks'!E299)</f>
        <v>-9.4707663862448652E-2</v>
      </c>
      <c r="F300">
        <f>LN('25 TSE Stocks'!F300/'25 TSE Stocks'!F299)</f>
        <v>-3.8835396034428283E-3</v>
      </c>
      <c r="G300">
        <f>LN('25 TSE Stocks'!G300/'25 TSE Stocks'!G299)</f>
        <v>-4.9396356000561442E-2</v>
      </c>
      <c r="H300">
        <f>LN('25 TSE Stocks'!H300/'25 TSE Stocks'!H299)</f>
        <v>-6.6560697623490997E-2</v>
      </c>
      <c r="I300">
        <f>LN('25 TSE Stocks'!I300/'25 TSE Stocks'!I299)</f>
        <v>-2.5790865269607395E-2</v>
      </c>
      <c r="J300">
        <f>LN('25 TSE Stocks'!J300/'25 TSE Stocks'!J299)</f>
        <v>-2.0965100844446572E-2</v>
      </c>
      <c r="K300">
        <f>LN('25 TSE Stocks'!K300/'25 TSE Stocks'!K299)</f>
        <v>-1.8975828724255767E-2</v>
      </c>
      <c r="L300">
        <f>LN('25 TSE Stocks'!L300/'25 TSE Stocks'!L299)</f>
        <v>3.6051069534350728E-2</v>
      </c>
      <c r="M300">
        <f>LN('25 TSE Stocks'!M300/'25 TSE Stocks'!M299)</f>
        <v>-6.4282737722971425E-2</v>
      </c>
      <c r="N300">
        <f>LN('25 TSE Stocks'!N300/'25 TSE Stocks'!N299)</f>
        <v>-4.4227800713346366E-2</v>
      </c>
      <c r="O300">
        <f>LN('25 TSE Stocks'!O300/'25 TSE Stocks'!O299)</f>
        <v>-6.0311107803976919E-3</v>
      </c>
      <c r="P300">
        <f>LN('25 TSE Stocks'!P300/'25 TSE Stocks'!P299)</f>
        <v>-3.0261202275992105E-2</v>
      </c>
      <c r="Q300">
        <f>LN('25 TSE Stocks'!Q300/'25 TSE Stocks'!Q299)</f>
        <v>2.2316064687178033E-2</v>
      </c>
      <c r="R300">
        <f>LN('25 TSE Stocks'!R300/'25 TSE Stocks'!R299)</f>
        <v>1.660132934324313E-2</v>
      </c>
      <c r="S300">
        <f>LN('25 TSE Stocks'!S300/'25 TSE Stocks'!S299)</f>
        <v>1.1257824524605064E-2</v>
      </c>
      <c r="T300">
        <f>LN('25 TSE Stocks'!T300/'25 TSE Stocks'!T299)</f>
        <v>-6.9974946805427679E-2</v>
      </c>
      <c r="U300">
        <f>LN('25 TSE Stocks'!U300/'25 TSE Stocks'!U299)</f>
        <v>1.3702855284810933E-2</v>
      </c>
      <c r="V300">
        <f>LN('25 TSE Stocks'!V300/'25 TSE Stocks'!V299)</f>
        <v>1.8618105848596543E-2</v>
      </c>
      <c r="W300">
        <f>LN('25 TSE Stocks'!W300/'25 TSE Stocks'!W299)</f>
        <v>8.7858885698544036E-3</v>
      </c>
      <c r="X300">
        <f>LN('25 TSE Stocks'!X300/'25 TSE Stocks'!X299)</f>
        <v>5.1131284112486486E-3</v>
      </c>
      <c r="Y300">
        <f>LN('25 TSE Stocks'!Y300/'25 TSE Stocks'!Y299)</f>
        <v>-2.4465978753718996E-2</v>
      </c>
      <c r="Z300">
        <f>LN('25 TSE Stocks'!Z300/'25 TSE Stocks'!Z299)</f>
        <v>-6.7914198405372847E-3</v>
      </c>
    </row>
    <row r="301" spans="1:26" x14ac:dyDescent="0.25">
      <c r="A301" s="1">
        <v>43353</v>
      </c>
      <c r="B301">
        <f>LN('25 TSE Stocks'!B301/'25 TSE Stocks'!B300)</f>
        <v>3.8684388304530788E-3</v>
      </c>
      <c r="C301">
        <f>LN('25 TSE Stocks'!C301/'25 TSE Stocks'!C300)</f>
        <v>5.0717516199571561E-3</v>
      </c>
      <c r="D301">
        <f>LN('25 TSE Stocks'!D301/'25 TSE Stocks'!D300)</f>
        <v>-1.7291496037901612E-2</v>
      </c>
      <c r="E301">
        <f>LN('25 TSE Stocks'!E301/'25 TSE Stocks'!E300)</f>
        <v>-6.7102546652722694E-2</v>
      </c>
      <c r="F301">
        <f>LN('25 TSE Stocks'!F301/'25 TSE Stocks'!F300)</f>
        <v>1.8387452076837577E-2</v>
      </c>
      <c r="G301">
        <f>LN('25 TSE Stocks'!G301/'25 TSE Stocks'!G300)</f>
        <v>3.7493118600458591E-2</v>
      </c>
      <c r="H301">
        <f>LN('25 TSE Stocks'!H301/'25 TSE Stocks'!H300)</f>
        <v>2.7945844234973139E-2</v>
      </c>
      <c r="I301">
        <f>LN('25 TSE Stocks'!I301/'25 TSE Stocks'!I300)</f>
        <v>1.7966125781893674E-2</v>
      </c>
      <c r="J301">
        <f>LN('25 TSE Stocks'!J301/'25 TSE Stocks'!J300)</f>
        <v>3.9465327903717491E-2</v>
      </c>
      <c r="K301">
        <f>LN('25 TSE Stocks'!K301/'25 TSE Stocks'!K300)</f>
        <v>-6.4062124383723771E-3</v>
      </c>
      <c r="L301">
        <f>LN('25 TSE Stocks'!L301/'25 TSE Stocks'!L300)</f>
        <v>3.7152174322092668E-2</v>
      </c>
      <c r="M301">
        <f>LN('25 TSE Stocks'!M301/'25 TSE Stocks'!M300)</f>
        <v>2.5168311306763877E-2</v>
      </c>
      <c r="N301">
        <f>LN('25 TSE Stocks'!N301/'25 TSE Stocks'!N300)</f>
        <v>6.3388997057349933E-2</v>
      </c>
      <c r="O301">
        <f>LN('25 TSE Stocks'!O301/'25 TSE Stocks'!O300)</f>
        <v>2.7084580061539593E-2</v>
      </c>
      <c r="P301">
        <f>LN('25 TSE Stocks'!P301/'25 TSE Stocks'!P300)</f>
        <v>2.9688944344982153E-3</v>
      </c>
      <c r="Q301">
        <f>LN('25 TSE Stocks'!Q301/'25 TSE Stocks'!Q300)</f>
        <v>2.4524382173072189E-2</v>
      </c>
      <c r="R301">
        <f>LN('25 TSE Stocks'!R301/'25 TSE Stocks'!R300)</f>
        <v>8.9643397846541573E-2</v>
      </c>
      <c r="S301">
        <f>LN('25 TSE Stocks'!S301/'25 TSE Stocks'!S300)</f>
        <v>4.0884000346280917E-2</v>
      </c>
      <c r="T301">
        <f>LN('25 TSE Stocks'!T301/'25 TSE Stocks'!T300)</f>
        <v>-1.0497263766525041E-2</v>
      </c>
      <c r="U301">
        <f>LN('25 TSE Stocks'!U301/'25 TSE Stocks'!U300)</f>
        <v>1.5996717945471309E-2</v>
      </c>
      <c r="V301">
        <f>LN('25 TSE Stocks'!V301/'25 TSE Stocks'!V300)</f>
        <v>1.6735141696372611E-2</v>
      </c>
      <c r="W301">
        <f>LN('25 TSE Stocks'!W301/'25 TSE Stocks'!W300)</f>
        <v>1.499633351077374E-2</v>
      </c>
      <c r="X301">
        <f>LN('25 TSE Stocks'!X301/'25 TSE Stocks'!X300)</f>
        <v>8.4967076236603203E-4</v>
      </c>
      <c r="Y301">
        <f>LN('25 TSE Stocks'!Y301/'25 TSE Stocks'!Y300)</f>
        <v>4.7856020101195079E-2</v>
      </c>
      <c r="Z301">
        <f>LN('25 TSE Stocks'!Z301/'25 TSE Stocks'!Z300)</f>
        <v>-1.0273851030303711E-2</v>
      </c>
    </row>
    <row r="302" spans="1:26" x14ac:dyDescent="0.25">
      <c r="A302" s="1">
        <v>43360</v>
      </c>
      <c r="B302">
        <f>LN('25 TSE Stocks'!B302/'25 TSE Stocks'!B301)</f>
        <v>-4.2056094815549228E-2</v>
      </c>
      <c r="C302">
        <f>LN('25 TSE Stocks'!C302/'25 TSE Stocks'!C301)</f>
        <v>5.0956132877296549E-2</v>
      </c>
      <c r="D302">
        <f>LN('25 TSE Stocks'!D302/'25 TSE Stocks'!D301)</f>
        <v>0.10128245758900885</v>
      </c>
      <c r="E302">
        <f>LN('25 TSE Stocks'!E302/'25 TSE Stocks'!E301)</f>
        <v>7.6331272673602374E-2</v>
      </c>
      <c r="F302">
        <f>LN('25 TSE Stocks'!F302/'25 TSE Stocks'!F301)</f>
        <v>5.9188803656187484E-2</v>
      </c>
      <c r="G302">
        <f>LN('25 TSE Stocks'!G302/'25 TSE Stocks'!G301)</f>
        <v>2.19537257259215E-2</v>
      </c>
      <c r="H302">
        <f>LN('25 TSE Stocks'!H302/'25 TSE Stocks'!H301)</f>
        <v>4.9914421863047377E-2</v>
      </c>
      <c r="I302">
        <f>LN('25 TSE Stocks'!I302/'25 TSE Stocks'!I301)</f>
        <v>4.1795559202512225E-2</v>
      </c>
      <c r="J302">
        <f>LN('25 TSE Stocks'!J302/'25 TSE Stocks'!J301)</f>
        <v>6.0913904043538424E-3</v>
      </c>
      <c r="K302">
        <f>LN('25 TSE Stocks'!K302/'25 TSE Stocks'!K301)</f>
        <v>3.6597145460299844E-2</v>
      </c>
      <c r="L302">
        <f>LN('25 TSE Stocks'!L302/'25 TSE Stocks'!L301)</f>
        <v>5.3819509083647875E-2</v>
      </c>
      <c r="M302">
        <f>LN('25 TSE Stocks'!M302/'25 TSE Stocks'!M301)</f>
        <v>3.645536824965926E-2</v>
      </c>
      <c r="N302">
        <f>LN('25 TSE Stocks'!N302/'25 TSE Stocks'!N301)</f>
        <v>3.9578970851866679E-2</v>
      </c>
      <c r="O302">
        <f>LN('25 TSE Stocks'!O302/'25 TSE Stocks'!O301)</f>
        <v>3.5153721616788577E-2</v>
      </c>
      <c r="P302">
        <f>LN('25 TSE Stocks'!P302/'25 TSE Stocks'!P301)</f>
        <v>6.3178946413643633E-2</v>
      </c>
      <c r="Q302">
        <f>LN('25 TSE Stocks'!Q302/'25 TSE Stocks'!Q301)</f>
        <v>4.6030605445849353E-2</v>
      </c>
      <c r="R302">
        <f>LN('25 TSE Stocks'!R302/'25 TSE Stocks'!R301)</f>
        <v>1.8305390059673039E-2</v>
      </c>
      <c r="S302">
        <f>LN('25 TSE Stocks'!S302/'25 TSE Stocks'!S301)</f>
        <v>1.3264640865275845E-2</v>
      </c>
      <c r="T302">
        <f>LN('25 TSE Stocks'!T302/'25 TSE Stocks'!T301)</f>
        <v>8.7321757268755407E-2</v>
      </c>
      <c r="U302">
        <f>LN('25 TSE Stocks'!U302/'25 TSE Stocks'!U301)</f>
        <v>-2.7383333306237798E-2</v>
      </c>
      <c r="V302">
        <f>LN('25 TSE Stocks'!V302/'25 TSE Stocks'!V301)</f>
        <v>3.8983119465165333E-2</v>
      </c>
      <c r="W302">
        <f>LN('25 TSE Stocks'!W302/'25 TSE Stocks'!W301)</f>
        <v>3.1613833206273381E-2</v>
      </c>
      <c r="X302">
        <f>LN('25 TSE Stocks'!X302/'25 TSE Stocks'!X301)</f>
        <v>2.5158475886306104E-2</v>
      </c>
      <c r="Y302">
        <f>LN('25 TSE Stocks'!Y302/'25 TSE Stocks'!Y301)</f>
        <v>5.5489892097849838E-2</v>
      </c>
      <c r="Z302">
        <f>LN('25 TSE Stocks'!Z302/'25 TSE Stocks'!Z301)</f>
        <v>8.56903803033701E-3</v>
      </c>
    </row>
    <row r="303" spans="1:26" x14ac:dyDescent="0.25">
      <c r="A303" s="1">
        <v>43367</v>
      </c>
      <c r="B303">
        <f>LN('25 TSE Stocks'!B303/'25 TSE Stocks'!B302)</f>
        <v>1.597907913516633E-2</v>
      </c>
      <c r="C303">
        <f>LN('25 TSE Stocks'!C303/'25 TSE Stocks'!C302)</f>
        <v>-3.0922003378319251E-2</v>
      </c>
      <c r="D303">
        <f>LN('25 TSE Stocks'!D303/'25 TSE Stocks'!D302)</f>
        <v>1.3913247519947375E-2</v>
      </c>
      <c r="E303">
        <f>LN('25 TSE Stocks'!E303/'25 TSE Stocks'!E302)</f>
        <v>-3.9447155381377623E-3</v>
      </c>
      <c r="F303">
        <f>LN('25 TSE Stocks'!F303/'25 TSE Stocks'!F302)</f>
        <v>-1.816704379553721E-2</v>
      </c>
      <c r="G303">
        <f>LN('25 TSE Stocks'!G303/'25 TSE Stocks'!G302)</f>
        <v>1.3480278747887627E-2</v>
      </c>
      <c r="H303">
        <f>LN('25 TSE Stocks'!H303/'25 TSE Stocks'!H302)</f>
        <v>1.2475421800058489E-3</v>
      </c>
      <c r="I303">
        <f>LN('25 TSE Stocks'!I303/'25 TSE Stocks'!I302)</f>
        <v>-3.0180751188583904E-3</v>
      </c>
      <c r="J303">
        <f>LN('25 TSE Stocks'!J303/'25 TSE Stocks'!J302)</f>
        <v>-1.0172856846023936E-2</v>
      </c>
      <c r="K303">
        <f>LN('25 TSE Stocks'!K303/'25 TSE Stocks'!K302)</f>
        <v>3.5304946213603895E-2</v>
      </c>
      <c r="L303">
        <f>LN('25 TSE Stocks'!L303/'25 TSE Stocks'!L302)</f>
        <v>3.7203708940126562E-2</v>
      </c>
      <c r="M303">
        <f>LN('25 TSE Stocks'!M303/'25 TSE Stocks'!M302)</f>
        <v>-3.5566446422878812E-3</v>
      </c>
      <c r="N303">
        <f>LN('25 TSE Stocks'!N303/'25 TSE Stocks'!N302)</f>
        <v>1.6447714112487851E-2</v>
      </c>
      <c r="O303">
        <f>LN('25 TSE Stocks'!O303/'25 TSE Stocks'!O302)</f>
        <v>-5.700585853461118E-3</v>
      </c>
      <c r="P303">
        <f>LN('25 TSE Stocks'!P303/'25 TSE Stocks'!P302)</f>
        <v>3.1951567115275546E-2</v>
      </c>
      <c r="Q303">
        <f>LN('25 TSE Stocks'!Q303/'25 TSE Stocks'!Q302)</f>
        <v>3.8486019585777026E-3</v>
      </c>
      <c r="R303">
        <f>LN('25 TSE Stocks'!R303/'25 TSE Stocks'!R302)</f>
        <v>-2.3690017226469856E-3</v>
      </c>
      <c r="S303">
        <f>LN('25 TSE Stocks'!S303/'25 TSE Stocks'!S302)</f>
        <v>1.3090991057530895E-2</v>
      </c>
      <c r="T303">
        <f>LN('25 TSE Stocks'!T303/'25 TSE Stocks'!T302)</f>
        <v>-4.5610350476141858E-3</v>
      </c>
      <c r="U303">
        <f>LN('25 TSE Stocks'!U303/'25 TSE Stocks'!U302)</f>
        <v>5.9392106732396616E-2</v>
      </c>
      <c r="V303">
        <f>LN('25 TSE Stocks'!V303/'25 TSE Stocks'!V302)</f>
        <v>2.5949348578165471E-3</v>
      </c>
      <c r="W303">
        <f>LN('25 TSE Stocks'!W303/'25 TSE Stocks'!W302)</f>
        <v>2.653284848560475E-3</v>
      </c>
      <c r="X303">
        <f>LN('25 TSE Stocks'!X303/'25 TSE Stocks'!X302)</f>
        <v>4.4145593550153892E-2</v>
      </c>
      <c r="Y303">
        <f>LN('25 TSE Stocks'!Y303/'25 TSE Stocks'!Y302)</f>
        <v>3.7447591295506941E-2</v>
      </c>
      <c r="Z303">
        <f>LN('25 TSE Stocks'!Z303/'25 TSE Stocks'!Z302)</f>
        <v>1.6920697835979107E-2</v>
      </c>
    </row>
    <row r="304" spans="1:26" x14ac:dyDescent="0.25">
      <c r="A304" s="1">
        <v>43374</v>
      </c>
      <c r="B304">
        <f>LN('25 TSE Stocks'!B304/'25 TSE Stocks'!B303)</f>
        <v>-8.9777365520560468E-2</v>
      </c>
      <c r="C304">
        <f>LN('25 TSE Stocks'!C304/'25 TSE Stocks'!C303)</f>
        <v>-9.3956205681573424E-2</v>
      </c>
      <c r="D304">
        <f>LN('25 TSE Stocks'!D304/'25 TSE Stocks'!D303)</f>
        <v>-3.8765756282277249E-2</v>
      </c>
      <c r="E304">
        <f>LN('25 TSE Stocks'!E304/'25 TSE Stocks'!E303)</f>
        <v>-5.3828470129913687E-2</v>
      </c>
      <c r="F304">
        <f>LN('25 TSE Stocks'!F304/'25 TSE Stocks'!F303)</f>
        <v>4.7971194917110438E-2</v>
      </c>
      <c r="G304">
        <f>LN('25 TSE Stocks'!G304/'25 TSE Stocks'!G303)</f>
        <v>9.4591849738286245E-4</v>
      </c>
      <c r="H304">
        <f>LN('25 TSE Stocks'!H304/'25 TSE Stocks'!H303)</f>
        <v>-3.9864610634015384E-2</v>
      </c>
      <c r="I304">
        <f>LN('25 TSE Stocks'!I304/'25 TSE Stocks'!I303)</f>
        <v>-4.9836051521580084E-2</v>
      </c>
      <c r="J304">
        <f>LN('25 TSE Stocks'!J304/'25 TSE Stocks'!J303)</f>
        <v>-2.9847895391835154E-2</v>
      </c>
      <c r="K304">
        <f>LN('25 TSE Stocks'!K304/'25 TSE Stocks'!K303)</f>
        <v>-5.7862296687098691E-2</v>
      </c>
      <c r="L304">
        <f>LN('25 TSE Stocks'!L304/'25 TSE Stocks'!L303)</f>
        <v>-6.4493147754182785E-3</v>
      </c>
      <c r="M304">
        <f>LN('25 TSE Stocks'!M304/'25 TSE Stocks'!M303)</f>
        <v>5.1597036036465206E-3</v>
      </c>
      <c r="N304">
        <f>LN('25 TSE Stocks'!N304/'25 TSE Stocks'!N303)</f>
        <v>-2.4439804464807108E-2</v>
      </c>
      <c r="O304">
        <f>LN('25 TSE Stocks'!O304/'25 TSE Stocks'!O303)</f>
        <v>-3.0812743575332473E-2</v>
      </c>
      <c r="P304">
        <f>LN('25 TSE Stocks'!P304/'25 TSE Stocks'!P303)</f>
        <v>-4.1271381837599645E-2</v>
      </c>
      <c r="Q304">
        <f>LN('25 TSE Stocks'!Q304/'25 TSE Stocks'!Q303)</f>
        <v>-5.9092668715396077E-3</v>
      </c>
      <c r="R304">
        <f>LN('25 TSE Stocks'!R304/'25 TSE Stocks'!R303)</f>
        <v>1.0615586622158139E-2</v>
      </c>
      <c r="S304">
        <f>LN('25 TSE Stocks'!S304/'25 TSE Stocks'!S303)</f>
        <v>3.5489896836723538E-2</v>
      </c>
      <c r="T304">
        <f>LN('25 TSE Stocks'!T304/'25 TSE Stocks'!T303)</f>
        <v>-4.0363735866153785E-2</v>
      </c>
      <c r="U304">
        <f>LN('25 TSE Stocks'!U304/'25 TSE Stocks'!U303)</f>
        <v>-3.3585836347027262E-2</v>
      </c>
      <c r="V304">
        <f>LN('25 TSE Stocks'!V304/'25 TSE Stocks'!V303)</f>
        <v>1.6611246015591136E-2</v>
      </c>
      <c r="W304">
        <f>LN('25 TSE Stocks'!W304/'25 TSE Stocks'!W303)</f>
        <v>9.8018929414009359E-3</v>
      </c>
      <c r="X304">
        <f>LN('25 TSE Stocks'!X304/'25 TSE Stocks'!X303)</f>
        <v>-8.4277701889433648E-2</v>
      </c>
      <c r="Y304">
        <f>LN('25 TSE Stocks'!Y304/'25 TSE Stocks'!Y303)</f>
        <v>-8.9010088594834377E-2</v>
      </c>
      <c r="Z304">
        <f>LN('25 TSE Stocks'!Z304/'25 TSE Stocks'!Z303)</f>
        <v>-9.2656332162549069E-3</v>
      </c>
    </row>
    <row r="305" spans="1:26" x14ac:dyDescent="0.25">
      <c r="A305" s="1">
        <v>43381</v>
      </c>
      <c r="B305">
        <f>LN('25 TSE Stocks'!B305/'25 TSE Stocks'!B304)</f>
        <v>-5.4950575621033317E-2</v>
      </c>
      <c r="C305">
        <f>LN('25 TSE Stocks'!C305/'25 TSE Stocks'!C304)</f>
        <v>-3.5286868840365644E-2</v>
      </c>
      <c r="D305">
        <f>LN('25 TSE Stocks'!D305/'25 TSE Stocks'!D304)</f>
        <v>-7.0793024856372025E-2</v>
      </c>
      <c r="E305">
        <f>LN('25 TSE Stocks'!E305/'25 TSE Stocks'!E304)</f>
        <v>-0.11048745215694364</v>
      </c>
      <c r="F305">
        <f>LN('25 TSE Stocks'!F305/'25 TSE Stocks'!F304)</f>
        <v>-6.644209540426281E-2</v>
      </c>
      <c r="G305">
        <f>LN('25 TSE Stocks'!G305/'25 TSE Stocks'!G304)</f>
        <v>-5.7914937718447877E-2</v>
      </c>
      <c r="H305">
        <f>LN('25 TSE Stocks'!H305/'25 TSE Stocks'!H304)</f>
        <v>-4.7083391333940718E-2</v>
      </c>
      <c r="I305">
        <f>LN('25 TSE Stocks'!I305/'25 TSE Stocks'!I304)</f>
        <v>-2.8465943371014445E-2</v>
      </c>
      <c r="J305">
        <f>LN('25 TSE Stocks'!J305/'25 TSE Stocks'!J304)</f>
        <v>-9.066993182361778E-2</v>
      </c>
      <c r="K305">
        <f>LN('25 TSE Stocks'!K305/'25 TSE Stocks'!K304)</f>
        <v>-4.0082967171758473E-2</v>
      </c>
      <c r="L305">
        <f>LN('25 TSE Stocks'!L305/'25 TSE Stocks'!L304)</f>
        <v>-3.6407703363978049E-2</v>
      </c>
      <c r="M305">
        <f>LN('25 TSE Stocks'!M305/'25 TSE Stocks'!M304)</f>
        <v>8.952372522105902E-3</v>
      </c>
      <c r="N305">
        <f>LN('25 TSE Stocks'!N305/'25 TSE Stocks'!N304)</f>
        <v>-0.18775258657977936</v>
      </c>
      <c r="O305">
        <f>LN('25 TSE Stocks'!O305/'25 TSE Stocks'!O304)</f>
        <v>-3.7897426475009717E-2</v>
      </c>
      <c r="P305">
        <f>LN('25 TSE Stocks'!P305/'25 TSE Stocks'!P304)</f>
        <v>-5.188478023631693E-2</v>
      </c>
      <c r="Q305">
        <f>LN('25 TSE Stocks'!Q305/'25 TSE Stocks'!Q304)</f>
        <v>-3.6992302442510921E-2</v>
      </c>
      <c r="R305">
        <f>LN('25 TSE Stocks'!R305/'25 TSE Stocks'!R304)</f>
        <v>-5.3415800479081836E-2</v>
      </c>
      <c r="S305">
        <f>LN('25 TSE Stocks'!S305/'25 TSE Stocks'!S304)</f>
        <v>-5.7404486737814786E-2</v>
      </c>
      <c r="T305">
        <f>LN('25 TSE Stocks'!T305/'25 TSE Stocks'!T304)</f>
        <v>-2.6341569740127774E-2</v>
      </c>
      <c r="U305">
        <f>LN('25 TSE Stocks'!U305/'25 TSE Stocks'!U304)</f>
        <v>-3.9315361890221535E-2</v>
      </c>
      <c r="V305">
        <f>LN('25 TSE Stocks'!V305/'25 TSE Stocks'!V304)</f>
        <v>-7.8726790616918896E-2</v>
      </c>
      <c r="W305">
        <f>LN('25 TSE Stocks'!W305/'25 TSE Stocks'!W304)</f>
        <v>-3.6311491950671577E-2</v>
      </c>
      <c r="X305">
        <f>LN('25 TSE Stocks'!X305/'25 TSE Stocks'!X304)</f>
        <v>-6.8223503891413628E-2</v>
      </c>
      <c r="Y305">
        <f>LN('25 TSE Stocks'!Y305/'25 TSE Stocks'!Y304)</f>
        <v>2.5158544828928438E-2</v>
      </c>
      <c r="Z305">
        <f>LN('25 TSE Stocks'!Z305/'25 TSE Stocks'!Z304)</f>
        <v>-3.4482909703586052E-3</v>
      </c>
    </row>
    <row r="306" spans="1:26" x14ac:dyDescent="0.25">
      <c r="A306" s="1">
        <v>43388</v>
      </c>
      <c r="B306">
        <f>LN('25 TSE Stocks'!B306/'25 TSE Stocks'!B305)</f>
        <v>-1.5385025520817724E-2</v>
      </c>
      <c r="C306">
        <f>LN('25 TSE Stocks'!C306/'25 TSE Stocks'!C305)</f>
        <v>2.0580632456016872E-2</v>
      </c>
      <c r="D306">
        <f>LN('25 TSE Stocks'!D306/'25 TSE Stocks'!D305)</f>
        <v>-1.5564644529581194E-2</v>
      </c>
      <c r="E306">
        <f>LN('25 TSE Stocks'!E306/'25 TSE Stocks'!E305)</f>
        <v>1.0844447526449702E-2</v>
      </c>
      <c r="F306">
        <f>LN('25 TSE Stocks'!F306/'25 TSE Stocks'!F305)</f>
        <v>1.4576832818921314E-3</v>
      </c>
      <c r="G306">
        <f>LN('25 TSE Stocks'!G306/'25 TSE Stocks'!G305)</f>
        <v>-4.7023446723200848E-3</v>
      </c>
      <c r="H306">
        <f>LN('25 TSE Stocks'!H306/'25 TSE Stocks'!H305)</f>
        <v>-2.9352243353798831E-2</v>
      </c>
      <c r="I306">
        <f>LN('25 TSE Stocks'!I306/'25 TSE Stocks'!I305)</f>
        <v>-3.0009911181834263E-3</v>
      </c>
      <c r="J306">
        <f>LN('25 TSE Stocks'!J306/'25 TSE Stocks'!J305)</f>
        <v>4.6193016042686604E-3</v>
      </c>
      <c r="K306">
        <f>LN('25 TSE Stocks'!K306/'25 TSE Stocks'!K305)</f>
        <v>-4.0382321082116146E-2</v>
      </c>
      <c r="L306">
        <f>LN('25 TSE Stocks'!L306/'25 TSE Stocks'!L305)</f>
        <v>-3.8951158083268718E-2</v>
      </c>
      <c r="M306">
        <f>LN('25 TSE Stocks'!M306/'25 TSE Stocks'!M305)</f>
        <v>1.7376529444783156E-2</v>
      </c>
      <c r="N306">
        <f>LN('25 TSE Stocks'!N306/'25 TSE Stocks'!N305)</f>
        <v>1.6122244869145777E-3</v>
      </c>
      <c r="O306">
        <f>LN('25 TSE Stocks'!O306/'25 TSE Stocks'!O305)</f>
        <v>-7.0904929695663624E-3</v>
      </c>
      <c r="P306">
        <f>LN('25 TSE Stocks'!P306/'25 TSE Stocks'!P305)</f>
        <v>6.027647658113338E-2</v>
      </c>
      <c r="Q306">
        <f>LN('25 TSE Stocks'!Q306/'25 TSE Stocks'!Q305)</f>
        <v>-6.7522969333975733E-3</v>
      </c>
      <c r="R306">
        <f>LN('25 TSE Stocks'!R306/'25 TSE Stocks'!R305)</f>
        <v>-8.2525651900091518E-4</v>
      </c>
      <c r="S306">
        <f>LN('25 TSE Stocks'!S306/'25 TSE Stocks'!S305)</f>
        <v>3.7685589290967492E-2</v>
      </c>
      <c r="T306">
        <f>LN('25 TSE Stocks'!T306/'25 TSE Stocks'!T305)</f>
        <v>-7.4766020780810578E-3</v>
      </c>
      <c r="U306">
        <f>LN('25 TSE Stocks'!U306/'25 TSE Stocks'!U305)</f>
        <v>-4.9757894427428472E-2</v>
      </c>
      <c r="V306">
        <f>LN('25 TSE Stocks'!V306/'25 TSE Stocks'!V305)</f>
        <v>-3.0684584537587458E-2</v>
      </c>
      <c r="W306">
        <f>LN('25 TSE Stocks'!W306/'25 TSE Stocks'!W305)</f>
        <v>1.8706763722281174E-2</v>
      </c>
      <c r="X306">
        <f>LN('25 TSE Stocks'!X306/'25 TSE Stocks'!X305)</f>
        <v>-2.6655656704962127E-2</v>
      </c>
      <c r="Y306">
        <f>LN('25 TSE Stocks'!Y306/'25 TSE Stocks'!Y305)</f>
        <v>-4.0463754325704773E-2</v>
      </c>
      <c r="Z306">
        <f>LN('25 TSE Stocks'!Z306/'25 TSE Stocks'!Z305)</f>
        <v>2.0513546557218008E-2</v>
      </c>
    </row>
    <row r="307" spans="1:26" x14ac:dyDescent="0.25">
      <c r="A307" s="1">
        <v>43395</v>
      </c>
      <c r="B307">
        <f>LN('25 TSE Stocks'!B307/'25 TSE Stocks'!B306)</f>
        <v>-0.17620086489636549</v>
      </c>
      <c r="C307">
        <f>LN('25 TSE Stocks'!C307/'25 TSE Stocks'!C306)</f>
        <v>-0.13036195082396979</v>
      </c>
      <c r="D307">
        <f>LN('25 TSE Stocks'!D307/'25 TSE Stocks'!D306)</f>
        <v>-0.13073410194563756</v>
      </c>
      <c r="E307">
        <f>LN('25 TSE Stocks'!E307/'25 TSE Stocks'!E306)</f>
        <v>-0.16188486381592199</v>
      </c>
      <c r="F307">
        <f>LN('25 TSE Stocks'!F307/'25 TSE Stocks'!F306)</f>
        <v>-5.0021817872967049E-2</v>
      </c>
      <c r="G307">
        <f>LN('25 TSE Stocks'!G307/'25 TSE Stocks'!G306)</f>
        <v>-6.5593842762707352E-3</v>
      </c>
      <c r="H307">
        <f>LN('25 TSE Stocks'!H307/'25 TSE Stocks'!H306)</f>
        <v>-3.6104961319101021E-2</v>
      </c>
      <c r="I307">
        <f>LN('25 TSE Stocks'!I307/'25 TSE Stocks'!I306)</f>
        <v>-2.4897538717196025E-2</v>
      </c>
      <c r="J307">
        <f>LN('25 TSE Stocks'!J307/'25 TSE Stocks'!J306)</f>
        <v>-0.115912808880343</v>
      </c>
      <c r="K307">
        <f>LN('25 TSE Stocks'!K307/'25 TSE Stocks'!K306)</f>
        <v>-4.2082000914429443E-2</v>
      </c>
      <c r="L307">
        <f>LN('25 TSE Stocks'!L307/'25 TSE Stocks'!L306)</f>
        <v>-6.8909212104575235E-2</v>
      </c>
      <c r="M307">
        <f>LN('25 TSE Stocks'!M307/'25 TSE Stocks'!M306)</f>
        <v>-4.6923439607736872E-2</v>
      </c>
      <c r="N307">
        <f>LN('25 TSE Stocks'!N307/'25 TSE Stocks'!N306)</f>
        <v>-0.14399964420804898</v>
      </c>
      <c r="O307">
        <f>LN('25 TSE Stocks'!O307/'25 TSE Stocks'!O306)</f>
        <v>-5.6098623652222082E-2</v>
      </c>
      <c r="P307">
        <f>LN('25 TSE Stocks'!P307/'25 TSE Stocks'!P306)</f>
        <v>-8.6252040640478089E-2</v>
      </c>
      <c r="Q307">
        <f>LN('25 TSE Stocks'!Q307/'25 TSE Stocks'!Q306)</f>
        <v>-4.4328495641263975E-2</v>
      </c>
      <c r="R307">
        <f>LN('25 TSE Stocks'!R307/'25 TSE Stocks'!R306)</f>
        <v>-1.6233315384561749E-2</v>
      </c>
      <c r="S307">
        <f>LN('25 TSE Stocks'!S307/'25 TSE Stocks'!S306)</f>
        <v>-1.866519757133377E-2</v>
      </c>
      <c r="T307">
        <f>LN('25 TSE Stocks'!T307/'25 TSE Stocks'!T306)</f>
        <v>-9.7814875101857227E-2</v>
      </c>
      <c r="U307">
        <f>LN('25 TSE Stocks'!U307/'25 TSE Stocks'!U306)</f>
        <v>-0.1111966190302261</v>
      </c>
      <c r="V307">
        <f>LN('25 TSE Stocks'!V307/'25 TSE Stocks'!V306)</f>
        <v>-0.13078236372897678</v>
      </c>
      <c r="W307">
        <f>LN('25 TSE Stocks'!W307/'25 TSE Stocks'!W306)</f>
        <v>-4.3399202516702921E-2</v>
      </c>
      <c r="X307">
        <f>LN('25 TSE Stocks'!X307/'25 TSE Stocks'!X306)</f>
        <v>-2.7873052902521414E-2</v>
      </c>
      <c r="Y307">
        <f>LN('25 TSE Stocks'!Y307/'25 TSE Stocks'!Y306)</f>
        <v>-0.22813106312713008</v>
      </c>
      <c r="Z307">
        <f>LN('25 TSE Stocks'!Z307/'25 TSE Stocks'!Z306)</f>
        <v>-6.7913472122740652E-3</v>
      </c>
    </row>
    <row r="308" spans="1:26" x14ac:dyDescent="0.25">
      <c r="A308" s="1">
        <v>43402</v>
      </c>
      <c r="B308">
        <f>LN('25 TSE Stocks'!B308/'25 TSE Stocks'!B307)</f>
        <v>0.2465364660382165</v>
      </c>
      <c r="C308">
        <f>LN('25 TSE Stocks'!C308/'25 TSE Stocks'!C307)</f>
        <v>0.10788919429908374</v>
      </c>
      <c r="D308">
        <f>LN('25 TSE Stocks'!D308/'25 TSE Stocks'!D307)</f>
        <v>0.16731184559753642</v>
      </c>
      <c r="E308">
        <f>LN('25 TSE Stocks'!E308/'25 TSE Stocks'!E307)</f>
        <v>0.2216933836443086</v>
      </c>
      <c r="F308">
        <f>LN('25 TSE Stocks'!F308/'25 TSE Stocks'!F307)</f>
        <v>3.9921345837519995E-2</v>
      </c>
      <c r="G308">
        <f>LN('25 TSE Stocks'!G308/'25 TSE Stocks'!G307)</f>
        <v>3.5138810430895497E-3</v>
      </c>
      <c r="H308">
        <f>LN('25 TSE Stocks'!H308/'25 TSE Stocks'!H307)</f>
        <v>6.683369469024418E-2</v>
      </c>
      <c r="I308">
        <f>LN('25 TSE Stocks'!I308/'25 TSE Stocks'!I307)</f>
        <v>5.2916624589464417E-2</v>
      </c>
      <c r="J308">
        <f>LN('25 TSE Stocks'!J308/'25 TSE Stocks'!J307)</f>
        <v>3.2290032572965554E-3</v>
      </c>
      <c r="K308">
        <f>LN('25 TSE Stocks'!K308/'25 TSE Stocks'!K307)</f>
        <v>7.1854224251185705E-2</v>
      </c>
      <c r="L308">
        <f>LN('25 TSE Stocks'!L308/'25 TSE Stocks'!L307)</f>
        <v>2.5943290919575358E-2</v>
      </c>
      <c r="M308">
        <f>LN('25 TSE Stocks'!M308/'25 TSE Stocks'!M307)</f>
        <v>2.9249900716780488E-2</v>
      </c>
      <c r="N308">
        <f>LN('25 TSE Stocks'!N308/'25 TSE Stocks'!N307)</f>
        <v>0.12816818287917831</v>
      </c>
      <c r="O308">
        <f>LN('25 TSE Stocks'!O308/'25 TSE Stocks'!O307)</f>
        <v>3.4520222719903598E-2</v>
      </c>
      <c r="P308">
        <f>LN('25 TSE Stocks'!P308/'25 TSE Stocks'!P307)</f>
        <v>8.0647866528306186E-3</v>
      </c>
      <c r="Q308">
        <f>LN('25 TSE Stocks'!Q308/'25 TSE Stocks'!Q307)</f>
        <v>4.2402937834757643E-3</v>
      </c>
      <c r="R308">
        <f>LN('25 TSE Stocks'!R308/'25 TSE Stocks'!R307)</f>
        <v>3.1190881133514911E-2</v>
      </c>
      <c r="S308">
        <f>LN('25 TSE Stocks'!S308/'25 TSE Stocks'!S307)</f>
        <v>3.9777864823605902E-2</v>
      </c>
      <c r="T308">
        <f>LN('25 TSE Stocks'!T308/'25 TSE Stocks'!T307)</f>
        <v>0.10093696025507148</v>
      </c>
      <c r="U308">
        <f>LN('25 TSE Stocks'!U308/'25 TSE Stocks'!U307)</f>
        <v>6.2591317665682947E-2</v>
      </c>
      <c r="V308">
        <f>LN('25 TSE Stocks'!V308/'25 TSE Stocks'!V307)</f>
        <v>-3.8585335092607143E-2</v>
      </c>
      <c r="W308">
        <f>LN('25 TSE Stocks'!W308/'25 TSE Stocks'!W307)</f>
        <v>2.0750936244129499E-2</v>
      </c>
      <c r="X308">
        <f>LN('25 TSE Stocks'!X308/'25 TSE Stocks'!X307)</f>
        <v>3.6837492403706429E-2</v>
      </c>
      <c r="Y308">
        <f>LN('25 TSE Stocks'!Y308/'25 TSE Stocks'!Y307)</f>
        <v>0.17079702161279026</v>
      </c>
      <c r="Z308">
        <f>LN('25 TSE Stocks'!Z308/'25 TSE Stocks'!Z307)</f>
        <v>-5.1236330115265391E-3</v>
      </c>
    </row>
    <row r="309" spans="1:26" x14ac:dyDescent="0.25">
      <c r="A309" s="1">
        <v>43409</v>
      </c>
      <c r="B309">
        <f>LN('25 TSE Stocks'!B309/'25 TSE Stocks'!B308)</f>
        <v>-2.3392821059588568E-2</v>
      </c>
      <c r="C309">
        <f>LN('25 TSE Stocks'!C309/'25 TSE Stocks'!C308)</f>
        <v>-4.4537965687679558E-2</v>
      </c>
      <c r="D309">
        <f>LN('25 TSE Stocks'!D309/'25 TSE Stocks'!D308)</f>
        <v>-4.6430097539980536E-2</v>
      </c>
      <c r="E309">
        <f>LN('25 TSE Stocks'!E309/'25 TSE Stocks'!E308)</f>
        <v>-1.1679002517724113E-2</v>
      </c>
      <c r="F309">
        <f>LN('25 TSE Stocks'!F309/'25 TSE Stocks'!F308)</f>
        <v>8.3511711169696554E-3</v>
      </c>
      <c r="G309">
        <f>LN('25 TSE Stocks'!G309/'25 TSE Stocks'!G308)</f>
        <v>2.0977140449575434E-2</v>
      </c>
      <c r="H309">
        <f>LN('25 TSE Stocks'!H309/'25 TSE Stocks'!H308)</f>
        <v>4.0436692099508842E-2</v>
      </c>
      <c r="I309">
        <f>LN('25 TSE Stocks'!I309/'25 TSE Stocks'!I308)</f>
        <v>5.7807667682582754E-2</v>
      </c>
      <c r="J309">
        <f>LN('25 TSE Stocks'!J309/'25 TSE Stocks'!J308)</f>
        <v>-0.1457827130225493</v>
      </c>
      <c r="K309">
        <f>LN('25 TSE Stocks'!K309/'25 TSE Stocks'!K308)</f>
        <v>-1.884316657053637E-2</v>
      </c>
      <c r="L309">
        <f>LN('25 TSE Stocks'!L309/'25 TSE Stocks'!L308)</f>
        <v>-2.9705135968812565E-2</v>
      </c>
      <c r="M309">
        <f>LN('25 TSE Stocks'!M309/'25 TSE Stocks'!M308)</f>
        <v>3.532692417101406E-2</v>
      </c>
      <c r="N309">
        <f>LN('25 TSE Stocks'!N309/'25 TSE Stocks'!N308)</f>
        <v>4.0833445014297146E-3</v>
      </c>
      <c r="O309">
        <f>LN('25 TSE Stocks'!O309/'25 TSE Stocks'!O308)</f>
        <v>9.5618514888804115E-2</v>
      </c>
      <c r="P309">
        <f>LN('25 TSE Stocks'!P309/'25 TSE Stocks'!P308)</f>
        <v>-2.439166891986462E-2</v>
      </c>
      <c r="Q309">
        <f>LN('25 TSE Stocks'!Q309/'25 TSE Stocks'!Q308)</f>
        <v>4.0088201857788087E-2</v>
      </c>
      <c r="R309">
        <f>LN('25 TSE Stocks'!R309/'25 TSE Stocks'!R308)</f>
        <v>1.8338100625406216E-2</v>
      </c>
      <c r="S309">
        <f>LN('25 TSE Stocks'!S309/'25 TSE Stocks'!S308)</f>
        <v>3.9595557594425554E-2</v>
      </c>
      <c r="T309">
        <f>LN('25 TSE Stocks'!T309/'25 TSE Stocks'!T308)</f>
        <v>-4.071830796898384E-2</v>
      </c>
      <c r="U309">
        <f>LN('25 TSE Stocks'!U309/'25 TSE Stocks'!U308)</f>
        <v>-1.040323541371913E-2</v>
      </c>
      <c r="V309">
        <f>LN('25 TSE Stocks'!V309/'25 TSE Stocks'!V308)</f>
        <v>1.8287331432318102E-2</v>
      </c>
      <c r="W309">
        <f>LN('25 TSE Stocks'!W309/'25 TSE Stocks'!W308)</f>
        <v>2.1875904951337247E-2</v>
      </c>
      <c r="X309">
        <f>LN('25 TSE Stocks'!X309/'25 TSE Stocks'!X308)</f>
        <v>-3.6837492403706422E-2</v>
      </c>
      <c r="Y309">
        <f>LN('25 TSE Stocks'!Y309/'25 TSE Stocks'!Y308)</f>
        <v>-5.2458470010802498E-2</v>
      </c>
      <c r="Z309">
        <f>LN('25 TSE Stocks'!Z309/'25 TSE Stocks'!Z308)</f>
        <v>2.2016048466199985E-2</v>
      </c>
    </row>
    <row r="310" spans="1:26" x14ac:dyDescent="0.25">
      <c r="A310" s="1">
        <v>43416</v>
      </c>
      <c r="B310">
        <f>LN('25 TSE Stocks'!B310/'25 TSE Stocks'!B309)</f>
        <v>-9.9460777447487422E-2</v>
      </c>
      <c r="C310">
        <f>LN('25 TSE Stocks'!C310/'25 TSE Stocks'!C309)</f>
        <v>-4.9731021876917247E-2</v>
      </c>
      <c r="D310">
        <f>LN('25 TSE Stocks'!D310/'25 TSE Stocks'!D309)</f>
        <v>5.583755861602923E-2</v>
      </c>
      <c r="E310">
        <f>LN('25 TSE Stocks'!E310/'25 TSE Stocks'!E309)</f>
        <v>-0.16745471379931401</v>
      </c>
      <c r="F310">
        <f>LN('25 TSE Stocks'!F310/'25 TSE Stocks'!F309)</f>
        <v>-5.0264907785692668E-2</v>
      </c>
      <c r="G310">
        <f>LN('25 TSE Stocks'!G310/'25 TSE Stocks'!G309)</f>
        <v>-1.5805174399248785E-2</v>
      </c>
      <c r="H310">
        <f>LN('25 TSE Stocks'!H310/'25 TSE Stocks'!H309)</f>
        <v>-3.4949691439933685E-2</v>
      </c>
      <c r="I310">
        <f>LN('25 TSE Stocks'!I310/'25 TSE Stocks'!I309)</f>
        <v>1.7400372679021937E-2</v>
      </c>
      <c r="J310">
        <f>LN('25 TSE Stocks'!J310/'25 TSE Stocks'!J309)</f>
        <v>-3.6925857378623313E-2</v>
      </c>
      <c r="K310">
        <f>LN('25 TSE Stocks'!K310/'25 TSE Stocks'!K309)</f>
        <v>1.3578237026270318E-3</v>
      </c>
      <c r="L310">
        <f>LN('25 TSE Stocks'!L310/'25 TSE Stocks'!L309)</f>
        <v>1.6199718511540805E-2</v>
      </c>
      <c r="M310">
        <f>LN('25 TSE Stocks'!M310/'25 TSE Stocks'!M309)</f>
        <v>-1.5903156425870753E-2</v>
      </c>
      <c r="N310">
        <f>LN('25 TSE Stocks'!N310/'25 TSE Stocks'!N309)</f>
        <v>-0.10880760711031964</v>
      </c>
      <c r="O310">
        <f>LN('25 TSE Stocks'!O310/'25 TSE Stocks'!O309)</f>
        <v>3.4635543573718952E-2</v>
      </c>
      <c r="P310">
        <f>LN('25 TSE Stocks'!P310/'25 TSE Stocks'!P309)</f>
        <v>0.11457729196758133</v>
      </c>
      <c r="Q310">
        <f>LN('25 TSE Stocks'!Q310/'25 TSE Stocks'!Q309)</f>
        <v>-3.3060758573818051E-2</v>
      </c>
      <c r="R310">
        <f>LN('25 TSE Stocks'!R310/'25 TSE Stocks'!R309)</f>
        <v>-1.3986210399834591E-3</v>
      </c>
      <c r="S310">
        <f>LN('25 TSE Stocks'!S310/'25 TSE Stocks'!S309)</f>
        <v>-4.5182172187233957E-2</v>
      </c>
      <c r="T310">
        <f>LN('25 TSE Stocks'!T310/'25 TSE Stocks'!T309)</f>
        <v>2.1202272668191326E-2</v>
      </c>
      <c r="U310">
        <f>LN('25 TSE Stocks'!U310/'25 TSE Stocks'!U309)</f>
        <v>4.6609079781872703E-2</v>
      </c>
      <c r="V310">
        <f>LN('25 TSE Stocks'!V310/'25 TSE Stocks'!V309)</f>
        <v>-0.13128583215685516</v>
      </c>
      <c r="W310">
        <f>LN('25 TSE Stocks'!W310/'25 TSE Stocks'!W309)</f>
        <v>-1.1268925562140536E-2</v>
      </c>
      <c r="X310">
        <f>LN('25 TSE Stocks'!X310/'25 TSE Stocks'!X309)</f>
        <v>4.8717726381137708E-4</v>
      </c>
      <c r="Y310">
        <f>LN('25 TSE Stocks'!Y310/'25 TSE Stocks'!Y309)</f>
        <v>-0.18822481254013609</v>
      </c>
      <c r="Z310">
        <f>LN('25 TSE Stocks'!Z310/'25 TSE Stocks'!Z309)</f>
        <v>2.970525539956826E-2</v>
      </c>
    </row>
    <row r="311" spans="1:26" x14ac:dyDescent="0.25">
      <c r="A311" s="1">
        <v>43423</v>
      </c>
      <c r="B311">
        <f>LN('25 TSE Stocks'!B311/'25 TSE Stocks'!B310)</f>
        <v>0.10241500977365418</v>
      </c>
      <c r="C311">
        <f>LN('25 TSE Stocks'!C311/'25 TSE Stocks'!C310)</f>
        <v>-6.2633036619975284E-3</v>
      </c>
      <c r="D311">
        <f>LN('25 TSE Stocks'!D311/'25 TSE Stocks'!D310)</f>
        <v>2.4052952472725868E-2</v>
      </c>
      <c r="E311">
        <f>LN('25 TSE Stocks'!E311/'25 TSE Stocks'!E310)</f>
        <v>-1.7513640950141185E-2</v>
      </c>
      <c r="F311">
        <f>LN('25 TSE Stocks'!F311/'25 TSE Stocks'!F310)</f>
        <v>-3.9269790279397698E-2</v>
      </c>
      <c r="G311">
        <f>LN('25 TSE Stocks'!G311/'25 TSE Stocks'!G310)</f>
        <v>3.4300928866373377E-2</v>
      </c>
      <c r="H311">
        <f>LN('25 TSE Stocks'!H311/'25 TSE Stocks'!H310)</f>
        <v>-8.1183363919196602E-2</v>
      </c>
      <c r="I311">
        <f>LN('25 TSE Stocks'!I311/'25 TSE Stocks'!I310)</f>
        <v>3.9350923199822606E-3</v>
      </c>
      <c r="J311">
        <f>LN('25 TSE Stocks'!J311/'25 TSE Stocks'!J310)</f>
        <v>-5.5538687041457313E-2</v>
      </c>
      <c r="K311">
        <f>LN('25 TSE Stocks'!K311/'25 TSE Stocks'!K310)</f>
        <v>1.0796243710073133E-2</v>
      </c>
      <c r="L311">
        <f>LN('25 TSE Stocks'!L311/'25 TSE Stocks'!L310)</f>
        <v>5.8805233741062585E-2</v>
      </c>
      <c r="M311">
        <f>LN('25 TSE Stocks'!M311/'25 TSE Stocks'!M310)</f>
        <v>1.6763421993164034E-2</v>
      </c>
      <c r="N311">
        <f>LN('25 TSE Stocks'!N311/'25 TSE Stocks'!N310)</f>
        <v>-9.5868792760390609E-3</v>
      </c>
      <c r="O311">
        <f>LN('25 TSE Stocks'!O311/'25 TSE Stocks'!O310)</f>
        <v>1.9385407646228061E-2</v>
      </c>
      <c r="P311">
        <f>LN('25 TSE Stocks'!P311/'25 TSE Stocks'!P310)</f>
        <v>-1.6651710117280508E-2</v>
      </c>
      <c r="Q311">
        <f>LN('25 TSE Stocks'!Q311/'25 TSE Stocks'!Q310)</f>
        <v>-4.2105370686010722E-3</v>
      </c>
      <c r="R311">
        <f>LN('25 TSE Stocks'!R311/'25 TSE Stocks'!R310)</f>
        <v>-2.4024591538477041E-3</v>
      </c>
      <c r="S311">
        <f>LN('25 TSE Stocks'!S311/'25 TSE Stocks'!S310)</f>
        <v>3.4414968577069528E-2</v>
      </c>
      <c r="T311">
        <f>LN('25 TSE Stocks'!T311/'25 TSE Stocks'!T310)</f>
        <v>1.2634536120335641E-2</v>
      </c>
      <c r="U311">
        <f>LN('25 TSE Stocks'!U311/'25 TSE Stocks'!U310)</f>
        <v>1.2276364348616647E-2</v>
      </c>
      <c r="V311">
        <f>LN('25 TSE Stocks'!V311/'25 TSE Stocks'!V310)</f>
        <v>-6.2836084116993124E-2</v>
      </c>
      <c r="W311">
        <f>LN('25 TSE Stocks'!W311/'25 TSE Stocks'!W310)</f>
        <v>1.2427454097614084E-2</v>
      </c>
      <c r="X311">
        <f>LN('25 TSE Stocks'!X311/'25 TSE Stocks'!X310)</f>
        <v>5.5885936222762264E-2</v>
      </c>
      <c r="Y311">
        <f>LN('25 TSE Stocks'!Y311/'25 TSE Stocks'!Y310)</f>
        <v>6.9886260938148315E-2</v>
      </c>
      <c r="Z311">
        <f>LN('25 TSE Stocks'!Z311/'25 TSE Stocks'!Z310)</f>
        <v>8.0972072188408243E-3</v>
      </c>
    </row>
    <row r="312" spans="1:26" x14ac:dyDescent="0.25">
      <c r="A312" s="1">
        <v>43430</v>
      </c>
      <c r="B312">
        <f>LN('25 TSE Stocks'!B312/'25 TSE Stocks'!B311)</f>
        <v>7.526612098130317E-2</v>
      </c>
      <c r="C312">
        <f>LN('25 TSE Stocks'!C312/'25 TSE Stocks'!C311)</f>
        <v>7.3659134474410443E-2</v>
      </c>
      <c r="D312">
        <f>LN('25 TSE Stocks'!D312/'25 TSE Stocks'!D311)</f>
        <v>6.0301961149786032E-2</v>
      </c>
      <c r="E312">
        <f>LN('25 TSE Stocks'!E312/'25 TSE Stocks'!E311)</f>
        <v>0.1259943899123431</v>
      </c>
      <c r="F312">
        <f>LN('25 TSE Stocks'!F312/'25 TSE Stocks'!F311)</f>
        <v>-3.5167863960156075E-3</v>
      </c>
      <c r="G312">
        <f>LN('25 TSE Stocks'!G312/'25 TSE Stocks'!G311)</f>
        <v>-2.6422397763486722E-3</v>
      </c>
      <c r="H312">
        <f>LN('25 TSE Stocks'!H312/'25 TSE Stocks'!H311)</f>
        <v>3.2119419424939281E-2</v>
      </c>
      <c r="I312">
        <f>LN('25 TSE Stocks'!I312/'25 TSE Stocks'!I311)</f>
        <v>-5.661549037315583E-3</v>
      </c>
      <c r="J312">
        <f>LN('25 TSE Stocks'!J312/'25 TSE Stocks'!J311)</f>
        <v>-1.0197618354109841E-2</v>
      </c>
      <c r="K312">
        <f>LN('25 TSE Stocks'!K312/'25 TSE Stocks'!K311)</f>
        <v>5.864883552445798E-2</v>
      </c>
      <c r="L312">
        <f>LN('25 TSE Stocks'!L312/'25 TSE Stocks'!L311)</f>
        <v>-3.5025910394738164E-3</v>
      </c>
      <c r="M312">
        <f>LN('25 TSE Stocks'!M312/'25 TSE Stocks'!M311)</f>
        <v>2.4350044621658618E-2</v>
      </c>
      <c r="N312">
        <f>LN('25 TSE Stocks'!N312/'25 TSE Stocks'!N311)</f>
        <v>4.7041166905717441E-2</v>
      </c>
      <c r="O312">
        <f>LN('25 TSE Stocks'!O312/'25 TSE Stocks'!O311)</f>
        <v>-5.4405449737007861E-3</v>
      </c>
      <c r="P312">
        <f>LN('25 TSE Stocks'!P312/'25 TSE Stocks'!P311)</f>
        <v>3.2127629319547144E-2</v>
      </c>
      <c r="Q312">
        <f>LN('25 TSE Stocks'!Q312/'25 TSE Stocks'!Q311)</f>
        <v>3.0473234628695639E-2</v>
      </c>
      <c r="R312">
        <f>LN('25 TSE Stocks'!R312/'25 TSE Stocks'!R311)</f>
        <v>-9.2630335388827808E-3</v>
      </c>
      <c r="S312">
        <f>LN('25 TSE Stocks'!S312/'25 TSE Stocks'!S311)</f>
        <v>5.3981314908995073E-3</v>
      </c>
      <c r="T312">
        <f>LN('25 TSE Stocks'!T312/'25 TSE Stocks'!T311)</f>
        <v>4.3846116359317492E-3</v>
      </c>
      <c r="U312">
        <f>LN('25 TSE Stocks'!U312/'25 TSE Stocks'!U311)</f>
        <v>2.9627956387638987E-2</v>
      </c>
      <c r="V312">
        <f>LN('25 TSE Stocks'!V312/'25 TSE Stocks'!V311)</f>
        <v>6.9340147363641899E-2</v>
      </c>
      <c r="W312">
        <f>LN('25 TSE Stocks'!W312/'25 TSE Stocks'!W311)</f>
        <v>1.3417673515908455E-2</v>
      </c>
      <c r="X312">
        <f>LN('25 TSE Stocks'!X312/'25 TSE Stocks'!X311)</f>
        <v>3.0841165680788742E-2</v>
      </c>
      <c r="Y312">
        <f>LN('25 TSE Stocks'!Y312/'25 TSE Stocks'!Y311)</f>
        <v>-1.5113725088155632E-2</v>
      </c>
      <c r="Z312">
        <f>LN('25 TSE Stocks'!Z312/'25 TSE Stocks'!Z311)</f>
        <v>1.1226952140682572E-2</v>
      </c>
    </row>
    <row r="313" spans="1:26" x14ac:dyDescent="0.25">
      <c r="A313" s="1">
        <v>43437</v>
      </c>
      <c r="B313">
        <f>LN('25 TSE Stocks'!B313/'25 TSE Stocks'!B312)</f>
        <v>-4.3333000762629574E-2</v>
      </c>
      <c r="C313">
        <f>LN('25 TSE Stocks'!C313/'25 TSE Stocks'!C312)</f>
        <v>-1.1741767125831309E-2</v>
      </c>
      <c r="D313">
        <f>LN('25 TSE Stocks'!D313/'25 TSE Stocks'!D312)</f>
        <v>-2.4391523192980633E-2</v>
      </c>
      <c r="E313">
        <f>LN('25 TSE Stocks'!E313/'25 TSE Stocks'!E312)</f>
        <v>-7.8187521654912162E-3</v>
      </c>
      <c r="F313">
        <f>LN('25 TSE Stocks'!F313/'25 TSE Stocks'!F312)</f>
        <v>-3.6361517365429259E-2</v>
      </c>
      <c r="G313">
        <f>LN('25 TSE Stocks'!G313/'25 TSE Stocks'!G312)</f>
        <v>8.05210802137582E-3</v>
      </c>
      <c r="H313">
        <f>LN('25 TSE Stocks'!H313/'25 TSE Stocks'!H312)</f>
        <v>-1.8854795048172869E-2</v>
      </c>
      <c r="I313">
        <f>LN('25 TSE Stocks'!I313/'25 TSE Stocks'!I312)</f>
        <v>-1.7179608386903539E-2</v>
      </c>
      <c r="J313">
        <f>LN('25 TSE Stocks'!J313/'25 TSE Stocks'!J312)</f>
        <v>-5.2433792908687132E-2</v>
      </c>
      <c r="K313">
        <f>LN('25 TSE Stocks'!K313/'25 TSE Stocks'!K312)</f>
        <v>-3.3465278341679387E-2</v>
      </c>
      <c r="L313">
        <f>LN('25 TSE Stocks'!L313/'25 TSE Stocks'!L312)</f>
        <v>1.1627828906125126E-2</v>
      </c>
      <c r="M313">
        <f>LN('25 TSE Stocks'!M313/'25 TSE Stocks'!M312)</f>
        <v>-2.1773842302378534E-2</v>
      </c>
      <c r="N313">
        <f>LN('25 TSE Stocks'!N313/'25 TSE Stocks'!N312)</f>
        <v>-0.12823131187370562</v>
      </c>
      <c r="O313">
        <f>LN('25 TSE Stocks'!O313/'25 TSE Stocks'!O312)</f>
        <v>1.1681411366256321E-2</v>
      </c>
      <c r="P313">
        <f>LN('25 TSE Stocks'!P313/'25 TSE Stocks'!P312)</f>
        <v>-5.8594146339999605E-2</v>
      </c>
      <c r="Q313">
        <f>LN('25 TSE Stocks'!Q313/'25 TSE Stocks'!Q312)</f>
        <v>-1.0974059251534125E-2</v>
      </c>
      <c r="R313">
        <f>LN('25 TSE Stocks'!R313/'25 TSE Stocks'!R312)</f>
        <v>-6.6985108185712095E-3</v>
      </c>
      <c r="S313">
        <f>LN('25 TSE Stocks'!S313/'25 TSE Stocks'!S312)</f>
        <v>-2.6953468009021015E-3</v>
      </c>
      <c r="T313">
        <f>LN('25 TSE Stocks'!T313/'25 TSE Stocks'!T312)</f>
        <v>-8.4061344307691979E-2</v>
      </c>
      <c r="U313">
        <f>LN('25 TSE Stocks'!U313/'25 TSE Stocks'!U312)</f>
        <v>1.755258280462221E-2</v>
      </c>
      <c r="V313">
        <f>LN('25 TSE Stocks'!V313/'25 TSE Stocks'!V312)</f>
        <v>-9.991285509176237E-2</v>
      </c>
      <c r="W313">
        <f>LN('25 TSE Stocks'!W313/'25 TSE Stocks'!W312)</f>
        <v>-4.6773967746250492E-2</v>
      </c>
      <c r="X313">
        <f>LN('25 TSE Stocks'!X313/'25 TSE Stocks'!X312)</f>
        <v>8.4502461936873646E-3</v>
      </c>
      <c r="Y313">
        <f>LN('25 TSE Stocks'!Y313/'25 TSE Stocks'!Y312)</f>
        <v>-4.8092428816410029E-2</v>
      </c>
      <c r="Z313">
        <f>LN('25 TSE Stocks'!Z313/'25 TSE Stocks'!Z312)</f>
        <v>1.5937789517559641E-3</v>
      </c>
    </row>
    <row r="314" spans="1:26" x14ac:dyDescent="0.25">
      <c r="A314" s="1">
        <v>43444</v>
      </c>
      <c r="B314">
        <f>LN('25 TSE Stocks'!B314/'25 TSE Stocks'!B313)</f>
        <v>-4.6792187200295092E-2</v>
      </c>
      <c r="C314">
        <f>LN('25 TSE Stocks'!C314/'25 TSE Stocks'!C313)</f>
        <v>-7.2443751876234225E-2</v>
      </c>
      <c r="D314">
        <f>LN('25 TSE Stocks'!D314/'25 TSE Stocks'!D313)</f>
        <v>-1.6000273021990218E-2</v>
      </c>
      <c r="E314">
        <f>LN('25 TSE Stocks'!E314/'25 TSE Stocks'!E313)</f>
        <v>-1.1049793273652625E-2</v>
      </c>
      <c r="F314">
        <f>LN('25 TSE Stocks'!F314/'25 TSE Stocks'!F313)</f>
        <v>-3.2231041790717153E-2</v>
      </c>
      <c r="G314">
        <f>LN('25 TSE Stocks'!G314/'25 TSE Stocks'!G313)</f>
        <v>-4.2374964899574066E-3</v>
      </c>
      <c r="H314">
        <f>LN('25 TSE Stocks'!H314/'25 TSE Stocks'!H313)</f>
        <v>-1.6236355812389053E-2</v>
      </c>
      <c r="I314">
        <f>LN('25 TSE Stocks'!I314/'25 TSE Stocks'!I313)</f>
        <v>-9.3352050119872732E-3</v>
      </c>
      <c r="J314">
        <f>LN('25 TSE Stocks'!J314/'25 TSE Stocks'!J313)</f>
        <v>-9.6280070124009701E-3</v>
      </c>
      <c r="K314">
        <f>LN('25 TSE Stocks'!K314/'25 TSE Stocks'!K313)</f>
        <v>-1.4502492828867229E-2</v>
      </c>
      <c r="L314">
        <f>LN('25 TSE Stocks'!L314/'25 TSE Stocks'!L313)</f>
        <v>-1.3969863011746377E-2</v>
      </c>
      <c r="M314">
        <f>LN('25 TSE Stocks'!M314/'25 TSE Stocks'!M313)</f>
        <v>1.7288382121925662E-2</v>
      </c>
      <c r="N314">
        <f>LN('25 TSE Stocks'!N314/'25 TSE Stocks'!N313)</f>
        <v>-1.25157894347269E-2</v>
      </c>
      <c r="O314">
        <f>LN('25 TSE Stocks'!O314/'25 TSE Stocks'!O313)</f>
        <v>-8.2986877320379211E-4</v>
      </c>
      <c r="P314">
        <f>LN('25 TSE Stocks'!P314/'25 TSE Stocks'!P313)</f>
        <v>-5.7158387956781832E-2</v>
      </c>
      <c r="Q314">
        <f>LN('25 TSE Stocks'!Q314/'25 TSE Stocks'!Q313)</f>
        <v>2.7548961890373983E-3</v>
      </c>
      <c r="R314">
        <f>LN('25 TSE Stocks'!R314/'25 TSE Stocks'!R313)</f>
        <v>-7.5640308664364697E-3</v>
      </c>
      <c r="S314">
        <f>LN('25 TSE Stocks'!S314/'25 TSE Stocks'!S313)</f>
        <v>-2.4591514898290548E-2</v>
      </c>
      <c r="T314">
        <f>LN('25 TSE Stocks'!T314/'25 TSE Stocks'!T313)</f>
        <v>-2.4777567288308534E-2</v>
      </c>
      <c r="U314">
        <f>LN('25 TSE Stocks'!U314/'25 TSE Stocks'!U313)</f>
        <v>-4.6810903249003798E-2</v>
      </c>
      <c r="V314">
        <f>LN('25 TSE Stocks'!V314/'25 TSE Stocks'!V313)</f>
        <v>-4.2066404761005489E-2</v>
      </c>
      <c r="W314">
        <f>LN('25 TSE Stocks'!W314/'25 TSE Stocks'!W313)</f>
        <v>-2.0153877207373064E-2</v>
      </c>
      <c r="X314">
        <f>LN('25 TSE Stocks'!X314/'25 TSE Stocks'!X313)</f>
        <v>1.8429654074604816E-2</v>
      </c>
      <c r="Y314">
        <f>LN('25 TSE Stocks'!Y314/'25 TSE Stocks'!Y313)</f>
        <v>-5.6845007690909471E-2</v>
      </c>
      <c r="Z314">
        <f>LN('25 TSE Stocks'!Z314/'25 TSE Stocks'!Z313)</f>
        <v>-1.5937789517559927E-3</v>
      </c>
    </row>
    <row r="315" spans="1:26" x14ac:dyDescent="0.25">
      <c r="A315" s="1">
        <v>43451</v>
      </c>
      <c r="B315">
        <f>LN('25 TSE Stocks'!B315/'25 TSE Stocks'!B314)</f>
        <v>-0.19219050111735048</v>
      </c>
      <c r="C315">
        <f>LN('25 TSE Stocks'!C315/'25 TSE Stocks'!C314)</f>
        <v>-0.1165931899598117</v>
      </c>
      <c r="D315">
        <f>LN('25 TSE Stocks'!D315/'25 TSE Stocks'!D314)</f>
        <v>-0.12588017700907317</v>
      </c>
      <c r="E315">
        <f>LN('25 TSE Stocks'!E315/'25 TSE Stocks'!E314)</f>
        <v>-0.13398511415003672</v>
      </c>
      <c r="F315">
        <f>LN('25 TSE Stocks'!F315/'25 TSE Stocks'!F314)</f>
        <v>-7.2908208195381088E-2</v>
      </c>
      <c r="G315">
        <f>LN('25 TSE Stocks'!G315/'25 TSE Stocks'!G314)</f>
        <v>-6.238348722292713E-2</v>
      </c>
      <c r="H315">
        <f>LN('25 TSE Stocks'!H315/'25 TSE Stocks'!H314)</f>
        <v>-0.10337844574367941</v>
      </c>
      <c r="I315">
        <f>LN('25 TSE Stocks'!I315/'25 TSE Stocks'!I314)</f>
        <v>-1.7903274075803582E-2</v>
      </c>
      <c r="J315">
        <f>LN('25 TSE Stocks'!J315/'25 TSE Stocks'!J314)</f>
        <v>-5.7562032392578094E-2</v>
      </c>
      <c r="K315">
        <f>LN('25 TSE Stocks'!K315/'25 TSE Stocks'!K314)</f>
        <v>-4.3426175736371225E-2</v>
      </c>
      <c r="L315">
        <f>LN('25 TSE Stocks'!L315/'25 TSE Stocks'!L314)</f>
        <v>-8.9465602112673487E-2</v>
      </c>
      <c r="M315">
        <f>LN('25 TSE Stocks'!M315/'25 TSE Stocks'!M314)</f>
        <v>-3.1685485880539113E-2</v>
      </c>
      <c r="N315">
        <f>LN('25 TSE Stocks'!N315/'25 TSE Stocks'!N314)</f>
        <v>-0.13865428175336264</v>
      </c>
      <c r="O315">
        <f>LN('25 TSE Stocks'!O315/'25 TSE Stocks'!O314)</f>
        <v>-4.0666328060105415E-2</v>
      </c>
      <c r="P315">
        <f>LN('25 TSE Stocks'!P315/'25 TSE Stocks'!P314)</f>
        <v>-0.10693944375360598</v>
      </c>
      <c r="Q315">
        <f>LN('25 TSE Stocks'!Q315/'25 TSE Stocks'!Q314)</f>
        <v>-6.8305349366480209E-2</v>
      </c>
      <c r="R315">
        <f>LN('25 TSE Stocks'!R315/'25 TSE Stocks'!R314)</f>
        <v>-2.2622308921146885E-2</v>
      </c>
      <c r="S315">
        <f>LN('25 TSE Stocks'!S315/'25 TSE Stocks'!S314)</f>
        <v>-5.2531631253359239E-2</v>
      </c>
      <c r="T315">
        <f>LN('25 TSE Stocks'!T315/'25 TSE Stocks'!T314)</f>
        <v>-2.0416015492713043E-2</v>
      </c>
      <c r="U315">
        <f>LN('25 TSE Stocks'!U315/'25 TSE Stocks'!U314)</f>
        <v>-5.4356772012515162E-3</v>
      </c>
      <c r="V315">
        <f>LN('25 TSE Stocks'!V315/'25 TSE Stocks'!V314)</f>
        <v>-0.13584714723653479</v>
      </c>
      <c r="W315">
        <f>LN('25 TSE Stocks'!W315/'25 TSE Stocks'!W314)</f>
        <v>-6.0853693569402213E-2</v>
      </c>
      <c r="X315">
        <f>LN('25 TSE Stocks'!X315/'25 TSE Stocks'!X314)</f>
        <v>-4.946422664491E-2</v>
      </c>
      <c r="Y315">
        <f>LN('25 TSE Stocks'!Y315/'25 TSE Stocks'!Y314)</f>
        <v>-9.2987362624466358E-2</v>
      </c>
      <c r="Z315">
        <f>LN('25 TSE Stocks'!Z315/'25 TSE Stocks'!Z314)</f>
        <v>-3.4066521383983861E-2</v>
      </c>
    </row>
    <row r="316" spans="1:26" x14ac:dyDescent="0.25">
      <c r="A316" s="1">
        <v>43458</v>
      </c>
      <c r="B316">
        <f>LN('25 TSE Stocks'!B316/'25 TSE Stocks'!B315)</f>
        <v>1.6553155157094494E-2</v>
      </c>
      <c r="C316">
        <f>LN('25 TSE Stocks'!C316/'25 TSE Stocks'!C315)</f>
        <v>9.4674650747186926E-3</v>
      </c>
      <c r="D316">
        <f>LN('25 TSE Stocks'!D316/'25 TSE Stocks'!D315)</f>
        <v>2.0121216407637314E-2</v>
      </c>
      <c r="E316">
        <f>LN('25 TSE Stocks'!E316/'25 TSE Stocks'!E315)</f>
        <v>2.1544712536986099E-2</v>
      </c>
      <c r="F316">
        <f>LN('25 TSE Stocks'!F316/'25 TSE Stocks'!F315)</f>
        <v>-7.7776717435472098E-3</v>
      </c>
      <c r="G316">
        <f>LN('25 TSE Stocks'!G316/'25 TSE Stocks'!G315)</f>
        <v>-1.5598577022184221E-3</v>
      </c>
      <c r="H316">
        <f>LN('25 TSE Stocks'!H316/'25 TSE Stocks'!H315)</f>
        <v>-6.62245396296458E-3</v>
      </c>
      <c r="I316">
        <f>LN('25 TSE Stocks'!I316/'25 TSE Stocks'!I315)</f>
        <v>1.6888830067077865E-2</v>
      </c>
      <c r="J316">
        <f>LN('25 TSE Stocks'!J316/'25 TSE Stocks'!J315)</f>
        <v>-1.7100918066306422E-2</v>
      </c>
      <c r="K316">
        <f>LN('25 TSE Stocks'!K316/'25 TSE Stocks'!K315)</f>
        <v>3.542610905577568E-2</v>
      </c>
      <c r="L316">
        <f>LN('25 TSE Stocks'!L316/'25 TSE Stocks'!L315)</f>
        <v>-1.0309407214606565E-2</v>
      </c>
      <c r="M316">
        <f>LN('25 TSE Stocks'!M316/'25 TSE Stocks'!M315)</f>
        <v>1.4397103758613448E-2</v>
      </c>
      <c r="N316">
        <f>LN('25 TSE Stocks'!N316/'25 TSE Stocks'!N315)</f>
        <v>-1.9871956562989273E-2</v>
      </c>
      <c r="O316">
        <f>LN('25 TSE Stocks'!O316/'25 TSE Stocks'!O315)</f>
        <v>-3.0310483256942443E-3</v>
      </c>
      <c r="P316">
        <f>LN('25 TSE Stocks'!P316/'25 TSE Stocks'!P315)</f>
        <v>-3.3918240811767609E-3</v>
      </c>
      <c r="Q316">
        <f>LN('25 TSE Stocks'!Q316/'25 TSE Stocks'!Q315)</f>
        <v>1.6070412759035622E-2</v>
      </c>
      <c r="R316">
        <f>LN('25 TSE Stocks'!R316/'25 TSE Stocks'!R315)</f>
        <v>3.9804715192102063E-3</v>
      </c>
      <c r="S316">
        <f>LN('25 TSE Stocks'!S316/'25 TSE Stocks'!S315)</f>
        <v>1.3034277894771285E-2</v>
      </c>
      <c r="T316">
        <f>LN('25 TSE Stocks'!T316/'25 TSE Stocks'!T315)</f>
        <v>1.8323227956770188E-2</v>
      </c>
      <c r="U316">
        <f>LN('25 TSE Stocks'!U316/'25 TSE Stocks'!U315)</f>
        <v>9.9835226280670028E-3</v>
      </c>
      <c r="V316">
        <f>LN('25 TSE Stocks'!V316/'25 TSE Stocks'!V315)</f>
        <v>4.3955559481508623E-2</v>
      </c>
      <c r="W316">
        <f>LN('25 TSE Stocks'!W316/'25 TSE Stocks'!W315)</f>
        <v>-6.0763885303999439E-3</v>
      </c>
      <c r="X316">
        <f>LN('25 TSE Stocks'!X316/'25 TSE Stocks'!X315)</f>
        <v>3.6334920922057423E-2</v>
      </c>
      <c r="Y316">
        <f>LN('25 TSE Stocks'!Y316/'25 TSE Stocks'!Y315)</f>
        <v>-3.5422952440270619E-2</v>
      </c>
      <c r="Z316">
        <f>LN('25 TSE Stocks'!Z316/'25 TSE Stocks'!Z315)</f>
        <v>1.6367093280008245E-2</v>
      </c>
    </row>
    <row r="317" spans="1:26" x14ac:dyDescent="0.25">
      <c r="A317" s="1">
        <v>43465</v>
      </c>
      <c r="B317">
        <f>LN('25 TSE Stocks'!B317/'25 TSE Stocks'!B316)</f>
        <v>-4.5324985920179056E-2</v>
      </c>
      <c r="C317">
        <f>LN('25 TSE Stocks'!C317/'25 TSE Stocks'!C316)</f>
        <v>-3.3536071287294709E-2</v>
      </c>
      <c r="D317">
        <f>LN('25 TSE Stocks'!D317/'25 TSE Stocks'!D316)</f>
        <v>-7.1200622554802459E-2</v>
      </c>
      <c r="E317">
        <f>LN('25 TSE Stocks'!E317/'25 TSE Stocks'!E316)</f>
        <v>-7.5611832539836166E-2</v>
      </c>
      <c r="F317">
        <f>LN('25 TSE Stocks'!F317/'25 TSE Stocks'!F316)</f>
        <v>-3.7191479900796118E-4</v>
      </c>
      <c r="G317">
        <f>LN('25 TSE Stocks'!G317/'25 TSE Stocks'!G316)</f>
        <v>-9.4102657571789594E-3</v>
      </c>
      <c r="H317">
        <f>LN('25 TSE Stocks'!H317/'25 TSE Stocks'!H316)</f>
        <v>-2.6937746910984488E-2</v>
      </c>
      <c r="I317">
        <f>LN('25 TSE Stocks'!I317/'25 TSE Stocks'!I316)</f>
        <v>-1.6630867762555759E-2</v>
      </c>
      <c r="J317">
        <f>LN('25 TSE Stocks'!J317/'25 TSE Stocks'!J316)</f>
        <v>-1.3740672739331812E-2</v>
      </c>
      <c r="K317">
        <f>LN('25 TSE Stocks'!K317/'25 TSE Stocks'!K316)</f>
        <v>-8.1357585242601092E-3</v>
      </c>
      <c r="L317">
        <f>LN('25 TSE Stocks'!L317/'25 TSE Stocks'!L316)</f>
        <v>-4.0983914645991312E-2</v>
      </c>
      <c r="M317">
        <f>LN('25 TSE Stocks'!M317/'25 TSE Stocks'!M316)</f>
        <v>-1.2947898544180729E-2</v>
      </c>
      <c r="N317">
        <f>LN('25 TSE Stocks'!N317/'25 TSE Stocks'!N316)</f>
        <v>-3.9126307674028304E-2</v>
      </c>
      <c r="O317">
        <f>LN('25 TSE Stocks'!O317/'25 TSE Stocks'!O316)</f>
        <v>-6.1783049568296953E-3</v>
      </c>
      <c r="P317">
        <f>LN('25 TSE Stocks'!P317/'25 TSE Stocks'!P316)</f>
        <v>-8.3687149959374672E-3</v>
      </c>
      <c r="Q317">
        <f>LN('25 TSE Stocks'!Q317/'25 TSE Stocks'!Q316)</f>
        <v>-1.0196749361083023E-2</v>
      </c>
      <c r="R317">
        <f>LN('25 TSE Stocks'!R317/'25 TSE Stocks'!R316)</f>
        <v>3.2904379086944421E-2</v>
      </c>
      <c r="S317">
        <f>LN('25 TSE Stocks'!S317/'25 TSE Stocks'!S316)</f>
        <v>2.8737316819550597E-3</v>
      </c>
      <c r="T317">
        <f>LN('25 TSE Stocks'!T317/'25 TSE Stocks'!T316)</f>
        <v>-3.9164758704380638E-2</v>
      </c>
      <c r="U317">
        <f>LN('25 TSE Stocks'!U317/'25 TSE Stocks'!U316)</f>
        <v>-2.2180935440202183E-2</v>
      </c>
      <c r="V317">
        <f>LN('25 TSE Stocks'!V317/'25 TSE Stocks'!V316)</f>
        <v>-3.6848051863219905E-2</v>
      </c>
      <c r="W317">
        <f>LN('25 TSE Stocks'!W317/'25 TSE Stocks'!W316)</f>
        <v>1.7400504824330151E-3</v>
      </c>
      <c r="X317">
        <f>LN('25 TSE Stocks'!X317/'25 TSE Stocks'!X316)</f>
        <v>4.2100814580453699E-3</v>
      </c>
      <c r="Y317">
        <f>LN('25 TSE Stocks'!Y317/'25 TSE Stocks'!Y316)</f>
        <v>-2.1878651477783562E-2</v>
      </c>
      <c r="Z317">
        <f>LN('25 TSE Stocks'!Z317/'25 TSE Stocks'!Z316)</f>
        <v>1.6217352110111506E-3</v>
      </c>
    </row>
    <row r="318" spans="1:26" x14ac:dyDescent="0.25">
      <c r="A318" s="1">
        <v>43472</v>
      </c>
      <c r="B318">
        <f>LN('25 TSE Stocks'!B318/'25 TSE Stocks'!B317)</f>
        <v>9.151086712893558E-2</v>
      </c>
      <c r="C318">
        <f>LN('25 TSE Stocks'!C318/'25 TSE Stocks'!C317)</f>
        <v>2.8813691944391998E-2</v>
      </c>
      <c r="D318">
        <f>LN('25 TSE Stocks'!D318/'25 TSE Stocks'!D317)</f>
        <v>5.513608780292948E-2</v>
      </c>
      <c r="E318">
        <f>LN('25 TSE Stocks'!E318/'25 TSE Stocks'!E317)</f>
        <v>0.12414830156405422</v>
      </c>
      <c r="F318">
        <f>LN('25 TSE Stocks'!F318/'25 TSE Stocks'!F317)</f>
        <v>4.8816828265512209E-2</v>
      </c>
      <c r="G318">
        <f>LN('25 TSE Stocks'!G318/'25 TSE Stocks'!G317)</f>
        <v>7.2181238927254698E-2</v>
      </c>
      <c r="H318">
        <f>LN('25 TSE Stocks'!H318/'25 TSE Stocks'!H317)</f>
        <v>9.2824956834269612E-2</v>
      </c>
      <c r="I318">
        <f>LN('25 TSE Stocks'!I318/'25 TSE Stocks'!I317)</f>
        <v>1.1543088588491629E-2</v>
      </c>
      <c r="J318">
        <f>LN('25 TSE Stocks'!J318/'25 TSE Stocks'!J317)</f>
        <v>4.9668194240660407E-2</v>
      </c>
      <c r="K318">
        <f>LN('25 TSE Stocks'!K318/'25 TSE Stocks'!K317)</f>
        <v>-4.7231062853025883E-2</v>
      </c>
      <c r="L318">
        <f>LN('25 TSE Stocks'!L318/'25 TSE Stocks'!L317)</f>
        <v>-2.702696960443778E-3</v>
      </c>
      <c r="M318">
        <f>LN('25 TSE Stocks'!M318/'25 TSE Stocks'!M317)</f>
        <v>3.2201096061251634E-2</v>
      </c>
      <c r="N318">
        <f>LN('25 TSE Stocks'!N318/'25 TSE Stocks'!N317)</f>
        <v>0.11634953963722522</v>
      </c>
      <c r="O318">
        <f>LN('25 TSE Stocks'!O318/'25 TSE Stocks'!O317)</f>
        <v>-2.4967824225811865E-2</v>
      </c>
      <c r="P318">
        <f>LN('25 TSE Stocks'!P318/'25 TSE Stocks'!P317)</f>
        <v>3.3863291453236015E-2</v>
      </c>
      <c r="Q318">
        <f>LN('25 TSE Stocks'!Q318/'25 TSE Stocks'!Q317)</f>
        <v>-1.9217092732976202E-2</v>
      </c>
      <c r="R318">
        <f>LN('25 TSE Stocks'!R318/'25 TSE Stocks'!R317)</f>
        <v>-2.2298237010848293E-2</v>
      </c>
      <c r="S318">
        <f>LN('25 TSE Stocks'!S318/'25 TSE Stocks'!S317)</f>
        <v>-2.1755822098236968E-2</v>
      </c>
      <c r="T318">
        <f>LN('25 TSE Stocks'!T318/'25 TSE Stocks'!T317)</f>
        <v>5.578568995973044E-2</v>
      </c>
      <c r="U318">
        <f>LN('25 TSE Stocks'!U318/'25 TSE Stocks'!U317)</f>
        <v>-5.6942808306307532E-2</v>
      </c>
      <c r="V318">
        <f>LN('25 TSE Stocks'!V318/'25 TSE Stocks'!V317)</f>
        <v>4.0255284911750511E-2</v>
      </c>
      <c r="W318">
        <f>LN('25 TSE Stocks'!W318/'25 TSE Stocks'!W317)</f>
        <v>5.6602972315731609E-2</v>
      </c>
      <c r="X318">
        <f>LN('25 TSE Stocks'!X318/'25 TSE Stocks'!X317)</f>
        <v>-4.7617110544916678E-2</v>
      </c>
      <c r="Y318">
        <f>LN('25 TSE Stocks'!Y318/'25 TSE Stocks'!Y317)</f>
        <v>0.17491091609564044</v>
      </c>
      <c r="Z318">
        <f>LN('25 TSE Stocks'!Z318/'25 TSE Stocks'!Z317)</f>
        <v>3.8160511202938167E-2</v>
      </c>
    </row>
    <row r="319" spans="1:26" x14ac:dyDescent="0.25">
      <c r="A319" s="1">
        <v>43479</v>
      </c>
      <c r="B319">
        <f>LN('25 TSE Stocks'!B319/'25 TSE Stocks'!B318)</f>
        <v>7.2416544721748716E-2</v>
      </c>
      <c r="C319">
        <f>LN('25 TSE Stocks'!C319/'25 TSE Stocks'!C318)</f>
        <v>3.145268508069074E-2</v>
      </c>
      <c r="D319">
        <f>LN('25 TSE Stocks'!D319/'25 TSE Stocks'!D318)</f>
        <v>4.1631501407393565E-2</v>
      </c>
      <c r="E319">
        <f>LN('25 TSE Stocks'!E319/'25 TSE Stocks'!E318)</f>
        <v>1.010113017061995E-2</v>
      </c>
      <c r="F319">
        <f>LN('25 TSE Stocks'!F319/'25 TSE Stocks'!F318)</f>
        <v>1.4593473652223085E-2</v>
      </c>
      <c r="G319">
        <f>LN('25 TSE Stocks'!G319/'25 TSE Stocks'!G318)</f>
        <v>-3.3775493784955566E-3</v>
      </c>
      <c r="H319">
        <f>LN('25 TSE Stocks'!H319/'25 TSE Stocks'!H318)</f>
        <v>3.9639320672099465E-2</v>
      </c>
      <c r="I319">
        <f>LN('25 TSE Stocks'!I319/'25 TSE Stocks'!I318)</f>
        <v>1.4683826942076489E-2</v>
      </c>
      <c r="J319">
        <f>LN('25 TSE Stocks'!J319/'25 TSE Stocks'!J318)</f>
        <v>8.0928565997864063E-2</v>
      </c>
      <c r="K319">
        <f>LN('25 TSE Stocks'!K319/'25 TSE Stocks'!K318)</f>
        <v>2.841029196385353E-3</v>
      </c>
      <c r="L319">
        <f>LN('25 TSE Stocks'!L319/'25 TSE Stocks'!L318)</f>
        <v>2.9335358197997406E-2</v>
      </c>
      <c r="M319">
        <f>LN('25 TSE Stocks'!M319/'25 TSE Stocks'!M318)</f>
        <v>2.7656624069044362E-2</v>
      </c>
      <c r="N319">
        <f>LN('25 TSE Stocks'!N319/'25 TSE Stocks'!N318)</f>
        <v>4.4356810934138236E-2</v>
      </c>
      <c r="O319">
        <f>LN('25 TSE Stocks'!O319/'25 TSE Stocks'!O318)</f>
        <v>-2.2832038375361605E-2</v>
      </c>
      <c r="P319">
        <f>LN('25 TSE Stocks'!P319/'25 TSE Stocks'!P318)</f>
        <v>2.3039897797819717E-2</v>
      </c>
      <c r="Q319">
        <f>LN('25 TSE Stocks'!Q319/'25 TSE Stocks'!Q318)</f>
        <v>1.3343429335023469E-2</v>
      </c>
      <c r="R319">
        <f>LN('25 TSE Stocks'!R319/'25 TSE Stocks'!R318)</f>
        <v>-2.6410969816126909E-2</v>
      </c>
      <c r="S319">
        <f>LN('25 TSE Stocks'!S319/'25 TSE Stocks'!S318)</f>
        <v>-1.1799478566053293E-2</v>
      </c>
      <c r="T319">
        <f>LN('25 TSE Stocks'!T319/'25 TSE Stocks'!T318)</f>
        <v>1.2964881612257638E-2</v>
      </c>
      <c r="U319">
        <f>LN('25 TSE Stocks'!U319/'25 TSE Stocks'!U318)</f>
        <v>3.2120658628607607E-2</v>
      </c>
      <c r="V319">
        <f>LN('25 TSE Stocks'!V319/'25 TSE Stocks'!V318)</f>
        <v>3.2131341334236653E-2</v>
      </c>
      <c r="W319">
        <f>LN('25 TSE Stocks'!W319/'25 TSE Stocks'!W318)</f>
        <v>3.0734347356246621E-2</v>
      </c>
      <c r="X319">
        <f>LN('25 TSE Stocks'!X319/'25 TSE Stocks'!X318)</f>
        <v>4.6339610284017113E-3</v>
      </c>
      <c r="Y319">
        <f>LN('25 TSE Stocks'!Y319/'25 TSE Stocks'!Y318)</f>
        <v>1.0277849523973181E-2</v>
      </c>
      <c r="Z319">
        <f>LN('25 TSE Stocks'!Z319/'25 TSE Stocks'!Z318)</f>
        <v>-6.2594744344326141E-3</v>
      </c>
    </row>
    <row r="320" spans="1:26" x14ac:dyDescent="0.25">
      <c r="A320" s="1">
        <v>43486</v>
      </c>
      <c r="B320">
        <f>LN('25 TSE Stocks'!B320/'25 TSE Stocks'!B319)</f>
        <v>8.9930948669556143E-2</v>
      </c>
      <c r="C320">
        <f>LN('25 TSE Stocks'!C320/'25 TSE Stocks'!C319)</f>
        <v>-1.7351457704248847E-2</v>
      </c>
      <c r="D320">
        <f>LN('25 TSE Stocks'!D320/'25 TSE Stocks'!D319)</f>
        <v>5.1098975436908979E-2</v>
      </c>
      <c r="E320">
        <f>LN('25 TSE Stocks'!E320/'25 TSE Stocks'!E319)</f>
        <v>7.4227539252765304E-2</v>
      </c>
      <c r="F320">
        <f>LN('25 TSE Stocks'!F320/'25 TSE Stocks'!F319)</f>
        <v>1.9018765768093696E-2</v>
      </c>
      <c r="G320">
        <f>LN('25 TSE Stocks'!G320/'25 TSE Stocks'!G319)</f>
        <v>-5.0140826151614457E-3</v>
      </c>
      <c r="H320">
        <f>LN('25 TSE Stocks'!H320/'25 TSE Stocks'!H319)</f>
        <v>8.9286123597352544E-3</v>
      </c>
      <c r="I320">
        <f>LN('25 TSE Stocks'!I320/'25 TSE Stocks'!I319)</f>
        <v>-3.2725264781291582E-3</v>
      </c>
      <c r="J320">
        <f>LN('25 TSE Stocks'!J320/'25 TSE Stocks'!J319)</f>
        <v>2.201540854903182E-2</v>
      </c>
      <c r="K320">
        <f>LN('25 TSE Stocks'!K320/'25 TSE Stocks'!K319)</f>
        <v>-2.5863638587179535E-2</v>
      </c>
      <c r="L320">
        <f>LN('25 TSE Stocks'!L320/'25 TSE Stocks'!L319)</f>
        <v>-6.3750257231709351E-2</v>
      </c>
      <c r="M320">
        <f>LN('25 TSE Stocks'!M320/'25 TSE Stocks'!M319)</f>
        <v>-1.9557260129970576E-2</v>
      </c>
      <c r="N320">
        <f>LN('25 TSE Stocks'!N320/'25 TSE Stocks'!N319)</f>
        <v>1.6074940390527842E-2</v>
      </c>
      <c r="O320">
        <f>LN('25 TSE Stocks'!O320/'25 TSE Stocks'!O319)</f>
        <v>-1.5359908121193498E-2</v>
      </c>
      <c r="P320">
        <f>LN('25 TSE Stocks'!P320/'25 TSE Stocks'!P319)</f>
        <v>-7.621164036689743E-3</v>
      </c>
      <c r="Q320">
        <f>LN('25 TSE Stocks'!Q320/'25 TSE Stocks'!Q319)</f>
        <v>1.7518566469838528E-2</v>
      </c>
      <c r="R320">
        <f>LN('25 TSE Stocks'!R320/'25 TSE Stocks'!R319)</f>
        <v>7.6174203832154851E-3</v>
      </c>
      <c r="S320">
        <f>LN('25 TSE Stocks'!S320/'25 TSE Stocks'!S319)</f>
        <v>-1.7964663452724454E-2</v>
      </c>
      <c r="T320">
        <f>LN('25 TSE Stocks'!T320/'25 TSE Stocks'!T319)</f>
        <v>4.442251716687369E-2</v>
      </c>
      <c r="U320">
        <f>LN('25 TSE Stocks'!U320/'25 TSE Stocks'!U319)</f>
        <v>-1.3958826696361476E-2</v>
      </c>
      <c r="V320">
        <f>LN('25 TSE Stocks'!V320/'25 TSE Stocks'!V319)</f>
        <v>8.5273662058734812E-3</v>
      </c>
      <c r="W320">
        <f>LN('25 TSE Stocks'!W320/'25 TSE Stocks'!W319)</f>
        <v>1.5019949525349626E-2</v>
      </c>
      <c r="X320">
        <f>LN('25 TSE Stocks'!X320/'25 TSE Stocks'!X319)</f>
        <v>1.1948670469186875E-2</v>
      </c>
      <c r="Y320">
        <f>LN('25 TSE Stocks'!Y320/'25 TSE Stocks'!Y319)</f>
        <v>5.9541255556923946E-2</v>
      </c>
      <c r="Z320">
        <f>LN('25 TSE Stocks'!Z320/'25 TSE Stocks'!Z319)</f>
        <v>0</v>
      </c>
    </row>
    <row r="321" spans="1:26" x14ac:dyDescent="0.25">
      <c r="A321" s="1">
        <v>43493</v>
      </c>
      <c r="B321">
        <f>LN('25 TSE Stocks'!B321/'25 TSE Stocks'!B320)</f>
        <v>1.8773142202512E-2</v>
      </c>
      <c r="C321">
        <f>LN('25 TSE Stocks'!C321/'25 TSE Stocks'!C320)</f>
        <v>-0.21674634455109212</v>
      </c>
      <c r="D321">
        <f>LN('25 TSE Stocks'!D321/'25 TSE Stocks'!D320)</f>
        <v>3.6833216556377128E-3</v>
      </c>
      <c r="E321">
        <f>LN('25 TSE Stocks'!E321/'25 TSE Stocks'!E320)</f>
        <v>-6.4227505772183682E-2</v>
      </c>
      <c r="F321">
        <f>LN('25 TSE Stocks'!F321/'25 TSE Stocks'!F320)</f>
        <v>-2.0765804082836254E-2</v>
      </c>
      <c r="G321">
        <f>LN('25 TSE Stocks'!G321/'25 TSE Stocks'!G320)</f>
        <v>-1.6245959875599389E-2</v>
      </c>
      <c r="H321">
        <f>LN('25 TSE Stocks'!H321/'25 TSE Stocks'!H320)</f>
        <v>-1.482511812853362E-3</v>
      </c>
      <c r="I321">
        <f>LN('25 TSE Stocks'!I321/'25 TSE Stocks'!I320)</f>
        <v>1.4518357770600662E-2</v>
      </c>
      <c r="J321">
        <f>LN('25 TSE Stocks'!J321/'25 TSE Stocks'!J320)</f>
        <v>2.2993330561076088E-2</v>
      </c>
      <c r="K321">
        <f>LN('25 TSE Stocks'!K321/'25 TSE Stocks'!K320)</f>
        <v>0.13969875342030444</v>
      </c>
      <c r="L321">
        <f>LN('25 TSE Stocks'!L321/'25 TSE Stocks'!L320)</f>
        <v>-1.6949510805094204E-2</v>
      </c>
      <c r="M321">
        <f>LN('25 TSE Stocks'!M321/'25 TSE Stocks'!M320)</f>
        <v>-2.9069237962016048E-2</v>
      </c>
      <c r="N321">
        <f>LN('25 TSE Stocks'!N321/'25 TSE Stocks'!N320)</f>
        <v>1.5421353440086309E-3</v>
      </c>
      <c r="O321">
        <f>LN('25 TSE Stocks'!O321/'25 TSE Stocks'!O320)</f>
        <v>-4.6910749335142565E-4</v>
      </c>
      <c r="P321">
        <f>LN('25 TSE Stocks'!P321/'25 TSE Stocks'!P320)</f>
        <v>2.3759351701842065E-2</v>
      </c>
      <c r="Q321">
        <f>LN('25 TSE Stocks'!Q321/'25 TSE Stocks'!Q320)</f>
        <v>4.3320681536048282E-3</v>
      </c>
      <c r="R321">
        <f>LN('25 TSE Stocks'!R321/'25 TSE Stocks'!R320)</f>
        <v>1.2641560349844075E-3</v>
      </c>
      <c r="S321">
        <f>LN('25 TSE Stocks'!S321/'25 TSE Stocks'!S320)</f>
        <v>1.0518476161471994E-2</v>
      </c>
      <c r="T321">
        <f>LN('25 TSE Stocks'!T321/'25 TSE Stocks'!T320)</f>
        <v>7.1082896127643699E-3</v>
      </c>
      <c r="U321">
        <f>LN('25 TSE Stocks'!U321/'25 TSE Stocks'!U320)</f>
        <v>1.2792163861401473E-2</v>
      </c>
      <c r="V321">
        <f>LN('25 TSE Stocks'!V321/'25 TSE Stocks'!V320)</f>
        <v>4.0952758739558753E-2</v>
      </c>
      <c r="W321">
        <f>LN('25 TSE Stocks'!W321/'25 TSE Stocks'!W320)</f>
        <v>-1.2633306451167944E-2</v>
      </c>
      <c r="X321">
        <f>LN('25 TSE Stocks'!X321/'25 TSE Stocks'!X320)</f>
        <v>4.3795870451626286E-2</v>
      </c>
      <c r="Y321">
        <f>LN('25 TSE Stocks'!Y321/'25 TSE Stocks'!Y320)</f>
        <v>-2.4708631712738037E-2</v>
      </c>
      <c r="Z321">
        <f>LN('25 TSE Stocks'!Z321/'25 TSE Stocks'!Z320)</f>
        <v>-1.5713596633376763E-3</v>
      </c>
    </row>
    <row r="322" spans="1:26" x14ac:dyDescent="0.25">
      <c r="A322" s="1">
        <v>43500</v>
      </c>
      <c r="B322">
        <f>LN('25 TSE Stocks'!B322/'25 TSE Stocks'!B321)</f>
        <v>0.21192199577611193</v>
      </c>
      <c r="C322">
        <f>LN('25 TSE Stocks'!C322/'25 TSE Stocks'!C321)</f>
        <v>-9.415152611487744E-2</v>
      </c>
      <c r="D322">
        <f>LN('25 TSE Stocks'!D322/'25 TSE Stocks'!D321)</f>
        <v>-1.8553420554172657E-2</v>
      </c>
      <c r="E322">
        <f>LN('25 TSE Stocks'!E322/'25 TSE Stocks'!E321)</f>
        <v>-5.6280681169369469E-2</v>
      </c>
      <c r="F322">
        <f>LN('25 TSE Stocks'!F322/'25 TSE Stocks'!F321)</f>
        <v>-1.5749677972933358E-3</v>
      </c>
      <c r="G322">
        <f>LN('25 TSE Stocks'!G322/'25 TSE Stocks'!G321)</f>
        <v>-3.1443262400142412E-2</v>
      </c>
      <c r="H322">
        <f>LN('25 TSE Stocks'!H322/'25 TSE Stocks'!H321)</f>
        <v>-6.9098912146776922E-2</v>
      </c>
      <c r="I322">
        <f>LN('25 TSE Stocks'!I322/'25 TSE Stocks'!I321)</f>
        <v>-6.4821194946324025E-3</v>
      </c>
      <c r="J322">
        <f>LN('25 TSE Stocks'!J322/'25 TSE Stocks'!J321)</f>
        <v>3.3917684114530215E-2</v>
      </c>
      <c r="K322">
        <f>LN('25 TSE Stocks'!K322/'25 TSE Stocks'!K321)</f>
        <v>2.869809149499588E-2</v>
      </c>
      <c r="L322">
        <f>LN('25 TSE Stocks'!L322/'25 TSE Stocks'!L321)</f>
        <v>5.6818173533780521E-3</v>
      </c>
      <c r="M322">
        <f>LN('25 TSE Stocks'!M322/'25 TSE Stocks'!M321)</f>
        <v>-5.1715478106776187E-2</v>
      </c>
      <c r="N322">
        <f>LN('25 TSE Stocks'!N322/'25 TSE Stocks'!N321)</f>
        <v>-2.390973430203433E-2</v>
      </c>
      <c r="O322">
        <f>LN('25 TSE Stocks'!O322/'25 TSE Stocks'!O321)</f>
        <v>1.4067224314962736E-3</v>
      </c>
      <c r="P322">
        <f>LN('25 TSE Stocks'!P322/'25 TSE Stocks'!P321)</f>
        <v>-2.9238749110494202E-2</v>
      </c>
      <c r="Q322">
        <f>LN('25 TSE Stocks'!Q322/'25 TSE Stocks'!Q321)</f>
        <v>3.6779296783079431E-2</v>
      </c>
      <c r="R322">
        <f>LN('25 TSE Stocks'!R322/'25 TSE Stocks'!R321)</f>
        <v>8.4169445350233696E-4</v>
      </c>
      <c r="S322">
        <f>LN('25 TSE Stocks'!S322/'25 TSE Stocks'!S321)</f>
        <v>-1.506054680720946E-2</v>
      </c>
      <c r="T322">
        <f>LN('25 TSE Stocks'!T322/'25 TSE Stocks'!T321)</f>
        <v>-1.8850142458512353E-2</v>
      </c>
      <c r="U322">
        <f>LN('25 TSE Stocks'!U322/'25 TSE Stocks'!U321)</f>
        <v>-4.8104511955169163E-3</v>
      </c>
      <c r="V322">
        <f>LN('25 TSE Stocks'!V322/'25 TSE Stocks'!V321)</f>
        <v>6.266348959607632E-4</v>
      </c>
      <c r="W322">
        <f>LN('25 TSE Stocks'!W322/'25 TSE Stocks'!W321)</f>
        <v>-9.9820736068364242E-3</v>
      </c>
      <c r="X322">
        <f>LN('25 TSE Stocks'!X322/'25 TSE Stocks'!X321)</f>
        <v>2.205502616033355E-2</v>
      </c>
      <c r="Y322">
        <f>LN('25 TSE Stocks'!Y322/'25 TSE Stocks'!Y321)</f>
        <v>-6.4582456437187616E-2</v>
      </c>
      <c r="Z322">
        <f>LN('25 TSE Stocks'!Z322/'25 TSE Stocks'!Z321)</f>
        <v>-1.1067198195388707E-2</v>
      </c>
    </row>
    <row r="323" spans="1:26" x14ac:dyDescent="0.25">
      <c r="A323" s="1">
        <v>43507</v>
      </c>
      <c r="B323">
        <f>LN('25 TSE Stocks'!B323/'25 TSE Stocks'!B322)</f>
        <v>-8.1348941170115863E-3</v>
      </c>
      <c r="C323">
        <f>LN('25 TSE Stocks'!C323/'25 TSE Stocks'!C322)</f>
        <v>5.5742050123296305E-2</v>
      </c>
      <c r="D323">
        <f>LN('25 TSE Stocks'!D323/'25 TSE Stocks'!D322)</f>
        <v>6.6993266523176581E-2</v>
      </c>
      <c r="E323">
        <f>LN('25 TSE Stocks'!E323/'25 TSE Stocks'!E322)</f>
        <v>9.0513887253924188E-2</v>
      </c>
      <c r="F323">
        <f>LN('25 TSE Stocks'!F323/'25 TSE Stocks'!F322)</f>
        <v>1.4001807991364259E-3</v>
      </c>
      <c r="G323">
        <f>LN('25 TSE Stocks'!G323/'25 TSE Stocks'!G322)</f>
        <v>2.3901770822843275E-2</v>
      </c>
      <c r="H323">
        <f>LN('25 TSE Stocks'!H323/'25 TSE Stocks'!H322)</f>
        <v>1.5885942416975077E-3</v>
      </c>
      <c r="I323">
        <f>LN('25 TSE Stocks'!I323/'25 TSE Stocks'!I322)</f>
        <v>1.4895954559098057E-2</v>
      </c>
      <c r="J323">
        <f>LN('25 TSE Stocks'!J323/'25 TSE Stocks'!J322)</f>
        <v>6.3252021254852631E-2</v>
      </c>
      <c r="K323">
        <f>LN('25 TSE Stocks'!K323/'25 TSE Stocks'!K322)</f>
        <v>7.5775912122911515E-2</v>
      </c>
      <c r="L323">
        <f>LN('25 TSE Stocks'!L323/'25 TSE Stocks'!L322)</f>
        <v>1.2667163160955265E-2</v>
      </c>
      <c r="M323">
        <f>LN('25 TSE Stocks'!M323/'25 TSE Stocks'!M322)</f>
        <v>-9.3925614192911285E-3</v>
      </c>
      <c r="N323">
        <f>LN('25 TSE Stocks'!N323/'25 TSE Stocks'!N322)</f>
        <v>3.1584300991993872E-2</v>
      </c>
      <c r="O323">
        <f>LN('25 TSE Stocks'!O323/'25 TSE Stocks'!O322)</f>
        <v>-0.11561800764752493</v>
      </c>
      <c r="P323">
        <f>LN('25 TSE Stocks'!P323/'25 TSE Stocks'!P322)</f>
        <v>0</v>
      </c>
      <c r="Q323">
        <f>LN('25 TSE Stocks'!Q323/'25 TSE Stocks'!Q322)</f>
        <v>3.6814016759272199E-2</v>
      </c>
      <c r="R323">
        <f>LN('25 TSE Stocks'!R323/'25 TSE Stocks'!R322)</f>
        <v>2.5133652124933518E-2</v>
      </c>
      <c r="S323">
        <f>LN('25 TSE Stocks'!S323/'25 TSE Stocks'!S322)</f>
        <v>2.2506734098461885E-2</v>
      </c>
      <c r="T323">
        <f>LN('25 TSE Stocks'!T323/'25 TSE Stocks'!T322)</f>
        <v>5.4274386478848725E-2</v>
      </c>
      <c r="U323">
        <f>LN('25 TSE Stocks'!U323/'25 TSE Stocks'!U322)</f>
        <v>6.7036069883390365E-2</v>
      </c>
      <c r="V323">
        <f>LN('25 TSE Stocks'!V323/'25 TSE Stocks'!V322)</f>
        <v>1.3690339490244533E-2</v>
      </c>
      <c r="W323">
        <f>LN('25 TSE Stocks'!W323/'25 TSE Stocks'!W322)</f>
        <v>0</v>
      </c>
      <c r="X323">
        <f>LN('25 TSE Stocks'!X323/'25 TSE Stocks'!X322)</f>
        <v>-5.0438184666511697E-2</v>
      </c>
      <c r="Y323">
        <f>LN('25 TSE Stocks'!Y323/'25 TSE Stocks'!Y322)</f>
        <v>6.1945529308383207E-2</v>
      </c>
      <c r="Z323">
        <f>LN('25 TSE Stocks'!Z323/'25 TSE Stocks'!Z322)</f>
        <v>-1.591007065058791E-3</v>
      </c>
    </row>
    <row r="324" spans="1:26" x14ac:dyDescent="0.25">
      <c r="A324" s="1">
        <v>43514</v>
      </c>
      <c r="B324">
        <f>LN('25 TSE Stocks'!B324/'25 TSE Stocks'!B323)</f>
        <v>-5.2706730057032691E-2</v>
      </c>
      <c r="C324">
        <f>LN('25 TSE Stocks'!C324/'25 TSE Stocks'!C323)</f>
        <v>1.6430481759455638E-2</v>
      </c>
      <c r="D324">
        <f>LN('25 TSE Stocks'!D324/'25 TSE Stocks'!D323)</f>
        <v>-1.0563345261165371E-2</v>
      </c>
      <c r="E324">
        <f>LN('25 TSE Stocks'!E324/'25 TSE Stocks'!E323)</f>
        <v>-2.9270316881464333E-2</v>
      </c>
      <c r="F324">
        <f>LN('25 TSE Stocks'!F324/'25 TSE Stocks'!F323)</f>
        <v>1.4928319111634416E-2</v>
      </c>
      <c r="G324">
        <f>LN('25 TSE Stocks'!G324/'25 TSE Stocks'!G323)</f>
        <v>1.7261279375133391E-2</v>
      </c>
      <c r="H324">
        <f>LN('25 TSE Stocks'!H324/'25 TSE Stocks'!H323)</f>
        <v>-1.1173312314316645E-2</v>
      </c>
      <c r="I324">
        <f>LN('25 TSE Stocks'!I324/'25 TSE Stocks'!I323)</f>
        <v>1.3219316855652393E-2</v>
      </c>
      <c r="J324">
        <f>LN('25 TSE Stocks'!J324/'25 TSE Stocks'!J323)</f>
        <v>-4.6920820960656287E-3</v>
      </c>
      <c r="K324">
        <f>LN('25 TSE Stocks'!K324/'25 TSE Stocks'!K323)</f>
        <v>2.5887988556878384E-2</v>
      </c>
      <c r="L324">
        <f>LN('25 TSE Stocks'!L324/'25 TSE Stocks'!L323)</f>
        <v>3.8413606926766888E-2</v>
      </c>
      <c r="M324">
        <f>LN('25 TSE Stocks'!M324/'25 TSE Stocks'!M323)</f>
        <v>3.6758985989025945E-2</v>
      </c>
      <c r="N324">
        <f>LN('25 TSE Stocks'!N324/'25 TSE Stocks'!N323)</f>
        <v>3.6531490026594803E-2</v>
      </c>
      <c r="O324">
        <f>LN('25 TSE Stocks'!O324/'25 TSE Stocks'!O323)</f>
        <v>2.6267548232546067E-3</v>
      </c>
      <c r="P324">
        <f>LN('25 TSE Stocks'!P324/'25 TSE Stocks'!P323)</f>
        <v>8.3249697178421983E-2</v>
      </c>
      <c r="Q324">
        <f>LN('25 TSE Stocks'!Q324/'25 TSE Stocks'!Q323)</f>
        <v>1.9881460586494287E-2</v>
      </c>
      <c r="R324">
        <f>LN('25 TSE Stocks'!R324/'25 TSE Stocks'!R323)</f>
        <v>1.5671508807913303E-2</v>
      </c>
      <c r="S324">
        <f>LN('25 TSE Stocks'!S324/'25 TSE Stocks'!S323)</f>
        <v>1.1799478566053394E-2</v>
      </c>
      <c r="T324">
        <f>LN('25 TSE Stocks'!T324/'25 TSE Stocks'!T323)</f>
        <v>2.63737966289249E-2</v>
      </c>
      <c r="U324">
        <f>LN('25 TSE Stocks'!U324/'25 TSE Stocks'!U323)</f>
        <v>3.7907272014569886E-2</v>
      </c>
      <c r="V324">
        <f>LN('25 TSE Stocks'!V324/'25 TSE Stocks'!V323)</f>
        <v>3.402516319709261E-2</v>
      </c>
      <c r="W324">
        <f>LN('25 TSE Stocks'!W324/'25 TSE Stocks'!W323)</f>
        <v>3.1986923944748426E-2</v>
      </c>
      <c r="X324">
        <f>LN('25 TSE Stocks'!X324/'25 TSE Stocks'!X323)</f>
        <v>1.2072561440086459E-2</v>
      </c>
      <c r="Y324">
        <f>LN('25 TSE Stocks'!Y324/'25 TSE Stocks'!Y323)</f>
        <v>4.768949071228306E-2</v>
      </c>
      <c r="Z324">
        <f>LN('25 TSE Stocks'!Z324/'25 TSE Stocks'!Z323)</f>
        <v>9.5085268384640896E-3</v>
      </c>
    </row>
    <row r="325" spans="1:26" x14ac:dyDescent="0.25">
      <c r="A325" s="1">
        <v>43521</v>
      </c>
      <c r="B325">
        <f>LN('25 TSE Stocks'!B325/'25 TSE Stocks'!B324)</f>
        <v>2.4302539418400215E-2</v>
      </c>
      <c r="C325">
        <f>LN('25 TSE Stocks'!C325/'25 TSE Stocks'!C324)</f>
        <v>6.0363175032017158E-2</v>
      </c>
      <c r="D325">
        <f>LN('25 TSE Stocks'!D325/'25 TSE Stocks'!D324)</f>
        <v>-1.6057456604005482E-2</v>
      </c>
      <c r="E325">
        <f>LN('25 TSE Stocks'!E325/'25 TSE Stocks'!E324)</f>
        <v>1.9608616800548682E-2</v>
      </c>
      <c r="F325">
        <f>LN('25 TSE Stocks'!F325/'25 TSE Stocks'!F324)</f>
        <v>-3.4518006801361619E-3</v>
      </c>
      <c r="G325">
        <f>LN('25 TSE Stocks'!G325/'25 TSE Stocks'!G324)</f>
        <v>-4.7733136922113225E-3</v>
      </c>
      <c r="H325">
        <f>LN('25 TSE Stocks'!H325/'25 TSE Stocks'!H324)</f>
        <v>1.9078544456400625E-2</v>
      </c>
      <c r="I325">
        <f>LN('25 TSE Stocks'!I325/'25 TSE Stocks'!I324)</f>
        <v>4.8625741430581327E-4</v>
      </c>
      <c r="J325">
        <f>LN('25 TSE Stocks'!J325/'25 TSE Stocks'!J324)</f>
        <v>-5.0096387822835282E-3</v>
      </c>
      <c r="K325">
        <f>LN('25 TSE Stocks'!K325/'25 TSE Stocks'!K324)</f>
        <v>1.6529037399282989E-2</v>
      </c>
      <c r="L325">
        <f>LN('25 TSE Stocks'!L325/'25 TSE Stocks'!L324)</f>
        <v>3.1790669864127978E-2</v>
      </c>
      <c r="M325">
        <f>LN('25 TSE Stocks'!M325/'25 TSE Stocks'!M324)</f>
        <v>1.1378598983042894E-2</v>
      </c>
      <c r="N325">
        <f>LN('25 TSE Stocks'!N325/'25 TSE Stocks'!N324)</f>
        <v>-2.6389387989646122E-2</v>
      </c>
      <c r="O325">
        <f>LN('25 TSE Stocks'!O325/'25 TSE Stocks'!O324)</f>
        <v>-6.8438721061282286E-3</v>
      </c>
      <c r="P325">
        <f>LN('25 TSE Stocks'!P325/'25 TSE Stocks'!P324)</f>
        <v>-1.4256870386687919E-2</v>
      </c>
      <c r="Q325">
        <f>LN('25 TSE Stocks'!Q325/'25 TSE Stocks'!Q324)</f>
        <v>1.949374957657694E-2</v>
      </c>
      <c r="R325">
        <f>LN('25 TSE Stocks'!R325/'25 TSE Stocks'!R324)</f>
        <v>-1.0148393681828285E-2</v>
      </c>
      <c r="S325">
        <f>LN('25 TSE Stocks'!S325/'25 TSE Stocks'!S324)</f>
        <v>-1.9245665857305708E-2</v>
      </c>
      <c r="T325">
        <f>LN('25 TSE Stocks'!T325/'25 TSE Stocks'!T324)</f>
        <v>-9.12131532334866E-3</v>
      </c>
      <c r="U325">
        <f>LN('25 TSE Stocks'!U325/'25 TSE Stocks'!U324)</f>
        <v>5.8657301352647774E-4</v>
      </c>
      <c r="V325">
        <f>LN('25 TSE Stocks'!V325/'25 TSE Stocks'!V324)</f>
        <v>-8.398351012742335E-3</v>
      </c>
      <c r="W325">
        <f>LN('25 TSE Stocks'!W325/'25 TSE Stocks'!W324)</f>
        <v>7.7696821609865563E-4</v>
      </c>
      <c r="X325">
        <f>LN('25 TSE Stocks'!X325/'25 TSE Stocks'!X324)</f>
        <v>1.6747792761521486E-2</v>
      </c>
      <c r="Y325">
        <f>LN('25 TSE Stocks'!Y325/'25 TSE Stocks'!Y324)</f>
        <v>-2.0986433856613317E-2</v>
      </c>
      <c r="Z325">
        <f>LN('25 TSE Stocks'!Z325/'25 TSE Stocks'!Z324)</f>
        <v>1.0980512519753707E-2</v>
      </c>
    </row>
    <row r="326" spans="1:26" x14ac:dyDescent="0.25">
      <c r="A326" s="1">
        <v>43528</v>
      </c>
      <c r="B326">
        <f>LN('25 TSE Stocks'!B326/'25 TSE Stocks'!B325)</f>
        <v>-2.5533377559589968E-2</v>
      </c>
      <c r="C326">
        <f>LN('25 TSE Stocks'!C326/'25 TSE Stocks'!C325)</f>
        <v>4.3663134672178777E-2</v>
      </c>
      <c r="D326">
        <f>LN('25 TSE Stocks'!D326/'25 TSE Stocks'!D325)</f>
        <v>-6.1186940258707675E-2</v>
      </c>
      <c r="E326">
        <f>LN('25 TSE Stocks'!E326/'25 TSE Stocks'!E325)</f>
        <v>-0.12937939009019381</v>
      </c>
      <c r="F326">
        <f>LN('25 TSE Stocks'!F326/'25 TSE Stocks'!F325)</f>
        <v>-3.3222507188151465E-2</v>
      </c>
      <c r="G326">
        <f>LN('25 TSE Stocks'!G326/'25 TSE Stocks'!G325)</f>
        <v>-2.3754837947864718E-2</v>
      </c>
      <c r="H326">
        <f>LN('25 TSE Stocks'!H326/'25 TSE Stocks'!H325)</f>
        <v>-6.8430670202485916E-2</v>
      </c>
      <c r="I326">
        <f>LN('25 TSE Stocks'!I326/'25 TSE Stocks'!I325)</f>
        <v>-3.1105946948980268E-2</v>
      </c>
      <c r="J326">
        <f>LN('25 TSE Stocks'!J326/'25 TSE Stocks'!J325)</f>
        <v>5.0096387822834432E-3</v>
      </c>
      <c r="K326">
        <f>LN('25 TSE Stocks'!K326/'25 TSE Stocks'!K325)</f>
        <v>-4.3810165733240555E-3</v>
      </c>
      <c r="L326">
        <f>LN('25 TSE Stocks'!L326/'25 TSE Stocks'!L325)</f>
        <v>-1.9750390021379387E-2</v>
      </c>
      <c r="M326">
        <f>LN('25 TSE Stocks'!M326/'25 TSE Stocks'!M325)</f>
        <v>-1.3434766809771634E-2</v>
      </c>
      <c r="N326">
        <f>LN('25 TSE Stocks'!N326/'25 TSE Stocks'!N325)</f>
        <v>-4.8391670890405622E-2</v>
      </c>
      <c r="O326">
        <f>LN('25 TSE Stocks'!O326/'25 TSE Stocks'!O325)</f>
        <v>-3.0029160188892384E-2</v>
      </c>
      <c r="P326">
        <f>LN('25 TSE Stocks'!P326/'25 TSE Stocks'!P325)</f>
        <v>-5.1563109148235559E-2</v>
      </c>
      <c r="Q326">
        <f>LN('25 TSE Stocks'!Q326/'25 TSE Stocks'!Q325)</f>
        <v>-3.0047948553665424E-2</v>
      </c>
      <c r="R326">
        <f>LN('25 TSE Stocks'!R326/'25 TSE Stocks'!R325)</f>
        <v>-6.8199420632665403E-2</v>
      </c>
      <c r="S326">
        <f>LN('25 TSE Stocks'!S326/'25 TSE Stocks'!S325)</f>
        <v>-5.3351166593860093E-3</v>
      </c>
      <c r="T326">
        <f>LN('25 TSE Stocks'!T326/'25 TSE Stocks'!T325)</f>
        <v>-3.0590505783447464E-3</v>
      </c>
      <c r="U326">
        <f>LN('25 TSE Stocks'!U326/'25 TSE Stocks'!U325)</f>
        <v>4.7968005098891278E-3</v>
      </c>
      <c r="V326">
        <f>LN('25 TSE Stocks'!V326/'25 TSE Stocks'!V325)</f>
        <v>-3.618932449912747E-2</v>
      </c>
      <c r="W326">
        <f>LN('25 TSE Stocks'!W326/'25 TSE Stocks'!W325)</f>
        <v>-3.9609191783513173E-2</v>
      </c>
      <c r="X326">
        <f>LN('25 TSE Stocks'!X326/'25 TSE Stocks'!X325)</f>
        <v>-8.338778466980298E-3</v>
      </c>
      <c r="Y326">
        <f>LN('25 TSE Stocks'!Y326/'25 TSE Stocks'!Y325)</f>
        <v>-0.14275459235414395</v>
      </c>
      <c r="Z326">
        <f>LN('25 TSE Stocks'!Z326/'25 TSE Stocks'!Z325)</f>
        <v>-1.2558845430282134E-2</v>
      </c>
    </row>
    <row r="327" spans="1:26" x14ac:dyDescent="0.25">
      <c r="A327" s="1">
        <v>43535</v>
      </c>
      <c r="B327">
        <f>LN('25 TSE Stocks'!B327/'25 TSE Stocks'!B326)</f>
        <v>5.6268584272152262E-2</v>
      </c>
      <c r="C327">
        <f>LN('25 TSE Stocks'!C327/'25 TSE Stocks'!C326)</f>
        <v>0.10629470029373625</v>
      </c>
      <c r="D327">
        <f>LN('25 TSE Stocks'!D327/'25 TSE Stocks'!D326)</f>
        <v>6.2983878139006855E-2</v>
      </c>
      <c r="E327">
        <f>LN('25 TSE Stocks'!E327/'25 TSE Stocks'!E326)</f>
        <v>-4.5205498267107645E-2</v>
      </c>
      <c r="F327">
        <f>LN('25 TSE Stocks'!F327/'25 TSE Stocks'!F326)</f>
        <v>2.2095532421385709E-2</v>
      </c>
      <c r="G327">
        <f>LN('25 TSE Stocks'!G327/'25 TSE Stocks'!G326)</f>
        <v>1.2779769025170237E-2</v>
      </c>
      <c r="H327">
        <f>LN('25 TSE Stocks'!H327/'25 TSE Stocks'!H326)</f>
        <v>1.3400471423455643E-2</v>
      </c>
      <c r="I327">
        <f>LN('25 TSE Stocks'!I327/'25 TSE Stocks'!I326)</f>
        <v>5.7507300921876333E-3</v>
      </c>
      <c r="J327">
        <f>LN('25 TSE Stocks'!J327/'25 TSE Stocks'!J326)</f>
        <v>3.3955411620051425E-2</v>
      </c>
      <c r="K327">
        <f>LN('25 TSE Stocks'!K327/'25 TSE Stocks'!K326)</f>
        <v>2.2789708943633726E-2</v>
      </c>
      <c r="L327">
        <f>LN('25 TSE Stocks'!L327/'25 TSE Stocks'!L326)</f>
        <v>3.5274723668249693E-2</v>
      </c>
      <c r="M327">
        <f>LN('25 TSE Stocks'!M327/'25 TSE Stocks'!M326)</f>
        <v>1.1755301735575966E-3</v>
      </c>
      <c r="N327">
        <f>LN('25 TSE Stocks'!N327/'25 TSE Stocks'!N326)</f>
        <v>6.0401586941318017E-2</v>
      </c>
      <c r="O327">
        <f>LN('25 TSE Stocks'!O327/'25 TSE Stocks'!O326)</f>
        <v>0</v>
      </c>
      <c r="P327">
        <f>LN('25 TSE Stocks'!P327/'25 TSE Stocks'!P326)</f>
        <v>1.0792019599708826E-3</v>
      </c>
      <c r="Q327">
        <f>LN('25 TSE Stocks'!Q327/'25 TSE Stocks'!Q326)</f>
        <v>3.97082202082134E-3</v>
      </c>
      <c r="R327">
        <f>LN('25 TSE Stocks'!R327/'25 TSE Stocks'!R326)</f>
        <v>2.4396937865089105E-2</v>
      </c>
      <c r="S327">
        <f>LN('25 TSE Stocks'!S327/'25 TSE Stocks'!S326)</f>
        <v>-1.5432206147783119E-2</v>
      </c>
      <c r="T327">
        <f>LN('25 TSE Stocks'!T327/'25 TSE Stocks'!T326)</f>
        <v>5.7736862606989951E-2</v>
      </c>
      <c r="U327">
        <f>LN('25 TSE Stocks'!U327/'25 TSE Stocks'!U326)</f>
        <v>1.114204881508972E-2</v>
      </c>
      <c r="V327">
        <f>LN('25 TSE Stocks'!V327/'25 TSE Stocks'!V326)</f>
        <v>-1.4470193649795845E-2</v>
      </c>
      <c r="W327">
        <f>LN('25 TSE Stocks'!W327/'25 TSE Stocks'!W326)</f>
        <v>-5.2665321830088581E-3</v>
      </c>
      <c r="X327">
        <f>LN('25 TSE Stocks'!X327/'25 TSE Stocks'!X326)</f>
        <v>5.3626496837950087E-2</v>
      </c>
      <c r="Y327">
        <f>LN('25 TSE Stocks'!Y327/'25 TSE Stocks'!Y326)</f>
        <v>3.2813452761142066E-2</v>
      </c>
      <c r="Z327">
        <f>LN('25 TSE Stocks'!Z327/'25 TSE Stocks'!Z326)</f>
        <v>1.5674181478283443E-2</v>
      </c>
    </row>
    <row r="328" spans="1:26" x14ac:dyDescent="0.25">
      <c r="A328" s="1">
        <v>43542</v>
      </c>
      <c r="B328">
        <f>LN('25 TSE Stocks'!B328/'25 TSE Stocks'!B327)</f>
        <v>0.13178359609726797</v>
      </c>
      <c r="C328">
        <f>LN('25 TSE Stocks'!C328/'25 TSE Stocks'!C327)</f>
        <v>2.7236625612927612E-2</v>
      </c>
      <c r="D328">
        <f>LN('25 TSE Stocks'!D328/'25 TSE Stocks'!D327)</f>
        <v>5.4161650944284073E-2</v>
      </c>
      <c r="E328">
        <f>LN('25 TSE Stocks'!E328/'25 TSE Stocks'!E327)</f>
        <v>4.33622661311742E-2</v>
      </c>
      <c r="F328">
        <f>LN('25 TSE Stocks'!F328/'25 TSE Stocks'!F327)</f>
        <v>-3.1516071356218088E-3</v>
      </c>
      <c r="G328">
        <f>LN('25 TSE Stocks'!G328/'25 TSE Stocks'!G327)</f>
        <v>2.0647025937909531E-2</v>
      </c>
      <c r="H328">
        <f>LN('25 TSE Stocks'!H328/'25 TSE Stocks'!H327)</f>
        <v>1.4864101060551044E-2</v>
      </c>
      <c r="I328">
        <f>LN('25 TSE Stocks'!I328/'25 TSE Stocks'!I327)</f>
        <v>1.9925050052785453E-3</v>
      </c>
      <c r="J328">
        <f>LN('25 TSE Stocks'!J328/'25 TSE Stocks'!J327)</f>
        <v>-6.6993985394606789E-3</v>
      </c>
      <c r="K328">
        <f>LN('25 TSE Stocks'!K328/'25 TSE Stocks'!K327)</f>
        <v>-9.7034919466549244E-3</v>
      </c>
      <c r="L328">
        <f>LN('25 TSE Stocks'!L328/'25 TSE Stocks'!L327)</f>
        <v>-9.0265695068573459E-3</v>
      </c>
      <c r="M328">
        <f>LN('25 TSE Stocks'!M328/'25 TSE Stocks'!M327)</f>
        <v>3.3783996913244699E-2</v>
      </c>
      <c r="N328">
        <f>LN('25 TSE Stocks'!N328/'25 TSE Stocks'!N327)</f>
        <v>-5.0979331235878774E-4</v>
      </c>
      <c r="O328">
        <f>LN('25 TSE Stocks'!O328/'25 TSE Stocks'!O327)</f>
        <v>-8.7479927142531007E-3</v>
      </c>
      <c r="P328">
        <f>LN('25 TSE Stocks'!P328/'25 TSE Stocks'!P327)</f>
        <v>-4.3243106468070997E-3</v>
      </c>
      <c r="Q328">
        <f>LN('25 TSE Stocks'!Q328/'25 TSE Stocks'!Q327)</f>
        <v>2.6385270300788373E-3</v>
      </c>
      <c r="R328">
        <f>LN('25 TSE Stocks'!R328/'25 TSE Stocks'!R327)</f>
        <v>-7.0192531240435188E-2</v>
      </c>
      <c r="S328">
        <f>LN('25 TSE Stocks'!S328/'25 TSE Stocks'!S327)</f>
        <v>-3.3204675797725562E-2</v>
      </c>
      <c r="T328">
        <f>LN('25 TSE Stocks'!T328/'25 TSE Stocks'!T327)</f>
        <v>1.4355564863913926E-2</v>
      </c>
      <c r="U328">
        <f>LN('25 TSE Stocks'!U328/'25 TSE Stocks'!U327)</f>
        <v>3.2267211592729717E-3</v>
      </c>
      <c r="V328">
        <f>LN('25 TSE Stocks'!V328/'25 TSE Stocks'!V327)</f>
        <v>6.5607386551434208E-2</v>
      </c>
      <c r="W328">
        <f>LN('25 TSE Stocks'!W328/'25 TSE Stocks'!W327)</f>
        <v>1.5716676277387483E-2</v>
      </c>
      <c r="X328">
        <f>LN('25 TSE Stocks'!X328/'25 TSE Stocks'!X327)</f>
        <v>-1.5575992789868579E-2</v>
      </c>
      <c r="Y328">
        <f>LN('25 TSE Stocks'!Y328/'25 TSE Stocks'!Y327)</f>
        <v>5.7225846233189053E-3</v>
      </c>
      <c r="Z328">
        <f>LN('25 TSE Stocks'!Z328/'25 TSE Stocks'!Z327)</f>
        <v>2.6095228735434586E-2</v>
      </c>
    </row>
    <row r="329" spans="1:26" x14ac:dyDescent="0.25">
      <c r="A329" s="1">
        <v>43549</v>
      </c>
      <c r="B329">
        <f>LN('25 TSE Stocks'!B329/'25 TSE Stocks'!B328)</f>
        <v>-5.7758722634618245E-2</v>
      </c>
      <c r="C329">
        <f>LN('25 TSE Stocks'!C329/'25 TSE Stocks'!C328)</f>
        <v>5.3452240240844842E-2</v>
      </c>
      <c r="D329">
        <f>LN('25 TSE Stocks'!D329/'25 TSE Stocks'!D328)</f>
        <v>-2.061919861625295E-2</v>
      </c>
      <c r="E329">
        <f>LN('25 TSE Stocks'!E329/'25 TSE Stocks'!E328)</f>
        <v>-3.7598348992767677E-2</v>
      </c>
      <c r="F329">
        <f>LN('25 TSE Stocks'!F329/'25 TSE Stocks'!F328)</f>
        <v>-3.6068881910134312E-2</v>
      </c>
      <c r="G329">
        <f>LN('25 TSE Stocks'!G329/'25 TSE Stocks'!G328)</f>
        <v>-4.0186795609409083E-2</v>
      </c>
      <c r="H329">
        <f>LN('25 TSE Stocks'!H329/'25 TSE Stocks'!H328)</f>
        <v>-3.6732080575573846E-2</v>
      </c>
      <c r="I329">
        <f>LN('25 TSE Stocks'!I329/'25 TSE Stocks'!I328)</f>
        <v>9.9035310432294514E-3</v>
      </c>
      <c r="J329">
        <f>LN('25 TSE Stocks'!J329/'25 TSE Stocks'!J328)</f>
        <v>-4.415265437038822E-2</v>
      </c>
      <c r="K329">
        <f>LN('25 TSE Stocks'!K329/'25 TSE Stocks'!K328)</f>
        <v>1.1847096149932684E-2</v>
      </c>
      <c r="L329">
        <f>LN('25 TSE Stocks'!L329/'25 TSE Stocks'!L328)</f>
        <v>2.5874480461953674E-3</v>
      </c>
      <c r="M329">
        <f>LN('25 TSE Stocks'!M329/'25 TSE Stocks'!M328)</f>
        <v>-8.5212075462430038E-4</v>
      </c>
      <c r="N329">
        <f>LN('25 TSE Stocks'!N329/'25 TSE Stocks'!N328)</f>
        <v>-7.1648113718041804E-3</v>
      </c>
      <c r="O329">
        <f>LN('25 TSE Stocks'!O329/'25 TSE Stocks'!O328)</f>
        <v>-1.3823757613068394E-2</v>
      </c>
      <c r="P329">
        <f>LN('25 TSE Stocks'!P329/'25 TSE Stocks'!P328)</f>
        <v>-2.4123945309139975E-2</v>
      </c>
      <c r="Q329">
        <f>LN('25 TSE Stocks'!Q329/'25 TSE Stocks'!Q328)</f>
        <v>1.3167247865766226E-3</v>
      </c>
      <c r="R329">
        <f>LN('25 TSE Stocks'!R329/'25 TSE Stocks'!R328)</f>
        <v>-3.6675536459688109E-2</v>
      </c>
      <c r="S329">
        <f>LN('25 TSE Stocks'!S329/'25 TSE Stocks'!S328)</f>
        <v>-1.2945376147618788E-2</v>
      </c>
      <c r="T329">
        <f>LN('25 TSE Stocks'!T329/'25 TSE Stocks'!T328)</f>
        <v>-1.8993184127878433E-2</v>
      </c>
      <c r="U329">
        <f>LN('25 TSE Stocks'!U329/'25 TSE Stocks'!U328)</f>
        <v>2.9867737320749101E-3</v>
      </c>
      <c r="V329">
        <f>LN('25 TSE Stocks'!V329/'25 TSE Stocks'!V328)</f>
        <v>-3.4413270552377979E-2</v>
      </c>
      <c r="W329">
        <f>LN('25 TSE Stocks'!W329/'25 TSE Stocks'!W328)</f>
        <v>5.6736213877869444E-2</v>
      </c>
      <c r="X329">
        <f>LN('25 TSE Stocks'!X329/'25 TSE Stocks'!X328)</f>
        <v>-1.1521336209519012E-2</v>
      </c>
      <c r="Y329">
        <f>LN('25 TSE Stocks'!Y329/'25 TSE Stocks'!Y328)</f>
        <v>-1.436823414177105E-2</v>
      </c>
      <c r="Z329">
        <f>LN('25 TSE Stocks'!Z329/'25 TSE Stocks'!Z328)</f>
        <v>-1.0662713487124026E-2</v>
      </c>
    </row>
    <row r="330" spans="1:26" x14ac:dyDescent="0.25">
      <c r="A330" s="1">
        <v>43556</v>
      </c>
      <c r="B330">
        <f>LN('25 TSE Stocks'!B330/'25 TSE Stocks'!B329)</f>
        <v>0.11332867374492769</v>
      </c>
      <c r="C330">
        <f>LN('25 TSE Stocks'!C330/'25 TSE Stocks'!C329)</f>
        <v>-7.4704423738988335E-2</v>
      </c>
      <c r="D330">
        <f>LN('25 TSE Stocks'!D330/'25 TSE Stocks'!D329)</f>
        <v>0.11353965803938712</v>
      </c>
      <c r="E330">
        <f>LN('25 TSE Stocks'!E330/'25 TSE Stocks'!E329)</f>
        <v>0.11183755090411664</v>
      </c>
      <c r="F330">
        <f>LN('25 TSE Stocks'!F330/'25 TSE Stocks'!F329)</f>
        <v>5.8709145884032768E-2</v>
      </c>
      <c r="G330">
        <f>LN('25 TSE Stocks'!G330/'25 TSE Stocks'!G329)</f>
        <v>7.09548227906487E-2</v>
      </c>
      <c r="H330">
        <f>LN('25 TSE Stocks'!H330/'25 TSE Stocks'!H329)</f>
        <v>6.954925695256757E-2</v>
      </c>
      <c r="I330">
        <f>LN('25 TSE Stocks'!I330/'25 TSE Stocks'!I329)</f>
        <v>2.4966117680631658E-2</v>
      </c>
      <c r="J330">
        <f>LN('25 TSE Stocks'!J330/'25 TSE Stocks'!J329)</f>
        <v>-1.7356124664002215E-2</v>
      </c>
      <c r="K330">
        <f>LN('25 TSE Stocks'!K330/'25 TSE Stocks'!K329)</f>
        <v>-2.2740350053408104E-2</v>
      </c>
      <c r="L330">
        <f>LN('25 TSE Stocks'!L330/'25 TSE Stocks'!L329)</f>
        <v>-5.9523692026329386E-2</v>
      </c>
      <c r="M330">
        <f>LN('25 TSE Stocks'!M330/'25 TSE Stocks'!M329)</f>
        <v>2.8412199412363233E-2</v>
      </c>
      <c r="N330">
        <f>LN('25 TSE Stocks'!N330/'25 TSE Stocks'!N329)</f>
        <v>0.10242857045441128</v>
      </c>
      <c r="O330">
        <f>LN('25 TSE Stocks'!O330/'25 TSE Stocks'!O329)</f>
        <v>-5.0238158285494019E-3</v>
      </c>
      <c r="P330">
        <f>LN('25 TSE Stocks'!P330/'25 TSE Stocks'!P329)</f>
        <v>6.6370762255257469E-3</v>
      </c>
      <c r="Q330">
        <f>LN('25 TSE Stocks'!Q330/'25 TSE Stocks'!Q329)</f>
        <v>5.8518818136467478E-3</v>
      </c>
      <c r="R330">
        <f>LN('25 TSE Stocks'!R330/'25 TSE Stocks'!R329)</f>
        <v>-2.1787284085479988E-2</v>
      </c>
      <c r="S330">
        <f>LN('25 TSE Stocks'!S330/'25 TSE Stocks'!S329)</f>
        <v>-2.6403963861985721E-2</v>
      </c>
      <c r="T330">
        <f>LN('25 TSE Stocks'!T330/'25 TSE Stocks'!T329)</f>
        <v>7.1044871574389323E-2</v>
      </c>
      <c r="U330">
        <f>LN('25 TSE Stocks'!U330/'25 TSE Stocks'!U329)</f>
        <v>-2.3678099415989282E-2</v>
      </c>
      <c r="V330">
        <f>LN('25 TSE Stocks'!V330/'25 TSE Stocks'!V329)</f>
        <v>0.12587373041957384</v>
      </c>
      <c r="W330">
        <f>LN('25 TSE Stocks'!W330/'25 TSE Stocks'!W329)</f>
        <v>1.6886121227516208E-2</v>
      </c>
      <c r="X330">
        <f>LN('25 TSE Stocks'!X330/'25 TSE Stocks'!X329)</f>
        <v>-3.0946167042234792E-2</v>
      </c>
      <c r="Y330">
        <f>LN('25 TSE Stocks'!Y330/'25 TSE Stocks'!Y329)</f>
        <v>9.9118247482326977E-2</v>
      </c>
      <c r="Z330">
        <f>LN('25 TSE Stocks'!Z330/'25 TSE Stocks'!Z329)</f>
        <v>-1.6260014482683993E-2</v>
      </c>
    </row>
    <row r="331" spans="1:26" x14ac:dyDescent="0.25">
      <c r="A331" s="1">
        <v>43563</v>
      </c>
      <c r="B331">
        <f>LN('25 TSE Stocks'!B331/'25 TSE Stocks'!B330)</f>
        <v>-3.536733623692434E-2</v>
      </c>
      <c r="C331">
        <f>LN('25 TSE Stocks'!C331/'25 TSE Stocks'!C330)</f>
        <v>-1.2004913500253084E-2</v>
      </c>
      <c r="D331">
        <f>LN('25 TSE Stocks'!D331/'25 TSE Stocks'!D330)</f>
        <v>-1.5674300278052576E-2</v>
      </c>
      <c r="E331">
        <f>LN('25 TSE Stocks'!E331/'25 TSE Stocks'!E330)</f>
        <v>-2.7925097948469254E-2</v>
      </c>
      <c r="F331">
        <f>LN('25 TSE Stocks'!F331/'25 TSE Stocks'!F330)</f>
        <v>-2.9280694860219801E-2</v>
      </c>
      <c r="G331">
        <f>LN('25 TSE Stocks'!G331/'25 TSE Stocks'!G330)</f>
        <v>-7.4839216025127941E-3</v>
      </c>
      <c r="H331">
        <f>LN('25 TSE Stocks'!H331/'25 TSE Stocks'!H330)</f>
        <v>-9.724539889229682E-3</v>
      </c>
      <c r="I331">
        <f>LN('25 TSE Stocks'!I331/'25 TSE Stocks'!I330)</f>
        <v>-1.5045325018640599E-2</v>
      </c>
      <c r="J331">
        <f>LN('25 TSE Stocks'!J331/'25 TSE Stocks'!J330)</f>
        <v>-3.7223045426684087E-2</v>
      </c>
      <c r="K331">
        <f>LN('25 TSE Stocks'!K331/'25 TSE Stocks'!K330)</f>
        <v>5.8495996807199274E-2</v>
      </c>
      <c r="L331">
        <f>LN('25 TSE Stocks'!L331/'25 TSE Stocks'!L330)</f>
        <v>1.3745695177365181E-3</v>
      </c>
      <c r="M331">
        <f>LN('25 TSE Stocks'!M331/'25 TSE Stocks'!M330)</f>
        <v>-8.5070245605976105E-2</v>
      </c>
      <c r="N331">
        <f>LN('25 TSE Stocks'!N331/'25 TSE Stocks'!N330)</f>
        <v>-7.3074314534740309E-2</v>
      </c>
      <c r="O331">
        <f>LN('25 TSE Stocks'!O331/'25 TSE Stocks'!O330)</f>
        <v>-3.9377374116016078E-2</v>
      </c>
      <c r="P331">
        <f>LN('25 TSE Stocks'!P331/'25 TSE Stocks'!P330)</f>
        <v>2.202717734183254E-3</v>
      </c>
      <c r="Q331">
        <f>LN('25 TSE Stocks'!Q331/'25 TSE Stocks'!Q330)</f>
        <v>1.0484932152140322E-2</v>
      </c>
      <c r="R331">
        <f>LN('25 TSE Stocks'!R331/'25 TSE Stocks'!R330)</f>
        <v>-6.3397066675208724E-2</v>
      </c>
      <c r="S331">
        <f>LN('25 TSE Stocks'!S331/'25 TSE Stocks'!S330)</f>
        <v>-0.13019251313180918</v>
      </c>
      <c r="T331">
        <f>LN('25 TSE Stocks'!T331/'25 TSE Stocks'!T330)</f>
        <v>-1.050619543392043E-2</v>
      </c>
      <c r="U331">
        <f>LN('25 TSE Stocks'!U331/'25 TSE Stocks'!U330)</f>
        <v>-2.6420648474389942E-2</v>
      </c>
      <c r="V331">
        <f>LN('25 TSE Stocks'!V331/'25 TSE Stocks'!V330)</f>
        <v>7.121340147201163E-3</v>
      </c>
      <c r="W331">
        <f>LN('25 TSE Stocks'!W331/'25 TSE Stocks'!W330)</f>
        <v>-6.416135065627486E-3</v>
      </c>
      <c r="X331">
        <f>LN('25 TSE Stocks'!X331/'25 TSE Stocks'!X330)</f>
        <v>1.2755777670652535E-2</v>
      </c>
      <c r="Y331">
        <f>LN('25 TSE Stocks'!Y331/'25 TSE Stocks'!Y330)</f>
        <v>-5.315752275044823E-2</v>
      </c>
      <c r="Z331">
        <f>LN('25 TSE Stocks'!Z331/'25 TSE Stocks'!Z330)</f>
        <v>-1.1119956637418693E-2</v>
      </c>
    </row>
    <row r="332" spans="1:26" x14ac:dyDescent="0.25">
      <c r="A332" s="1">
        <v>43570</v>
      </c>
      <c r="B332">
        <f>LN('25 TSE Stocks'!B332/'25 TSE Stocks'!B331)</f>
        <v>-3.004222774188315E-3</v>
      </c>
      <c r="C332">
        <f>LN('25 TSE Stocks'!C332/'25 TSE Stocks'!C331)</f>
        <v>4.8192253921920461E-3</v>
      </c>
      <c r="D332">
        <f>LN('25 TSE Stocks'!D332/'25 TSE Stocks'!D331)</f>
        <v>7.0150683217533968E-2</v>
      </c>
      <c r="E332">
        <f>LN('25 TSE Stocks'!E332/'25 TSE Stocks'!E331)</f>
        <v>0.17491970424466335</v>
      </c>
      <c r="F332">
        <f>LN('25 TSE Stocks'!F332/'25 TSE Stocks'!F331)</f>
        <v>1.8378461040350059E-2</v>
      </c>
      <c r="G332">
        <f>LN('25 TSE Stocks'!G332/'25 TSE Stocks'!G331)</f>
        <v>2.4588287471672108E-2</v>
      </c>
      <c r="H332">
        <f>LN('25 TSE Stocks'!H332/'25 TSE Stocks'!H331)</f>
        <v>4.614976674937564E-2</v>
      </c>
      <c r="I332">
        <f>LN('25 TSE Stocks'!I332/'25 TSE Stocks'!I331)</f>
        <v>-1.7042988667735647E-2</v>
      </c>
      <c r="J332">
        <f>LN('25 TSE Stocks'!J332/'25 TSE Stocks'!J331)</f>
        <v>-3.783787507872003E-2</v>
      </c>
      <c r="K332">
        <f>LN('25 TSE Stocks'!K332/'25 TSE Stocks'!K331)</f>
        <v>1.0327249807401667E-3</v>
      </c>
      <c r="L332">
        <f>LN('25 TSE Stocks'!L332/'25 TSE Stocks'!L331)</f>
        <v>2.7434140929090524E-3</v>
      </c>
      <c r="M332">
        <f>LN('25 TSE Stocks'!M332/'25 TSE Stocks'!M331)</f>
        <v>-0.13835456025922543</v>
      </c>
      <c r="N332">
        <f>LN('25 TSE Stocks'!N332/'25 TSE Stocks'!N331)</f>
        <v>3.6242958112648598E-2</v>
      </c>
      <c r="O332">
        <f>LN('25 TSE Stocks'!O332/'25 TSE Stocks'!O331)</f>
        <v>-2.177203300360242E-2</v>
      </c>
      <c r="P332">
        <f>LN('25 TSE Stocks'!P332/'25 TSE Stocks'!P331)</f>
        <v>-1.7758342271227544E-2</v>
      </c>
      <c r="Q332">
        <f>LN('25 TSE Stocks'!Q332/'25 TSE Stocks'!Q331)</f>
        <v>1.3028956740366551E-3</v>
      </c>
      <c r="R332">
        <f>LN('25 TSE Stocks'!R332/'25 TSE Stocks'!R331)</f>
        <v>-3.9898849313819068E-2</v>
      </c>
      <c r="S332">
        <f>LN('25 TSE Stocks'!S332/'25 TSE Stocks'!S331)</f>
        <v>-1.7291336590410475E-2</v>
      </c>
      <c r="T332">
        <f>LN('25 TSE Stocks'!T332/'25 TSE Stocks'!T331)</f>
        <v>1.1605564006801905E-2</v>
      </c>
      <c r="U332">
        <f>LN('25 TSE Stocks'!U332/'25 TSE Stocks'!U331)</f>
        <v>-1.0858685114091876E-3</v>
      </c>
      <c r="V332">
        <f>LN('25 TSE Stocks'!V332/'25 TSE Stocks'!V331)</f>
        <v>-2.7110999236554377E-2</v>
      </c>
      <c r="W332">
        <f>LN('25 TSE Stocks'!W332/'25 TSE Stocks'!W331)</f>
        <v>-1.1424495449950016E-2</v>
      </c>
      <c r="X332">
        <f>LN('25 TSE Stocks'!X332/'25 TSE Stocks'!X331)</f>
        <v>-1.4084794632936918E-2</v>
      </c>
      <c r="Y332">
        <f>LN('25 TSE Stocks'!Y332/'25 TSE Stocks'!Y331)</f>
        <v>1.5770130504241042E-2</v>
      </c>
      <c r="Z332">
        <f>LN('25 TSE Stocks'!Z332/'25 TSE Stocks'!Z331)</f>
        <v>-1.2861887579254187E-2</v>
      </c>
    </row>
    <row r="333" spans="1:26" x14ac:dyDescent="0.25">
      <c r="A333" s="1">
        <v>43577</v>
      </c>
      <c r="B333">
        <f>LN('25 TSE Stocks'!B333/'25 TSE Stocks'!B332)</f>
        <v>8.98652756024052E-3</v>
      </c>
      <c r="C333">
        <f>LN('25 TSE Stocks'!C333/'25 TSE Stocks'!C332)</f>
        <v>6.2884583686629636E-2</v>
      </c>
      <c r="D333">
        <f>LN('25 TSE Stocks'!D333/'25 TSE Stocks'!D332)</f>
        <v>-1.4738247922759225E-3</v>
      </c>
      <c r="E333">
        <f>LN('25 TSE Stocks'!E333/'25 TSE Stocks'!E332)</f>
        <v>-0.11315057219878641</v>
      </c>
      <c r="F333">
        <f>LN('25 TSE Stocks'!F333/'25 TSE Stocks'!F332)</f>
        <v>-2.8150479172666228E-2</v>
      </c>
      <c r="G333">
        <f>LN('25 TSE Stocks'!G333/'25 TSE Stocks'!G332)</f>
        <v>-7.6461041501496409E-3</v>
      </c>
      <c r="H333">
        <f>LN('25 TSE Stocks'!H333/'25 TSE Stocks'!H332)</f>
        <v>-3.1598138911255132E-2</v>
      </c>
      <c r="I333">
        <f>LN('25 TSE Stocks'!I333/'25 TSE Stocks'!I332)</f>
        <v>-1.733856036144699E-2</v>
      </c>
      <c r="J333">
        <f>LN('25 TSE Stocks'!J333/'25 TSE Stocks'!J332)</f>
        <v>4.5740775166863742E-2</v>
      </c>
      <c r="K333">
        <f>LN('25 TSE Stocks'!K333/'25 TSE Stocks'!K332)</f>
        <v>-8.9547828891186135E-2</v>
      </c>
      <c r="L333">
        <f>LN('25 TSE Stocks'!L333/'25 TSE Stocks'!L332)</f>
        <v>3.3673391302482189E-2</v>
      </c>
      <c r="M333">
        <f>LN('25 TSE Stocks'!M333/'25 TSE Stocks'!M332)</f>
        <v>8.9732694748367731E-2</v>
      </c>
      <c r="N333">
        <f>LN('25 TSE Stocks'!N333/'25 TSE Stocks'!N332)</f>
        <v>7.1891407698025074E-3</v>
      </c>
      <c r="O333">
        <f>LN('25 TSE Stocks'!O333/'25 TSE Stocks'!O332)</f>
        <v>-1.7402173757065865E-2</v>
      </c>
      <c r="P333">
        <f>LN('25 TSE Stocks'!P333/'25 TSE Stocks'!P332)</f>
        <v>-3.3652305449958426E-3</v>
      </c>
      <c r="Q333">
        <f>LN('25 TSE Stocks'!Q333/'25 TSE Stocks'!Q332)</f>
        <v>-4.6643955316028884E-2</v>
      </c>
      <c r="R333">
        <f>LN('25 TSE Stocks'!R333/'25 TSE Stocks'!R332)</f>
        <v>4.6137421429481774E-2</v>
      </c>
      <c r="S333">
        <f>LN('25 TSE Stocks'!S333/'25 TSE Stocks'!S332)</f>
        <v>5.7969563826266732E-3</v>
      </c>
      <c r="T333">
        <f>LN('25 TSE Stocks'!T333/'25 TSE Stocks'!T332)</f>
        <v>-1.9417928738456956E-2</v>
      </c>
      <c r="U333">
        <f>LN('25 TSE Stocks'!U333/'25 TSE Stocks'!U332)</f>
        <v>3.2544376840380952E-2</v>
      </c>
      <c r="V333">
        <f>LN('25 TSE Stocks'!V333/'25 TSE Stocks'!V332)</f>
        <v>6.1504921067845868E-3</v>
      </c>
      <c r="W333">
        <f>LN('25 TSE Stocks'!W333/'25 TSE Stocks'!W332)</f>
        <v>8.3907974677414569E-3</v>
      </c>
      <c r="X333">
        <f>LN('25 TSE Stocks'!X333/'25 TSE Stocks'!X332)</f>
        <v>1.4084794632936892E-2</v>
      </c>
      <c r="Y333">
        <f>LN('25 TSE Stocks'!Y333/'25 TSE Stocks'!Y332)</f>
        <v>-0.13918390879264325</v>
      </c>
      <c r="Z333">
        <f>LN('25 TSE Stocks'!Z333/'25 TSE Stocks'!Z332)</f>
        <v>-1.6197410997621029E-3</v>
      </c>
    </row>
    <row r="334" spans="1:26" x14ac:dyDescent="0.25">
      <c r="A334" s="1">
        <v>43591</v>
      </c>
      <c r="B334">
        <f>LN('25 TSE Stocks'!B335/'25 TSE Stocks'!B334)</f>
        <v>-9.1540029975228962E-2</v>
      </c>
      <c r="C334">
        <f>LN('25 TSE Stocks'!C335/'25 TSE Stocks'!C334)</f>
        <v>2.3425479916396864E-2</v>
      </c>
      <c r="D334">
        <f>LN('25 TSE Stocks'!D335/'25 TSE Stocks'!D334)</f>
        <v>-6.709834202217943E-2</v>
      </c>
      <c r="E334">
        <f>LN('25 TSE Stocks'!E335/'25 TSE Stocks'!E334)</f>
        <v>-0.11073622001121143</v>
      </c>
      <c r="F334">
        <f>LN('25 TSE Stocks'!F335/'25 TSE Stocks'!F334)</f>
        <v>-4.9199318764884648E-2</v>
      </c>
      <c r="G334">
        <f>LN('25 TSE Stocks'!G335/'25 TSE Stocks'!G334)</f>
        <v>-5.4767564385562767E-2</v>
      </c>
      <c r="H334">
        <f>LN('25 TSE Stocks'!H335/'25 TSE Stocks'!H334)</f>
        <v>-0.20603561406603871</v>
      </c>
      <c r="I334">
        <f>LN('25 TSE Stocks'!I335/'25 TSE Stocks'!I334)</f>
        <v>-4.9021655838250328E-2</v>
      </c>
      <c r="J334">
        <f>LN('25 TSE Stocks'!J335/'25 TSE Stocks'!J334)</f>
        <v>0.12489434894042029</v>
      </c>
      <c r="K334">
        <f>LN('25 TSE Stocks'!K335/'25 TSE Stocks'!K334)</f>
        <v>-3.561562849047549E-2</v>
      </c>
      <c r="L334">
        <f>LN('25 TSE Stocks'!L335/'25 TSE Stocks'!L334)</f>
        <v>-7.2784346378183637E-2</v>
      </c>
      <c r="M334">
        <f>LN('25 TSE Stocks'!M335/'25 TSE Stocks'!M334)</f>
        <v>-3.4333797189011417E-2</v>
      </c>
      <c r="N334">
        <f>LN('25 TSE Stocks'!N335/'25 TSE Stocks'!N334)</f>
        <v>-7.5357747644797288E-2</v>
      </c>
      <c r="O334">
        <f>LN('25 TSE Stocks'!O335/'25 TSE Stocks'!O334)</f>
        <v>2.6285901226670714E-2</v>
      </c>
      <c r="P334">
        <f>LN('25 TSE Stocks'!P335/'25 TSE Stocks'!P334)</f>
        <v>-4.0119841284211775E-2</v>
      </c>
      <c r="Q334">
        <f>LN('25 TSE Stocks'!Q335/'25 TSE Stocks'!Q334)</f>
        <v>-6.1904573148316849E-2</v>
      </c>
      <c r="R334">
        <f>LN('25 TSE Stocks'!R335/'25 TSE Stocks'!R334)</f>
        <v>-4.2615965578349985E-2</v>
      </c>
      <c r="S334">
        <f>LN('25 TSE Stocks'!S335/'25 TSE Stocks'!S334)</f>
        <v>-7.7370548677499294E-3</v>
      </c>
      <c r="T334">
        <f>LN('25 TSE Stocks'!T335/'25 TSE Stocks'!T334)</f>
        <v>-9.8845976060255969E-2</v>
      </c>
      <c r="U334">
        <f>LN('25 TSE Stocks'!U335/'25 TSE Stocks'!U334)</f>
        <v>-1.4952961917341575E-2</v>
      </c>
      <c r="V334">
        <f>LN('25 TSE Stocks'!V335/'25 TSE Stocks'!V334)</f>
        <v>-9.4029061457222951E-2</v>
      </c>
      <c r="W334">
        <f>LN('25 TSE Stocks'!W335/'25 TSE Stocks'!W334)</f>
        <v>-5.9059467162679791E-2</v>
      </c>
      <c r="X334">
        <f>LN('25 TSE Stocks'!X335/'25 TSE Stocks'!X334)</f>
        <v>-8.0516174481232147E-2</v>
      </c>
      <c r="Y334">
        <f>LN('25 TSE Stocks'!Y335/'25 TSE Stocks'!Y334)</f>
        <v>-0.11067394031582117</v>
      </c>
      <c r="Z334">
        <f>LN('25 TSE Stocks'!Z335/'25 TSE Stocks'!Z334)</f>
        <v>-3.246423752260964E-3</v>
      </c>
    </row>
    <row r="335" spans="1:26" x14ac:dyDescent="0.25">
      <c r="A335" s="1">
        <v>43598</v>
      </c>
      <c r="B335">
        <f>LN('25 TSE Stocks'!B336/'25 TSE Stocks'!B335)</f>
        <v>-8.049655232908394E-2</v>
      </c>
      <c r="C335">
        <f>LN('25 TSE Stocks'!C336/'25 TSE Stocks'!C335)</f>
        <v>3.5737456708265308E-2</v>
      </c>
      <c r="D335">
        <f>LN('25 TSE Stocks'!D336/'25 TSE Stocks'!D335)</f>
        <v>-8.5578549813095248E-2</v>
      </c>
      <c r="E335">
        <f>LN('25 TSE Stocks'!E336/'25 TSE Stocks'!E335)</f>
        <v>-5.9347607334112124E-2</v>
      </c>
      <c r="F335">
        <f>LN('25 TSE Stocks'!F336/'25 TSE Stocks'!F335)</f>
        <v>-4.1937066492478019E-2</v>
      </c>
      <c r="G335">
        <f>LN('25 TSE Stocks'!G336/'25 TSE Stocks'!G335)</f>
        <v>-5.3685357266639267E-3</v>
      </c>
      <c r="H335">
        <f>LN('25 TSE Stocks'!H336/'25 TSE Stocks'!H335)</f>
        <v>-5.2643636743895036E-2</v>
      </c>
      <c r="I335">
        <f>LN('25 TSE Stocks'!I336/'25 TSE Stocks'!I335)</f>
        <v>1.0479736715426588E-2</v>
      </c>
      <c r="J335">
        <f>LN('25 TSE Stocks'!J336/'25 TSE Stocks'!J335)</f>
        <v>6.1433571775366472E-2</v>
      </c>
      <c r="K335">
        <f>LN('25 TSE Stocks'!K336/'25 TSE Stocks'!K335)</f>
        <v>2.9956355202359695E-2</v>
      </c>
      <c r="L335">
        <f>LN('25 TSE Stocks'!L336/'25 TSE Stocks'!L335)</f>
        <v>-4.5164299349012345E-2</v>
      </c>
      <c r="M335">
        <f>LN('25 TSE Stocks'!M336/'25 TSE Stocks'!M335)</f>
        <v>5.721371908144713E-2</v>
      </c>
      <c r="N335">
        <f>LN('25 TSE Stocks'!N336/'25 TSE Stocks'!N335)</f>
        <v>-3.6176917486089318E-2</v>
      </c>
      <c r="O335">
        <f>LN('25 TSE Stocks'!O336/'25 TSE Stocks'!O335)</f>
        <v>4.4964392128478699E-2</v>
      </c>
      <c r="P335">
        <f>LN('25 TSE Stocks'!P336/'25 TSE Stocks'!P335)</f>
        <v>-2.6067879247780121E-2</v>
      </c>
      <c r="Q335">
        <f>LN('25 TSE Stocks'!Q336/'25 TSE Stocks'!Q335)</f>
        <v>-1.1678938458091951E-2</v>
      </c>
      <c r="R335">
        <f>LN('25 TSE Stocks'!R336/'25 TSE Stocks'!R335)</f>
        <v>1.423041718247782E-2</v>
      </c>
      <c r="S335">
        <f>LN('25 TSE Stocks'!S336/'25 TSE Stocks'!S335)</f>
        <v>-1.3685582299207823E-2</v>
      </c>
      <c r="T335">
        <f>LN('25 TSE Stocks'!T336/'25 TSE Stocks'!T335)</f>
        <v>-8.6505456184161306E-2</v>
      </c>
      <c r="U335">
        <f>LN('25 TSE Stocks'!U336/'25 TSE Stocks'!U335)</f>
        <v>5.0201258243144288E-2</v>
      </c>
      <c r="V335">
        <f>LN('25 TSE Stocks'!V336/'25 TSE Stocks'!V335)</f>
        <v>-0.10311763277987149</v>
      </c>
      <c r="W335">
        <f>LN('25 TSE Stocks'!W336/'25 TSE Stocks'!W335)</f>
        <v>1.3208335757475672E-2</v>
      </c>
      <c r="X335">
        <f>LN('25 TSE Stocks'!X336/'25 TSE Stocks'!X335)</f>
        <v>5.6682206447092641E-3</v>
      </c>
      <c r="Y335">
        <f>LN('25 TSE Stocks'!Y336/'25 TSE Stocks'!Y335)</f>
        <v>4.1904475690374351E-2</v>
      </c>
      <c r="Z335">
        <f>LN('25 TSE Stocks'!Z336/'25 TSE Stocks'!Z335)</f>
        <v>3.6715869545630032E-2</v>
      </c>
    </row>
    <row r="336" spans="1:26" x14ac:dyDescent="0.25">
      <c r="A336" s="1">
        <v>43605</v>
      </c>
      <c r="B336">
        <f>LN('25 TSE Stocks'!B337/'25 TSE Stocks'!B336)</f>
        <v>-9.5310310185392502E-2</v>
      </c>
      <c r="C336">
        <f>LN('25 TSE Stocks'!C337/'25 TSE Stocks'!C336)</f>
        <v>-3.0240042765050757E-2</v>
      </c>
      <c r="D336">
        <f>LN('25 TSE Stocks'!D337/'25 TSE Stocks'!D336)</f>
        <v>-8.7948944009097807E-2</v>
      </c>
      <c r="E336">
        <f>LN('25 TSE Stocks'!E337/'25 TSE Stocks'!E336)</f>
        <v>-9.7284555072829015E-2</v>
      </c>
      <c r="F336">
        <f>LN('25 TSE Stocks'!F337/'25 TSE Stocks'!F336)</f>
        <v>6.3543425286538436E-3</v>
      </c>
      <c r="G336">
        <f>LN('25 TSE Stocks'!G337/'25 TSE Stocks'!G336)</f>
        <v>0</v>
      </c>
      <c r="H336">
        <f>LN('25 TSE Stocks'!H337/'25 TSE Stocks'!H336)</f>
        <v>1.0341298395777366E-2</v>
      </c>
      <c r="I336">
        <f>LN('25 TSE Stocks'!I337/'25 TSE Stocks'!I336)</f>
        <v>-9.6696716421186997E-3</v>
      </c>
      <c r="J336">
        <f>LN('25 TSE Stocks'!J337/'25 TSE Stocks'!J336)</f>
        <v>6.7716779398275476E-3</v>
      </c>
      <c r="K336">
        <f>LN('25 TSE Stocks'!K337/'25 TSE Stocks'!K336)</f>
        <v>-6.6887082290825961E-2</v>
      </c>
      <c r="L336">
        <f>LN('25 TSE Stocks'!L337/'25 TSE Stocks'!L336)</f>
        <v>-2.7192060243827965E-2</v>
      </c>
      <c r="M336">
        <f>LN('25 TSE Stocks'!M337/'25 TSE Stocks'!M336)</f>
        <v>5.1136199996351897E-2</v>
      </c>
      <c r="N336">
        <f>LN('25 TSE Stocks'!N337/'25 TSE Stocks'!N336)</f>
        <v>-4.1979470920741425E-2</v>
      </c>
      <c r="O336">
        <f>LN('25 TSE Stocks'!O337/'25 TSE Stocks'!O336)</f>
        <v>-6.2199532289678068E-3</v>
      </c>
      <c r="P336">
        <f>LN('25 TSE Stocks'!P337/'25 TSE Stocks'!P336)</f>
        <v>2.6067879247780149E-2</v>
      </c>
      <c r="Q336">
        <f>LN('25 TSE Stocks'!Q337/'25 TSE Stocks'!Q336)</f>
        <v>-1.9274202489419724E-2</v>
      </c>
      <c r="R336">
        <f>LN('25 TSE Stocks'!R337/'25 TSE Stocks'!R336)</f>
        <v>1.1925371154628736E-2</v>
      </c>
      <c r="S336">
        <f>LN('25 TSE Stocks'!S337/'25 TSE Stocks'!S336)</f>
        <v>2.526893824927548E-2</v>
      </c>
      <c r="T336">
        <f>LN('25 TSE Stocks'!T337/'25 TSE Stocks'!T336)</f>
        <v>-5.5454193312768435E-2</v>
      </c>
      <c r="U336">
        <f>LN('25 TSE Stocks'!U337/'25 TSE Stocks'!U336)</f>
        <v>5.8493130457706842E-3</v>
      </c>
      <c r="V336">
        <f>LN('25 TSE Stocks'!V337/'25 TSE Stocks'!V336)</f>
        <v>-5.0114827436115068E-2</v>
      </c>
      <c r="W336">
        <f>LN('25 TSE Stocks'!W337/'25 TSE Stocks'!W336)</f>
        <v>-2.9455463396081724E-2</v>
      </c>
      <c r="X336">
        <f>LN('25 TSE Stocks'!X337/'25 TSE Stocks'!X336)</f>
        <v>5.1681657392217365E-3</v>
      </c>
      <c r="Y336">
        <f>LN('25 TSE Stocks'!Y337/'25 TSE Stocks'!Y336)</f>
        <v>-9.7574121967050231E-2</v>
      </c>
      <c r="Z336">
        <f>LN('25 TSE Stocks'!Z337/'25 TSE Stocks'!Z336)</f>
        <v>1.709438677395762E-2</v>
      </c>
    </row>
    <row r="337" spans="1:26" x14ac:dyDescent="0.25">
      <c r="A337" s="1">
        <v>43612</v>
      </c>
      <c r="B337">
        <f>LN('25 TSE Stocks'!B338/'25 TSE Stocks'!B337)</f>
        <v>-1.3072086036972344E-2</v>
      </c>
      <c r="C337">
        <f>LN('25 TSE Stocks'!C338/'25 TSE Stocks'!C337)</f>
        <v>-8.7011366727520398E-2</v>
      </c>
      <c r="D337">
        <f>LN('25 TSE Stocks'!D338/'25 TSE Stocks'!D337)</f>
        <v>2.5927393226265583E-2</v>
      </c>
      <c r="E337">
        <f>LN('25 TSE Stocks'!E338/'25 TSE Stocks'!E337)</f>
        <v>8.7373713852646639E-2</v>
      </c>
      <c r="F337">
        <f>LN('25 TSE Stocks'!F338/'25 TSE Stocks'!F337)</f>
        <v>-8.1487594891955055E-3</v>
      </c>
      <c r="G337">
        <f>LN('25 TSE Stocks'!G338/'25 TSE Stocks'!G337)</f>
        <v>-1.8314877076144518E-2</v>
      </c>
      <c r="H337">
        <f>LN('25 TSE Stocks'!H338/'25 TSE Stocks'!H337)</f>
        <v>5.2116034810695239E-2</v>
      </c>
      <c r="I337">
        <f>LN('25 TSE Stocks'!I338/'25 TSE Stocks'!I337)</f>
        <v>-1.8799078736288756E-2</v>
      </c>
      <c r="J337">
        <f>LN('25 TSE Stocks'!J338/'25 TSE Stocks'!J337)</f>
        <v>-2.3107226169093106E-2</v>
      </c>
      <c r="K337">
        <f>LN('25 TSE Stocks'!K338/'25 TSE Stocks'!K337)</f>
        <v>-1.9608353715311864E-2</v>
      </c>
      <c r="L337">
        <f>LN('25 TSE Stocks'!L338/'25 TSE Stocks'!L337)</f>
        <v>-5.5088787642344109E-2</v>
      </c>
      <c r="M337">
        <f>LN('25 TSE Stocks'!M338/'25 TSE Stocks'!M337)</f>
        <v>-2.9997629001151122E-2</v>
      </c>
      <c r="N337">
        <f>LN('25 TSE Stocks'!N338/'25 TSE Stocks'!N337)</f>
        <v>-2.2295656931488432E-3</v>
      </c>
      <c r="O337">
        <f>LN('25 TSE Stocks'!O338/'25 TSE Stocks'!O337)</f>
        <v>-7.7823614888924336E-2</v>
      </c>
      <c r="P337">
        <f>LN('25 TSE Stocks'!P338/'25 TSE Stocks'!P337)</f>
        <v>1.1627715041755929E-2</v>
      </c>
      <c r="Q337">
        <f>LN('25 TSE Stocks'!Q338/'25 TSE Stocks'!Q337)</f>
        <v>-1.5082977049882347E-2</v>
      </c>
      <c r="R337">
        <f>LN('25 TSE Stocks'!R338/'25 TSE Stocks'!R337)</f>
        <v>-3.4846666249762653E-2</v>
      </c>
      <c r="S337">
        <f>LN('25 TSE Stocks'!S338/'25 TSE Stocks'!S337)</f>
        <v>-2.7239072263993535E-2</v>
      </c>
      <c r="T337">
        <f>LN('25 TSE Stocks'!T338/'25 TSE Stocks'!T337)</f>
        <v>-1.7979702659640929E-2</v>
      </c>
      <c r="U337">
        <f>LN('25 TSE Stocks'!U338/'25 TSE Stocks'!U337)</f>
        <v>-5.0136799799423024E-2</v>
      </c>
      <c r="V337">
        <f>LN('25 TSE Stocks'!V338/'25 TSE Stocks'!V337)</f>
        <v>-1.0042981109090359E-2</v>
      </c>
      <c r="W337">
        <f>LN('25 TSE Stocks'!W338/'25 TSE Stocks'!W337)</f>
        <v>-3.6276521700453424E-2</v>
      </c>
      <c r="X337">
        <f>LN('25 TSE Stocks'!X338/'25 TSE Stocks'!X337)</f>
        <v>-1.4157896158739466E-2</v>
      </c>
      <c r="Y337">
        <f>LN('25 TSE Stocks'!Y338/'25 TSE Stocks'!Y337)</f>
        <v>-3.7633841254085559E-2</v>
      </c>
      <c r="Z337">
        <f>LN('25 TSE Stocks'!Z338/'25 TSE Stocks'!Z337)</f>
        <v>-6.182671499703884E-3</v>
      </c>
    </row>
    <row r="338" spans="1:26" x14ac:dyDescent="0.25">
      <c r="A338" s="1">
        <v>43619</v>
      </c>
      <c r="B338">
        <f>LN('25 TSE Stocks'!B339/'25 TSE Stocks'!B338)</f>
        <v>-6.6006524849323463E-3</v>
      </c>
      <c r="C338">
        <f>LN('25 TSE Stocks'!C339/'25 TSE Stocks'!C338)</f>
        <v>-6.6773767674265683E-2</v>
      </c>
      <c r="D338">
        <f>LN('25 TSE Stocks'!D339/'25 TSE Stocks'!D338)</f>
        <v>3.59104082163966E-2</v>
      </c>
      <c r="E338">
        <f>LN('25 TSE Stocks'!E339/'25 TSE Stocks'!E338)</f>
        <v>1.5810596955917272E-2</v>
      </c>
      <c r="F338">
        <f>LN('25 TSE Stocks'!F339/'25 TSE Stocks'!F338)</f>
        <v>1.3281979163856837E-2</v>
      </c>
      <c r="G338">
        <f>LN('25 TSE Stocks'!G339/'25 TSE Stocks'!G338)</f>
        <v>3.1454823101040877E-2</v>
      </c>
      <c r="H338">
        <f>LN('25 TSE Stocks'!H339/'25 TSE Stocks'!H338)</f>
        <v>-9.8136964625774922E-3</v>
      </c>
      <c r="I338">
        <f>LN('25 TSE Stocks'!I339/'25 TSE Stocks'!I338)</f>
        <v>1.2571904201612333E-2</v>
      </c>
      <c r="J338">
        <f>LN('25 TSE Stocks'!J339/'25 TSE Stocks'!J338)</f>
        <v>9.6491977215193425E-3</v>
      </c>
      <c r="K338">
        <f>LN('25 TSE Stocks'!K339/'25 TSE Stocks'!K338)</f>
        <v>-6.2074134712657826E-3</v>
      </c>
      <c r="L338">
        <f>LN('25 TSE Stocks'!L339/'25 TSE Stocks'!L338)</f>
        <v>2.7136601567334891E-2</v>
      </c>
      <c r="M338">
        <f>LN('25 TSE Stocks'!M339/'25 TSE Stocks'!M338)</f>
        <v>3.2084938023245517E-2</v>
      </c>
      <c r="N338">
        <f>LN('25 TSE Stocks'!N339/'25 TSE Stocks'!N338)</f>
        <v>1.3303882620187238E-2</v>
      </c>
      <c r="O338">
        <f>LN('25 TSE Stocks'!O339/'25 TSE Stocks'!O338)</f>
        <v>0</v>
      </c>
      <c r="P338">
        <f>LN('25 TSE Stocks'!P339/'25 TSE Stocks'!P338)</f>
        <v>1.0350952149609002E-2</v>
      </c>
      <c r="Q338">
        <f>LN('25 TSE Stocks'!Q339/'25 TSE Stocks'!Q338)</f>
        <v>1.5184838541868991E-3</v>
      </c>
      <c r="R338">
        <f>LN('25 TSE Stocks'!R339/'25 TSE Stocks'!R338)</f>
        <v>7.6087122894804423E-3</v>
      </c>
      <c r="S338">
        <f>LN('25 TSE Stocks'!S339/'25 TSE Stocks'!S338)</f>
        <v>-3.9527208960766086E-3</v>
      </c>
      <c r="T338">
        <f>LN('25 TSE Stocks'!T339/'25 TSE Stocks'!T338)</f>
        <v>1.5839149901958238E-2</v>
      </c>
      <c r="U338">
        <f>LN('25 TSE Stocks'!U339/'25 TSE Stocks'!U338)</f>
        <v>-6.8630151842434348E-3</v>
      </c>
      <c r="V338">
        <f>LN('25 TSE Stocks'!V339/'25 TSE Stocks'!V338)</f>
        <v>-1.5988987675951576E-2</v>
      </c>
      <c r="W338">
        <f>LN('25 TSE Stocks'!W339/'25 TSE Stocks'!W338)</f>
        <v>2.1207679039486845E-3</v>
      </c>
      <c r="X338">
        <f>LN('25 TSE Stocks'!X339/'25 TSE Stocks'!X338)</f>
        <v>6.1597284799374133E-3</v>
      </c>
      <c r="Y338">
        <f>LN('25 TSE Stocks'!Y339/'25 TSE Stocks'!Y338)</f>
        <v>6.4957948503612209E-2</v>
      </c>
      <c r="Z338">
        <f>LN('25 TSE Stocks'!Z339/'25 TSE Stocks'!Z338)</f>
        <v>2.147371036051509E-2</v>
      </c>
    </row>
    <row r="339" spans="1:26" x14ac:dyDescent="0.25">
      <c r="A339" s="1">
        <v>43626</v>
      </c>
      <c r="B339">
        <f>LN('25 TSE Stocks'!B340/'25 TSE Stocks'!B339)</f>
        <v>5.2839897428923867E-3</v>
      </c>
      <c r="C339">
        <f>LN('25 TSE Stocks'!C340/'25 TSE Stocks'!C339)</f>
        <v>6.1977656855544988E-2</v>
      </c>
      <c r="D339">
        <f>LN('25 TSE Stocks'!D340/'25 TSE Stocks'!D339)</f>
        <v>2.4391554881395539E-2</v>
      </c>
      <c r="E339">
        <f>LN('25 TSE Stocks'!E340/'25 TSE Stocks'!E339)</f>
        <v>1.9418099011497131E-2</v>
      </c>
      <c r="F339">
        <f>LN('25 TSE Stocks'!F340/'25 TSE Stocks'!F339)</f>
        <v>-4.7374920238182645E-3</v>
      </c>
      <c r="G339">
        <f>LN('25 TSE Stocks'!G340/'25 TSE Stocks'!G339)</f>
        <v>2.3255218117172325E-2</v>
      </c>
      <c r="H339">
        <f>LN('25 TSE Stocks'!H340/'25 TSE Stocks'!H339)</f>
        <v>-5.9347297344148056E-3</v>
      </c>
      <c r="I339">
        <f>LN('25 TSE Stocks'!I340/'25 TSE Stocks'!I339)</f>
        <v>-1.064855992992278E-2</v>
      </c>
      <c r="J339">
        <f>LN('25 TSE Stocks'!J340/'25 TSE Stocks'!J339)</f>
        <v>2.1987476222915525E-2</v>
      </c>
      <c r="K339">
        <f>LN('25 TSE Stocks'!K340/'25 TSE Stocks'!K339)</f>
        <v>-3.7429518758856058E-3</v>
      </c>
      <c r="L339">
        <f>LN('25 TSE Stocks'!L340/'25 TSE Stocks'!L339)</f>
        <v>1.0963375070775208E-2</v>
      </c>
      <c r="M339">
        <f>LN('25 TSE Stocks'!M340/'25 TSE Stocks'!M339)</f>
        <v>-8.6760875868118759E-3</v>
      </c>
      <c r="N339">
        <f>LN('25 TSE Stocks'!N340/'25 TSE Stocks'!N339)</f>
        <v>2.9836747855968959E-2</v>
      </c>
      <c r="O339">
        <f>LN('25 TSE Stocks'!O340/'25 TSE Stocks'!O339)</f>
        <v>-2.4202260704666748E-2</v>
      </c>
      <c r="P339">
        <f>LN('25 TSE Stocks'!P340/'25 TSE Stocks'!P339)</f>
        <v>-2.1978667191364862E-2</v>
      </c>
      <c r="Q339">
        <f>LN('25 TSE Stocks'!Q340/'25 TSE Stocks'!Q339)</f>
        <v>3.2838695685115146E-2</v>
      </c>
      <c r="R339">
        <f>LN('25 TSE Stocks'!R340/'25 TSE Stocks'!R339)</f>
        <v>4.3218703926818265E-3</v>
      </c>
      <c r="S339">
        <f>LN('25 TSE Stocks'!S340/'25 TSE Stocks'!S339)</f>
        <v>7.8897701506361936E-3</v>
      </c>
      <c r="T339">
        <f>LN('25 TSE Stocks'!T340/'25 TSE Stocks'!T339)</f>
        <v>2.608539631980674E-2</v>
      </c>
      <c r="U339">
        <f>LN('25 TSE Stocks'!U340/'25 TSE Stocks'!U339)</f>
        <v>-2.2586925270474509E-3</v>
      </c>
      <c r="V339">
        <f>LN('25 TSE Stocks'!V340/'25 TSE Stocks'!V339)</f>
        <v>0</v>
      </c>
      <c r="W339">
        <f>LN('25 TSE Stocks'!W340/'25 TSE Stocks'!W339)</f>
        <v>3.1695607133712132E-2</v>
      </c>
      <c r="X339">
        <f>LN('25 TSE Stocks'!X340/'25 TSE Stocks'!X339)</f>
        <v>-1.9075519433629715E-2</v>
      </c>
      <c r="Y339">
        <f>LN('25 TSE Stocks'!Y340/'25 TSE Stocks'!Y339)</f>
        <v>2.1334045563482725E-2</v>
      </c>
      <c r="Z339">
        <f>LN('25 TSE Stocks'!Z340/'25 TSE Stocks'!Z339)</f>
        <v>4.5417774136953751E-3</v>
      </c>
    </row>
    <row r="340" spans="1:26" x14ac:dyDescent="0.25">
      <c r="A340" s="1">
        <v>43633</v>
      </c>
      <c r="B340">
        <f>LN('25 TSE Stocks'!B341/'25 TSE Stocks'!B340)</f>
        <v>5.0106893059494444E-2</v>
      </c>
      <c r="C340">
        <f>LN('25 TSE Stocks'!C341/'25 TSE Stocks'!C340)</f>
        <v>-5.0534448122372101E-2</v>
      </c>
      <c r="D340">
        <f>LN('25 TSE Stocks'!D341/'25 TSE Stocks'!D340)</f>
        <v>6.8611063882671177E-3</v>
      </c>
      <c r="E340">
        <f>LN('25 TSE Stocks'!E341/'25 TSE Stocks'!E340)</f>
        <v>4.6956968153785965E-2</v>
      </c>
      <c r="F340">
        <f>LN('25 TSE Stocks'!F341/'25 TSE Stocks'!F340)</f>
        <v>-3.3691583700914195E-3</v>
      </c>
      <c r="G340">
        <f>LN('25 TSE Stocks'!G341/'25 TSE Stocks'!G340)</f>
        <v>-8.339647808805006E-3</v>
      </c>
      <c r="H340">
        <f>LN('25 TSE Stocks'!H341/'25 TSE Stocks'!H340)</f>
        <v>-1.9860102208705569E-3</v>
      </c>
      <c r="I340">
        <f>LN('25 TSE Stocks'!I341/'25 TSE Stocks'!I340)</f>
        <v>-2.698731696423802E-2</v>
      </c>
      <c r="J340">
        <f>LN('25 TSE Stocks'!J341/'25 TSE Stocks'!J340)</f>
        <v>-5.0947954206685346E-2</v>
      </c>
      <c r="K340">
        <f>LN('25 TSE Stocks'!K341/'25 TSE Stocks'!K340)</f>
        <v>-3.3040004196255399E-2</v>
      </c>
      <c r="L340">
        <f>LN('25 TSE Stocks'!L341/'25 TSE Stocks'!L340)</f>
        <v>3.1104197260244755E-3</v>
      </c>
      <c r="M340">
        <f>LN('25 TSE Stocks'!M341/'25 TSE Stocks'!M340)</f>
        <v>-4.4861617734550635E-2</v>
      </c>
      <c r="N340">
        <f>LN('25 TSE Stocks'!N341/'25 TSE Stocks'!N340)</f>
        <v>4.2666468337323573E-3</v>
      </c>
      <c r="O340">
        <f>LN('25 TSE Stocks'!O341/'25 TSE Stocks'!O340)</f>
        <v>-1.3915488371445668E-2</v>
      </c>
      <c r="P340">
        <f>LN('25 TSE Stocks'!P341/'25 TSE Stocks'!P340)</f>
        <v>-8.221018002991725E-3</v>
      </c>
      <c r="Q340">
        <f>LN('25 TSE Stocks'!Q341/'25 TSE Stocks'!Q340)</f>
        <v>1.1678938458092016E-2</v>
      </c>
      <c r="R340">
        <f>LN('25 TSE Stocks'!R341/'25 TSE Stocks'!R340)</f>
        <v>-1.356863797615758E-2</v>
      </c>
      <c r="S340">
        <f>LN('25 TSE Stocks'!S341/'25 TSE Stocks'!S340)</f>
        <v>1.7527170326012139E-2</v>
      </c>
      <c r="T340">
        <f>LN('25 TSE Stocks'!T341/'25 TSE Stocks'!T340)</f>
        <v>2.542221042164803E-2</v>
      </c>
      <c r="U340">
        <f>LN('25 TSE Stocks'!U341/'25 TSE Stocks'!U340)</f>
        <v>-1.1891468492134687E-4</v>
      </c>
      <c r="V340">
        <f>LN('25 TSE Stocks'!V341/'25 TSE Stocks'!V340)</f>
        <v>3.9502478047740167E-2</v>
      </c>
      <c r="W340">
        <f>LN('25 TSE Stocks'!W341/'25 TSE Stocks'!W340)</f>
        <v>-1.6139185935804531E-2</v>
      </c>
      <c r="X340">
        <f>LN('25 TSE Stocks'!X341/'25 TSE Stocks'!X340)</f>
        <v>-3.3287491042213131E-2</v>
      </c>
      <c r="Y340">
        <f>LN('25 TSE Stocks'!Y341/'25 TSE Stocks'!Y340)</f>
        <v>-8.8337730940767061E-3</v>
      </c>
      <c r="Z340">
        <f>LN('25 TSE Stocks'!Z341/'25 TSE Stocks'!Z340)</f>
        <v>3.0167255185270577E-3</v>
      </c>
    </row>
    <row r="341" spans="1:26" x14ac:dyDescent="0.25">
      <c r="A341" s="1">
        <v>43640</v>
      </c>
      <c r="B341">
        <f>LN('25 TSE Stocks'!B342/'25 TSE Stocks'!B341)</f>
        <v>6.7822354979671512E-2</v>
      </c>
      <c r="C341">
        <f>LN('25 TSE Stocks'!C342/'25 TSE Stocks'!C341)</f>
        <v>-1.27227830984173E-2</v>
      </c>
      <c r="D341">
        <f>LN('25 TSE Stocks'!D342/'25 TSE Stocks'!D341)</f>
        <v>3.3616605118696713E-2</v>
      </c>
      <c r="E341">
        <f>LN('25 TSE Stocks'!E342/'25 TSE Stocks'!E341)</f>
        <v>7.7640304568320037E-2</v>
      </c>
      <c r="F341">
        <f>LN('25 TSE Stocks'!F342/'25 TSE Stocks'!F341)</f>
        <v>1.6343654294877212E-2</v>
      </c>
      <c r="G341">
        <f>LN('25 TSE Stocks'!G342/'25 TSE Stocks'!G341)</f>
        <v>1.4951584985794166E-4</v>
      </c>
      <c r="H341">
        <f>LN('25 TSE Stocks'!H342/'25 TSE Stocks'!H341)</f>
        <v>2.5516547832650088E-2</v>
      </c>
      <c r="I341">
        <f>LN('25 TSE Stocks'!I342/'25 TSE Stocks'!I341)</f>
        <v>6.1849753503695499E-3</v>
      </c>
      <c r="J341">
        <f>LN('25 TSE Stocks'!J342/'25 TSE Stocks'!J341)</f>
        <v>-4.9691002815528108E-2</v>
      </c>
      <c r="K341">
        <f>LN('25 TSE Stocks'!K342/'25 TSE Stocks'!K341)</f>
        <v>-3.8835306063153214E-3</v>
      </c>
      <c r="L341">
        <f>LN('25 TSE Stocks'!L342/'25 TSE Stocks'!L341)</f>
        <v>-1.4073794796799587E-2</v>
      </c>
      <c r="M341">
        <f>LN('25 TSE Stocks'!M342/'25 TSE Stocks'!M341)</f>
        <v>-1.2968681947619713E-2</v>
      </c>
      <c r="N341">
        <f>LN('25 TSE Stocks'!N342/'25 TSE Stocks'!N341)</f>
        <v>2.4186276445939351E-2</v>
      </c>
      <c r="O341">
        <f>LN('25 TSE Stocks'!O342/'25 TSE Stocks'!O341)</f>
        <v>3.6890717219051482E-2</v>
      </c>
      <c r="P341">
        <f>LN('25 TSE Stocks'!P342/'25 TSE Stocks'!P341)</f>
        <v>1.2888448086255694E-2</v>
      </c>
      <c r="Q341">
        <f>LN('25 TSE Stocks'!Q342/'25 TSE Stocks'!Q341)</f>
        <v>7.2307098308341325E-3</v>
      </c>
      <c r="R341">
        <f>LN('25 TSE Stocks'!R342/'25 TSE Stocks'!R341)</f>
        <v>-3.2841084445321554E-3</v>
      </c>
      <c r="S341">
        <f>LN('25 TSE Stocks'!S342/'25 TSE Stocks'!S341)</f>
        <v>-1.9324929890949286E-3</v>
      </c>
      <c r="T341">
        <f>LN('25 TSE Stocks'!T342/'25 TSE Stocks'!T341)</f>
        <v>2.7435527746209696E-2</v>
      </c>
      <c r="U341">
        <f>LN('25 TSE Stocks'!U342/'25 TSE Stocks'!U341)</f>
        <v>-2.3116908547064684E-2</v>
      </c>
      <c r="V341">
        <f>LN('25 TSE Stocks'!V342/'25 TSE Stocks'!V341)</f>
        <v>-2.7125055025415297E-2</v>
      </c>
      <c r="W341">
        <f>LN('25 TSE Stocks'!W342/'25 TSE Stocks'!W341)</f>
        <v>-4.3049642476871187E-2</v>
      </c>
      <c r="X341">
        <f>LN('25 TSE Stocks'!X342/'25 TSE Stocks'!X341)</f>
        <v>-9.9584191012625596E-4</v>
      </c>
      <c r="Y341">
        <f>LN('25 TSE Stocks'!Y342/'25 TSE Stocks'!Y341)</f>
        <v>-2.6656277915018045E-3</v>
      </c>
      <c r="Z341">
        <f>LN('25 TSE Stocks'!Z342/'25 TSE Stocks'!Z341)</f>
        <v>-1.2121447757579841E-2</v>
      </c>
    </row>
    <row r="342" spans="1:26" x14ac:dyDescent="0.25">
      <c r="A342" s="1">
        <v>43647</v>
      </c>
      <c r="B342">
        <f>LN('25 TSE Stocks'!B343/'25 TSE Stocks'!B342)</f>
        <v>4.454661293341295E-2</v>
      </c>
      <c r="C342">
        <f>LN('25 TSE Stocks'!C343/'25 TSE Stocks'!C342)</f>
        <v>7.8761578622909958E-2</v>
      </c>
      <c r="D342">
        <f>LN('25 TSE Stocks'!D343/'25 TSE Stocks'!D342)</f>
        <v>1.8018324466043768E-2</v>
      </c>
      <c r="E342">
        <f>LN('25 TSE Stocks'!E343/'25 TSE Stocks'!E342)</f>
        <v>1.1814467313342356E-2</v>
      </c>
      <c r="F342">
        <f>LN('25 TSE Stocks'!F343/'25 TSE Stocks'!F342)</f>
        <v>2.7736647027802392E-2</v>
      </c>
      <c r="G342">
        <f>LN('25 TSE Stocks'!G343/'25 TSE Stocks'!G342)</f>
        <v>2.9611088666912012E-2</v>
      </c>
      <c r="H342">
        <f>LN('25 TSE Stocks'!H343/'25 TSE Stocks'!H342)</f>
        <v>1.3474664530529361E-2</v>
      </c>
      <c r="I342">
        <f>LN('25 TSE Stocks'!I343/'25 TSE Stocks'!I342)</f>
        <v>3.3621240765780727E-2</v>
      </c>
      <c r="J342">
        <f>LN('25 TSE Stocks'!J343/'25 TSE Stocks'!J342)</f>
        <v>3.9483350587425012E-2</v>
      </c>
      <c r="K342">
        <f>LN('25 TSE Stocks'!K343/'25 TSE Stocks'!K342)</f>
        <v>3.4877357393876915E-2</v>
      </c>
      <c r="L342">
        <f>LN('25 TSE Stocks'!L343/'25 TSE Stocks'!L342)</f>
        <v>3.5579827446473949E-2</v>
      </c>
      <c r="M342">
        <f>LN('25 TSE Stocks'!M343/'25 TSE Stocks'!M342)</f>
        <v>2.9487651868067614E-2</v>
      </c>
      <c r="N342">
        <f>LN('25 TSE Stocks'!N343/'25 TSE Stocks'!N342)</f>
        <v>9.8216954987540156E-3</v>
      </c>
      <c r="O342">
        <f>LN('25 TSE Stocks'!O343/'25 TSE Stocks'!O342)</f>
        <v>6.1887668944246126E-2</v>
      </c>
      <c r="P342">
        <f>LN('25 TSE Stocks'!P343/'25 TSE Stocks'!P342)</f>
        <v>8.9163627704281059E-2</v>
      </c>
      <c r="Q342">
        <f>LN('25 TSE Stocks'!Q343/'25 TSE Stocks'!Q342)</f>
        <v>1.0036012678081489E-2</v>
      </c>
      <c r="R342">
        <f>LN('25 TSE Stocks'!R343/'25 TSE Stocks'!R342)</f>
        <v>5.4413475294974575E-2</v>
      </c>
      <c r="S342">
        <f>LN('25 TSE Stocks'!S343/'25 TSE Stocks'!S342)</f>
        <v>3.609130703887091E-2</v>
      </c>
      <c r="T342">
        <f>LN('25 TSE Stocks'!T343/'25 TSE Stocks'!T342)</f>
        <v>1.9608459406500106E-2</v>
      </c>
      <c r="U342">
        <f>LN('25 TSE Stocks'!U343/'25 TSE Stocks'!U342)</f>
        <v>2.3245947212171474E-2</v>
      </c>
      <c r="V342">
        <f>LN('25 TSE Stocks'!V343/'25 TSE Stocks'!V342)</f>
        <v>4.2499293524654973E-2</v>
      </c>
      <c r="W342">
        <f>LN('25 TSE Stocks'!W343/'25 TSE Stocks'!W342)</f>
        <v>2.7069268163484542E-2</v>
      </c>
      <c r="X342">
        <f>LN('25 TSE Stocks'!X343/'25 TSE Stocks'!X342)</f>
        <v>5.0772254263807368E-2</v>
      </c>
      <c r="Y342">
        <f>LN('25 TSE Stocks'!Y343/'25 TSE Stocks'!Y342)</f>
        <v>9.7770524088025383E-3</v>
      </c>
      <c r="Z342">
        <f>LN('25 TSE Stocks'!Z343/'25 TSE Stocks'!Z342)</f>
        <v>2.4097723952731923E-2</v>
      </c>
    </row>
    <row r="343" spans="1:26" x14ac:dyDescent="0.25">
      <c r="A343" s="1">
        <v>43654</v>
      </c>
      <c r="B343">
        <f>LN('25 TSE Stocks'!B344/'25 TSE Stocks'!B343)</f>
        <v>-3.3278898673989456E-2</v>
      </c>
      <c r="C343">
        <f>LN('25 TSE Stocks'!C344/'25 TSE Stocks'!C343)</f>
        <v>-8.2610219480152916E-2</v>
      </c>
      <c r="D343">
        <f>LN('25 TSE Stocks'!D344/'25 TSE Stocks'!D343)</f>
        <v>-4.8222076596075143E-2</v>
      </c>
      <c r="E343">
        <f>LN('25 TSE Stocks'!E344/'25 TSE Stocks'!E343)</f>
        <v>-7.3075967912789919E-2</v>
      </c>
      <c r="F343">
        <f>LN('25 TSE Stocks'!F344/'25 TSE Stocks'!F343)</f>
        <v>2.2770147183614631E-3</v>
      </c>
      <c r="G343">
        <f>LN('25 TSE Stocks'!G344/'25 TSE Stocks'!G343)</f>
        <v>3.0437476816044112E-3</v>
      </c>
      <c r="H343">
        <f>LN('25 TSE Stocks'!H344/'25 TSE Stocks'!H343)</f>
        <v>-4.297529887384504E-2</v>
      </c>
      <c r="I343">
        <f>LN('25 TSE Stocks'!I344/'25 TSE Stocks'!I343)</f>
        <v>-4.889972461988054E-3</v>
      </c>
      <c r="J343">
        <f>LN('25 TSE Stocks'!J344/'25 TSE Stocks'!J343)</f>
        <v>2.6192887582104495E-2</v>
      </c>
      <c r="K343">
        <f>LN('25 TSE Stocks'!K344/'25 TSE Stocks'!K343)</f>
        <v>-2.6770369051545489E-2</v>
      </c>
      <c r="L343">
        <f>LN('25 TSE Stocks'!L344/'25 TSE Stocks'!L343)</f>
        <v>-4.0315508611799486E-2</v>
      </c>
      <c r="M343">
        <f>LN('25 TSE Stocks'!M344/'25 TSE Stocks'!M343)</f>
        <v>-9.0048486795608392E-3</v>
      </c>
      <c r="N343">
        <f>LN('25 TSE Stocks'!N344/'25 TSE Stocks'!N343)</f>
        <v>-0.12242332537001577</v>
      </c>
      <c r="O343">
        <f>LN('25 TSE Stocks'!O344/'25 TSE Stocks'!O343)</f>
        <v>-3.9428389944743139E-2</v>
      </c>
      <c r="P343">
        <f>LN('25 TSE Stocks'!P344/'25 TSE Stocks'!P343)</f>
        <v>-1.7279087169775501E-2</v>
      </c>
      <c r="Q343">
        <f>LN('25 TSE Stocks'!Q344/'25 TSE Stocks'!Q343)</f>
        <v>-2.017369479423636E-2</v>
      </c>
      <c r="R343">
        <f>LN('25 TSE Stocks'!R344/'25 TSE Stocks'!R343)</f>
        <v>3.8865061184933198E-3</v>
      </c>
      <c r="S343">
        <f>LN('25 TSE Stocks'!S344/'25 TSE Stocks'!S343)</f>
        <v>5.2691655572873877E-2</v>
      </c>
      <c r="T343">
        <f>LN('25 TSE Stocks'!T344/'25 TSE Stocks'!T343)</f>
        <v>-2.9558640685826344E-2</v>
      </c>
      <c r="U343">
        <f>LN('25 TSE Stocks'!U344/'25 TSE Stocks'!U343)</f>
        <v>-4.3269301992851436E-3</v>
      </c>
      <c r="V343">
        <f>LN('25 TSE Stocks'!V344/'25 TSE Stocks'!V343)</f>
        <v>-4.2499293524654959E-2</v>
      </c>
      <c r="W343">
        <f>LN('25 TSE Stocks'!W344/'25 TSE Stocks'!W343)</f>
        <v>-2.5464740986852067E-3</v>
      </c>
      <c r="X343">
        <f>LN('25 TSE Stocks'!X344/'25 TSE Stocks'!X343)</f>
        <v>8.0588585825786142E-3</v>
      </c>
      <c r="Y343">
        <f>LN('25 TSE Stocks'!Y344/'25 TSE Stocks'!Y343)</f>
        <v>-3.108109437853003E-2</v>
      </c>
      <c r="Z343">
        <f>LN('25 TSE Stocks'!Z344/'25 TSE Stocks'!Z343)</f>
        <v>-1.489268529007095E-3</v>
      </c>
    </row>
    <row r="344" spans="1:26" x14ac:dyDescent="0.25">
      <c r="A344" s="1">
        <v>43661</v>
      </c>
      <c r="B344">
        <f>LN('25 TSE Stocks'!B345/'25 TSE Stocks'!B344)</f>
        <v>0.10197070692413092</v>
      </c>
      <c r="C344">
        <f>LN('25 TSE Stocks'!C345/'25 TSE Stocks'!C344)</f>
        <v>-1.4239735950828359E-2</v>
      </c>
      <c r="D344">
        <f>LN('25 TSE Stocks'!D345/'25 TSE Stocks'!D344)</f>
        <v>1.1854633224774633E-2</v>
      </c>
      <c r="E344">
        <f>LN('25 TSE Stocks'!E345/'25 TSE Stocks'!E344)</f>
        <v>2.847174857249293E-2</v>
      </c>
      <c r="F344">
        <f>LN('25 TSE Stocks'!F345/'25 TSE Stocks'!F344)</f>
        <v>-8.9480768958139986E-3</v>
      </c>
      <c r="G344">
        <f>LN('25 TSE Stocks'!G345/'25 TSE Stocks'!G344)</f>
        <v>3.0078392060041443E-2</v>
      </c>
      <c r="H344">
        <f>LN('25 TSE Stocks'!H345/'25 TSE Stocks'!H344)</f>
        <v>0</v>
      </c>
      <c r="I344">
        <f>LN('25 TSE Stocks'!I345/'25 TSE Stocks'!I344)</f>
        <v>-9.3023763157786907E-3</v>
      </c>
      <c r="J344">
        <f>LN('25 TSE Stocks'!J345/'25 TSE Stocks'!J344)</f>
        <v>9.5492600761569024E-3</v>
      </c>
      <c r="K344">
        <f>LN('25 TSE Stocks'!K345/'25 TSE Stocks'!K344)</f>
        <v>1.7926323772903478E-2</v>
      </c>
      <c r="L344">
        <f>LN('25 TSE Stocks'!L345/'25 TSE Stocks'!L344)</f>
        <v>1.5812672306059023E-3</v>
      </c>
      <c r="M344">
        <f>LN('25 TSE Stocks'!M345/'25 TSE Stocks'!M344)</f>
        <v>-2.0164595010398779E-2</v>
      </c>
      <c r="N344">
        <f>LN('25 TSE Stocks'!N345/'25 TSE Stocks'!N344)</f>
        <v>-2.3282752411468996E-3</v>
      </c>
      <c r="O344">
        <f>LN('25 TSE Stocks'!O345/'25 TSE Stocks'!O344)</f>
        <v>1.489444663935092E-2</v>
      </c>
      <c r="P344">
        <f>LN('25 TSE Stocks'!P345/'25 TSE Stocks'!P344)</f>
        <v>-1.4262395984453741E-2</v>
      </c>
      <c r="Q344">
        <f>LN('25 TSE Stocks'!Q345/'25 TSE Stocks'!Q344)</f>
        <v>8.6957606947825582E-3</v>
      </c>
      <c r="R344">
        <f>LN('25 TSE Stocks'!R345/'25 TSE Stocks'!R344)</f>
        <v>-3.4731194616203491E-2</v>
      </c>
      <c r="S344">
        <f>LN('25 TSE Stocks'!S345/'25 TSE Stocks'!S344)</f>
        <v>-5.2691655572873926E-2</v>
      </c>
      <c r="T344">
        <f>LN('25 TSE Stocks'!T345/'25 TSE Stocks'!T344)</f>
        <v>1.6529179846806075E-2</v>
      </c>
      <c r="U344">
        <f>LN('25 TSE Stocks'!U345/'25 TSE Stocks'!U344)</f>
        <v>-5.3140009502202048E-3</v>
      </c>
      <c r="V344">
        <f>LN('25 TSE Stocks'!V345/'25 TSE Stocks'!V344)</f>
        <v>-1.8992670120767746E-2</v>
      </c>
      <c r="W344">
        <f>LN('25 TSE Stocks'!W345/'25 TSE Stocks'!W344)</f>
        <v>-1.5417929560252654E-2</v>
      </c>
      <c r="X344">
        <f>LN('25 TSE Stocks'!X345/'25 TSE Stocks'!X344)</f>
        <v>2.2871442167656058E-2</v>
      </c>
      <c r="Y344">
        <f>LN('25 TSE Stocks'!Y345/'25 TSE Stocks'!Y344)</f>
        <v>-2.8250592804332952E-2</v>
      </c>
      <c r="Z344">
        <f>LN('25 TSE Stocks'!Z345/'25 TSE Stocks'!Z344)</f>
        <v>1.0377955191461062E-2</v>
      </c>
    </row>
    <row r="345" spans="1:26" x14ac:dyDescent="0.25">
      <c r="A345" s="1">
        <v>43668</v>
      </c>
      <c r="B345">
        <f>LN('25 TSE Stocks'!B346/'25 TSE Stocks'!B345)</f>
        <v>8.1905390458463095E-2</v>
      </c>
      <c r="C345">
        <f>LN('25 TSE Stocks'!C346/'25 TSE Stocks'!C345)</f>
        <v>0.15209977723240239</v>
      </c>
      <c r="D345">
        <f>LN('25 TSE Stocks'!D346/'25 TSE Stocks'!D345)</f>
        <v>3.1485545760646411E-2</v>
      </c>
      <c r="E345">
        <f>LN('25 TSE Stocks'!E346/'25 TSE Stocks'!E345)</f>
        <v>2.5975461579845413E-2</v>
      </c>
      <c r="F345">
        <f>LN('25 TSE Stocks'!F346/'25 TSE Stocks'!F345)</f>
        <v>1.3675408083773566E-2</v>
      </c>
      <c r="G345">
        <f>LN('25 TSE Stocks'!G346/'25 TSE Stocks'!G345)</f>
        <v>4.2041339000668627E-3</v>
      </c>
      <c r="H345">
        <f>LN('25 TSE Stocks'!H346/'25 TSE Stocks'!H345)</f>
        <v>-3.0397511882166987E-2</v>
      </c>
      <c r="I345">
        <f>LN('25 TSE Stocks'!I346/'25 TSE Stocks'!I345)</f>
        <v>-5.2363524775324135E-3</v>
      </c>
      <c r="J345">
        <f>LN('25 TSE Stocks'!J346/'25 TSE Stocks'!J345)</f>
        <v>2.3610141578085903E-2</v>
      </c>
      <c r="K345">
        <f>LN('25 TSE Stocks'!K346/'25 TSE Stocks'!K345)</f>
        <v>8.8440452786419151E-3</v>
      </c>
      <c r="L345">
        <f>LN('25 TSE Stocks'!L346/'25 TSE Stocks'!L345)</f>
        <v>2.032890528098882E-2</v>
      </c>
      <c r="M345">
        <f>LN('25 TSE Stocks'!M346/'25 TSE Stocks'!M345)</f>
        <v>-5.7451721578154801E-3</v>
      </c>
      <c r="N345">
        <f>LN('25 TSE Stocks'!N346/'25 TSE Stocks'!N345)</f>
        <v>-9.3677711640595771E-3</v>
      </c>
      <c r="O345">
        <f>LN('25 TSE Stocks'!O346/'25 TSE Stocks'!O345)</f>
        <v>-8.9100354791145035E-3</v>
      </c>
      <c r="P345">
        <f>LN('25 TSE Stocks'!P346/'25 TSE Stocks'!P345)</f>
        <v>2.1858842812822625E-2</v>
      </c>
      <c r="Q345">
        <f>LN('25 TSE Stocks'!Q346/'25 TSE Stocks'!Q345)</f>
        <v>-4.338281067363647E-3</v>
      </c>
      <c r="R345">
        <f>LN('25 TSE Stocks'!R346/'25 TSE Stocks'!R345)</f>
        <v>5.3532550156607352E-4</v>
      </c>
      <c r="S345">
        <f>LN('25 TSE Stocks'!S346/'25 TSE Stocks'!S345)</f>
        <v>0</v>
      </c>
      <c r="T345">
        <f>LN('25 TSE Stocks'!T346/'25 TSE Stocks'!T345)</f>
        <v>1.1085928902925452E-2</v>
      </c>
      <c r="U345">
        <f>LN('25 TSE Stocks'!U346/'25 TSE Stocks'!U345)</f>
        <v>-4.2472508394225542E-3</v>
      </c>
      <c r="V345">
        <f>LN('25 TSE Stocks'!V346/'25 TSE Stocks'!V345)</f>
        <v>2.188270375608856E-2</v>
      </c>
      <c r="W345">
        <f>LN('25 TSE Stocks'!W346/'25 TSE Stocks'!W345)</f>
        <v>1.7540498248305163E-2</v>
      </c>
      <c r="X345">
        <f>LN('25 TSE Stocks'!X346/'25 TSE Stocks'!X345)</f>
        <v>0</v>
      </c>
      <c r="Y345">
        <f>LN('25 TSE Stocks'!Y346/'25 TSE Stocks'!Y345)</f>
        <v>3.8412385551993798E-2</v>
      </c>
      <c r="Z345">
        <f>LN('25 TSE Stocks'!Z346/'25 TSE Stocks'!Z345)</f>
        <v>4.4151041369352301E-3</v>
      </c>
    </row>
    <row r="346" spans="1:26" x14ac:dyDescent="0.25">
      <c r="A346" s="1">
        <v>43675</v>
      </c>
      <c r="B346">
        <f>LN('25 TSE Stocks'!B347/'25 TSE Stocks'!B346)</f>
        <v>3.8759084645766041E-3</v>
      </c>
      <c r="C346">
        <f>LN('25 TSE Stocks'!C347/'25 TSE Stocks'!C346)</f>
        <v>-4.4892874498632428E-3</v>
      </c>
      <c r="D346">
        <f>LN('25 TSE Stocks'!D347/'25 TSE Stocks'!D346)</f>
        <v>-0.12864936785082953</v>
      </c>
      <c r="E346">
        <f>LN('25 TSE Stocks'!E347/'25 TSE Stocks'!E346)</f>
        <v>0.12516321334738209</v>
      </c>
      <c r="F346">
        <f>LN('25 TSE Stocks'!F347/'25 TSE Stocks'!F346)</f>
        <v>-1.5589628444320543E-2</v>
      </c>
      <c r="G346">
        <f>LN('25 TSE Stocks'!G347/'25 TSE Stocks'!G346)</f>
        <v>-3.1536679929607146E-2</v>
      </c>
      <c r="H346">
        <f>LN('25 TSE Stocks'!H347/'25 TSE Stocks'!H346)</f>
        <v>-6.5911184274824702E-2</v>
      </c>
      <c r="I346">
        <f>LN('25 TSE Stocks'!I347/'25 TSE Stocks'!I346)</f>
        <v>1.9323703739359927E-3</v>
      </c>
      <c r="J346">
        <f>LN('25 TSE Stocks'!J347/'25 TSE Stocks'!J346)</f>
        <v>2.3065852460843767E-2</v>
      </c>
      <c r="K346">
        <f>LN('25 TSE Stocks'!K347/'25 TSE Stocks'!K346)</f>
        <v>2.1158167010512752E-2</v>
      </c>
      <c r="L346">
        <f>LN('25 TSE Stocks'!L347/'25 TSE Stocks'!L346)</f>
        <v>-3.946839037418555E-2</v>
      </c>
      <c r="M346">
        <f>LN('25 TSE Stocks'!M347/'25 TSE Stocks'!M346)</f>
        <v>-1.8740579761222644E-2</v>
      </c>
      <c r="N346">
        <f>LN('25 TSE Stocks'!N347/'25 TSE Stocks'!N346)</f>
        <v>-3.8985510117665101E-2</v>
      </c>
      <c r="O346">
        <f>LN('25 TSE Stocks'!O347/'25 TSE Stocks'!O346)</f>
        <v>7.9124344629861135E-2</v>
      </c>
      <c r="P346">
        <f>LN('25 TSE Stocks'!P347/'25 TSE Stocks'!P346)</f>
        <v>-1.7448850477280543E-2</v>
      </c>
      <c r="Q346">
        <f>LN('25 TSE Stocks'!Q347/'25 TSE Stocks'!Q346)</f>
        <v>-2.0498621465039179E-2</v>
      </c>
      <c r="R346">
        <f>LN('25 TSE Stocks'!R347/'25 TSE Stocks'!R346)</f>
        <v>-3.1532900620568641E-2</v>
      </c>
      <c r="S346">
        <f>LN('25 TSE Stocks'!S347/'25 TSE Stocks'!S346)</f>
        <v>-1.8833020259748277E-2</v>
      </c>
      <c r="T346">
        <f>LN('25 TSE Stocks'!T347/'25 TSE Stocks'!T346)</f>
        <v>-0.10090306519790157</v>
      </c>
      <c r="U346">
        <f>LN('25 TSE Stocks'!U347/'25 TSE Stocks'!U346)</f>
        <v>-5.2042487937528761E-2</v>
      </c>
      <c r="V346">
        <f>LN('25 TSE Stocks'!V347/'25 TSE Stocks'!V346)</f>
        <v>-7.4885139982234991E-2</v>
      </c>
      <c r="W346">
        <f>LN('25 TSE Stocks'!W347/'25 TSE Stocks'!W346)</f>
        <v>-6.7539929264473317E-2</v>
      </c>
      <c r="X346">
        <f>LN('25 TSE Stocks'!X347/'25 TSE Stocks'!X346)</f>
        <v>-7.2228354799982381E-2</v>
      </c>
      <c r="Y346">
        <f>LN('25 TSE Stocks'!Y347/'25 TSE Stocks'!Y346)</f>
        <v>-6.1601748150308402E-2</v>
      </c>
      <c r="Z346">
        <f>LN('25 TSE Stocks'!Z347/'25 TSE Stocks'!Z346)</f>
        <v>1.312922706714041E-2</v>
      </c>
    </row>
    <row r="347" spans="1:26" x14ac:dyDescent="0.25">
      <c r="A347" s="1">
        <v>43682</v>
      </c>
      <c r="B347">
        <f>LN('25 TSE Stocks'!B348/'25 TSE Stocks'!B347)</f>
        <v>5.2742970535865748E-2</v>
      </c>
      <c r="C347">
        <f>LN('25 TSE Stocks'!C348/'25 TSE Stocks'!C347)</f>
        <v>5.6084118444709227E-3</v>
      </c>
      <c r="D347">
        <f>LN('25 TSE Stocks'!D348/'25 TSE Stocks'!D347)</f>
        <v>-9.022112000271415E-2</v>
      </c>
      <c r="E347">
        <f>LN('25 TSE Stocks'!E348/'25 TSE Stocks'!E347)</f>
        <v>-0.11326844244803472</v>
      </c>
      <c r="F347">
        <f>LN('25 TSE Stocks'!F348/'25 TSE Stocks'!F347)</f>
        <v>-2.3261385317664928E-2</v>
      </c>
      <c r="G347">
        <f>LN('25 TSE Stocks'!G348/'25 TSE Stocks'!G347)</f>
        <v>-1.3366518610007629E-2</v>
      </c>
      <c r="H347">
        <f>LN('25 TSE Stocks'!H348/'25 TSE Stocks'!H347)</f>
        <v>-3.8078567468959948E-2</v>
      </c>
      <c r="I347">
        <f>LN('25 TSE Stocks'!I348/'25 TSE Stocks'!I347)</f>
        <v>7.6923562948828994E-3</v>
      </c>
      <c r="J347">
        <f>LN('25 TSE Stocks'!J348/'25 TSE Stocks'!J347)</f>
        <v>-0.20789130303900843</v>
      </c>
      <c r="K347">
        <f>LN('25 TSE Stocks'!K348/'25 TSE Stocks'!K347)</f>
        <v>-2.3677120508763926E-2</v>
      </c>
      <c r="L347">
        <f>LN('25 TSE Stocks'!L348/'25 TSE Stocks'!L347)</f>
        <v>-2.280227194443795E-2</v>
      </c>
      <c r="M347">
        <f>LN('25 TSE Stocks'!M348/'25 TSE Stocks'!M347)</f>
        <v>4.2311553162009963E-3</v>
      </c>
      <c r="N347">
        <f>LN('25 TSE Stocks'!N348/'25 TSE Stocks'!N347)</f>
        <v>-5.0810559075418295E-2</v>
      </c>
      <c r="O347">
        <f>LN('25 TSE Stocks'!O348/'25 TSE Stocks'!O347)</f>
        <v>1.6402854417083359E-2</v>
      </c>
      <c r="P347">
        <f>LN('25 TSE Stocks'!P348/'25 TSE Stocks'!P347)</f>
        <v>5.2502728756382767E-2</v>
      </c>
      <c r="Q347">
        <f>LN('25 TSE Stocks'!Q348/'25 TSE Stocks'!Q347)</f>
        <v>5.4690046835035457E-2</v>
      </c>
      <c r="R347">
        <f>LN('25 TSE Stocks'!R348/'25 TSE Stocks'!R347)</f>
        <v>3.2869925953314109E-2</v>
      </c>
      <c r="S347">
        <f>LN('25 TSE Stocks'!S348/'25 TSE Stocks'!S347)</f>
        <v>3.731780227969049E-2</v>
      </c>
      <c r="T347">
        <f>LN('25 TSE Stocks'!T348/'25 TSE Stocks'!T347)</f>
        <v>-3.2813556312992098E-2</v>
      </c>
      <c r="U347">
        <f>LN('25 TSE Stocks'!U348/'25 TSE Stocks'!U347)</f>
        <v>-5.2662412918128183E-3</v>
      </c>
      <c r="V347">
        <f>LN('25 TSE Stocks'!V348/'25 TSE Stocks'!V347)</f>
        <v>-4.8595860528527823E-2</v>
      </c>
      <c r="W347">
        <f>LN('25 TSE Stocks'!W348/'25 TSE Stocks'!W347)</f>
        <v>4.2635296435573788E-2</v>
      </c>
      <c r="X347">
        <f>LN('25 TSE Stocks'!X348/'25 TSE Stocks'!X347)</f>
        <v>5.0300704569989231E-2</v>
      </c>
      <c r="Y347">
        <f>LN('25 TSE Stocks'!Y348/'25 TSE Stocks'!Y347)</f>
        <v>-3.9177185948317947E-3</v>
      </c>
      <c r="Z347">
        <f>LN('25 TSE Stocks'!Z348/'25 TSE Stocks'!Z347)</f>
        <v>-4.357177744103379E-3</v>
      </c>
    </row>
    <row r="348" spans="1:26" x14ac:dyDescent="0.25">
      <c r="A348" s="1">
        <v>43689</v>
      </c>
      <c r="B348">
        <f>LN('25 TSE Stocks'!B349/'25 TSE Stocks'!B348)</f>
        <v>9.4475779967023277E-2</v>
      </c>
      <c r="C348">
        <f>LN('25 TSE Stocks'!C349/'25 TSE Stocks'!C348)</f>
        <v>-1.124868278705997E-2</v>
      </c>
      <c r="D348">
        <f>LN('25 TSE Stocks'!D349/'25 TSE Stocks'!D348)</f>
        <v>-5.2094999846367077E-2</v>
      </c>
      <c r="E348">
        <f>LN('25 TSE Stocks'!E349/'25 TSE Stocks'!E348)</f>
        <v>-2.220419983356264E-2</v>
      </c>
      <c r="F348">
        <f>LN('25 TSE Stocks'!F349/'25 TSE Stocks'!F348)</f>
        <v>-2.2009304130181307E-2</v>
      </c>
      <c r="G348">
        <f>LN('25 TSE Stocks'!G349/'25 TSE Stocks'!G348)</f>
        <v>-6.8980095307404794E-3</v>
      </c>
      <c r="H348">
        <f>LN('25 TSE Stocks'!H349/'25 TSE Stocks'!H348)</f>
        <v>-3.9585986564914973E-2</v>
      </c>
      <c r="I348">
        <f>LN('25 TSE Stocks'!I349/'25 TSE Stocks'!I348)</f>
        <v>-2.1018471920519092E-2</v>
      </c>
      <c r="J348">
        <f>LN('25 TSE Stocks'!J349/'25 TSE Stocks'!J348)</f>
        <v>-1.4056392025117045E-2</v>
      </c>
      <c r="K348">
        <f>LN('25 TSE Stocks'!K349/'25 TSE Stocks'!K348)</f>
        <v>-1.7812153412627374E-2</v>
      </c>
      <c r="L348">
        <f>LN('25 TSE Stocks'!L349/'25 TSE Stocks'!L348)</f>
        <v>-3.8627688490386454E-2</v>
      </c>
      <c r="M348">
        <f>LN('25 TSE Stocks'!M349/'25 TSE Stocks'!M348)</f>
        <v>4.5707630085200568E-2</v>
      </c>
      <c r="N348">
        <f>LN('25 TSE Stocks'!N349/'25 TSE Stocks'!N348)</f>
        <v>-2.806050542953081E-2</v>
      </c>
      <c r="O348">
        <f>LN('25 TSE Stocks'!O349/'25 TSE Stocks'!O348)</f>
        <v>3.3069596740695616E-2</v>
      </c>
      <c r="P348">
        <f>LN('25 TSE Stocks'!P349/'25 TSE Stocks'!P348)</f>
        <v>4.8889535060861834E-2</v>
      </c>
      <c r="Q348">
        <f>LN('25 TSE Stocks'!Q349/'25 TSE Stocks'!Q348)</f>
        <v>-2.2664020791401032E-2</v>
      </c>
      <c r="R348">
        <f>LN('25 TSE Stocks'!R349/'25 TSE Stocks'!R348)</f>
        <v>-1.0746955492126765E-2</v>
      </c>
      <c r="S348">
        <f>LN('25 TSE Stocks'!S349/'25 TSE Stocks'!S348)</f>
        <v>-2.2223035166517947E-2</v>
      </c>
      <c r="T348">
        <f>LN('25 TSE Stocks'!T349/'25 TSE Stocks'!T348)</f>
        <v>-7.4407541602058234E-3</v>
      </c>
      <c r="U348">
        <f>LN('25 TSE Stocks'!U349/'25 TSE Stocks'!U348)</f>
        <v>-2.7946370449553528E-2</v>
      </c>
      <c r="V348">
        <f>LN('25 TSE Stocks'!V349/'25 TSE Stocks'!V348)</f>
        <v>-2.0619336708663834E-2</v>
      </c>
      <c r="W348">
        <f>LN('25 TSE Stocks'!W349/'25 TSE Stocks'!W348)</f>
        <v>-6.9809393517025848E-3</v>
      </c>
      <c r="X348">
        <f>LN('25 TSE Stocks'!X349/'25 TSE Stocks'!X348)</f>
        <v>-1.0908342575445804E-2</v>
      </c>
      <c r="Y348">
        <f>LN('25 TSE Stocks'!Y349/'25 TSE Stocks'!Y348)</f>
        <v>-4.1067335446001503E-2</v>
      </c>
      <c r="Z348">
        <f>LN('25 TSE Stocks'!Z349/'25 TSE Stocks'!Z348)</f>
        <v>2.0173425495385998E-2</v>
      </c>
    </row>
    <row r="349" spans="1:26" x14ac:dyDescent="0.25">
      <c r="A349" s="1">
        <v>43696</v>
      </c>
      <c r="B349">
        <f>LN('25 TSE Stocks'!B350/'25 TSE Stocks'!B349)</f>
        <v>1.9835437937754968E-2</v>
      </c>
      <c r="C349">
        <f>LN('25 TSE Stocks'!C350/'25 TSE Stocks'!C349)</f>
        <v>4.7496616956707753E-2</v>
      </c>
      <c r="D349">
        <f>LN('25 TSE Stocks'!D350/'25 TSE Stocks'!D349)</f>
        <v>6.6207996064683167E-2</v>
      </c>
      <c r="E349">
        <f>LN('25 TSE Stocks'!E350/'25 TSE Stocks'!E349)</f>
        <v>0</v>
      </c>
      <c r="F349">
        <f>LN('25 TSE Stocks'!F350/'25 TSE Stocks'!F349)</f>
        <v>7.1913179242068604E-3</v>
      </c>
      <c r="G349">
        <f>LN('25 TSE Stocks'!G350/'25 TSE Stocks'!G349)</f>
        <v>1.8386513470843094E-2</v>
      </c>
      <c r="H349">
        <f>LN('25 TSE Stocks'!H350/'25 TSE Stocks'!H349)</f>
        <v>3.2713188417117352E-2</v>
      </c>
      <c r="I349">
        <f>LN('25 TSE Stocks'!I350/'25 TSE Stocks'!I349)</f>
        <v>6.685221079443208E-3</v>
      </c>
      <c r="J349">
        <f>LN('25 TSE Stocks'!J350/'25 TSE Stocks'!J349)</f>
        <v>4.0985711003169174E-2</v>
      </c>
      <c r="K349">
        <f>LN('25 TSE Stocks'!K350/'25 TSE Stocks'!K349)</f>
        <v>-1.1620483446283048E-2</v>
      </c>
      <c r="L349">
        <f>LN('25 TSE Stocks'!L350/'25 TSE Stocks'!L349)</f>
        <v>2.0339579856407154E-2</v>
      </c>
      <c r="M349">
        <f>LN('25 TSE Stocks'!M350/'25 TSE Stocks'!M349)</f>
        <v>2.2093559094525983E-2</v>
      </c>
      <c r="N349">
        <f>LN('25 TSE Stocks'!N350/'25 TSE Stocks'!N349)</f>
        <v>3.3835334514657388E-2</v>
      </c>
      <c r="O349">
        <f>LN('25 TSE Stocks'!O350/'25 TSE Stocks'!O349)</f>
        <v>1.0486651081786133E-3</v>
      </c>
      <c r="P349">
        <f>LN('25 TSE Stocks'!P350/'25 TSE Stocks'!P349)</f>
        <v>-2.7205541477745281E-2</v>
      </c>
      <c r="Q349">
        <f>LN('25 TSE Stocks'!Q350/'25 TSE Stocks'!Q349)</f>
        <v>8.5593056555716349E-3</v>
      </c>
      <c r="R349">
        <f>LN('25 TSE Stocks'!R350/'25 TSE Stocks'!R349)</f>
        <v>-2.7012140143008688E-4</v>
      </c>
      <c r="S349">
        <f>LN('25 TSE Stocks'!S350/'25 TSE Stocks'!S349)</f>
        <v>9.3197147699424915E-3</v>
      </c>
      <c r="T349">
        <f>LN('25 TSE Stocks'!T350/'25 TSE Stocks'!T349)</f>
        <v>1.3353349467016679E-2</v>
      </c>
      <c r="U349">
        <f>LN('25 TSE Stocks'!U350/'25 TSE Stocks'!U349)</f>
        <v>2.6012809167078144E-2</v>
      </c>
      <c r="V349">
        <f>LN('25 TSE Stocks'!V350/'25 TSE Stocks'!V349)</f>
        <v>3.1983158425491334E-2</v>
      </c>
      <c r="W349">
        <f>LN('25 TSE Stocks'!W350/'25 TSE Stocks'!W349)</f>
        <v>-8.7596588662398292E-4</v>
      </c>
      <c r="X349">
        <f>LN('25 TSE Stocks'!X350/'25 TSE Stocks'!X349)</f>
        <v>3.8076370460600889E-3</v>
      </c>
      <c r="Y349">
        <f>LN('25 TSE Stocks'!Y350/'25 TSE Stocks'!Y349)</f>
        <v>3.0627959897794083E-3</v>
      </c>
      <c r="Z349">
        <f>LN('25 TSE Stocks'!Z350/'25 TSE Stocks'!Z349)</f>
        <v>1.4256835810491227E-3</v>
      </c>
    </row>
    <row r="350" spans="1:26" x14ac:dyDescent="0.25">
      <c r="A350" s="1">
        <v>43703</v>
      </c>
      <c r="B350">
        <f>LN('25 TSE Stocks'!B351/'25 TSE Stocks'!B350)</f>
        <v>-3.278799590555337E-3</v>
      </c>
      <c r="C350">
        <f>LN('25 TSE Stocks'!C351/'25 TSE Stocks'!C350)</f>
        <v>3.2894164264404835E-2</v>
      </c>
      <c r="D350">
        <f>LN('25 TSE Stocks'!D351/'25 TSE Stocks'!D350)</f>
        <v>4.9926211013634333E-3</v>
      </c>
      <c r="E350">
        <f>LN('25 TSE Stocks'!E351/'25 TSE Stocks'!E350)</f>
        <v>2.8938186694666981E-2</v>
      </c>
      <c r="F350">
        <f>LN('25 TSE Stocks'!F351/'25 TSE Stocks'!F350)</f>
        <v>1.5798078708812311E-2</v>
      </c>
      <c r="G350">
        <f>LN('25 TSE Stocks'!G351/'25 TSE Stocks'!G350)</f>
        <v>6.3420640161945376E-3</v>
      </c>
      <c r="H350">
        <f>LN('25 TSE Stocks'!H351/'25 TSE Stocks'!H350)</f>
        <v>2.0478583079840584E-2</v>
      </c>
      <c r="I350">
        <f>LN('25 TSE Stocks'!I351/'25 TSE Stocks'!I350)</f>
        <v>8.2942158238918495E-3</v>
      </c>
      <c r="J350">
        <f>LN('25 TSE Stocks'!J351/'25 TSE Stocks'!J350)</f>
        <v>2.3572506100515141E-2</v>
      </c>
      <c r="K350">
        <f>LN('25 TSE Stocks'!K351/'25 TSE Stocks'!K350)</f>
        <v>3.3208628182138732E-2</v>
      </c>
      <c r="L350">
        <f>LN('25 TSE Stocks'!L351/'25 TSE Stocks'!L350)</f>
        <v>2.6491593287445093E-2</v>
      </c>
      <c r="M350">
        <f>LN('25 TSE Stocks'!M351/'25 TSE Stocks'!M350)</f>
        <v>1.1166615867129579E-2</v>
      </c>
      <c r="N350">
        <f>LN('25 TSE Stocks'!N351/'25 TSE Stocks'!N350)</f>
        <v>7.6482600028626811E-3</v>
      </c>
      <c r="O350">
        <f>LN('25 TSE Stocks'!O351/'25 TSE Stocks'!O350)</f>
        <v>-3.3034357127646317E-2</v>
      </c>
      <c r="P350">
        <f>LN('25 TSE Stocks'!P351/'25 TSE Stocks'!P350)</f>
        <v>-1.129965969636422E-2</v>
      </c>
      <c r="Q350">
        <f>LN('25 TSE Stocks'!Q351/'25 TSE Stocks'!Q350)</f>
        <v>4.5809395016906958E-2</v>
      </c>
      <c r="R350">
        <f>LN('25 TSE Stocks'!R351/'25 TSE Stocks'!R350)</f>
        <v>1.501767411648689E-2</v>
      </c>
      <c r="S350">
        <f>LN('25 TSE Stocks'!S351/'25 TSE Stocks'!S350)</f>
        <v>-2.2515128072202375E-2</v>
      </c>
      <c r="T350">
        <f>LN('25 TSE Stocks'!T351/'25 TSE Stocks'!T350)</f>
        <v>5.1452205573235387E-3</v>
      </c>
      <c r="U350">
        <f>LN('25 TSE Stocks'!U351/'25 TSE Stocks'!U350)</f>
        <v>-9.8548750361157379E-3</v>
      </c>
      <c r="V350">
        <f>LN('25 TSE Stocks'!V351/'25 TSE Stocks'!V350)</f>
        <v>-3.233698524269565E-3</v>
      </c>
      <c r="W350">
        <f>LN('25 TSE Stocks'!W351/'25 TSE Stocks'!W350)</f>
        <v>7.4217733944280401E-3</v>
      </c>
      <c r="X350">
        <f>LN('25 TSE Stocks'!X351/'25 TSE Stocks'!X350)</f>
        <v>-1.9185094717221424E-2</v>
      </c>
      <c r="Y350">
        <f>LN('25 TSE Stocks'!Y351/'25 TSE Stocks'!Y350)</f>
        <v>3.6039807648821323E-2</v>
      </c>
      <c r="Z350">
        <f>LN('25 TSE Stocks'!Z351/'25 TSE Stocks'!Z350)</f>
        <v>7.09715764202543E-3</v>
      </c>
    </row>
    <row r="351" spans="1:26" x14ac:dyDescent="0.25">
      <c r="A351" s="1">
        <v>43710</v>
      </c>
      <c r="B351">
        <f>LN('25 TSE Stocks'!B352/'25 TSE Stocks'!B351)</f>
        <v>6.361456444741509E-2</v>
      </c>
      <c r="C351">
        <f>LN('25 TSE Stocks'!C352/'25 TSE Stocks'!C351)</f>
        <v>-8.4925878063997498E-2</v>
      </c>
      <c r="D351">
        <f>LN('25 TSE Stocks'!D352/'25 TSE Stocks'!D351)</f>
        <v>2.3623105678060682E-2</v>
      </c>
      <c r="E351">
        <f>LN('25 TSE Stocks'!E352/'25 TSE Stocks'!E351)</f>
        <v>6.8097762169559081E-2</v>
      </c>
      <c r="F351">
        <f>LN('25 TSE Stocks'!F352/'25 TSE Stocks'!F351)</f>
        <v>1.8249392710365811E-2</v>
      </c>
      <c r="G351">
        <f>LN('25 TSE Stocks'!G352/'25 TSE Stocks'!G351)</f>
        <v>1.0007062017934464E-2</v>
      </c>
      <c r="H351">
        <f>LN('25 TSE Stocks'!H352/'25 TSE Stocks'!H351)</f>
        <v>3.540193588912597E-2</v>
      </c>
      <c r="I351">
        <f>LN('25 TSE Stocks'!I352/'25 TSE Stocks'!I351)</f>
        <v>-9.6832401950513753E-3</v>
      </c>
      <c r="J351">
        <f>LN('25 TSE Stocks'!J352/'25 TSE Stocks'!J351)</f>
        <v>1.7394439568467857E-2</v>
      </c>
      <c r="K351">
        <f>LN('25 TSE Stocks'!K352/'25 TSE Stocks'!K351)</f>
        <v>-8.8328216969768836E-3</v>
      </c>
      <c r="L351">
        <f>LN('25 TSE Stocks'!L352/'25 TSE Stocks'!L351)</f>
        <v>-1.8137332869185164E-2</v>
      </c>
      <c r="M351">
        <f>LN('25 TSE Stocks'!M352/'25 TSE Stocks'!M351)</f>
        <v>1.1043298668639677E-2</v>
      </c>
      <c r="N351">
        <f>LN('25 TSE Stocks'!N352/'25 TSE Stocks'!N351)</f>
        <v>6.3291390151429842E-3</v>
      </c>
      <c r="O351">
        <f>LN('25 TSE Stocks'!O352/'25 TSE Stocks'!O351)</f>
        <v>-1.9141982444195179E-2</v>
      </c>
      <c r="P351">
        <f>LN('25 TSE Stocks'!P352/'25 TSE Stocks'!P351)</f>
        <v>-1.1428643506376955E-2</v>
      </c>
      <c r="Q351">
        <f>LN('25 TSE Stocks'!Q352/'25 TSE Stocks'!Q351)</f>
        <v>1.4815086715426778E-2</v>
      </c>
      <c r="R351">
        <f>LN('25 TSE Stocks'!R352/'25 TSE Stocks'!R351)</f>
        <v>3.8494383167848006E-2</v>
      </c>
      <c r="S351">
        <f>LN('25 TSE Stocks'!S352/'25 TSE Stocks'!S351)</f>
        <v>2.1732669644347162E-2</v>
      </c>
      <c r="T351">
        <f>LN('25 TSE Stocks'!T352/'25 TSE Stocks'!T351)</f>
        <v>1.9601351881537259E-2</v>
      </c>
      <c r="U351">
        <f>LN('25 TSE Stocks'!U352/'25 TSE Stocks'!U351)</f>
        <v>5.3284535242077062E-3</v>
      </c>
      <c r="V351">
        <f>LN('25 TSE Stocks'!V352/'25 TSE Stocks'!V351)</f>
        <v>8.8675467873109686E-3</v>
      </c>
      <c r="W351">
        <f>LN('25 TSE Stocks'!W352/'25 TSE Stocks'!W351)</f>
        <v>3.8819311472743888E-2</v>
      </c>
      <c r="X351">
        <f>LN('25 TSE Stocks'!X352/'25 TSE Stocks'!X351)</f>
        <v>-3.4987517818539884E-2</v>
      </c>
      <c r="Y351">
        <f>LN('25 TSE Stocks'!Y352/'25 TSE Stocks'!Y351)</f>
        <v>6.7484198552541036E-2</v>
      </c>
      <c r="Z351">
        <f>LN('25 TSE Stocks'!Z352/'25 TSE Stocks'!Z351)</f>
        <v>1.4045276318858617E-2</v>
      </c>
    </row>
    <row r="352" spans="1:26" x14ac:dyDescent="0.25">
      <c r="A352" s="1">
        <v>43717</v>
      </c>
      <c r="B352">
        <f>LN('25 TSE Stocks'!B353/'25 TSE Stocks'!B352)</f>
        <v>-1.5528309263581837E-2</v>
      </c>
      <c r="C352">
        <f>LN('25 TSE Stocks'!C353/'25 TSE Stocks'!C352)</f>
        <v>-9.1567218961573785E-2</v>
      </c>
      <c r="D352">
        <f>LN('25 TSE Stocks'!D353/'25 TSE Stocks'!D352)</f>
        <v>6.5875174686675572E-2</v>
      </c>
      <c r="E352">
        <f>LN('25 TSE Stocks'!E353/'25 TSE Stocks'!E352)</f>
        <v>5.0430833057385945E-2</v>
      </c>
      <c r="F352">
        <f>LN('25 TSE Stocks'!F353/'25 TSE Stocks'!F352)</f>
        <v>8.779655962076284E-2</v>
      </c>
      <c r="G352">
        <f>LN('25 TSE Stocks'!G353/'25 TSE Stocks'!G352)</f>
        <v>5.0752755758984927E-2</v>
      </c>
      <c r="H352">
        <f>LN('25 TSE Stocks'!H353/'25 TSE Stocks'!H352)</f>
        <v>8.3381563818533247E-2</v>
      </c>
      <c r="I352">
        <f>LN('25 TSE Stocks'!I353/'25 TSE Stocks'!I352)</f>
        <v>5.1738003348374813E-2</v>
      </c>
      <c r="J352">
        <f>LN('25 TSE Stocks'!J353/'25 TSE Stocks'!J352)</f>
        <v>4.8921246098762229E-2</v>
      </c>
      <c r="K352">
        <f>LN('25 TSE Stocks'!K353/'25 TSE Stocks'!K352)</f>
        <v>5.1863590166028782E-2</v>
      </c>
      <c r="L352">
        <f>LN('25 TSE Stocks'!L353/'25 TSE Stocks'!L352)</f>
        <v>5.0294338022748158E-2</v>
      </c>
      <c r="M352">
        <f>LN('25 TSE Stocks'!M353/'25 TSE Stocks'!M352)</f>
        <v>3.8432742276086722E-2</v>
      </c>
      <c r="N352">
        <f>LN('25 TSE Stocks'!N353/'25 TSE Stocks'!N352)</f>
        <v>6.6508088322518727E-2</v>
      </c>
      <c r="O352">
        <f>LN('25 TSE Stocks'!O353/'25 TSE Stocks'!O352)</f>
        <v>6.6744868445423322E-2</v>
      </c>
      <c r="P352">
        <f>LN('25 TSE Stocks'!P353/'25 TSE Stocks'!P352)</f>
        <v>6.2499561253382746E-3</v>
      </c>
      <c r="Q352">
        <f>LN('25 TSE Stocks'!Q353/'25 TSE Stocks'!Q352)</f>
        <v>6.6623362020401923E-3</v>
      </c>
      <c r="R352">
        <f>LN('25 TSE Stocks'!R353/'25 TSE Stocks'!R352)</f>
        <v>6.3808622279168781E-2</v>
      </c>
      <c r="S352">
        <f>LN('25 TSE Stocks'!S353/'25 TSE Stocks'!S352)</f>
        <v>6.9118484296723626E-2</v>
      </c>
      <c r="T352">
        <f>LN('25 TSE Stocks'!T353/'25 TSE Stocks'!T352)</f>
        <v>7.6774719612475284E-2</v>
      </c>
      <c r="U352">
        <f>LN('25 TSE Stocks'!U353/'25 TSE Stocks'!U352)</f>
        <v>2.3189755611927029E-2</v>
      </c>
      <c r="V352">
        <f>LN('25 TSE Stocks'!V353/'25 TSE Stocks'!V352)</f>
        <v>6.5240449737806488E-2</v>
      </c>
      <c r="W352">
        <f>LN('25 TSE Stocks'!W353/'25 TSE Stocks'!W352)</f>
        <v>0.14610894017014944</v>
      </c>
      <c r="X352">
        <f>LN('25 TSE Stocks'!X353/'25 TSE Stocks'!X352)</f>
        <v>5.7492673156667638E-2</v>
      </c>
      <c r="Y352">
        <f>LN('25 TSE Stocks'!Y353/'25 TSE Stocks'!Y352)</f>
        <v>5.802599038110412E-2</v>
      </c>
      <c r="Z352">
        <f>LN('25 TSE Stocks'!Z353/'25 TSE Stocks'!Z352)</f>
        <v>0</v>
      </c>
    </row>
    <row r="353" spans="1:26" x14ac:dyDescent="0.25">
      <c r="A353" s="1">
        <v>43724</v>
      </c>
      <c r="B353">
        <f>LN('25 TSE Stocks'!B354/'25 TSE Stocks'!B353)</f>
        <v>4.7373183273214624E-2</v>
      </c>
      <c r="C353">
        <f>LN('25 TSE Stocks'!C354/'25 TSE Stocks'!C353)</f>
        <v>7.0900615784766682E-2</v>
      </c>
      <c r="D353">
        <f>LN('25 TSE Stocks'!D354/'25 TSE Stocks'!D353)</f>
        <v>3.0495777152232704E-2</v>
      </c>
      <c r="E353">
        <f>LN('25 TSE Stocks'!E354/'25 TSE Stocks'!E353)</f>
        <v>0</v>
      </c>
      <c r="F353">
        <f>LN('25 TSE Stocks'!F354/'25 TSE Stocks'!F353)</f>
        <v>-1.2342274733932942E-3</v>
      </c>
      <c r="G353">
        <f>LN('25 TSE Stocks'!G354/'25 TSE Stocks'!G353)</f>
        <v>9.4581107861266235E-4</v>
      </c>
      <c r="H353">
        <f>LN('25 TSE Stocks'!H354/'25 TSE Stocks'!H353)</f>
        <v>-6.0180658567671654E-3</v>
      </c>
      <c r="I353">
        <f>LN('25 TSE Stocks'!I354/'25 TSE Stocks'!I353)</f>
        <v>-1.1416602708789629E-2</v>
      </c>
      <c r="J353">
        <f>LN('25 TSE Stocks'!J354/'25 TSE Stocks'!J353)</f>
        <v>6.6014880308970791E-3</v>
      </c>
      <c r="K353">
        <f>LN('25 TSE Stocks'!K354/'25 TSE Stocks'!K353)</f>
        <v>1.5522587873258465E-2</v>
      </c>
      <c r="L353">
        <f>LN('25 TSE Stocks'!L354/'25 TSE Stocks'!L353)</f>
        <v>6.3092443621566453E-3</v>
      </c>
      <c r="M353">
        <f>LN('25 TSE Stocks'!M354/'25 TSE Stocks'!M353)</f>
        <v>2.175531392821128E-2</v>
      </c>
      <c r="N353">
        <f>LN('25 TSE Stocks'!N354/'25 TSE Stocks'!N353)</f>
        <v>-1.4268881793976814E-2</v>
      </c>
      <c r="O353">
        <f>LN('25 TSE Stocks'!O354/'25 TSE Stocks'!O353)</f>
        <v>4.6379979111242945E-3</v>
      </c>
      <c r="P353">
        <f>LN('25 TSE Stocks'!P354/'25 TSE Stocks'!P353)</f>
        <v>5.5541838677633439E-2</v>
      </c>
      <c r="Q353">
        <f>LN('25 TSE Stocks'!Q354/'25 TSE Stocks'!Q353)</f>
        <v>4.5432790863220579E-2</v>
      </c>
      <c r="R353">
        <f>LN('25 TSE Stocks'!R354/'25 TSE Stocks'!R353)</f>
        <v>7.9991531842866764E-3</v>
      </c>
      <c r="S353">
        <f>LN('25 TSE Stocks'!S354/'25 TSE Stocks'!S353)</f>
        <v>5.2586684570521949E-3</v>
      </c>
      <c r="T353">
        <f>LN('25 TSE Stocks'!T354/'25 TSE Stocks'!T353)</f>
        <v>-2.6308481738081511E-2</v>
      </c>
      <c r="U353">
        <f>LN('25 TSE Stocks'!U354/'25 TSE Stocks'!U353)</f>
        <v>1.2459995426233075E-2</v>
      </c>
      <c r="V353">
        <f>LN('25 TSE Stocks'!V354/'25 TSE Stocks'!V353)</f>
        <v>1.3443290779638049E-2</v>
      </c>
      <c r="W353">
        <f>LN('25 TSE Stocks'!W354/'25 TSE Stocks'!W353)</f>
        <v>3.968975736598942E-3</v>
      </c>
      <c r="X353">
        <f>LN('25 TSE Stocks'!X354/'25 TSE Stocks'!X353)</f>
        <v>-2.8449854861741738E-3</v>
      </c>
      <c r="Y353">
        <f>LN('25 TSE Stocks'!Y354/'25 TSE Stocks'!Y353)</f>
        <v>-4.524038093184056E-2</v>
      </c>
      <c r="Z353">
        <f>LN('25 TSE Stocks'!Z354/'25 TSE Stocks'!Z353)</f>
        <v>8.33334012097082E-3</v>
      </c>
    </row>
    <row r="354" spans="1:26" x14ac:dyDescent="0.25">
      <c r="A354" s="1">
        <v>43731</v>
      </c>
      <c r="B354">
        <f>LN('25 TSE Stocks'!B355/'25 TSE Stocks'!B354)</f>
        <v>8.9155096832129466E-3</v>
      </c>
      <c r="C354">
        <f>LN('25 TSE Stocks'!C355/'25 TSE Stocks'!C354)</f>
        <v>-3.4863622725968412E-3</v>
      </c>
      <c r="D354">
        <f>LN('25 TSE Stocks'!D355/'25 TSE Stocks'!D354)</f>
        <v>-2.323619921767962E-2</v>
      </c>
      <c r="E354">
        <f>LN('25 TSE Stocks'!E355/'25 TSE Stocks'!E354)</f>
        <v>3.0816773878834337E-2</v>
      </c>
      <c r="F354">
        <f>LN('25 TSE Stocks'!F355/'25 TSE Stocks'!F354)</f>
        <v>-2.2661266838604449E-2</v>
      </c>
      <c r="G354">
        <f>LN('25 TSE Stocks'!G355/'25 TSE Stocks'!G354)</f>
        <v>-4.6032471793508991E-3</v>
      </c>
      <c r="H354">
        <f>LN('25 TSE Stocks'!H355/'25 TSE Stocks'!H354)</f>
        <v>-2.0325925406760623E-2</v>
      </c>
      <c r="I354">
        <f>LN('25 TSE Stocks'!I355/'25 TSE Stocks'!I354)</f>
        <v>-9.9289736207114933E-3</v>
      </c>
      <c r="J354">
        <f>LN('25 TSE Stocks'!J355/'25 TSE Stocks'!J354)</f>
        <v>-1.9657208803430564E-2</v>
      </c>
      <c r="K354">
        <f>LN('25 TSE Stocks'!K355/'25 TSE Stocks'!K354)</f>
        <v>-3.5608600194249693E-3</v>
      </c>
      <c r="L354">
        <f>LN('25 TSE Stocks'!L355/'25 TSE Stocks'!L354)</f>
        <v>-3.0329514811819672E-2</v>
      </c>
      <c r="M354">
        <f>LN('25 TSE Stocks'!M355/'25 TSE Stocks'!M354)</f>
        <v>-1.67836035457989E-3</v>
      </c>
      <c r="N354">
        <f>LN('25 TSE Stocks'!N355/'25 TSE Stocks'!N354)</f>
        <v>2.4838617608246186E-2</v>
      </c>
      <c r="O354">
        <f>LN('25 TSE Stocks'!O355/'25 TSE Stocks'!O354)</f>
        <v>6.6615740822321594E-3</v>
      </c>
      <c r="P354">
        <f>LN('25 TSE Stocks'!P355/'25 TSE Stocks'!P354)</f>
        <v>-1.2852407100903502E-2</v>
      </c>
      <c r="Q354">
        <f>LN('25 TSE Stocks'!Q355/'25 TSE Stocks'!Q354)</f>
        <v>3.7999657104831877E-3</v>
      </c>
      <c r="R354">
        <f>LN('25 TSE Stocks'!R355/'25 TSE Stocks'!R354)</f>
        <v>-2.1752550412015639E-3</v>
      </c>
      <c r="S354">
        <f>LN('25 TSE Stocks'!S355/'25 TSE Stocks'!S354)</f>
        <v>-5.2586684570522287E-3</v>
      </c>
      <c r="T354">
        <f>LN('25 TSE Stocks'!T355/'25 TSE Stocks'!T354)</f>
        <v>-1.862764931452458E-2</v>
      </c>
      <c r="U354">
        <f>LN('25 TSE Stocks'!U355/'25 TSE Stocks'!U354)</f>
        <v>1.5883443388688776E-2</v>
      </c>
      <c r="V354">
        <f>LN('25 TSE Stocks'!V355/'25 TSE Stocks'!V354)</f>
        <v>-1.7209719715948292E-2</v>
      </c>
      <c r="W354">
        <f>LN('25 TSE Stocks'!W355/'25 TSE Stocks'!W354)</f>
        <v>8.9621976507103726E-3</v>
      </c>
      <c r="X354">
        <f>LN('25 TSE Stocks'!X355/'25 TSE Stocks'!X354)</f>
        <v>8.9814324787943576E-3</v>
      </c>
      <c r="Y354">
        <f>LN('25 TSE Stocks'!Y355/'25 TSE Stocks'!Y354)</f>
        <v>-1.8166182014713093E-3</v>
      </c>
      <c r="Z354">
        <f>LN('25 TSE Stocks'!Z355/'25 TSE Stocks'!Z354)</f>
        <v>2.7625534084251059E-3</v>
      </c>
    </row>
    <row r="355" spans="1:26" x14ac:dyDescent="0.25">
      <c r="A355" s="1">
        <v>43738</v>
      </c>
      <c r="B355">
        <f>LN('25 TSE Stocks'!B356/'25 TSE Stocks'!B355)</f>
        <v>2.0498466281502481E-2</v>
      </c>
      <c r="C355">
        <f>LN('25 TSE Stocks'!C356/'25 TSE Stocks'!C355)</f>
        <v>-3.8910462588567993E-2</v>
      </c>
      <c r="D355">
        <f>LN('25 TSE Stocks'!D356/'25 TSE Stocks'!D355)</f>
        <v>7.2571222391490994E-3</v>
      </c>
      <c r="E355">
        <f>LN('25 TSE Stocks'!E356/'25 TSE Stocks'!E355)</f>
        <v>3.7891482342526046E-2</v>
      </c>
      <c r="F355">
        <f>LN('25 TSE Stocks'!F356/'25 TSE Stocks'!F355)</f>
        <v>-7.755742696869729E-3</v>
      </c>
      <c r="G355">
        <f>LN('25 TSE Stocks'!G356/'25 TSE Stocks'!G355)</f>
        <v>-3.8528709542926587E-2</v>
      </c>
      <c r="H355">
        <f>LN('25 TSE Stocks'!H356/'25 TSE Stocks'!H355)</f>
        <v>-1.9633865974405175E-2</v>
      </c>
      <c r="I355">
        <f>LN('25 TSE Stocks'!I356/'25 TSE Stocks'!I355)</f>
        <v>-1.0846050233279222E-2</v>
      </c>
      <c r="J355">
        <f>LN('25 TSE Stocks'!J356/'25 TSE Stocks'!J355)</f>
        <v>-3.2281855021600608E-2</v>
      </c>
      <c r="K355">
        <f>LN('25 TSE Stocks'!K356/'25 TSE Stocks'!K355)</f>
        <v>-1.5578515912424595E-2</v>
      </c>
      <c r="L355">
        <f>LN('25 TSE Stocks'!L356/'25 TSE Stocks'!L355)</f>
        <v>-6.3380826748607066E-2</v>
      </c>
      <c r="M355">
        <f>LN('25 TSE Stocks'!M356/'25 TSE Stocks'!M355)</f>
        <v>-5.5119959869090441E-4</v>
      </c>
      <c r="N355">
        <f>LN('25 TSE Stocks'!N356/'25 TSE Stocks'!N355)</f>
        <v>-3.8099852945369564E-2</v>
      </c>
      <c r="O355">
        <f>LN('25 TSE Stocks'!O356/'25 TSE Stocks'!O355)</f>
        <v>-1.8557273038241034E-2</v>
      </c>
      <c r="P355">
        <f>LN('25 TSE Stocks'!P356/'25 TSE Stocks'!P355)</f>
        <v>2.9807112252881185E-3</v>
      </c>
      <c r="Q355">
        <f>LN('25 TSE Stocks'!Q356/'25 TSE Stocks'!Q355)</f>
        <v>1.4412498783077042E-2</v>
      </c>
      <c r="R355">
        <f>LN('25 TSE Stocks'!R356/'25 TSE Stocks'!R355)</f>
        <v>-2.2511303680185717E-2</v>
      </c>
      <c r="S355">
        <f>LN('25 TSE Stocks'!S356/'25 TSE Stocks'!S355)</f>
        <v>-1.7730849667263935E-2</v>
      </c>
      <c r="T355">
        <f>LN('25 TSE Stocks'!T356/'25 TSE Stocks'!T355)</f>
        <v>-1.2230324405486388E-3</v>
      </c>
      <c r="U355">
        <f>LN('25 TSE Stocks'!U356/'25 TSE Stocks'!U355)</f>
        <v>-2.6571811657092409E-2</v>
      </c>
      <c r="V355">
        <f>LN('25 TSE Stocks'!V356/'25 TSE Stocks'!V355)</f>
        <v>-1.9265565114759884E-2</v>
      </c>
      <c r="W355">
        <f>LN('25 TSE Stocks'!W356/'25 TSE Stocks'!W355)</f>
        <v>8.0496448397461931E-4</v>
      </c>
      <c r="X355">
        <f>LN('25 TSE Stocks'!X356/'25 TSE Stocks'!X355)</f>
        <v>-1.1358452604382166E-2</v>
      </c>
      <c r="Y355">
        <f>LN('25 TSE Stocks'!Y356/'25 TSE Stocks'!Y355)</f>
        <v>-3.0459143436129866E-2</v>
      </c>
      <c r="Z355">
        <f>LN('25 TSE Stocks'!Z356/'25 TSE Stocks'!Z355)</f>
        <v>1.929446620951341E-2</v>
      </c>
    </row>
    <row r="356" spans="1:26" x14ac:dyDescent="0.25">
      <c r="A356" s="1">
        <v>43745</v>
      </c>
      <c r="B356">
        <f>LN('25 TSE Stocks'!B357/'25 TSE Stocks'!B356)</f>
        <v>0.11358734455470156</v>
      </c>
      <c r="C356">
        <f>LN('25 TSE Stocks'!C357/'25 TSE Stocks'!C356)</f>
        <v>-2.5943388468647667E-2</v>
      </c>
      <c r="D356">
        <f>LN('25 TSE Stocks'!D357/'25 TSE Stocks'!D356)</f>
        <v>5.381195840490534E-3</v>
      </c>
      <c r="E356">
        <f>LN('25 TSE Stocks'!E357/'25 TSE Stocks'!E356)</f>
        <v>1.5246480204911358E-2</v>
      </c>
      <c r="F356">
        <f>LN('25 TSE Stocks'!F357/'25 TSE Stocks'!F356)</f>
        <v>-4.4735953335871791E-3</v>
      </c>
      <c r="G356">
        <f>LN('25 TSE Stocks'!G357/'25 TSE Stocks'!G356)</f>
        <v>3.8423148119916657E-2</v>
      </c>
      <c r="H356">
        <f>LN('25 TSE Stocks'!H357/'25 TSE Stocks'!H356)</f>
        <v>1.0627102246334136E-2</v>
      </c>
      <c r="I356">
        <f>LN('25 TSE Stocks'!I357/'25 TSE Stocks'!I356)</f>
        <v>4.0810498181073568E-3</v>
      </c>
      <c r="J356">
        <f>LN('25 TSE Stocks'!J357/'25 TSE Stocks'!J356)</f>
        <v>1.4119139683559738E-2</v>
      </c>
      <c r="K356">
        <f>LN('25 TSE Stocks'!K357/'25 TSE Stocks'!K356)</f>
        <v>3.4424809402943485E-2</v>
      </c>
      <c r="L356">
        <f>LN('25 TSE Stocks'!L357/'25 TSE Stocks'!L356)</f>
        <v>1.5477490795969108E-2</v>
      </c>
      <c r="M356">
        <f>LN('25 TSE Stocks'!M357/'25 TSE Stocks'!M356)</f>
        <v>1.9890419846000326E-3</v>
      </c>
      <c r="N356">
        <f>LN('25 TSE Stocks'!N357/'25 TSE Stocks'!N356)</f>
        <v>6.6887119870562728E-2</v>
      </c>
      <c r="O356">
        <f>LN('25 TSE Stocks'!O357/'25 TSE Stocks'!O356)</f>
        <v>-2.0833310114132886E-3</v>
      </c>
      <c r="P356">
        <f>LN('25 TSE Stocks'!P357/'25 TSE Stocks'!P356)</f>
        <v>-1.2980741575416652E-2</v>
      </c>
      <c r="Q356">
        <f>LN('25 TSE Stocks'!Q357/'25 TSE Stocks'!Q356)</f>
        <v>1.3707303937306086E-2</v>
      </c>
      <c r="R356">
        <f>LN('25 TSE Stocks'!R357/'25 TSE Stocks'!R356)</f>
        <v>7.758411624820466E-2</v>
      </c>
      <c r="S356">
        <f>LN('25 TSE Stocks'!S357/'25 TSE Stocks'!S356)</f>
        <v>4.7170165172119603E-2</v>
      </c>
      <c r="T356">
        <f>LN('25 TSE Stocks'!T357/'25 TSE Stocks'!T356)</f>
        <v>3.4233179029533399E-2</v>
      </c>
      <c r="U356">
        <f>LN('25 TSE Stocks'!U357/'25 TSE Stocks'!U356)</f>
        <v>4.4143822720798941E-2</v>
      </c>
      <c r="V356">
        <f>LN('25 TSE Stocks'!V357/'25 TSE Stocks'!V356)</f>
        <v>2.4769095956578779E-2</v>
      </c>
      <c r="W356">
        <f>LN('25 TSE Stocks'!W357/'25 TSE Stocks'!W356)</f>
        <v>-9.0597398532813855E-3</v>
      </c>
      <c r="X356">
        <f>LN('25 TSE Stocks'!X357/'25 TSE Stocks'!X356)</f>
        <v>2.1192288431347746E-2</v>
      </c>
      <c r="Y356">
        <f>LN('25 TSE Stocks'!Y357/'25 TSE Stocks'!Y356)</f>
        <v>2.1326661656322698E-2</v>
      </c>
      <c r="Z356">
        <f>LN('25 TSE Stocks'!Z357/'25 TSE Stocks'!Z356)</f>
        <v>0</v>
      </c>
    </row>
    <row r="357" spans="1:26" x14ac:dyDescent="0.25">
      <c r="A357" s="1">
        <v>43752</v>
      </c>
      <c r="B357">
        <f>LN('25 TSE Stocks'!B358/'25 TSE Stocks'!B357)</f>
        <v>-6.4893035297698279E-3</v>
      </c>
      <c r="C357">
        <f>LN('25 TSE Stocks'!C358/'25 TSE Stocks'!C357)</f>
        <v>3.2022524827289719E-2</v>
      </c>
      <c r="D357">
        <f>LN('25 TSE Stocks'!D358/'25 TSE Stocks'!D357)</f>
        <v>5.0577404170993358E-2</v>
      </c>
      <c r="E357">
        <f>LN('25 TSE Stocks'!E358/'25 TSE Stocks'!E357)</f>
        <v>2.4457479251079519E-2</v>
      </c>
      <c r="F357">
        <f>LN('25 TSE Stocks'!F358/'25 TSE Stocks'!F357)</f>
        <v>2.1621549935280891E-2</v>
      </c>
      <c r="G357">
        <f>LN('25 TSE Stocks'!G358/'25 TSE Stocks'!G357)</f>
        <v>1.3527678911883636E-2</v>
      </c>
      <c r="H357">
        <f>LN('25 TSE Stocks'!H358/'25 TSE Stocks'!H357)</f>
        <v>3.5310008505736658E-2</v>
      </c>
      <c r="I357">
        <f>LN('25 TSE Stocks'!I358/'25 TSE Stocks'!I357)</f>
        <v>1.241246169834888E-2</v>
      </c>
      <c r="J357">
        <f>LN('25 TSE Stocks'!J358/'25 TSE Stocks'!J357)</f>
        <v>4.8522797286641925E-3</v>
      </c>
      <c r="K357">
        <f>LN('25 TSE Stocks'!K358/'25 TSE Stocks'!K357)</f>
        <v>8.1348102012664542E-3</v>
      </c>
      <c r="L357">
        <f>LN('25 TSE Stocks'!L358/'25 TSE Stocks'!L357)</f>
        <v>3.3560294964279827E-2</v>
      </c>
      <c r="M357">
        <f>LN('25 TSE Stocks'!M358/'25 TSE Stocks'!M357)</f>
        <v>1.800320318980575E-2</v>
      </c>
      <c r="N357">
        <f>LN('25 TSE Stocks'!N358/'25 TSE Stocks'!N357)</f>
        <v>-3.171206267536724E-2</v>
      </c>
      <c r="O357">
        <f>LN('25 TSE Stocks'!O358/'25 TSE Stocks'!O357)</f>
        <v>4.6814894199508515E-3</v>
      </c>
      <c r="P357">
        <f>LN('25 TSE Stocks'!P358/'25 TSE Stocks'!P357)</f>
        <v>-3.9984758041361583E-2</v>
      </c>
      <c r="Q357">
        <f>LN('25 TSE Stocks'!Q358/'25 TSE Stocks'!Q357)</f>
        <v>3.706071430266163E-3</v>
      </c>
      <c r="R357">
        <f>LN('25 TSE Stocks'!R358/'25 TSE Stocks'!R357)</f>
        <v>-2.3868568306430162E-2</v>
      </c>
      <c r="S357">
        <f>LN('25 TSE Stocks'!S358/'25 TSE Stocks'!S357)</f>
        <v>2.3609995753046342E-2</v>
      </c>
      <c r="T357">
        <f>LN('25 TSE Stocks'!T358/'25 TSE Stocks'!T357)</f>
        <v>3.1104711579151779E-2</v>
      </c>
      <c r="U357">
        <f>LN('25 TSE Stocks'!U358/'25 TSE Stocks'!U357)</f>
        <v>-8.4707159664783023E-4</v>
      </c>
      <c r="V357">
        <f>LN('25 TSE Stocks'!V358/'25 TSE Stocks'!V357)</f>
        <v>5.2859335670353585E-2</v>
      </c>
      <c r="W357">
        <f>LN('25 TSE Stocks'!W358/'25 TSE Stocks'!W357)</f>
        <v>1.6964748042729051E-2</v>
      </c>
      <c r="X357">
        <f>LN('25 TSE Stocks'!X358/'25 TSE Stocks'!X357)</f>
        <v>1.7552261538132122E-2</v>
      </c>
      <c r="Y357">
        <f>LN('25 TSE Stocks'!Y358/'25 TSE Stocks'!Y357)</f>
        <v>4.9226961892067697E-2</v>
      </c>
      <c r="Z357">
        <f>LN('25 TSE Stocks'!Z358/'25 TSE Stocks'!Z357)</f>
        <v>1.2439760678101684E-2</v>
      </c>
    </row>
    <row r="358" spans="1:26" x14ac:dyDescent="0.25">
      <c r="A358" s="1">
        <v>43759</v>
      </c>
      <c r="B358">
        <f>LN('25 TSE Stocks'!B359/'25 TSE Stocks'!B358)</f>
        <v>3.455246919807816E-2</v>
      </c>
      <c r="C358">
        <f>LN('25 TSE Stocks'!C359/'25 TSE Stocks'!C358)</f>
        <v>-9.7443636212864188E-3</v>
      </c>
      <c r="D358">
        <f>LN('25 TSE Stocks'!D359/'25 TSE Stocks'!D358)</f>
        <v>-3.4071125645143531E-3</v>
      </c>
      <c r="E358">
        <f>LN('25 TSE Stocks'!E359/'25 TSE Stocks'!E358)</f>
        <v>5.3548858293791281E-3</v>
      </c>
      <c r="F358">
        <f>LN('25 TSE Stocks'!F359/'25 TSE Stocks'!F358)</f>
        <v>3.219985622265302E-2</v>
      </c>
      <c r="G358">
        <f>LN('25 TSE Stocks'!G359/'25 TSE Stocks'!G358)</f>
        <v>1.5353768435562548E-2</v>
      </c>
      <c r="H358">
        <f>LN('25 TSE Stocks'!H359/'25 TSE Stocks'!H358)</f>
        <v>-4.0900281137484246E-3</v>
      </c>
      <c r="I358">
        <f>LN('25 TSE Stocks'!I359/'25 TSE Stocks'!I358)</f>
        <v>-5.3647180588818318E-4</v>
      </c>
      <c r="J358">
        <f>LN('25 TSE Stocks'!J359/'25 TSE Stocks'!J358)</f>
        <v>-1.0878894605064013E-2</v>
      </c>
      <c r="K358">
        <f>LN('25 TSE Stocks'!K359/'25 TSE Stocks'!K358)</f>
        <v>8.0692847333640391E-3</v>
      </c>
      <c r="L358">
        <f>LN('25 TSE Stocks'!L359/'25 TSE Stocks'!L358)</f>
        <v>9.852192622002336E-3</v>
      </c>
      <c r="M358">
        <f>LN('25 TSE Stocks'!M359/'25 TSE Stocks'!M358)</f>
        <v>3.9092132722714272E-2</v>
      </c>
      <c r="N358">
        <f>LN('25 TSE Stocks'!N359/'25 TSE Stocks'!N358)</f>
        <v>5.8411411373190513E-3</v>
      </c>
      <c r="O358">
        <f>LN('25 TSE Stocks'!O359/'25 TSE Stocks'!O358)</f>
        <v>1.2890030037668894E-2</v>
      </c>
      <c r="P358">
        <f>LN('25 TSE Stocks'!P359/'25 TSE Stocks'!P358)</f>
        <v>-1.2631936936938332E-2</v>
      </c>
      <c r="Q358">
        <f>LN('25 TSE Stocks'!Q359/'25 TSE Stocks'!Q358)</f>
        <v>4.920014968498909E-3</v>
      </c>
      <c r="R358">
        <f>LN('25 TSE Stocks'!R359/'25 TSE Stocks'!R358)</f>
        <v>-2.3451748077696222E-4</v>
      </c>
      <c r="S358">
        <f>LN('25 TSE Stocks'!S359/'25 TSE Stocks'!S358)</f>
        <v>1.4888564232155002E-2</v>
      </c>
      <c r="T358">
        <f>LN('25 TSE Stocks'!T359/'25 TSE Stocks'!T358)</f>
        <v>-3.33459216834183E-3</v>
      </c>
      <c r="U358">
        <f>LN('25 TSE Stocks'!U359/'25 TSE Stocks'!U358)</f>
        <v>1.2153412634877427E-2</v>
      </c>
      <c r="V358">
        <f>LN('25 TSE Stocks'!V359/'25 TSE Stocks'!V358)</f>
        <v>5.7077823419894182E-2</v>
      </c>
      <c r="W358">
        <f>LN('25 TSE Stocks'!W359/'25 TSE Stocks'!W358)</f>
        <v>2.0195566785438237E-2</v>
      </c>
      <c r="X358">
        <f>LN('25 TSE Stocks'!X359/'25 TSE Stocks'!X358)</f>
        <v>1.3190924741014753E-2</v>
      </c>
      <c r="Y358">
        <f>LN('25 TSE Stocks'!Y359/'25 TSE Stocks'!Y358)</f>
        <v>-2.7447595039141855E-2</v>
      </c>
      <c r="Z358">
        <f>LN('25 TSE Stocks'!Z359/'25 TSE Stocks'!Z358)</f>
        <v>2.7433931287975458E-3</v>
      </c>
    </row>
    <row r="359" spans="1:26" x14ac:dyDescent="0.25">
      <c r="A359" s="1">
        <v>43766</v>
      </c>
      <c r="B359">
        <f>LN('25 TSE Stocks'!B360/'25 TSE Stocks'!B359)</f>
        <v>0</v>
      </c>
      <c r="C359">
        <f>LN('25 TSE Stocks'!C360/'25 TSE Stocks'!C359)</f>
        <v>-0.16749936877502189</v>
      </c>
      <c r="D359">
        <f>LN('25 TSE Stocks'!D360/'25 TSE Stocks'!D359)</f>
        <v>-1.2017321729489874E-2</v>
      </c>
      <c r="E359">
        <f>LN('25 TSE Stocks'!E360/'25 TSE Stocks'!E359)</f>
        <v>-1.3441030178159858E-2</v>
      </c>
      <c r="F359">
        <f>LN('25 TSE Stocks'!F360/'25 TSE Stocks'!F359)</f>
        <v>1.7687871440191017E-3</v>
      </c>
      <c r="G359">
        <f>LN('25 TSE Stocks'!G360/'25 TSE Stocks'!G359)</f>
        <v>9.1797048628913681E-3</v>
      </c>
      <c r="H359">
        <f>LN('25 TSE Stocks'!H360/'25 TSE Stocks'!H359)</f>
        <v>1.626056190569649E-2</v>
      </c>
      <c r="I359">
        <f>LN('25 TSE Stocks'!I360/'25 TSE Stocks'!I359)</f>
        <v>-5.6505003778633007E-3</v>
      </c>
      <c r="J359">
        <f>LN('25 TSE Stocks'!J360/'25 TSE Stocks'!J359)</f>
        <v>3.840101229932831E-2</v>
      </c>
      <c r="K359">
        <f>LN('25 TSE Stocks'!K360/'25 TSE Stocks'!K359)</f>
        <v>-2.2987902044829421E-3</v>
      </c>
      <c r="L359">
        <f>LN('25 TSE Stocks'!L360/'25 TSE Stocks'!L359)</f>
        <v>1.1372966741855187E-2</v>
      </c>
      <c r="M359">
        <f>LN('25 TSE Stocks'!M360/'25 TSE Stocks'!M359)</f>
        <v>5.3476098201440166E-3</v>
      </c>
      <c r="N359">
        <f>LN('25 TSE Stocks'!N360/'25 TSE Stocks'!N359)</f>
        <v>-2.5362632199884431E-2</v>
      </c>
      <c r="O359">
        <f>LN('25 TSE Stocks'!O360/'25 TSE Stocks'!O359)</f>
        <v>-4.8277928476649058E-2</v>
      </c>
      <c r="P359">
        <f>LN('25 TSE Stocks'!P360/'25 TSE Stocks'!P359)</f>
        <v>-1.9251731976803133E-2</v>
      </c>
      <c r="Q359">
        <f>LN('25 TSE Stocks'!Q360/'25 TSE Stocks'!Q359)</f>
        <v>1.3406708976573714E-2</v>
      </c>
      <c r="R359">
        <f>LN('25 TSE Stocks'!R360/'25 TSE Stocks'!R359)</f>
        <v>-5.2244447501471752E-2</v>
      </c>
      <c r="S359">
        <f>LN('25 TSE Stocks'!S360/'25 TSE Stocks'!S359)</f>
        <v>-2.1577693953052091E-2</v>
      </c>
      <c r="T359">
        <f>LN('25 TSE Stocks'!T360/'25 TSE Stocks'!T359)</f>
        <v>8.6466389933443077E-3</v>
      </c>
      <c r="U359">
        <f>LN('25 TSE Stocks'!U360/'25 TSE Stocks'!U359)</f>
        <v>4.4332253393899956E-2</v>
      </c>
      <c r="V359">
        <f>LN('25 TSE Stocks'!V360/'25 TSE Stocks'!V359)</f>
        <v>0.162142173772375</v>
      </c>
      <c r="W359">
        <f>LN('25 TSE Stocks'!W360/'25 TSE Stocks'!W359)</f>
        <v>1.8419275329728695E-2</v>
      </c>
      <c r="X359">
        <f>LN('25 TSE Stocks'!X360/'25 TSE Stocks'!X359)</f>
        <v>2.4990325158815059E-2</v>
      </c>
      <c r="Y359">
        <f>LN('25 TSE Stocks'!Y360/'25 TSE Stocks'!Y359)</f>
        <v>-1.6289988952809739E-2</v>
      </c>
      <c r="Z359">
        <f>LN('25 TSE Stocks'!Z360/'25 TSE Stocks'!Z359)</f>
        <v>1.8996533668846547E-2</v>
      </c>
    </row>
    <row r="360" spans="1:26" x14ac:dyDescent="0.25">
      <c r="A360" s="1">
        <v>43773</v>
      </c>
      <c r="B360">
        <f>LN('25 TSE Stocks'!B361/'25 TSE Stocks'!B360)</f>
        <v>-1.0113821076776879E-2</v>
      </c>
      <c r="C360">
        <f>LN('25 TSE Stocks'!C361/'25 TSE Stocks'!C360)</f>
        <v>9.122352882940829E-2</v>
      </c>
      <c r="D360">
        <f>LN('25 TSE Stocks'!D361/'25 TSE Stocks'!D360)</f>
        <v>3.7292462873325473E-2</v>
      </c>
      <c r="E360">
        <f>LN('25 TSE Stocks'!E361/'25 TSE Stocks'!E360)</f>
        <v>5.014237496212403E-2</v>
      </c>
      <c r="F360">
        <f>LN('25 TSE Stocks'!F361/'25 TSE Stocks'!F360)</f>
        <v>4.2552137472043214E-2</v>
      </c>
      <c r="G360">
        <f>LN('25 TSE Stocks'!G361/'25 TSE Stocks'!G360)</f>
        <v>4.5815537451418115E-2</v>
      </c>
      <c r="H360">
        <f>LN('25 TSE Stocks'!H361/'25 TSE Stocks'!H360)</f>
        <v>1.2024191182199214E-2</v>
      </c>
      <c r="I360">
        <f>LN('25 TSE Stocks'!I361/'25 TSE Stocks'!I360)</f>
        <v>1.4199837269877265E-2</v>
      </c>
      <c r="J360">
        <f>LN('25 TSE Stocks'!J361/'25 TSE Stocks'!J360)</f>
        <v>0.10321142850820506</v>
      </c>
      <c r="K360">
        <f>LN('25 TSE Stocks'!K361/'25 TSE Stocks'!K360)</f>
        <v>1.3714366367456843E-2</v>
      </c>
      <c r="L360">
        <f>LN('25 TSE Stocks'!L361/'25 TSE Stocks'!L360)</f>
        <v>6.4412330216340515E-3</v>
      </c>
      <c r="M360">
        <f>LN('25 TSE Stocks'!M361/'25 TSE Stocks'!M360)</f>
        <v>-8.3011152285686653E-3</v>
      </c>
      <c r="N360">
        <f>LN('25 TSE Stocks'!N361/'25 TSE Stocks'!N360)</f>
        <v>7.2014985778375548E-2</v>
      </c>
      <c r="O360">
        <f>LN('25 TSE Stocks'!O361/'25 TSE Stocks'!O360)</f>
        <v>1.5471026090150374E-2</v>
      </c>
      <c r="P360">
        <f>LN('25 TSE Stocks'!P361/'25 TSE Stocks'!P360)</f>
        <v>-9.7668669798706316E-3</v>
      </c>
      <c r="Q360">
        <f>LN('25 TSE Stocks'!Q361/'25 TSE Stocks'!Q360)</f>
        <v>2.7464272654614846E-2</v>
      </c>
      <c r="R360">
        <f>LN('25 TSE Stocks'!R361/'25 TSE Stocks'!R360)</f>
        <v>3.6164558461844104E-2</v>
      </c>
      <c r="S360">
        <f>LN('25 TSE Stocks'!S361/'25 TSE Stocks'!S360)</f>
        <v>2.9754258874923313E-2</v>
      </c>
      <c r="T360">
        <f>LN('25 TSE Stocks'!T361/'25 TSE Stocks'!T360)</f>
        <v>8.2586586463093636E-2</v>
      </c>
      <c r="U360">
        <f>LN('25 TSE Stocks'!U361/'25 TSE Stocks'!U360)</f>
        <v>-2.1043681767249599E-2</v>
      </c>
      <c r="V360">
        <f>LN('25 TSE Stocks'!V361/'25 TSE Stocks'!V360)</f>
        <v>5.8233647463985783E-4</v>
      </c>
      <c r="W360">
        <f>LN('25 TSE Stocks'!W361/'25 TSE Stocks'!W360)</f>
        <v>2.2136081501730135E-2</v>
      </c>
      <c r="X360">
        <f>LN('25 TSE Stocks'!X361/'25 TSE Stocks'!X360)</f>
        <v>-7.9785640364527205E-2</v>
      </c>
      <c r="Y360">
        <f>LN('25 TSE Stocks'!Y361/'25 TSE Stocks'!Y360)</f>
        <v>-2.6816039556438815E-2</v>
      </c>
      <c r="Z360">
        <f>LN('25 TSE Stocks'!Z361/'25 TSE Stocks'!Z360)</f>
        <v>-4.1158045198633288E-2</v>
      </c>
    </row>
    <row r="361" spans="1:26" x14ac:dyDescent="0.25">
      <c r="A361" s="1">
        <v>43780</v>
      </c>
      <c r="B361">
        <f>LN('25 TSE Stocks'!B362/'25 TSE Stocks'!B361)</f>
        <v>9.7963406851237375E-2</v>
      </c>
      <c r="C361">
        <f>LN('25 TSE Stocks'!C362/'25 TSE Stocks'!C361)</f>
        <v>-5.9881803809427918E-2</v>
      </c>
      <c r="D361">
        <f>LN('25 TSE Stocks'!D362/'25 TSE Stocks'!D361)</f>
        <v>3.5951510059313296E-2</v>
      </c>
      <c r="E361">
        <f>LN('25 TSE Stocks'!E362/'25 TSE Stocks'!E361)</f>
        <v>-4.3399344160915489E-2</v>
      </c>
      <c r="F361">
        <f>LN('25 TSE Stocks'!F362/'25 TSE Stocks'!F361)</f>
        <v>-1.3640458164705358E-2</v>
      </c>
      <c r="G361">
        <f>LN('25 TSE Stocks'!G362/'25 TSE Stocks'!G361)</f>
        <v>-1.0044018930732377E-2</v>
      </c>
      <c r="H361">
        <f>LN('25 TSE Stocks'!H362/'25 TSE Stocks'!H361)</f>
        <v>-1.0010038847749654E-2</v>
      </c>
      <c r="I361">
        <f>LN('25 TSE Stocks'!I362/'25 TSE Stocks'!I361)</f>
        <v>-4.2655319416607497E-3</v>
      </c>
      <c r="J361">
        <f>LN('25 TSE Stocks'!J362/'25 TSE Stocks'!J361)</f>
        <v>-9.8926950157751992E-2</v>
      </c>
      <c r="K361">
        <f>LN('25 TSE Stocks'!K362/'25 TSE Stocks'!K361)</f>
        <v>-2.2963208882913602E-2</v>
      </c>
      <c r="L361">
        <f>LN('25 TSE Stocks'!L362/'25 TSE Stocks'!L361)</f>
        <v>-3.2155115696489113E-3</v>
      </c>
      <c r="M361">
        <f>LN('25 TSE Stocks'!M362/'25 TSE Stocks'!M361)</f>
        <v>-9.2625031536040084E-2</v>
      </c>
      <c r="N361">
        <f>LN('25 TSE Stocks'!N362/'25 TSE Stocks'!N361)</f>
        <v>-2.2485502700344533E-2</v>
      </c>
      <c r="O361">
        <f>LN('25 TSE Stocks'!O362/'25 TSE Stocks'!O361)</f>
        <v>6.3324661801618474E-3</v>
      </c>
      <c r="P361">
        <f>LN('25 TSE Stocks'!P362/'25 TSE Stocks'!P361)</f>
        <v>-9.0089500119571342E-2</v>
      </c>
      <c r="Q361">
        <f>LN('25 TSE Stocks'!Q362/'25 TSE Stocks'!Q361)</f>
        <v>-1.6627463898188182E-2</v>
      </c>
      <c r="R361">
        <f>LN('25 TSE Stocks'!R362/'25 TSE Stocks'!R361)</f>
        <v>1.6079889039627558E-2</v>
      </c>
      <c r="S361">
        <f>LN('25 TSE Stocks'!S362/'25 TSE Stocks'!S361)</f>
        <v>-1.8077755264276563E-2</v>
      </c>
      <c r="T361">
        <f>LN('25 TSE Stocks'!T362/'25 TSE Stocks'!T361)</f>
        <v>-1.0420059113763378E-2</v>
      </c>
      <c r="U361">
        <f>LN('25 TSE Stocks'!U362/'25 TSE Stocks'!U361)</f>
        <v>-6.6825719645313732E-3</v>
      </c>
      <c r="V361">
        <f>LN('25 TSE Stocks'!V362/'25 TSE Stocks'!V361)</f>
        <v>-9.356883392778341E-3</v>
      </c>
      <c r="W361">
        <f>LN('25 TSE Stocks'!W362/'25 TSE Stocks'!W361)</f>
        <v>3.6981144412155283E-3</v>
      </c>
      <c r="X361">
        <f>LN('25 TSE Stocks'!X362/'25 TSE Stocks'!X361)</f>
        <v>2.8701191717242433E-2</v>
      </c>
      <c r="Y361">
        <f>LN('25 TSE Stocks'!Y362/'25 TSE Stocks'!Y361)</f>
        <v>1.1183736682238925E-2</v>
      </c>
      <c r="Z361">
        <f>LN('25 TSE Stocks'!Z362/'25 TSE Stocks'!Z361)</f>
        <v>-1.4104529259627723E-2</v>
      </c>
    </row>
    <row r="362" spans="1:26" x14ac:dyDescent="0.25">
      <c r="A362" s="1">
        <v>43787</v>
      </c>
      <c r="B362">
        <f>LN('25 TSE Stocks'!B363/'25 TSE Stocks'!B362)</f>
        <v>-1.0422818959082864E-2</v>
      </c>
      <c r="C362">
        <f>LN('25 TSE Stocks'!C363/'25 TSE Stocks'!C362)</f>
        <v>-1.4124598886529883E-2</v>
      </c>
      <c r="D362">
        <f>LN('25 TSE Stocks'!D363/'25 TSE Stocks'!D362)</f>
        <v>-1.4551557301350722E-2</v>
      </c>
      <c r="E362">
        <f>LN('25 TSE Stocks'!E363/'25 TSE Stocks'!E362)</f>
        <v>-2.0367254684629646E-2</v>
      </c>
      <c r="F362">
        <f>LN('25 TSE Stocks'!F363/'25 TSE Stocks'!F362)</f>
        <v>-1.6967263394592237E-2</v>
      </c>
      <c r="G362">
        <f>LN('25 TSE Stocks'!G363/'25 TSE Stocks'!G362)</f>
        <v>-9.371559090365399E-3</v>
      </c>
      <c r="H362">
        <f>LN('25 TSE Stocks'!H363/'25 TSE Stocks'!H362)</f>
        <v>-3.0645938876262817E-2</v>
      </c>
      <c r="I362">
        <f>LN('25 TSE Stocks'!I363/'25 TSE Stocks'!I362)</f>
        <v>-1.0474107457931313E-2</v>
      </c>
      <c r="J362">
        <f>LN('25 TSE Stocks'!J363/'25 TSE Stocks'!J362)</f>
        <v>4.9505710035212563E-2</v>
      </c>
      <c r="K362">
        <f>LN('25 TSE Stocks'!K363/'25 TSE Stocks'!K362)</f>
        <v>1.7271536940327067E-2</v>
      </c>
      <c r="L362">
        <f>LN('25 TSE Stocks'!L363/'25 TSE Stocks'!L362)</f>
        <v>0</v>
      </c>
      <c r="M362">
        <f>LN('25 TSE Stocks'!M363/'25 TSE Stocks'!M362)</f>
        <v>-1.485892157327782E-2</v>
      </c>
      <c r="N362">
        <f>LN('25 TSE Stocks'!N363/'25 TSE Stocks'!N362)</f>
        <v>-5.7927922942362112E-2</v>
      </c>
      <c r="O362">
        <f>LN('25 TSE Stocks'!O363/'25 TSE Stocks'!O362)</f>
        <v>3.9706194580645088E-2</v>
      </c>
      <c r="P362">
        <f>LN('25 TSE Stocks'!P363/'25 TSE Stocks'!P362)</f>
        <v>1.42182832724375E-2</v>
      </c>
      <c r="Q362">
        <f>LN('25 TSE Stocks'!Q363/'25 TSE Stocks'!Q362)</f>
        <v>-9.6268828909991441E-3</v>
      </c>
      <c r="R362">
        <f>LN('25 TSE Stocks'!R363/'25 TSE Stocks'!R362)</f>
        <v>-3.2180263632800958E-2</v>
      </c>
      <c r="S362">
        <f>LN('25 TSE Stocks'!S363/'25 TSE Stocks'!S362)</f>
        <v>4.9628945048150273E-3</v>
      </c>
      <c r="T362">
        <f>LN('25 TSE Stocks'!T363/'25 TSE Stocks'!T362)</f>
        <v>-1.0529606343507261E-2</v>
      </c>
      <c r="U362">
        <f>LN('25 TSE Stocks'!U363/'25 TSE Stocks'!U362)</f>
        <v>-7.0620659078695887E-4</v>
      </c>
      <c r="V362">
        <f>LN('25 TSE Stocks'!V363/'25 TSE Stocks'!V362)</f>
        <v>5.8730765064277167E-4</v>
      </c>
      <c r="W362">
        <f>LN('25 TSE Stocks'!W363/'25 TSE Stocks'!W362)</f>
        <v>1.0016763687037323E-2</v>
      </c>
      <c r="X362">
        <f>LN('25 TSE Stocks'!X363/'25 TSE Stocks'!X362)</f>
        <v>5.1084448647284668E-2</v>
      </c>
      <c r="Y362">
        <f>LN('25 TSE Stocks'!Y363/'25 TSE Stocks'!Y362)</f>
        <v>-2.819761203571983E-2</v>
      </c>
      <c r="Z362">
        <f>LN('25 TSE Stocks'!Z363/'25 TSE Stocks'!Z362)</f>
        <v>4.7165253936589518E-2</v>
      </c>
    </row>
    <row r="363" spans="1:26" x14ac:dyDescent="0.25">
      <c r="A363" s="1">
        <v>43794</v>
      </c>
      <c r="B363">
        <f>LN('25 TSE Stocks'!B364/'25 TSE Stocks'!B363)</f>
        <v>9.5416001075350532E-2</v>
      </c>
      <c r="C363">
        <f>LN('25 TSE Stocks'!C364/'25 TSE Stocks'!C363)</f>
        <v>7.2684466078974885E-2</v>
      </c>
      <c r="D363">
        <f>LN('25 TSE Stocks'!D364/'25 TSE Stocks'!D363)</f>
        <v>3.6774635225128055E-2</v>
      </c>
      <c r="E363">
        <f>LN('25 TSE Stocks'!E364/'25 TSE Stocks'!E363)</f>
        <v>3.3718622746661944E-2</v>
      </c>
      <c r="F363">
        <f>LN('25 TSE Stocks'!F364/'25 TSE Stocks'!F363)</f>
        <v>9.3847397556947008E-3</v>
      </c>
      <c r="G363">
        <f>LN('25 TSE Stocks'!G364/'25 TSE Stocks'!G363)</f>
        <v>-1.4944156930170545E-2</v>
      </c>
      <c r="H363">
        <f>LN('25 TSE Stocks'!H364/'25 TSE Stocks'!H363)</f>
        <v>1.6461252749865207E-2</v>
      </c>
      <c r="I363">
        <f>LN('25 TSE Stocks'!I364/'25 TSE Stocks'!I363)</f>
        <v>6.190302507577997E-3</v>
      </c>
      <c r="J363">
        <f>LN('25 TSE Stocks'!J364/'25 TSE Stocks'!J363)</f>
        <v>-4.2089347490909075E-3</v>
      </c>
      <c r="K363">
        <f>LN('25 TSE Stocks'!K364/'25 TSE Stocks'!K363)</f>
        <v>2.4804118045626006E-2</v>
      </c>
      <c r="L363">
        <f>LN('25 TSE Stocks'!L364/'25 TSE Stocks'!L363)</f>
        <v>3.3257315261277808E-2</v>
      </c>
      <c r="M363">
        <f>LN('25 TSE Stocks'!M364/'25 TSE Stocks'!M363)</f>
        <v>2.6909761880612847E-3</v>
      </c>
      <c r="N363">
        <f>LN('25 TSE Stocks'!N364/'25 TSE Stocks'!N363)</f>
        <v>1.7319070861504995E-2</v>
      </c>
      <c r="O363">
        <f>LN('25 TSE Stocks'!O364/'25 TSE Stocks'!O363)</f>
        <v>1.4554831590644317E-2</v>
      </c>
      <c r="P363">
        <f>LN('25 TSE Stocks'!P364/'25 TSE Stocks'!P363)</f>
        <v>1.4018955219517765E-2</v>
      </c>
      <c r="Q363">
        <f>LN('25 TSE Stocks'!Q364/'25 TSE Stocks'!Q363)</f>
        <v>-8.5004470375248595E-3</v>
      </c>
      <c r="R363">
        <f>LN('25 TSE Stocks'!R364/'25 TSE Stocks'!R363)</f>
        <v>-1.2186331754288179E-2</v>
      </c>
      <c r="S363">
        <f>LN('25 TSE Stocks'!S364/'25 TSE Stocks'!S363)</f>
        <v>-1.6639398115461845E-2</v>
      </c>
      <c r="T363">
        <f>LN('25 TSE Stocks'!T364/'25 TSE Stocks'!T363)</f>
        <v>1.4833518105434164E-2</v>
      </c>
      <c r="U363">
        <f>LN('25 TSE Stocks'!U364/'25 TSE Stocks'!U363)</f>
        <v>1.3678683946998201E-2</v>
      </c>
      <c r="V363">
        <f>LN('25 TSE Stocks'!V364/'25 TSE Stocks'!V363)</f>
        <v>0</v>
      </c>
      <c r="W363">
        <f>LN('25 TSE Stocks'!W364/'25 TSE Stocks'!W363)</f>
        <v>-2.7962136195441439E-2</v>
      </c>
      <c r="X363">
        <f>LN('25 TSE Stocks'!X364/'25 TSE Stocks'!X363)</f>
        <v>-2.8611568737400422E-2</v>
      </c>
      <c r="Y363">
        <f>LN('25 TSE Stocks'!Y364/'25 TSE Stocks'!Y363)</f>
        <v>2.5413189539031197E-2</v>
      </c>
      <c r="Z363">
        <f>LN('25 TSE Stocks'!Z364/'25 TSE Stocks'!Z363)</f>
        <v>9.4404586743801928E-3</v>
      </c>
    </row>
    <row r="364" spans="1:26" x14ac:dyDescent="0.25">
      <c r="A364" s="1">
        <v>43801</v>
      </c>
      <c r="B364">
        <f>LN('25 TSE Stocks'!B365/'25 TSE Stocks'!B364)</f>
        <v>4.3485253606060079E-2</v>
      </c>
      <c r="C364">
        <f>LN('25 TSE Stocks'!C365/'25 TSE Stocks'!C364)</f>
        <v>1.7049639403535537E-2</v>
      </c>
      <c r="D364">
        <f>LN('25 TSE Stocks'!D365/'25 TSE Stocks'!D364)</f>
        <v>3.5470169048215955E-2</v>
      </c>
      <c r="E364">
        <f>LN('25 TSE Stocks'!E365/'25 TSE Stocks'!E364)</f>
        <v>6.5449944400803803E-2</v>
      </c>
      <c r="F364">
        <f>LN('25 TSE Stocks'!F365/'25 TSE Stocks'!F364)</f>
        <v>1.1352211290008334E-2</v>
      </c>
      <c r="G364">
        <f>LN('25 TSE Stocks'!G365/'25 TSE Stocks'!G364)</f>
        <v>1.1584947047381514E-2</v>
      </c>
      <c r="H364">
        <f>LN('25 TSE Stocks'!H365/'25 TSE Stocks'!H364)</f>
        <v>4.0733676899714494E-3</v>
      </c>
      <c r="I364">
        <f>LN('25 TSE Stocks'!I365/'25 TSE Stocks'!I364)</f>
        <v>-3.2249564046888004E-3</v>
      </c>
      <c r="J364">
        <f>LN('25 TSE Stocks'!J365/'25 TSE Stocks'!J364)</f>
        <v>1.1271493015170638E-2</v>
      </c>
      <c r="K364">
        <f>LN('25 TSE Stocks'!K365/'25 TSE Stocks'!K364)</f>
        <v>4.4443339081766181E-3</v>
      </c>
      <c r="L364">
        <f>LN('25 TSE Stocks'!L365/'25 TSE Stocks'!L364)</f>
        <v>-1.7282405572961932E-2</v>
      </c>
      <c r="M364">
        <f>LN('25 TSE Stocks'!M365/'25 TSE Stocks'!M364)</f>
        <v>1.7757211290433308E-2</v>
      </c>
      <c r="N364">
        <f>LN('25 TSE Stocks'!N365/'25 TSE Stocks'!N364)</f>
        <v>-1.1847870196755438E-3</v>
      </c>
      <c r="O364">
        <f>LN('25 TSE Stocks'!O365/'25 TSE Stocks'!O364)</f>
        <v>-9.009153432489668E-3</v>
      </c>
      <c r="P364">
        <f>LN('25 TSE Stocks'!P365/'25 TSE Stocks'!P364)</f>
        <v>2.3176796530656719E-3</v>
      </c>
      <c r="Q364">
        <f>LN('25 TSE Stocks'!Q365/'25 TSE Stocks'!Q364)</f>
        <v>-2.4420126919198802E-3</v>
      </c>
      <c r="R364">
        <f>LN('25 TSE Stocks'!R365/'25 TSE Stocks'!R364)</f>
        <v>-2.4521529789203842E-4</v>
      </c>
      <c r="S364">
        <f>LN('25 TSE Stocks'!S365/'25 TSE Stocks'!S364)</f>
        <v>8.3544440446659835E-3</v>
      </c>
      <c r="T364">
        <f>LN('25 TSE Stocks'!T365/'25 TSE Stocks'!T364)</f>
        <v>2.9618282042102474E-2</v>
      </c>
      <c r="U364">
        <f>LN('25 TSE Stocks'!U365/'25 TSE Stocks'!U364)</f>
        <v>9.7066953685849087E-3</v>
      </c>
      <c r="V364">
        <f>LN('25 TSE Stocks'!V365/'25 TSE Stocks'!V364)</f>
        <v>1.8616111831995522E-2</v>
      </c>
      <c r="W364">
        <f>LN('25 TSE Stocks'!W365/'25 TSE Stocks'!W364)</f>
        <v>9.1822988266825802E-3</v>
      </c>
      <c r="X364">
        <f>LN('25 TSE Stocks'!X365/'25 TSE Stocks'!X364)</f>
        <v>-2.8521007434741921E-2</v>
      </c>
      <c r="Y364">
        <f>LN('25 TSE Stocks'!Y365/'25 TSE Stocks'!Y364)</f>
        <v>3.5603959044867364E-2</v>
      </c>
      <c r="Z364">
        <f>LN('25 TSE Stocks'!Z365/'25 TSE Stocks'!Z364)</f>
        <v>-5.3836026109811306E-3</v>
      </c>
    </row>
    <row r="365" spans="1:26" x14ac:dyDescent="0.25">
      <c r="A365" s="1">
        <v>43808</v>
      </c>
      <c r="B365">
        <f>LN('25 TSE Stocks'!B366/'25 TSE Stocks'!B365)</f>
        <v>-2.0285158112859835E-3</v>
      </c>
      <c r="C365">
        <f>LN('25 TSE Stocks'!C366/'25 TSE Stocks'!C365)</f>
        <v>6.4809362764803365E-3</v>
      </c>
      <c r="D365">
        <f>LN('25 TSE Stocks'!D366/'25 TSE Stocks'!D365)</f>
        <v>9.0500148901747381E-3</v>
      </c>
      <c r="E365">
        <f>LN('25 TSE Stocks'!E366/'25 TSE Stocks'!E365)</f>
        <v>4.9565661320797906E-3</v>
      </c>
      <c r="F365">
        <f>LN('25 TSE Stocks'!F366/'25 TSE Stocks'!F365)</f>
        <v>1.8638180464145466E-2</v>
      </c>
      <c r="G365">
        <f>LN('25 TSE Stocks'!G366/'25 TSE Stocks'!G365)</f>
        <v>1.0812238907548437E-2</v>
      </c>
      <c r="H365">
        <f>LN('25 TSE Stocks'!H366/'25 TSE Stocks'!H365)</f>
        <v>-1.4329877343899487E-2</v>
      </c>
      <c r="I365">
        <f>LN('25 TSE Stocks'!I366/'25 TSE Stocks'!I365)</f>
        <v>-2.1557185223637213E-3</v>
      </c>
      <c r="J365">
        <f>LN('25 TSE Stocks'!J366/'25 TSE Stocks'!J365)</f>
        <v>-1.6292527053624897E-2</v>
      </c>
      <c r="K365">
        <f>LN('25 TSE Stocks'!K366/'25 TSE Stocks'!K365)</f>
        <v>0</v>
      </c>
      <c r="L365">
        <f>LN('25 TSE Stocks'!L366/'25 TSE Stocks'!L365)</f>
        <v>-1.7586428946710971E-2</v>
      </c>
      <c r="M365">
        <f>LN('25 TSE Stocks'!M366/'25 TSE Stocks'!M365)</f>
        <v>8.761624036844981E-3</v>
      </c>
      <c r="N365">
        <f>LN('25 TSE Stocks'!N366/'25 TSE Stocks'!N365)</f>
        <v>1.0026542798399297E-2</v>
      </c>
      <c r="O365">
        <f>LN('25 TSE Stocks'!O366/'25 TSE Stocks'!O365)</f>
        <v>-2.7007923933784452E-2</v>
      </c>
      <c r="P365">
        <f>LN('25 TSE Stocks'!P366/'25 TSE Stocks'!P365)</f>
        <v>-2.8170848520434822E-2</v>
      </c>
      <c r="Q365">
        <f>LN('25 TSE Stocks'!Q366/'25 TSE Stocks'!Q365)</f>
        <v>-1.2231845419807502E-3</v>
      </c>
      <c r="R365">
        <f>LN('25 TSE Stocks'!R366/'25 TSE Stocks'!R365)</f>
        <v>0</v>
      </c>
      <c r="S365">
        <f>LN('25 TSE Stocks'!S366/'25 TSE Stocks'!S365)</f>
        <v>-1.6653143237688722E-3</v>
      </c>
      <c r="T365">
        <f>LN('25 TSE Stocks'!T366/'25 TSE Stocks'!T365)</f>
        <v>1.6539115609467192E-2</v>
      </c>
      <c r="U365">
        <f>LN('25 TSE Stocks'!U366/'25 TSE Stocks'!U365)</f>
        <v>2.6329276472169604E-2</v>
      </c>
      <c r="V365">
        <f>LN('25 TSE Stocks'!V366/'25 TSE Stocks'!V365)</f>
        <v>6.8925665896941556E-3</v>
      </c>
      <c r="W365">
        <f>LN('25 TSE Stocks'!W366/'25 TSE Stocks'!W365)</f>
        <v>2.0439600986821797E-2</v>
      </c>
      <c r="X365">
        <f>LN('25 TSE Stocks'!X366/'25 TSE Stocks'!X365)</f>
        <v>-1.4008436538093404E-3</v>
      </c>
      <c r="Y365">
        <f>LN('25 TSE Stocks'!Y366/'25 TSE Stocks'!Y365)</f>
        <v>5.3668740722715618E-3</v>
      </c>
      <c r="Z365">
        <f>LN('25 TSE Stocks'!Z366/'25 TSE Stocks'!Z365)</f>
        <v>-1.358718982125345E-2</v>
      </c>
    </row>
    <row r="366" spans="1:26" x14ac:dyDescent="0.25">
      <c r="A366" s="1">
        <v>43815</v>
      </c>
      <c r="B366">
        <f>LN('25 TSE Stocks'!B367/'25 TSE Stocks'!B366)</f>
        <v>9.4848597633376025E-2</v>
      </c>
      <c r="C366">
        <f>LN('25 TSE Stocks'!C367/'25 TSE Stocks'!C366)</f>
        <v>-7.7822310833284515E-3</v>
      </c>
      <c r="D366">
        <f>LN('25 TSE Stocks'!D367/'25 TSE Stocks'!D366)</f>
        <v>-2.7398984562377781E-2</v>
      </c>
      <c r="E366">
        <f>LN('25 TSE Stocks'!E367/'25 TSE Stocks'!E366)</f>
        <v>3.0434534627025528E-2</v>
      </c>
      <c r="F366">
        <f>LN('25 TSE Stocks'!F367/'25 TSE Stocks'!F366)</f>
        <v>5.8582220455719375E-3</v>
      </c>
      <c r="G366">
        <f>LN('25 TSE Stocks'!G367/'25 TSE Stocks'!G366)</f>
        <v>-8.6145456475262387E-3</v>
      </c>
      <c r="H366">
        <f>LN('25 TSE Stocks'!H367/'25 TSE Stocks'!H366)</f>
        <v>-1.8731000703635241E-2</v>
      </c>
      <c r="I366">
        <f>LN('25 TSE Stocks'!I367/'25 TSE Stocks'!I366)</f>
        <v>-1.7689957296686359E-2</v>
      </c>
      <c r="J366">
        <f>LN('25 TSE Stocks'!J367/'25 TSE Stocks'!J366)</f>
        <v>-7.0455467803231357E-3</v>
      </c>
      <c r="K366">
        <f>LN('25 TSE Stocks'!K367/'25 TSE Stocks'!K366)</f>
        <v>3.7001075718888617E-2</v>
      </c>
      <c r="L366">
        <f>LN('25 TSE Stocks'!L367/'25 TSE Stocks'!L366)</f>
        <v>-3.6128733609911971E-2</v>
      </c>
      <c r="M366">
        <f>LN('25 TSE Stocks'!M367/'25 TSE Stocks'!M366)</f>
        <v>-1.4055814328229135E-2</v>
      </c>
      <c r="N366">
        <f>LN('25 TSE Stocks'!N367/'25 TSE Stocks'!N366)</f>
        <v>-5.8858357774272856E-3</v>
      </c>
      <c r="O366">
        <f>LN('25 TSE Stocks'!O367/'25 TSE Stocks'!O366)</f>
        <v>9.2545189536225921E-3</v>
      </c>
      <c r="P366">
        <f>LN('25 TSE Stocks'!P367/'25 TSE Stocks'!P366)</f>
        <v>2.0035981012693424E-2</v>
      </c>
      <c r="Q366">
        <f>LN('25 TSE Stocks'!Q367/'25 TSE Stocks'!Q366)</f>
        <v>0</v>
      </c>
      <c r="R366">
        <f>LN('25 TSE Stocks'!R367/'25 TSE Stocks'!R366)</f>
        <v>-1.0355166298030251E-2</v>
      </c>
      <c r="S366">
        <f>LN('25 TSE Stocks'!S367/'25 TSE Stocks'!S366)</f>
        <v>3.9220646420964983E-2</v>
      </c>
      <c r="T366">
        <f>LN('25 TSE Stocks'!T367/'25 TSE Stocks'!T366)</f>
        <v>2.9247135568694206E-3</v>
      </c>
      <c r="U366">
        <f>LN('25 TSE Stocks'!U367/'25 TSE Stocks'!U366)</f>
        <v>1.6661646468720332E-2</v>
      </c>
      <c r="V366">
        <f>LN('25 TSE Stocks'!V367/'25 TSE Stocks'!V366)</f>
        <v>1.1441172168966719E-3</v>
      </c>
      <c r="W366">
        <f>LN('25 TSE Stocks'!W367/'25 TSE Stocks'!W366)</f>
        <v>-4.9874898463228767E-3</v>
      </c>
      <c r="X366">
        <f>LN('25 TSE Stocks'!X367/'25 TSE Stocks'!X366)</f>
        <v>-4.674046133239707E-4</v>
      </c>
      <c r="Y366">
        <f>LN('25 TSE Stocks'!Y367/'25 TSE Stocks'!Y366)</f>
        <v>3.5618171747467666E-3</v>
      </c>
      <c r="Z366">
        <f>LN('25 TSE Stocks'!Z367/'25 TSE Stocks'!Z366)</f>
        <v>-3.7634920178735216E-2</v>
      </c>
    </row>
    <row r="367" spans="1:26" x14ac:dyDescent="0.25">
      <c r="A367" s="1">
        <v>43822</v>
      </c>
      <c r="B367">
        <f>LN('25 TSE Stocks'!B368/'25 TSE Stocks'!B367)</f>
        <v>5.3046253856867995E-2</v>
      </c>
      <c r="C367">
        <f>LN('25 TSE Stocks'!C368/'25 TSE Stocks'!C367)</f>
        <v>-2.607485376873585E-3</v>
      </c>
      <c r="D367">
        <f>LN('25 TSE Stocks'!D368/'25 TSE Stocks'!D367)</f>
        <v>3.487835066355631E-2</v>
      </c>
      <c r="E367">
        <f>LN('25 TSE Stocks'!E368/'25 TSE Stocks'!E367)</f>
        <v>2.9535392148206312E-2</v>
      </c>
      <c r="F367">
        <f>LN('25 TSE Stocks'!F368/'25 TSE Stocks'!F367)</f>
        <v>-2.5063886270292701E-3</v>
      </c>
      <c r="G367">
        <f>LN('25 TSE Stocks'!G368/'25 TSE Stocks'!G367)</f>
        <v>-1.4213225496798097E-3</v>
      </c>
      <c r="H367">
        <f>LN('25 TSE Stocks'!H368/'25 TSE Stocks'!H367)</f>
        <v>-2.5533297186449738E-2</v>
      </c>
      <c r="I367">
        <f>LN('25 TSE Stocks'!I368/'25 TSE Stocks'!I367)</f>
        <v>5.7495102861295222E-3</v>
      </c>
      <c r="J367">
        <f>LN('25 TSE Stocks'!J368/'25 TSE Stocks'!J367)</f>
        <v>-3.7423503284227536E-3</v>
      </c>
      <c r="K367">
        <f>LN('25 TSE Stocks'!K368/'25 TSE Stocks'!K367)</f>
        <v>-3.2104610948117231E-3</v>
      </c>
      <c r="L367">
        <f>LN('25 TSE Stocks'!L368/'25 TSE Stocks'!L367)</f>
        <v>2.6404121266589073E-2</v>
      </c>
      <c r="M367">
        <f>LN('25 TSE Stocks'!M368/'25 TSE Stocks'!M367)</f>
        <v>8.8080087735087267E-3</v>
      </c>
      <c r="N367">
        <f>LN('25 TSE Stocks'!N368/'25 TSE Stocks'!N367)</f>
        <v>-2.2687440428195326E-2</v>
      </c>
      <c r="O367">
        <f>LN('25 TSE Stocks'!O368/'25 TSE Stocks'!O367)</f>
        <v>8.1549773396615739E-3</v>
      </c>
      <c r="P367">
        <f>LN('25 TSE Stocks'!P368/'25 TSE Stocks'!P367)</f>
        <v>-5.851494525826428E-3</v>
      </c>
      <c r="Q367">
        <f>LN('25 TSE Stocks'!Q368/'25 TSE Stocks'!Q367)</f>
        <v>0</v>
      </c>
      <c r="R367">
        <f>LN('25 TSE Stocks'!R368/'25 TSE Stocks'!R367)</f>
        <v>0</v>
      </c>
      <c r="S367">
        <f>LN('25 TSE Stocks'!S368/'25 TSE Stocks'!S367)</f>
        <v>-1.6039715465244321E-3</v>
      </c>
      <c r="T367">
        <f>LN('25 TSE Stocks'!T368/'25 TSE Stocks'!T367)</f>
        <v>9.3024683477217138E-3</v>
      </c>
      <c r="U367">
        <f>LN('25 TSE Stocks'!U368/'25 TSE Stocks'!U367)</f>
        <v>2.2017990487696831E-4</v>
      </c>
      <c r="V367">
        <f>LN('25 TSE Stocks'!V368/'25 TSE Stocks'!V367)</f>
        <v>4.1987674154856595E-2</v>
      </c>
      <c r="W367">
        <f>LN('25 TSE Stocks'!W368/'25 TSE Stocks'!W367)</f>
        <v>-1.3342508130062124E-3</v>
      </c>
      <c r="X367">
        <f>LN('25 TSE Stocks'!X368/'25 TSE Stocks'!X367)</f>
        <v>9.3465074027285319E-4</v>
      </c>
      <c r="Y367">
        <f>LN('25 TSE Stocks'!Y368/'25 TSE Stocks'!Y367)</f>
        <v>-2.1564099376588923E-2</v>
      </c>
      <c r="Z367">
        <f>LN('25 TSE Stocks'!Z368/'25 TSE Stocks'!Z367)</f>
        <v>2.6630662684280527E-2</v>
      </c>
    </row>
    <row r="368" spans="1:26" x14ac:dyDescent="0.25">
      <c r="A368" s="1">
        <v>43829</v>
      </c>
      <c r="B368">
        <f>LN('25 TSE Stocks'!B369/'25 TSE Stocks'!B368)</f>
        <v>-2.3829220523311059E-2</v>
      </c>
      <c r="C368">
        <f>LN('25 TSE Stocks'!C369/'25 TSE Stocks'!C368)</f>
        <v>-3.9241841769099024E-3</v>
      </c>
      <c r="D368">
        <f>LN('25 TSE Stocks'!D369/'25 TSE Stocks'!D368)</f>
        <v>-7.4793661011784704E-3</v>
      </c>
      <c r="E368">
        <f>LN('25 TSE Stocks'!E369/'25 TSE Stocks'!E368)</f>
        <v>-1.170959175805652E-2</v>
      </c>
      <c r="F368">
        <f>LN('25 TSE Stocks'!F369/'25 TSE Stocks'!F368)</f>
        <v>-7.5571394926818919E-3</v>
      </c>
      <c r="G368">
        <f>LN('25 TSE Stocks'!G369/'25 TSE Stocks'!G368)</f>
        <v>-2.4600873233177065E-3</v>
      </c>
      <c r="H368">
        <f>LN('25 TSE Stocks'!H369/'25 TSE Stocks'!H368)</f>
        <v>-1.3015365721575261E-2</v>
      </c>
      <c r="I368">
        <f>LN('25 TSE Stocks'!I369/'25 TSE Stocks'!I368)</f>
        <v>-5.7495102861294303E-3</v>
      </c>
      <c r="J368">
        <f>LN('25 TSE Stocks'!J369/'25 TSE Stocks'!J368)</f>
        <v>-2.5475045555888678E-3</v>
      </c>
      <c r="K368">
        <f>LN('25 TSE Stocks'!K369/'25 TSE Stocks'!K368)</f>
        <v>-2.1686796110890398E-3</v>
      </c>
      <c r="L368">
        <f>LN('25 TSE Stocks'!L369/'25 TSE Stocks'!L368)</f>
        <v>-1.8077695321645593E-2</v>
      </c>
      <c r="M368">
        <f>LN('25 TSE Stocks'!M369/'25 TSE Stocks'!M368)</f>
        <v>-9.1030843873413664E-3</v>
      </c>
      <c r="N368">
        <f>LN('25 TSE Stocks'!N369/'25 TSE Stocks'!N368)</f>
        <v>-6.0569575052131699E-3</v>
      </c>
      <c r="O368">
        <f>LN('25 TSE Stocks'!O369/'25 TSE Stocks'!O368)</f>
        <v>-5.4406963559904215E-4</v>
      </c>
      <c r="P368">
        <f>LN('25 TSE Stocks'!P369/'25 TSE Stocks'!P368)</f>
        <v>-4.6653488163037239E-4</v>
      </c>
      <c r="Q368">
        <f>LN('25 TSE Stocks'!Q369/'25 TSE Stocks'!Q368)</f>
        <v>-6.1388392752776428E-3</v>
      </c>
      <c r="R368">
        <f>LN('25 TSE Stocks'!R369/'25 TSE Stocks'!R368)</f>
        <v>-7.9622058243340992E-3</v>
      </c>
      <c r="S368">
        <f>LN('25 TSE Stocks'!S369/'25 TSE Stocks'!S368)</f>
        <v>-6.4411180204306988E-3</v>
      </c>
      <c r="T368">
        <f>LN('25 TSE Stocks'!T369/'25 TSE Stocks'!T368)</f>
        <v>-1.9282024502399752E-2</v>
      </c>
      <c r="U368">
        <f>LN('25 TSE Stocks'!U369/'25 TSE Stocks'!U368)</f>
        <v>1.0549830096439152E-3</v>
      </c>
      <c r="V368">
        <f>LN('25 TSE Stocks'!V369/'25 TSE Stocks'!V368)</f>
        <v>-2.0493522721712155E-2</v>
      </c>
      <c r="W368">
        <f>LN('25 TSE Stocks'!W369/'25 TSE Stocks'!W368)</f>
        <v>-1.2088868801422932E-2</v>
      </c>
      <c r="X368">
        <f>LN('25 TSE Stocks'!X369/'25 TSE Stocks'!X368)</f>
        <v>-2.3886762255913973E-3</v>
      </c>
      <c r="Y368">
        <f>LN('25 TSE Stocks'!Y369/'25 TSE Stocks'!Y368)</f>
        <v>1.5964744694419074E-2</v>
      </c>
      <c r="Z368">
        <f>LN('25 TSE Stocks'!Z369/'25 TSE Stocks'!Z368)</f>
        <v>-4.1578696517847831E-3</v>
      </c>
    </row>
    <row r="369" spans="1:26" x14ac:dyDescent="0.25">
      <c r="A369" s="1">
        <v>43836</v>
      </c>
      <c r="B369">
        <f>LN('25 TSE Stocks'!B370/'25 TSE Stocks'!B369)</f>
        <v>3.3601696869389887E-2</v>
      </c>
      <c r="C369">
        <f>LN('25 TSE Stocks'!C370/'25 TSE Stocks'!C369)</f>
        <v>2.4596716080013011E-2</v>
      </c>
      <c r="D369">
        <f>LN('25 TSE Stocks'!D370/'25 TSE Stocks'!D369)</f>
        <v>7.9349407016696349E-2</v>
      </c>
      <c r="E369">
        <f>LN('25 TSE Stocks'!E370/'25 TSE Stocks'!E369)</f>
        <v>1.4035284548123632E-2</v>
      </c>
      <c r="F369">
        <f>LN('25 TSE Stocks'!F370/'25 TSE Stocks'!F369)</f>
        <v>-2.5611854135869593E-2</v>
      </c>
      <c r="G369">
        <f>LN('25 TSE Stocks'!G370/'25 TSE Stocks'!G369)</f>
        <v>-6.8944622708862063E-3</v>
      </c>
      <c r="H369">
        <f>LN('25 TSE Stocks'!H370/'25 TSE Stocks'!H369)</f>
        <v>-1.5401830095302377E-2</v>
      </c>
      <c r="I369">
        <f>LN('25 TSE Stocks'!I370/'25 TSE Stocks'!I369)</f>
        <v>-1.4937998113835062E-2</v>
      </c>
      <c r="J369">
        <f>LN('25 TSE Stocks'!J370/'25 TSE Stocks'!J369)</f>
        <v>2.7409821112174791E-2</v>
      </c>
      <c r="K369">
        <f>LN('25 TSE Stocks'!K370/'25 TSE Stocks'!K369)</f>
        <v>-6.4936163725829903E-3</v>
      </c>
      <c r="L369">
        <f>LN('25 TSE Stocks'!L370/'25 TSE Stocks'!L369)</f>
        <v>0</v>
      </c>
      <c r="M369">
        <f>LN('25 TSE Stocks'!M370/'25 TSE Stocks'!M369)</f>
        <v>2.9456337726712018E-3</v>
      </c>
      <c r="N369">
        <f>LN('25 TSE Stocks'!N370/'25 TSE Stocks'!N369)</f>
        <v>-8.5418336386724348E-3</v>
      </c>
      <c r="O369">
        <f>LN('25 TSE Stocks'!O370/'25 TSE Stocks'!O369)</f>
        <v>2.432968370520169E-2</v>
      </c>
      <c r="P369">
        <f>LN('25 TSE Stocks'!P370/'25 TSE Stocks'!P369)</f>
        <v>6.6310017741291E-2</v>
      </c>
      <c r="Q369">
        <f>LN('25 TSE Stocks'!Q370/'25 TSE Stocks'!Q369)</f>
        <v>0</v>
      </c>
      <c r="R369">
        <f>LN('25 TSE Stocks'!R370/'25 TSE Stocks'!R369)</f>
        <v>4.1111654257190336E-2</v>
      </c>
      <c r="S369">
        <f>LN('25 TSE Stocks'!S370/'25 TSE Stocks'!S369)</f>
        <v>4.5785355760616347E-2</v>
      </c>
      <c r="T369">
        <f>LN('25 TSE Stocks'!T370/'25 TSE Stocks'!T369)</f>
        <v>-1.7857552904880499E-2</v>
      </c>
      <c r="U369">
        <f>LN('25 TSE Stocks'!U370/'25 TSE Stocks'!U369)</f>
        <v>1.746439188739228E-2</v>
      </c>
      <c r="V369">
        <f>LN('25 TSE Stocks'!V370/'25 TSE Stocks'!V369)</f>
        <v>-2.8378809435456377E-2</v>
      </c>
      <c r="W369">
        <f>LN('25 TSE Stocks'!W370/'25 TSE Stocks'!W369)</f>
        <v>1.8410609460751935E-2</v>
      </c>
      <c r="X369">
        <f>LN('25 TSE Stocks'!X370/'25 TSE Stocks'!X369)</f>
        <v>-1.2787072179580186E-2</v>
      </c>
      <c r="Y369">
        <f>LN('25 TSE Stocks'!Y370/'25 TSE Stocks'!Y369)</f>
        <v>-5.2495597448308409E-2</v>
      </c>
      <c r="Z369">
        <f>LN('25 TSE Stocks'!Z370/'25 TSE Stocks'!Z369)</f>
        <v>2.7738330884122179E-3</v>
      </c>
    </row>
    <row r="370" spans="1:26" x14ac:dyDescent="0.25">
      <c r="A370" s="1">
        <v>43843</v>
      </c>
      <c r="B370">
        <f>LN('25 TSE Stocks'!B371/'25 TSE Stocks'!B370)</f>
        <v>-1.048967418027837E-2</v>
      </c>
      <c r="C370">
        <f>LN('25 TSE Stocks'!C371/'25 TSE Stocks'!C370)</f>
        <v>-6.1984262454944497E-2</v>
      </c>
      <c r="D370">
        <f>LN('25 TSE Stocks'!D371/'25 TSE Stocks'!D370)</f>
        <v>-4.169650997642764E-3</v>
      </c>
      <c r="E370">
        <f>LN('25 TSE Stocks'!E371/'25 TSE Stocks'!E370)</f>
        <v>-2.3256927900672103E-3</v>
      </c>
      <c r="F370">
        <f>LN('25 TSE Stocks'!F371/'25 TSE Stocks'!F370)</f>
        <v>7.58096971888553E-3</v>
      </c>
      <c r="G370">
        <f>LN('25 TSE Stocks'!G371/'25 TSE Stocks'!G370)</f>
        <v>4.4283087006063964E-3</v>
      </c>
      <c r="H370">
        <f>LN('25 TSE Stocks'!H371/'25 TSE Stocks'!H370)</f>
        <v>1.3215979354680649E-2</v>
      </c>
      <c r="I370">
        <f>LN('25 TSE Stocks'!I371/'25 TSE Stocks'!I370)</f>
        <v>1.4388707572025971E-2</v>
      </c>
      <c r="J370">
        <f>LN('25 TSE Stocks'!J371/'25 TSE Stocks'!J370)</f>
        <v>-2.0920499737524189E-3</v>
      </c>
      <c r="K370">
        <f>LN('25 TSE Stocks'!K371/'25 TSE Stocks'!K370)</f>
        <v>4.3337231183778781E-3</v>
      </c>
      <c r="L370">
        <f>LN('25 TSE Stocks'!L371/'25 TSE Stocks'!L370)</f>
        <v>1.6570814477839871E-3</v>
      </c>
      <c r="M370">
        <f>LN('25 TSE Stocks'!M371/'25 TSE Stocks'!M370)</f>
        <v>2.4692571385353929E-2</v>
      </c>
      <c r="N370">
        <f>LN('25 TSE Stocks'!N371/'25 TSE Stocks'!N370)</f>
        <v>0.10682998948034082</v>
      </c>
      <c r="O370">
        <f>LN('25 TSE Stocks'!O371/'25 TSE Stocks'!O370)</f>
        <v>1.8849763195885907E-2</v>
      </c>
      <c r="P370">
        <f>LN('25 TSE Stocks'!P371/'25 TSE Stocks'!P370)</f>
        <v>-7.7734029735626146E-3</v>
      </c>
      <c r="Q370">
        <f>LN('25 TSE Stocks'!Q371/'25 TSE Stocks'!Q370)</f>
        <v>2.6733100049615547E-2</v>
      </c>
      <c r="R370">
        <f>LN('25 TSE Stocks'!R371/'25 TSE Stocks'!R370)</f>
        <v>2.8131017827956028E-2</v>
      </c>
      <c r="S370">
        <f>LN('25 TSE Stocks'!S371/'25 TSE Stocks'!S370)</f>
        <v>-2.0265700609748475E-2</v>
      </c>
      <c r="T370">
        <f>LN('25 TSE Stocks'!T371/'25 TSE Stocks'!T370)</f>
        <v>3.4241983356200545E-2</v>
      </c>
      <c r="U370">
        <f>LN('25 TSE Stocks'!U371/'25 TSE Stocks'!U370)</f>
        <v>-1.0287971974200958E-2</v>
      </c>
      <c r="V370">
        <f>LN('25 TSE Stocks'!V371/'25 TSE Stocks'!V370)</f>
        <v>4.0217888635049699E-3</v>
      </c>
      <c r="W370">
        <f>LN('25 TSE Stocks'!W371/'25 TSE Stocks'!W370)</f>
        <v>-6.9894897817081164E-3</v>
      </c>
      <c r="X370">
        <f>LN('25 TSE Stocks'!X371/'25 TSE Stocks'!X370)</f>
        <v>-6.215775452086977E-3</v>
      </c>
      <c r="Y370">
        <f>LN('25 TSE Stocks'!Y371/'25 TSE Stocks'!Y370)</f>
        <v>-2.8915093865290748E-3</v>
      </c>
      <c r="Z370">
        <f>LN('25 TSE Stocks'!Z371/'25 TSE Stocks'!Z370)</f>
        <v>2.5975483879080791E-2</v>
      </c>
    </row>
    <row r="371" spans="1:26" x14ac:dyDescent="0.25">
      <c r="A371" s="1">
        <v>43850</v>
      </c>
      <c r="B371">
        <f>LN('25 TSE Stocks'!B372/'25 TSE Stocks'!B371)</f>
        <v>5.6376869974668543E-2</v>
      </c>
      <c r="C371">
        <f>LN('25 TSE Stocks'!C372/'25 TSE Stocks'!C371)</f>
        <v>3.73875463749316E-2</v>
      </c>
      <c r="D371">
        <f>LN('25 TSE Stocks'!D372/'25 TSE Stocks'!D371)</f>
        <v>2.781744368574343E-3</v>
      </c>
      <c r="E371">
        <f>LN('25 TSE Stocks'!E372/'25 TSE Stocks'!E371)</f>
        <v>8.116140721552036E-3</v>
      </c>
      <c r="F371">
        <f>LN('25 TSE Stocks'!F372/'25 TSE Stocks'!F371)</f>
        <v>-1.4871506379215671E-2</v>
      </c>
      <c r="G371">
        <f>LN('25 TSE Stocks'!G372/'25 TSE Stocks'!G371)</f>
        <v>2.2741425786492402E-2</v>
      </c>
      <c r="H371">
        <f>LN('25 TSE Stocks'!H372/'25 TSE Stocks'!H371)</f>
        <v>-7.4949963162044483E-2</v>
      </c>
      <c r="I371">
        <f>LN('25 TSE Stocks'!I372/'25 TSE Stocks'!I371)</f>
        <v>-2.5599612617042817E-2</v>
      </c>
      <c r="J371">
        <f>LN('25 TSE Stocks'!J372/'25 TSE Stocks'!J371)</f>
        <v>3.8515812110958017E-2</v>
      </c>
      <c r="K371">
        <f>LN('25 TSE Stocks'!K372/'25 TSE Stocks'!K371)</f>
        <v>-6.5075932060521032E-3</v>
      </c>
      <c r="L371">
        <f>LN('25 TSE Stocks'!L372/'25 TSE Stocks'!L371)</f>
        <v>-2.6847364981078065E-2</v>
      </c>
      <c r="M371">
        <f>LN('25 TSE Stocks'!M372/'25 TSE Stocks'!M371)</f>
        <v>1.1128699617924934E-2</v>
      </c>
      <c r="N371">
        <f>LN('25 TSE Stocks'!N372/'25 TSE Stocks'!N371)</f>
        <v>4.0998156324287632E-2</v>
      </c>
      <c r="O371">
        <f>LN('25 TSE Stocks'!O372/'25 TSE Stocks'!O371)</f>
        <v>4.9019572292287716E-3</v>
      </c>
      <c r="P371">
        <f>LN('25 TSE Stocks'!P372/'25 TSE Stocks'!P371)</f>
        <v>2.5317793327644698E-2</v>
      </c>
      <c r="Q371">
        <f>LN('25 TSE Stocks'!Q372/'25 TSE Stocks'!Q371)</f>
        <v>-8.4286165029126298E-3</v>
      </c>
      <c r="R371">
        <f>LN('25 TSE Stocks'!R372/'25 TSE Stocks'!R371)</f>
        <v>-1.7399885882257125E-2</v>
      </c>
      <c r="S371">
        <f>LN('25 TSE Stocks'!S372/'25 TSE Stocks'!S371)</f>
        <v>1.5625477161881261E-2</v>
      </c>
      <c r="T371">
        <f>LN('25 TSE Stocks'!T372/'25 TSE Stocks'!T371)</f>
        <v>-4.0870373181005129E-2</v>
      </c>
      <c r="U371">
        <f>LN('25 TSE Stocks'!U372/'25 TSE Stocks'!U371)</f>
        <v>1.4290071540219618E-3</v>
      </c>
      <c r="V371">
        <f>LN('25 TSE Stocks'!V372/'25 TSE Stocks'!V371)</f>
        <v>3.4345541646888262E-3</v>
      </c>
      <c r="W371">
        <f>LN('25 TSE Stocks'!W372/'25 TSE Stocks'!W371)</f>
        <v>2.1804597627575487E-2</v>
      </c>
      <c r="X371">
        <f>LN('25 TSE Stocks'!X372/'25 TSE Stocks'!X371)</f>
        <v>-7.2201162922094107E-3</v>
      </c>
      <c r="Y371">
        <f>LN('25 TSE Stocks'!Y372/'25 TSE Stocks'!Y371)</f>
        <v>-2.8391546114495032E-2</v>
      </c>
      <c r="Z371">
        <f>LN('25 TSE Stocks'!Z372/'25 TSE Stocks'!Z371)</f>
        <v>4.8725846237903735E-2</v>
      </c>
    </row>
    <row r="372" spans="1:26" x14ac:dyDescent="0.25">
      <c r="A372" s="1">
        <v>43857</v>
      </c>
      <c r="B372">
        <f>LN('25 TSE Stocks'!B373/'25 TSE Stocks'!B372)</f>
        <v>-8.8522616051708761E-2</v>
      </c>
      <c r="C372">
        <f>LN('25 TSE Stocks'!C373/'25 TSE Stocks'!C372)</f>
        <v>0.14606717166603819</v>
      </c>
      <c r="D372">
        <f>LN('25 TSE Stocks'!D373/'25 TSE Stocks'!D372)</f>
        <v>-6.7505907319358169E-2</v>
      </c>
      <c r="E372">
        <f>LN('25 TSE Stocks'!E373/'25 TSE Stocks'!E372)</f>
        <v>-6.315388649216587E-2</v>
      </c>
      <c r="F372">
        <f>LN('25 TSE Stocks'!F373/'25 TSE Stocks'!F372)</f>
        <v>-9.6279948812765404E-3</v>
      </c>
      <c r="G372">
        <f>LN('25 TSE Stocks'!G373/'25 TSE Stocks'!G372)</f>
        <v>-2.8345033419290379E-2</v>
      </c>
      <c r="H372">
        <f>LN('25 TSE Stocks'!H373/'25 TSE Stocks'!H372)</f>
        <v>-2.6285795767114963E-2</v>
      </c>
      <c r="I372">
        <f>LN('25 TSE Stocks'!I373/'25 TSE Stocks'!I372)</f>
        <v>-3.5574593204567274E-2</v>
      </c>
      <c r="J372">
        <f>LN('25 TSE Stocks'!J373/'25 TSE Stocks'!J372)</f>
        <v>-5.4304027289781539E-3</v>
      </c>
      <c r="K372">
        <f>LN('25 TSE Stocks'!K373/'25 TSE Stocks'!K372)</f>
        <v>-3.3188886087245337E-2</v>
      </c>
      <c r="L372">
        <f>LN('25 TSE Stocks'!L373/'25 TSE Stocks'!L372)</f>
        <v>-5.7758807583652906E-2</v>
      </c>
      <c r="M372">
        <f>LN('25 TSE Stocks'!M373/'25 TSE Stocks'!M372)</f>
        <v>-1.8039153041956461E-2</v>
      </c>
      <c r="N372">
        <f>LN('25 TSE Stocks'!N373/'25 TSE Stocks'!N372)</f>
        <v>-1.5868904492854811E-3</v>
      </c>
      <c r="O372">
        <f>LN('25 TSE Stocks'!O373/'25 TSE Stocks'!O372)</f>
        <v>2.08089333612997E-2</v>
      </c>
      <c r="P372">
        <f>LN('25 TSE Stocks'!P373/'25 TSE Stocks'!P372)</f>
        <v>-4.6727089784906591E-2</v>
      </c>
      <c r="Q372">
        <f>LN('25 TSE Stocks'!Q373/'25 TSE Stocks'!Q372)</f>
        <v>-1.2099258654275228E-3</v>
      </c>
      <c r="R372">
        <f>LN('25 TSE Stocks'!R373/'25 TSE Stocks'!R372)</f>
        <v>2.3713159008995812E-4</v>
      </c>
      <c r="S372">
        <f>LN('25 TSE Stocks'!S373/'25 TSE Stocks'!S372)</f>
        <v>-1.7201382240793914E-2</v>
      </c>
      <c r="T372">
        <f>LN('25 TSE Stocks'!T373/'25 TSE Stocks'!T372)</f>
        <v>-5.0212225093323321E-2</v>
      </c>
      <c r="U372">
        <f>LN('25 TSE Stocks'!U373/'25 TSE Stocks'!U372)</f>
        <v>-3.5899816212902669E-2</v>
      </c>
      <c r="V372">
        <f>LN('25 TSE Stocks'!V373/'25 TSE Stocks'!V372)</f>
        <v>-2.0785890365674846E-2</v>
      </c>
      <c r="W372">
        <f>LN('25 TSE Stocks'!W373/'25 TSE Stocks'!W372)</f>
        <v>-4.9140512290555905E-3</v>
      </c>
      <c r="X372">
        <f>LN('25 TSE Stocks'!X373/'25 TSE Stocks'!X372)</f>
        <v>1.0571820306878475E-2</v>
      </c>
      <c r="Y372">
        <f>LN('25 TSE Stocks'!Y373/'25 TSE Stocks'!Y372)</f>
        <v>2.9746565800419823E-3</v>
      </c>
      <c r="Z372">
        <f>LN('25 TSE Stocks'!Z373/'25 TSE Stocks'!Z372)</f>
        <v>1.6571518546009148E-2</v>
      </c>
    </row>
    <row r="373" spans="1:26" x14ac:dyDescent="0.25">
      <c r="A373" s="1">
        <v>43864</v>
      </c>
      <c r="B373">
        <f>LN('25 TSE Stocks'!B374/'25 TSE Stocks'!B373)</f>
        <v>-3.6363009551606687E-3</v>
      </c>
      <c r="C373">
        <f>LN('25 TSE Stocks'!C374/'25 TSE Stocks'!C373)</f>
        <v>-9.1012684403397135E-3</v>
      </c>
      <c r="D373">
        <f>LN('25 TSE Stocks'!D374/'25 TSE Stocks'!D373)</f>
        <v>2.639443357952698E-2</v>
      </c>
      <c r="E373">
        <f>LN('25 TSE Stocks'!E374/'25 TSE Stocks'!E373)</f>
        <v>-3.6967918459402745E-3</v>
      </c>
      <c r="F373">
        <f>LN('25 TSE Stocks'!F374/'25 TSE Stocks'!F373)</f>
        <v>1.8991763627433291E-2</v>
      </c>
      <c r="G373">
        <f>LN('25 TSE Stocks'!G374/'25 TSE Stocks'!G373)</f>
        <v>2.7074011901914979E-2</v>
      </c>
      <c r="H373">
        <f>LN('25 TSE Stocks'!H374/'25 TSE Stocks'!H373)</f>
        <v>2.8641571266490369E-2</v>
      </c>
      <c r="I373">
        <f>LN('25 TSE Stocks'!I374/'25 TSE Stocks'!I373)</f>
        <v>1.0170085459904946E-2</v>
      </c>
      <c r="J373">
        <f>LN('25 TSE Stocks'!J374/'25 TSE Stocks'!J373)</f>
        <v>3.789515046998243E-2</v>
      </c>
      <c r="K373">
        <f>LN('25 TSE Stocks'!K374/'25 TSE Stocks'!K373)</f>
        <v>2.773322515564175E-2</v>
      </c>
      <c r="L373">
        <f>LN('25 TSE Stocks'!L374/'25 TSE Stocks'!L373)</f>
        <v>3.3661216244091755E-2</v>
      </c>
      <c r="M373">
        <f>LN('25 TSE Stocks'!M374/'25 TSE Stocks'!M373)</f>
        <v>3.9376336325817995E-2</v>
      </c>
      <c r="N373">
        <f>LN('25 TSE Stocks'!N374/'25 TSE Stocks'!N373)</f>
        <v>3.842626747694735E-2</v>
      </c>
      <c r="O373">
        <f>LN('25 TSE Stocks'!O374/'25 TSE Stocks'!O373)</f>
        <v>6.2067224922006271E-3</v>
      </c>
      <c r="P373">
        <f>LN('25 TSE Stocks'!P374/'25 TSE Stocks'!P373)</f>
        <v>2.6967838069580596E-2</v>
      </c>
      <c r="Q373">
        <f>LN('25 TSE Stocks'!Q374/'25 TSE Stocks'!Q373)</f>
        <v>0.10451261618866084</v>
      </c>
      <c r="R373">
        <f>LN('25 TSE Stocks'!R374/'25 TSE Stocks'!R373)</f>
        <v>3.4952350801573717E-2</v>
      </c>
      <c r="S373">
        <f>LN('25 TSE Stocks'!S374/'25 TSE Stocks'!S373)</f>
        <v>7.8553220163794929E-3</v>
      </c>
      <c r="T373">
        <f>LN('25 TSE Stocks'!T374/'25 TSE Stocks'!T373)</f>
        <v>8.8176257787306575E-2</v>
      </c>
      <c r="U373">
        <f>LN('25 TSE Stocks'!U374/'25 TSE Stocks'!U373)</f>
        <v>-1.2489316522811674E-2</v>
      </c>
      <c r="V373">
        <f>LN('25 TSE Stocks'!V374/'25 TSE Stocks'!V373)</f>
        <v>4.0756465427298147E-3</v>
      </c>
      <c r="W373">
        <f>LN('25 TSE Stocks'!W374/'25 TSE Stocks'!W373)</f>
        <v>9.8039860110313275E-3</v>
      </c>
      <c r="X373">
        <f>LN('25 TSE Stocks'!X374/'25 TSE Stocks'!X373)</f>
        <v>1.2823817552719054E-2</v>
      </c>
      <c r="Y373">
        <f>LN('25 TSE Stocks'!Y374/'25 TSE Stocks'!Y373)</f>
        <v>1.669165815737577E-2</v>
      </c>
      <c r="Z373">
        <f>LN('25 TSE Stocks'!Z374/'25 TSE Stocks'!Z373)</f>
        <v>-3.8000198772236643E-3</v>
      </c>
    </row>
    <row r="374" spans="1:26" x14ac:dyDescent="0.25">
      <c r="A374" s="1">
        <v>43871</v>
      </c>
      <c r="B374">
        <f>LN('25 TSE Stocks'!B375/'25 TSE Stocks'!B374)</f>
        <v>0.10371981542256734</v>
      </c>
      <c r="C374">
        <f>LN('25 TSE Stocks'!C375/'25 TSE Stocks'!C374)</f>
        <v>-2.7811850524912602E-2</v>
      </c>
      <c r="D374">
        <f>LN('25 TSE Stocks'!D375/'25 TSE Stocks'!D374)</f>
        <v>1.2940553311139733E-2</v>
      </c>
      <c r="E374">
        <f>LN('25 TSE Stocks'!E375/'25 TSE Stocks'!E374)</f>
        <v>3.6967918459402797E-3</v>
      </c>
      <c r="F374">
        <f>LN('25 TSE Stocks'!F375/'25 TSE Stocks'!F374)</f>
        <v>-1.2329781257776392E-2</v>
      </c>
      <c r="G374">
        <f>LN('25 TSE Stocks'!G375/'25 TSE Stocks'!G374)</f>
        <v>-1.7061619062165682E-2</v>
      </c>
      <c r="H374">
        <f>LN('25 TSE Stocks'!H375/'25 TSE Stocks'!H374)</f>
        <v>-2.8641571266490248E-2</v>
      </c>
      <c r="I374">
        <f>LN('25 TSE Stocks'!I375/'25 TSE Stocks'!I374)</f>
        <v>-1.8675825836193004E-2</v>
      </c>
      <c r="J374">
        <f>LN('25 TSE Stocks'!J375/'25 TSE Stocks'!J374)</f>
        <v>-4.4119261911813416E-2</v>
      </c>
      <c r="K374">
        <f>LN('25 TSE Stocks'!K375/'25 TSE Stocks'!K374)</f>
        <v>-3.3373625760120401E-2</v>
      </c>
      <c r="L374">
        <f>LN('25 TSE Stocks'!L375/'25 TSE Stocks'!L374)</f>
        <v>-6.6631262586031609E-2</v>
      </c>
      <c r="M374">
        <f>LN('25 TSE Stocks'!M375/'25 TSE Stocks'!M374)</f>
        <v>-7.6760943050148703E-2</v>
      </c>
      <c r="N374">
        <f>LN('25 TSE Stocks'!N375/'25 TSE Stocks'!N374)</f>
        <v>1.7672879277022543E-2</v>
      </c>
      <c r="O374">
        <f>LN('25 TSE Stocks'!O375/'25 TSE Stocks'!O374)</f>
        <v>-2.7504747130876275E-2</v>
      </c>
      <c r="P374">
        <f>LN('25 TSE Stocks'!P375/'25 TSE Stocks'!P374)</f>
        <v>-2.6967838069580613E-2</v>
      </c>
      <c r="Q374">
        <f>LN('25 TSE Stocks'!Q375/'25 TSE Stocks'!Q374)</f>
        <v>-2.0937313422603455E-2</v>
      </c>
      <c r="R374">
        <f>LN('25 TSE Stocks'!R375/'25 TSE Stocks'!R374)</f>
        <v>-1.6159135680538072E-2</v>
      </c>
      <c r="S374">
        <f>LN('25 TSE Stocks'!S375/'25 TSE Stocks'!S374)</f>
        <v>-3.0184921038106563E-2</v>
      </c>
      <c r="T374">
        <f>LN('25 TSE Stocks'!T375/'25 TSE Stocks'!T374)</f>
        <v>-3.6151982087461627E-2</v>
      </c>
      <c r="U374">
        <f>LN('25 TSE Stocks'!U375/'25 TSE Stocks'!U374)</f>
        <v>7.1231274449774758E-3</v>
      </c>
      <c r="V374">
        <f>LN('25 TSE Stocks'!V375/'25 TSE Stocks'!V374)</f>
        <v>-2.3516728718206373E-2</v>
      </c>
      <c r="W374">
        <f>LN('25 TSE Stocks'!W375/'25 TSE Stocks'!W374)</f>
        <v>-3.1381569932943644E-2</v>
      </c>
      <c r="X374">
        <f>LN('25 TSE Stocks'!X375/'25 TSE Stocks'!X374)</f>
        <v>-3.6525078292134278E-2</v>
      </c>
      <c r="Y374">
        <f>LN('25 TSE Stocks'!Y375/'25 TSE Stocks'!Y374)</f>
        <v>-1.4713324867798852E-2</v>
      </c>
      <c r="Z374">
        <f>LN('25 TSE Stocks'!Z375/'25 TSE Stocks'!Z374)</f>
        <v>1.010120431450813E-2</v>
      </c>
    </row>
    <row r="375" spans="1:26" x14ac:dyDescent="0.25">
      <c r="A375" s="1">
        <v>43878</v>
      </c>
      <c r="B375">
        <f>LN('25 TSE Stocks'!B376/'25 TSE Stocks'!B375)</f>
        <v>-9.8270175105894655E-2</v>
      </c>
      <c r="C375">
        <f>LN('25 TSE Stocks'!C376/'25 TSE Stocks'!C375)</f>
        <v>2.2081090366331629E-2</v>
      </c>
      <c r="D375">
        <f>LN('25 TSE Stocks'!D376/'25 TSE Stocks'!D375)</f>
        <v>5.6980157851336142E-3</v>
      </c>
      <c r="E375">
        <f>LN('25 TSE Stocks'!E376/'25 TSE Stocks'!E375)</f>
        <v>-5.3042609253403511E-2</v>
      </c>
      <c r="F375">
        <f>LN('25 TSE Stocks'!F376/'25 TSE Stocks'!F375)</f>
        <v>-1.0539551769410618E-2</v>
      </c>
      <c r="G375">
        <f>LN('25 TSE Stocks'!G376/'25 TSE Stocks'!G375)</f>
        <v>1.3876468791874048E-2</v>
      </c>
      <c r="H375">
        <f>LN('25 TSE Stocks'!H376/'25 TSE Stocks'!H375)</f>
        <v>-2.2032750557162677E-2</v>
      </c>
      <c r="I375">
        <f>LN('25 TSE Stocks'!I376/'25 TSE Stocks'!I375)</f>
        <v>-4.4880268191865497E-2</v>
      </c>
      <c r="J375">
        <f>LN('25 TSE Stocks'!J376/'25 TSE Stocks'!J375)</f>
        <v>-5.7563249345268602E-2</v>
      </c>
      <c r="K375">
        <f>LN('25 TSE Stocks'!K376/'25 TSE Stocks'!K375)</f>
        <v>-3.9220508094219828E-2</v>
      </c>
      <c r="L375">
        <f>LN('25 TSE Stocks'!L376/'25 TSE Stocks'!L375)</f>
        <v>7.4211697524334133E-3</v>
      </c>
      <c r="M375">
        <f>LN('25 TSE Stocks'!M376/'25 TSE Stocks'!M375)</f>
        <v>8.9941191491675859E-4</v>
      </c>
      <c r="N375">
        <f>LN('25 TSE Stocks'!N376/'25 TSE Stocks'!N375)</f>
        <v>-4.8189829411848996E-2</v>
      </c>
      <c r="O375">
        <f>LN('25 TSE Stocks'!O376/'25 TSE Stocks'!O375)</f>
        <v>-1.3793397257401632E-2</v>
      </c>
      <c r="P375">
        <f>LN('25 TSE Stocks'!P376/'25 TSE Stocks'!P375)</f>
        <v>-4.0679573499581366E-2</v>
      </c>
      <c r="Q375">
        <f>LN('25 TSE Stocks'!Q376/'25 TSE Stocks'!Q375)</f>
        <v>-1.7978077601168329E-2</v>
      </c>
      <c r="R375">
        <f>LN('25 TSE Stocks'!R376/'25 TSE Stocks'!R375)</f>
        <v>-8.7498167311306552E-2</v>
      </c>
      <c r="S375">
        <f>LN('25 TSE Stocks'!S376/'25 TSE Stocks'!S375)</f>
        <v>1.6115497649185587E-3</v>
      </c>
      <c r="T375">
        <f>LN('25 TSE Stocks'!T376/'25 TSE Stocks'!T375)</f>
        <v>-1.5815413661356519E-2</v>
      </c>
      <c r="U375">
        <f>LN('25 TSE Stocks'!U376/'25 TSE Stocks'!U375)</f>
        <v>-3.8273295228912235E-2</v>
      </c>
      <c r="V375">
        <f>LN('25 TSE Stocks'!V376/'25 TSE Stocks'!V375)</f>
        <v>-3.6962615735526616E-2</v>
      </c>
      <c r="W375">
        <f>LN('25 TSE Stocks'!W376/'25 TSE Stocks'!W375)</f>
        <v>-2.2396559963471407E-2</v>
      </c>
      <c r="X375">
        <f>LN('25 TSE Stocks'!X376/'25 TSE Stocks'!X375)</f>
        <v>-2.6787238145029979E-2</v>
      </c>
      <c r="Y375">
        <f>LN('25 TSE Stocks'!Y376/'25 TSE Stocks'!Y375)</f>
        <v>3.9446978505945232E-3</v>
      </c>
      <c r="Z375">
        <f>LN('25 TSE Stocks'!Z376/'25 TSE Stocks'!Z375)</f>
        <v>1.1243155686425874E-2</v>
      </c>
    </row>
    <row r="376" spans="1:26" x14ac:dyDescent="0.25">
      <c r="A376" s="1">
        <v>43885</v>
      </c>
      <c r="B376">
        <f>LN('25 TSE Stocks'!B377/'25 TSE Stocks'!B376)</f>
        <v>-0.11405361219524075</v>
      </c>
      <c r="C376">
        <f>LN('25 TSE Stocks'!C377/'25 TSE Stocks'!C376)</f>
        <v>-6.0409064925700015E-2</v>
      </c>
      <c r="D376">
        <f>LN('25 TSE Stocks'!D377/'25 TSE Stocks'!D376)</f>
        <v>-9.219000249098816E-2</v>
      </c>
      <c r="E376">
        <f>LN('25 TSE Stocks'!E377/'25 TSE Stocks'!E376)</f>
        <v>-0.11535421605443037</v>
      </c>
      <c r="F376">
        <f>LN('25 TSE Stocks'!F377/'25 TSE Stocks'!F376)</f>
        <v>-6.2668265460899167E-2</v>
      </c>
      <c r="G376">
        <f>LN('25 TSE Stocks'!G377/'25 TSE Stocks'!G376)</f>
        <v>-9.496562567978753E-2</v>
      </c>
      <c r="H376">
        <f>LN('25 TSE Stocks'!H377/'25 TSE Stocks'!H376)</f>
        <v>-0.1180924288938386</v>
      </c>
      <c r="I376">
        <f>LN('25 TSE Stocks'!I377/'25 TSE Stocks'!I376)</f>
        <v>-0.11012985797680723</v>
      </c>
      <c r="J376">
        <f>LN('25 TSE Stocks'!J377/'25 TSE Stocks'!J376)</f>
        <v>-6.8424380611582666E-2</v>
      </c>
      <c r="K376">
        <f>LN('25 TSE Stocks'!K377/'25 TSE Stocks'!K376)</f>
        <v>-7.9552631708908098E-2</v>
      </c>
      <c r="L376">
        <f>LN('25 TSE Stocks'!L377/'25 TSE Stocks'!L376)</f>
        <v>-9.189628227789419E-2</v>
      </c>
      <c r="M376">
        <f>LN('25 TSE Stocks'!M377/'25 TSE Stocks'!M376)</f>
        <v>-0.11331684787653813</v>
      </c>
      <c r="N376">
        <f>LN('25 TSE Stocks'!N377/'25 TSE Stocks'!N376)</f>
        <v>-0.14015588699957832</v>
      </c>
      <c r="O376">
        <f>LN('25 TSE Stocks'!O377/'25 TSE Stocks'!O376)</f>
        <v>-9.4070852932251092E-2</v>
      </c>
      <c r="P376">
        <f>LN('25 TSE Stocks'!P377/'25 TSE Stocks'!P376)</f>
        <v>-0.21340485130721248</v>
      </c>
      <c r="Q376">
        <f>LN('25 TSE Stocks'!Q377/'25 TSE Stocks'!Q376)</f>
        <v>-3.6955725588980165E-2</v>
      </c>
      <c r="R376">
        <f>LN('25 TSE Stocks'!R377/'25 TSE Stocks'!R376)</f>
        <v>-6.3167903374050816E-2</v>
      </c>
      <c r="S376">
        <f>LN('25 TSE Stocks'!S377/'25 TSE Stocks'!S376)</f>
        <v>-8.0445329615765102E-2</v>
      </c>
      <c r="T376">
        <f>LN('25 TSE Stocks'!T377/'25 TSE Stocks'!T376)</f>
        <v>-9.6475890510907686E-2</v>
      </c>
      <c r="U376">
        <f>LN('25 TSE Stocks'!U377/'25 TSE Stocks'!U376)</f>
        <v>-6.6260786715588202E-2</v>
      </c>
      <c r="V376">
        <f>LN('25 TSE Stocks'!V377/'25 TSE Stocks'!V376)</f>
        <v>-0.12965887131000839</v>
      </c>
      <c r="W376">
        <f>LN('25 TSE Stocks'!W377/'25 TSE Stocks'!W376)</f>
        <v>-0.11594009331106091</v>
      </c>
      <c r="X376">
        <f>LN('25 TSE Stocks'!X377/'25 TSE Stocks'!X376)</f>
        <v>-0.10765345082104372</v>
      </c>
      <c r="Y376">
        <f>LN('25 TSE Stocks'!Y377/'25 TSE Stocks'!Y376)</f>
        <v>-5.1500501488130589E-2</v>
      </c>
      <c r="Z376">
        <f>LN('25 TSE Stocks'!Z377/'25 TSE Stocks'!Z376)</f>
        <v>-8.9612078674171938E-2</v>
      </c>
    </row>
    <row r="377" spans="1:26" x14ac:dyDescent="0.25">
      <c r="A377" s="1">
        <v>43892</v>
      </c>
      <c r="B377">
        <f>LN('25 TSE Stocks'!B378/'25 TSE Stocks'!B377)</f>
        <v>6.3903684148259601E-2</v>
      </c>
      <c r="C377">
        <f>LN('25 TSE Stocks'!C378/'25 TSE Stocks'!C377)</f>
        <v>-2.4449766217248666E-3</v>
      </c>
      <c r="D377">
        <f>LN('25 TSE Stocks'!D378/'25 TSE Stocks'!D377)</f>
        <v>-5.9359765807646958E-2</v>
      </c>
      <c r="E377">
        <f>LN('25 TSE Stocks'!E378/'25 TSE Stocks'!E377)</f>
        <v>5.8055901207890032E-3</v>
      </c>
      <c r="F377">
        <f>LN('25 TSE Stocks'!F378/'25 TSE Stocks'!F377)</f>
        <v>-8.7370521302554016E-2</v>
      </c>
      <c r="G377">
        <f>LN('25 TSE Stocks'!G378/'25 TSE Stocks'!G377)</f>
        <v>-4.7850491979223544E-2</v>
      </c>
      <c r="H377">
        <f>LN('25 TSE Stocks'!H378/'25 TSE Stocks'!H377)</f>
        <v>-3.9778024894160609E-2</v>
      </c>
      <c r="I377">
        <f>LN('25 TSE Stocks'!I378/'25 TSE Stocks'!I377)</f>
        <v>-9.1561928455642927E-3</v>
      </c>
      <c r="J377">
        <f>LN('25 TSE Stocks'!J378/'25 TSE Stocks'!J377)</f>
        <v>-1.5291951461082054E-2</v>
      </c>
      <c r="K377">
        <f>LN('25 TSE Stocks'!K378/'25 TSE Stocks'!K377)</f>
        <v>1.3915442759623121E-2</v>
      </c>
      <c r="L377">
        <f>LN('25 TSE Stocks'!L378/'25 TSE Stocks'!L377)</f>
        <v>9.374309457283457E-2</v>
      </c>
      <c r="M377">
        <f>LN('25 TSE Stocks'!M378/'25 TSE Stocks'!M377)</f>
        <v>-3.866379920751159E-2</v>
      </c>
      <c r="N377">
        <f>LN('25 TSE Stocks'!N378/'25 TSE Stocks'!N377)</f>
        <v>-3.9528070432756669E-2</v>
      </c>
      <c r="O377">
        <f>LN('25 TSE Stocks'!O378/'25 TSE Stocks'!O377)</f>
        <v>-6.4138962976895697E-2</v>
      </c>
      <c r="P377">
        <f>LN('25 TSE Stocks'!P378/'25 TSE Stocks'!P377)</f>
        <v>-1.4692995096917815E-3</v>
      </c>
      <c r="Q377">
        <f>LN('25 TSE Stocks'!Q378/'25 TSE Stocks'!Q377)</f>
        <v>-1.541227583513957E-2</v>
      </c>
      <c r="R377">
        <f>LN('25 TSE Stocks'!R378/'25 TSE Stocks'!R377)</f>
        <v>5.1864551379475474E-2</v>
      </c>
      <c r="S377">
        <f>LN('25 TSE Stocks'!S378/'25 TSE Stocks'!S377)</f>
        <v>2.0735044137538084E-3</v>
      </c>
      <c r="T377">
        <f>LN('25 TSE Stocks'!T378/'25 TSE Stocks'!T377)</f>
        <v>-6.0540100935963723E-2</v>
      </c>
      <c r="U377">
        <f>LN('25 TSE Stocks'!U378/'25 TSE Stocks'!U377)</f>
        <v>3.7052808478764861E-2</v>
      </c>
      <c r="V377">
        <f>LN('25 TSE Stocks'!V378/'25 TSE Stocks'!V377)</f>
        <v>-6.0097829026722963E-2</v>
      </c>
      <c r="W377">
        <f>LN('25 TSE Stocks'!W378/'25 TSE Stocks'!W377)</f>
        <v>-6.0359807101026945E-2</v>
      </c>
      <c r="X377">
        <f>LN('25 TSE Stocks'!X378/'25 TSE Stocks'!X377)</f>
        <v>0.11116664231729993</v>
      </c>
      <c r="Y377">
        <f>LN('25 TSE Stocks'!Y378/'25 TSE Stocks'!Y377)</f>
        <v>-9.3701379207187744E-3</v>
      </c>
      <c r="Z377">
        <f>LN('25 TSE Stocks'!Z378/'25 TSE Stocks'!Z377)</f>
        <v>5.163285567277056E-2</v>
      </c>
    </row>
    <row r="378" spans="1:26" x14ac:dyDescent="0.25">
      <c r="A378" s="1">
        <v>43899</v>
      </c>
      <c r="B378">
        <f>LN('25 TSE Stocks'!B379/'25 TSE Stocks'!B378)</f>
        <v>-0.18575588982139646</v>
      </c>
      <c r="C378">
        <f>LN('25 TSE Stocks'!C379/'25 TSE Stocks'!C378)</f>
        <v>-7.6275839945613669E-2</v>
      </c>
      <c r="D378">
        <f>LN('25 TSE Stocks'!D379/'25 TSE Stocks'!D378)</f>
        <v>-0.19966123661527266</v>
      </c>
      <c r="E378">
        <f>LN('25 TSE Stocks'!E379/'25 TSE Stocks'!E378)</f>
        <v>-0.14957853664767146</v>
      </c>
      <c r="F378">
        <f>LN('25 TSE Stocks'!F379/'25 TSE Stocks'!F378)</f>
        <v>-0.20489688751667909</v>
      </c>
      <c r="G378">
        <f>LN('25 TSE Stocks'!G379/'25 TSE Stocks'!G378)</f>
        <v>-0.11037748100409193</v>
      </c>
      <c r="H378">
        <f>LN('25 TSE Stocks'!H379/'25 TSE Stocks'!H378)</f>
        <v>-0.17366344977822115</v>
      </c>
      <c r="I378">
        <f>LN('25 TSE Stocks'!I379/'25 TSE Stocks'!I378)</f>
        <v>-0.16532004178808787</v>
      </c>
      <c r="J378">
        <f>LN('25 TSE Stocks'!J379/'25 TSE Stocks'!J378)</f>
        <v>-5.2112256493946331E-2</v>
      </c>
      <c r="K378">
        <f>LN('25 TSE Stocks'!K379/'25 TSE Stocks'!K378)</f>
        <v>-3.1910878445530859E-2</v>
      </c>
      <c r="L378">
        <f>LN('25 TSE Stocks'!L379/'25 TSE Stocks'!L378)</f>
        <v>1.8432216757893187E-3</v>
      </c>
      <c r="M378">
        <f>LN('25 TSE Stocks'!M379/'25 TSE Stocks'!M378)</f>
        <v>-0.14463151167209495</v>
      </c>
      <c r="N378">
        <f>LN('25 TSE Stocks'!N379/'25 TSE Stocks'!N378)</f>
        <v>-0.2463434365126804</v>
      </c>
      <c r="O378">
        <f>LN('25 TSE Stocks'!O379/'25 TSE Stocks'!O378)</f>
        <v>-1.9361052704390085E-2</v>
      </c>
      <c r="P378">
        <f>LN('25 TSE Stocks'!P379/'25 TSE Stocks'!P378)</f>
        <v>-0.23609476741282392</v>
      </c>
      <c r="Q378">
        <f>LN('25 TSE Stocks'!Q379/'25 TSE Stocks'!Q378)</f>
        <v>-0.12723619802463187</v>
      </c>
      <c r="R378">
        <f>LN('25 TSE Stocks'!R379/'25 TSE Stocks'!R378)</f>
        <v>-0.11576799279697325</v>
      </c>
      <c r="S378">
        <f>LN('25 TSE Stocks'!S379/'25 TSE Stocks'!S378)</f>
        <v>-0.10791119158900281</v>
      </c>
      <c r="T378">
        <f>LN('25 TSE Stocks'!T379/'25 TSE Stocks'!T378)</f>
        <v>-0.20642620937805983</v>
      </c>
      <c r="U378">
        <f>LN('25 TSE Stocks'!U379/'25 TSE Stocks'!U378)</f>
        <v>-9.8376709024767417E-2</v>
      </c>
      <c r="V378">
        <f>LN('25 TSE Stocks'!V379/'25 TSE Stocks'!V378)</f>
        <v>-7.4337712035396353E-2</v>
      </c>
      <c r="W378">
        <f>LN('25 TSE Stocks'!W379/'25 TSE Stocks'!W378)</f>
        <v>-0.17978700248824026</v>
      </c>
      <c r="X378">
        <f>LN('25 TSE Stocks'!X379/'25 TSE Stocks'!X378)</f>
        <v>-6.7884128327706891E-2</v>
      </c>
      <c r="Y378">
        <f>LN('25 TSE Stocks'!Y379/'25 TSE Stocks'!Y378)</f>
        <v>-0.28073289210107027</v>
      </c>
      <c r="Z378">
        <f>LN('25 TSE Stocks'!Z379/'25 TSE Stocks'!Z378)</f>
        <v>-0.15910937458817684</v>
      </c>
    </row>
    <row r="379" spans="1:26" x14ac:dyDescent="0.25">
      <c r="A379" s="1">
        <v>43906</v>
      </c>
      <c r="B379">
        <f>LN('25 TSE Stocks'!B380/'25 TSE Stocks'!B379)</f>
        <v>-1.037462784965232E-2</v>
      </c>
      <c r="C379">
        <f>LN('25 TSE Stocks'!C380/'25 TSE Stocks'!C379)</f>
        <v>-0.10874221174873791</v>
      </c>
      <c r="D379">
        <f>LN('25 TSE Stocks'!D380/'25 TSE Stocks'!D379)</f>
        <v>0.15227483729703184</v>
      </c>
      <c r="E379">
        <f>LN('25 TSE Stocks'!E380/'25 TSE Stocks'!E379)</f>
        <v>6.5063607948253235E-2</v>
      </c>
      <c r="F379">
        <f>LN('25 TSE Stocks'!F380/'25 TSE Stocks'!F379)</f>
        <v>-3.4848613384016659E-2</v>
      </c>
      <c r="G379">
        <f>LN('25 TSE Stocks'!G380/'25 TSE Stocks'!G379)</f>
        <v>4.9853956540662818E-2</v>
      </c>
      <c r="H379">
        <f>LN('25 TSE Stocks'!H380/'25 TSE Stocks'!H379)</f>
        <v>4.3851857375633477E-2</v>
      </c>
      <c r="I379">
        <f>LN('25 TSE Stocks'!I380/'25 TSE Stocks'!I379)</f>
        <v>0.2091226657586128</v>
      </c>
      <c r="J379">
        <f>LN('25 TSE Stocks'!J380/'25 TSE Stocks'!J379)</f>
        <v>0.12045921103992865</v>
      </c>
      <c r="K379">
        <f>LN('25 TSE Stocks'!K380/'25 TSE Stocks'!K379)</f>
        <v>0.2275437427993138</v>
      </c>
      <c r="L379">
        <f>LN('25 TSE Stocks'!L380/'25 TSE Stocks'!L379)</f>
        <v>0.15808927536313289</v>
      </c>
      <c r="M379">
        <f>LN('25 TSE Stocks'!M380/'25 TSE Stocks'!M379)</f>
        <v>-6.6892993764553696E-2</v>
      </c>
      <c r="N379">
        <f>LN('25 TSE Stocks'!N380/'25 TSE Stocks'!N379)</f>
        <v>-3.1908623279469459E-2</v>
      </c>
      <c r="O379">
        <f>LN('25 TSE Stocks'!O380/'25 TSE Stocks'!O379)</f>
        <v>0.21505399665544564</v>
      </c>
      <c r="P379">
        <f>LN('25 TSE Stocks'!P380/'25 TSE Stocks'!P379)</f>
        <v>0.17234023798159068</v>
      </c>
      <c r="Q379">
        <f>LN('25 TSE Stocks'!Q380/'25 TSE Stocks'!Q379)</f>
        <v>7.0710136546279334E-2</v>
      </c>
      <c r="R379">
        <f>LN('25 TSE Stocks'!R380/'25 TSE Stocks'!R379)</f>
        <v>4.0377660542647555E-2</v>
      </c>
      <c r="S379">
        <f>LN('25 TSE Stocks'!S380/'25 TSE Stocks'!S379)</f>
        <v>0.14257671094247729</v>
      </c>
      <c r="T379">
        <f>LN('25 TSE Stocks'!T380/'25 TSE Stocks'!T379)</f>
        <v>-4.2329528001365732E-2</v>
      </c>
      <c r="U379">
        <f>LN('25 TSE Stocks'!U380/'25 TSE Stocks'!U379)</f>
        <v>0.10727767378674809</v>
      </c>
      <c r="V379">
        <f>LN('25 TSE Stocks'!V380/'25 TSE Stocks'!V379)</f>
        <v>-2.1942991299754563E-2</v>
      </c>
      <c r="W379">
        <f>LN('25 TSE Stocks'!W380/'25 TSE Stocks'!W379)</f>
        <v>-3.5913964899753105E-2</v>
      </c>
      <c r="X379">
        <f>LN('25 TSE Stocks'!X380/'25 TSE Stocks'!X379)</f>
        <v>0.19210365107685279</v>
      </c>
      <c r="Y379">
        <f>LN('25 TSE Stocks'!Y380/'25 TSE Stocks'!Y379)</f>
        <v>0.16438708718990494</v>
      </c>
      <c r="Z379">
        <f>LN('25 TSE Stocks'!Z380/'25 TSE Stocks'!Z379)</f>
        <v>-0.27914563647618973</v>
      </c>
    </row>
    <row r="380" spans="1:26" x14ac:dyDescent="0.25">
      <c r="A380" s="1">
        <v>43913</v>
      </c>
      <c r="B380">
        <f>LN('25 TSE Stocks'!B381/'25 TSE Stocks'!B380)</f>
        <v>0.16910195562358132</v>
      </c>
      <c r="C380">
        <f>LN('25 TSE Stocks'!C381/'25 TSE Stocks'!C380)</f>
        <v>0.1751778001172708</v>
      </c>
      <c r="D380">
        <f>LN('25 TSE Stocks'!D381/'25 TSE Stocks'!D380)</f>
        <v>0.17739915674321163</v>
      </c>
      <c r="E380">
        <f>LN('25 TSE Stocks'!E381/'25 TSE Stocks'!E380)</f>
        <v>4.1640614697448522E-2</v>
      </c>
      <c r="F380">
        <f>LN('25 TSE Stocks'!F381/'25 TSE Stocks'!F380)</f>
        <v>0.15990802562187253</v>
      </c>
      <c r="G380">
        <f>LN('25 TSE Stocks'!G381/'25 TSE Stocks'!G380)</f>
        <v>9.4528119388479229E-2</v>
      </c>
      <c r="H380">
        <f>LN('25 TSE Stocks'!H381/'25 TSE Stocks'!H380)</f>
        <v>0.12981159240258777</v>
      </c>
      <c r="I380">
        <f>LN('25 TSE Stocks'!I381/'25 TSE Stocks'!I380)</f>
        <v>-3.6611604903831704E-3</v>
      </c>
      <c r="J380">
        <f>LN('25 TSE Stocks'!J381/'25 TSE Stocks'!J380)</f>
        <v>9.1365075102497972E-2</v>
      </c>
      <c r="K380">
        <f>LN('25 TSE Stocks'!K381/'25 TSE Stocks'!K380)</f>
        <v>4.3463174246000262E-2</v>
      </c>
      <c r="L380">
        <f>LN('25 TSE Stocks'!L381/'25 TSE Stocks'!L380)</f>
        <v>4.0067067204826529E-2</v>
      </c>
      <c r="M380">
        <f>LN('25 TSE Stocks'!M381/'25 TSE Stocks'!M380)</f>
        <v>0.17203179862754117</v>
      </c>
      <c r="N380">
        <f>LN('25 TSE Stocks'!N381/'25 TSE Stocks'!N380)</f>
        <v>0.16771020473785</v>
      </c>
      <c r="O380">
        <f>LN('25 TSE Stocks'!O381/'25 TSE Stocks'!O380)</f>
        <v>8.2062089348632086E-2</v>
      </c>
      <c r="P380">
        <f>LN('25 TSE Stocks'!P381/'25 TSE Stocks'!P380)</f>
        <v>-1.5688800113875221E-3</v>
      </c>
      <c r="Q380">
        <f>LN('25 TSE Stocks'!Q381/'25 TSE Stocks'!Q380)</f>
        <v>0.17682819972118247</v>
      </c>
      <c r="R380">
        <f>LN('25 TSE Stocks'!R381/'25 TSE Stocks'!R380)</f>
        <v>2.8073002231800804E-4</v>
      </c>
      <c r="S380">
        <f>LN('25 TSE Stocks'!S381/'25 TSE Stocks'!S380)</f>
        <v>3.1855169224237548E-2</v>
      </c>
      <c r="T380">
        <f>LN('25 TSE Stocks'!T381/'25 TSE Stocks'!T380)</f>
        <v>0.14689624186890932</v>
      </c>
      <c r="U380">
        <f>LN('25 TSE Stocks'!U381/'25 TSE Stocks'!U380)</f>
        <v>9.5111447883445305E-2</v>
      </c>
      <c r="V380">
        <f>LN('25 TSE Stocks'!V381/'25 TSE Stocks'!V380)</f>
        <v>0.16825416795050521</v>
      </c>
      <c r="W380">
        <f>LN('25 TSE Stocks'!W381/'25 TSE Stocks'!W380)</f>
        <v>0.22263542500147199</v>
      </c>
      <c r="X380">
        <f>LN('25 TSE Stocks'!X381/'25 TSE Stocks'!X380)</f>
        <v>1.7685651355111662E-3</v>
      </c>
      <c r="Y380">
        <f>LN('25 TSE Stocks'!Y381/'25 TSE Stocks'!Y380)</f>
        <v>7.469527494907631E-2</v>
      </c>
      <c r="Z380">
        <f>LN('25 TSE Stocks'!Z381/'25 TSE Stocks'!Z380)</f>
        <v>0.26849929095882324</v>
      </c>
    </row>
    <row r="381" spans="1:26" x14ac:dyDescent="0.25">
      <c r="A381" s="1">
        <v>43920</v>
      </c>
      <c r="B381">
        <f>LN('25 TSE Stocks'!B382/'25 TSE Stocks'!B381)</f>
        <v>-5.6352902582815431E-2</v>
      </c>
      <c r="C381">
        <f>LN('25 TSE Stocks'!C382/'25 TSE Stocks'!C381)</f>
        <v>7.3892822897061233E-3</v>
      </c>
      <c r="D381">
        <f>LN('25 TSE Stocks'!D382/'25 TSE Stocks'!D381)</f>
        <v>-2.0528596483513788E-2</v>
      </c>
      <c r="E381">
        <f>LN('25 TSE Stocks'!E382/'25 TSE Stocks'!E381)</f>
        <v>-0.13223729461414441</v>
      </c>
      <c r="F381">
        <f>LN('25 TSE Stocks'!F382/'25 TSE Stocks'!F381)</f>
        <v>-0.15133988607438154</v>
      </c>
      <c r="G381">
        <f>LN('25 TSE Stocks'!G382/'25 TSE Stocks'!G381)</f>
        <v>-0.12630212535239979</v>
      </c>
      <c r="H381">
        <f>LN('25 TSE Stocks'!H382/'25 TSE Stocks'!H381)</f>
        <v>-0.19809745168014467</v>
      </c>
      <c r="I381">
        <f>LN('25 TSE Stocks'!I382/'25 TSE Stocks'!I381)</f>
        <v>-0.31095854563959746</v>
      </c>
      <c r="J381">
        <f>LN('25 TSE Stocks'!J382/'25 TSE Stocks'!J381)</f>
        <v>-4.5293746170695752E-2</v>
      </c>
      <c r="K381">
        <f>LN('25 TSE Stocks'!K382/'25 TSE Stocks'!K381)</f>
        <v>2.9630048699656425E-3</v>
      </c>
      <c r="L381">
        <f>LN('25 TSE Stocks'!L382/'25 TSE Stocks'!L381)</f>
        <v>-4.0067067204826397E-2</v>
      </c>
      <c r="M381">
        <f>LN('25 TSE Stocks'!M382/'25 TSE Stocks'!M381)</f>
        <v>-0.14628843649985548</v>
      </c>
      <c r="N381">
        <f>LN('25 TSE Stocks'!N382/'25 TSE Stocks'!N381)</f>
        <v>-8.4260311374068378E-2</v>
      </c>
      <c r="O381">
        <f>LN('25 TSE Stocks'!O382/'25 TSE Stocks'!O381)</f>
        <v>1.7452512421031706E-2</v>
      </c>
      <c r="P381">
        <f>LN('25 TSE Stocks'!P382/'25 TSE Stocks'!P381)</f>
        <v>-0.23023290442652139</v>
      </c>
      <c r="Q381">
        <f>LN('25 TSE Stocks'!Q382/'25 TSE Stocks'!Q381)</f>
        <v>-4.8843257472126235E-2</v>
      </c>
      <c r="R381">
        <f>LN('25 TSE Stocks'!R382/'25 TSE Stocks'!R381)</f>
        <v>-1.2422547472220944E-2</v>
      </c>
      <c r="S381">
        <f>LN('25 TSE Stocks'!S382/'25 TSE Stocks'!S381)</f>
        <v>-5.5994274590940446E-2</v>
      </c>
      <c r="T381">
        <f>LN('25 TSE Stocks'!T382/'25 TSE Stocks'!T381)</f>
        <v>-9.9289737190630778E-2</v>
      </c>
      <c r="U381">
        <f>LN('25 TSE Stocks'!U382/'25 TSE Stocks'!U381)</f>
        <v>-6.9939354433335446E-2</v>
      </c>
      <c r="V381">
        <f>LN('25 TSE Stocks'!V382/'25 TSE Stocks'!V381)</f>
        <v>-0.13432520372127801</v>
      </c>
      <c r="W381">
        <f>LN('25 TSE Stocks'!W382/'25 TSE Stocks'!W381)</f>
        <v>-0.13702171563313087</v>
      </c>
      <c r="X381">
        <f>LN('25 TSE Stocks'!X382/'25 TSE Stocks'!X381)</f>
        <v>8.7951964384973755E-3</v>
      </c>
      <c r="Y381">
        <f>LN('25 TSE Stocks'!Y382/'25 TSE Stocks'!Y381)</f>
        <v>-3.5519778994820693E-2</v>
      </c>
      <c r="Z381">
        <f>LN('25 TSE Stocks'!Z382/'25 TSE Stocks'!Z381)</f>
        <v>-0.11149552707573102</v>
      </c>
    </row>
    <row r="382" spans="1:26" x14ac:dyDescent="0.25">
      <c r="A382" s="1">
        <v>43927</v>
      </c>
      <c r="B382">
        <f>LN('25 TSE Stocks'!B383/'25 TSE Stocks'!B382)</f>
        <v>8.9079617705022096E-2</v>
      </c>
      <c r="C382">
        <f>LN('25 TSE Stocks'!C383/'25 TSE Stocks'!C382)</f>
        <v>-1.3588899529322726E-2</v>
      </c>
      <c r="D382">
        <f>LN('25 TSE Stocks'!D383/'25 TSE Stocks'!D382)</f>
        <v>4.2823545565830692E-2</v>
      </c>
      <c r="E382">
        <f>LN('25 TSE Stocks'!E383/'25 TSE Stocks'!E382)</f>
        <v>0.12401440009483658</v>
      </c>
      <c r="F382">
        <f>LN('25 TSE Stocks'!F383/'25 TSE Stocks'!F382)</f>
        <v>0.12470258624157114</v>
      </c>
      <c r="G382">
        <f>LN('25 TSE Stocks'!G383/'25 TSE Stocks'!G382)</f>
        <v>8.5835840443153399E-2</v>
      </c>
      <c r="H382">
        <f>LN('25 TSE Stocks'!H383/'25 TSE Stocks'!H382)</f>
        <v>0.15851849726219122</v>
      </c>
      <c r="I382">
        <f>LN('25 TSE Stocks'!I383/'25 TSE Stocks'!I382)</f>
        <v>0.1291840348111451</v>
      </c>
      <c r="J382">
        <f>LN('25 TSE Stocks'!J383/'25 TSE Stocks'!J382)</f>
        <v>3.6965492657667513E-2</v>
      </c>
      <c r="K382">
        <f>LN('25 TSE Stocks'!K383/'25 TSE Stocks'!K382)</f>
        <v>2.0498404008357823E-2</v>
      </c>
      <c r="L382">
        <f>LN('25 TSE Stocks'!L383/'25 TSE Stocks'!L382)</f>
        <v>4.8068829562736559E-2</v>
      </c>
      <c r="M382">
        <f>LN('25 TSE Stocks'!M383/'25 TSE Stocks'!M382)</f>
        <v>0.16830365825497814</v>
      </c>
      <c r="N382">
        <f>LN('25 TSE Stocks'!N383/'25 TSE Stocks'!N382)</f>
        <v>0.10496796147306447</v>
      </c>
      <c r="O382">
        <f>LN('25 TSE Stocks'!O383/'25 TSE Stocks'!O382)</f>
        <v>-6.062477336453137E-2</v>
      </c>
      <c r="P382">
        <f>LN('25 TSE Stocks'!P383/'25 TSE Stocks'!P382)</f>
        <v>0.13993390358804003</v>
      </c>
      <c r="Q382">
        <f>LN('25 TSE Stocks'!Q383/'25 TSE Stocks'!Q382)</f>
        <v>-1.4382002646294186E-2</v>
      </c>
      <c r="R382">
        <f>LN('25 TSE Stocks'!R383/'25 TSE Stocks'!R382)</f>
        <v>-2.0086714463789856E-2</v>
      </c>
      <c r="S382">
        <f>LN('25 TSE Stocks'!S383/'25 TSE Stocks'!S382)</f>
        <v>-3.3720935487876191E-2</v>
      </c>
      <c r="T382">
        <f>LN('25 TSE Stocks'!T383/'25 TSE Stocks'!T382)</f>
        <v>0.17664173091814006</v>
      </c>
      <c r="U382">
        <f>LN('25 TSE Stocks'!U383/'25 TSE Stocks'!U382)</f>
        <v>4.9533983550552114E-2</v>
      </c>
      <c r="V382">
        <f>LN('25 TSE Stocks'!V383/'25 TSE Stocks'!V382)</f>
        <v>0.11865542031257081</v>
      </c>
      <c r="W382">
        <f>LN('25 TSE Stocks'!W383/'25 TSE Stocks'!W382)</f>
        <v>9.4533799701933763E-2</v>
      </c>
      <c r="X382">
        <f>LN('25 TSE Stocks'!X383/'25 TSE Stocks'!X382)</f>
        <v>-2.662111339490543E-2</v>
      </c>
      <c r="Y382">
        <f>LN('25 TSE Stocks'!Y383/'25 TSE Stocks'!Y382)</f>
        <v>3.442869367586103E-2</v>
      </c>
      <c r="Z382">
        <f>LN('25 TSE Stocks'!Z383/'25 TSE Stocks'!Z382)</f>
        <v>5.6562643676927774E-2</v>
      </c>
    </row>
    <row r="383" spans="1:26" x14ac:dyDescent="0.25">
      <c r="A383" s="1">
        <v>43934</v>
      </c>
      <c r="B383">
        <f>LN('25 TSE Stocks'!B384/'25 TSE Stocks'!B383)</f>
        <v>0.13943245200808116</v>
      </c>
      <c r="C383">
        <f>LN('25 TSE Stocks'!C384/'25 TSE Stocks'!C383)</f>
        <v>7.1973501799620018E-2</v>
      </c>
      <c r="D383">
        <f>LN('25 TSE Stocks'!D384/'25 TSE Stocks'!D383)</f>
        <v>2.8052397734012777E-2</v>
      </c>
      <c r="E383">
        <f>LN('25 TSE Stocks'!E384/'25 TSE Stocks'!E383)</f>
        <v>1.5174736162681637E-2</v>
      </c>
      <c r="F383">
        <f>LN('25 TSE Stocks'!F384/'25 TSE Stocks'!F383)</f>
        <v>-3.1233923878043617E-2</v>
      </c>
      <c r="G383">
        <f>LN('25 TSE Stocks'!G384/'25 TSE Stocks'!G383)</f>
        <v>1.8072246623366598E-2</v>
      </c>
      <c r="H383">
        <f>LN('25 TSE Stocks'!H384/'25 TSE Stocks'!H383)</f>
        <v>-7.0769128819967234E-2</v>
      </c>
      <c r="I383">
        <f>LN('25 TSE Stocks'!I384/'25 TSE Stocks'!I383)</f>
        <v>1.3647222705797079E-2</v>
      </c>
      <c r="J383">
        <f>LN('25 TSE Stocks'!J384/'25 TSE Stocks'!J383)</f>
        <v>-5.2948434632331003E-2</v>
      </c>
      <c r="K383">
        <f>LN('25 TSE Stocks'!K384/'25 TSE Stocks'!K383)</f>
        <v>4.6256592402476149E-2</v>
      </c>
      <c r="L383">
        <f>LN('25 TSE Stocks'!L384/'25 TSE Stocks'!L383)</f>
        <v>5.5569816360421367E-2</v>
      </c>
      <c r="M383">
        <f>LN('25 TSE Stocks'!M384/'25 TSE Stocks'!M383)</f>
        <v>-2.7968820945453665E-2</v>
      </c>
      <c r="N383">
        <f>LN('25 TSE Stocks'!N384/'25 TSE Stocks'!N383)</f>
        <v>-2.5045980456709128E-2</v>
      </c>
      <c r="O383">
        <f>LN('25 TSE Stocks'!O384/'25 TSE Stocks'!O383)</f>
        <v>3.8318989352832684E-2</v>
      </c>
      <c r="P383">
        <f>LN('25 TSE Stocks'!P384/'25 TSE Stocks'!P383)</f>
        <v>1.1955589444377784E-2</v>
      </c>
      <c r="Q383">
        <f>LN('25 TSE Stocks'!Q384/'25 TSE Stocks'!Q383)</f>
        <v>3.2387057302031896E-2</v>
      </c>
      <c r="R383">
        <f>LN('25 TSE Stocks'!R384/'25 TSE Stocks'!R383)</f>
        <v>7.2118446814101345E-2</v>
      </c>
      <c r="S383">
        <f>LN('25 TSE Stocks'!S384/'25 TSE Stocks'!S383)</f>
        <v>6.2957758489112198E-2</v>
      </c>
      <c r="T383">
        <f>LN('25 TSE Stocks'!T384/'25 TSE Stocks'!T383)</f>
        <v>-4.7738190806319948E-2</v>
      </c>
      <c r="U383">
        <f>LN('25 TSE Stocks'!U384/'25 TSE Stocks'!U383)</f>
        <v>2.2503872548153129E-3</v>
      </c>
      <c r="V383">
        <f>LN('25 TSE Stocks'!V384/'25 TSE Stocks'!V383)</f>
        <v>-7.3721392991997203E-2</v>
      </c>
      <c r="W383">
        <f>LN('25 TSE Stocks'!W384/'25 TSE Stocks'!W383)</f>
        <v>-1.6901801222676243E-2</v>
      </c>
      <c r="X383">
        <f>LN('25 TSE Stocks'!X384/'25 TSE Stocks'!X383)</f>
        <v>5.5533406446919002E-2</v>
      </c>
      <c r="Y383">
        <f>LN('25 TSE Stocks'!Y384/'25 TSE Stocks'!Y383)</f>
        <v>-3.2804172387561181E-3</v>
      </c>
      <c r="Z383">
        <f>LN('25 TSE Stocks'!Z384/'25 TSE Stocks'!Z383)</f>
        <v>-1.1560771668545409E-2</v>
      </c>
    </row>
    <row r="384" spans="1:26" x14ac:dyDescent="0.25">
      <c r="A384" s="1">
        <v>43941</v>
      </c>
      <c r="B384">
        <f>LN('25 TSE Stocks'!B385/'25 TSE Stocks'!B384)</f>
        <v>-1.1599046609964537E-2</v>
      </c>
      <c r="C384">
        <f>LN('25 TSE Stocks'!C385/'25 TSE Stocks'!C384)</f>
        <v>3.6367688939884006E-2</v>
      </c>
      <c r="D384">
        <f>LN('25 TSE Stocks'!D385/'25 TSE Stocks'!D384)</f>
        <v>-3.090138814436864E-2</v>
      </c>
      <c r="E384">
        <f>LN('25 TSE Stocks'!E385/'25 TSE Stocks'!E384)</f>
        <v>-3.3693907785711984E-2</v>
      </c>
      <c r="F384">
        <f>LN('25 TSE Stocks'!F385/'25 TSE Stocks'!F384)</f>
        <v>2.6605443601242806E-3</v>
      </c>
      <c r="G384">
        <f>LN('25 TSE Stocks'!G385/'25 TSE Stocks'!G384)</f>
        <v>-3.2035131082613952E-2</v>
      </c>
      <c r="H384">
        <f>LN('25 TSE Stocks'!H385/'25 TSE Stocks'!H384)</f>
        <v>-3.3901484504876747E-2</v>
      </c>
      <c r="I384">
        <f>LN('25 TSE Stocks'!I385/'25 TSE Stocks'!I384)</f>
        <v>-7.3874569057737219E-2</v>
      </c>
      <c r="J384">
        <f>LN('25 TSE Stocks'!J385/'25 TSE Stocks'!J384)</f>
        <v>-1.7520695980856326E-2</v>
      </c>
      <c r="K384">
        <f>LN('25 TSE Stocks'!K385/'25 TSE Stocks'!K384)</f>
        <v>3.088339903795885E-2</v>
      </c>
      <c r="L384">
        <f>LN('25 TSE Stocks'!L385/'25 TSE Stocks'!L384)</f>
        <v>-1.8665184832859803E-2</v>
      </c>
      <c r="M384">
        <f>LN('25 TSE Stocks'!M385/'25 TSE Stocks'!M384)</f>
        <v>-1.6367492700228168E-2</v>
      </c>
      <c r="N384">
        <f>LN('25 TSE Stocks'!N385/'25 TSE Stocks'!N384)</f>
        <v>6.6574394069866316E-2</v>
      </c>
      <c r="O384">
        <f>LN('25 TSE Stocks'!O385/'25 TSE Stocks'!O384)</f>
        <v>3.9458815160111058E-2</v>
      </c>
      <c r="P384">
        <f>LN('25 TSE Stocks'!P385/'25 TSE Stocks'!P384)</f>
        <v>-8.5250872266770632E-3</v>
      </c>
      <c r="Q384">
        <f>LN('25 TSE Stocks'!Q385/'25 TSE Stocks'!Q384)</f>
        <v>7.6629072084463809E-3</v>
      </c>
      <c r="R384">
        <f>LN('25 TSE Stocks'!R385/'25 TSE Stocks'!R384)</f>
        <v>-3.9048180547560402E-2</v>
      </c>
      <c r="S384">
        <f>LN('25 TSE Stocks'!S385/'25 TSE Stocks'!S384)</f>
        <v>0</v>
      </c>
      <c r="T384">
        <f>LN('25 TSE Stocks'!T385/'25 TSE Stocks'!T384)</f>
        <v>1.5649824133685535E-2</v>
      </c>
      <c r="U384">
        <f>LN('25 TSE Stocks'!U385/'25 TSE Stocks'!U384)</f>
        <v>-2.6768484788382466E-2</v>
      </c>
      <c r="V384">
        <f>LN('25 TSE Stocks'!V385/'25 TSE Stocks'!V384)</f>
        <v>-2.9806061279260818E-2</v>
      </c>
      <c r="W384">
        <f>LN('25 TSE Stocks'!W385/'25 TSE Stocks'!W384)</f>
        <v>-3.2425678025947841E-2</v>
      </c>
      <c r="X384">
        <f>LN('25 TSE Stocks'!X385/'25 TSE Stocks'!X384)</f>
        <v>1.6870937505739803E-2</v>
      </c>
      <c r="Y384">
        <f>LN('25 TSE Stocks'!Y385/'25 TSE Stocks'!Y384)</f>
        <v>-4.1369775444939853E-2</v>
      </c>
      <c r="Z384">
        <f>LN('25 TSE Stocks'!Z385/'25 TSE Stocks'!Z384)</f>
        <v>-4.2415022188402408E-2</v>
      </c>
    </row>
    <row r="385" spans="1:26" x14ac:dyDescent="0.25">
      <c r="A385" s="1">
        <v>43948</v>
      </c>
      <c r="B385">
        <f>LN('25 TSE Stocks'!B386/'25 TSE Stocks'!B385)</f>
        <v>0.17255174355650463</v>
      </c>
      <c r="C385">
        <f>LN('25 TSE Stocks'!C386/'25 TSE Stocks'!C385)</f>
        <v>7.782101864880887E-3</v>
      </c>
      <c r="D385">
        <f>LN('25 TSE Stocks'!D386/'25 TSE Stocks'!D385)</f>
        <v>4.7362649703153403E-2</v>
      </c>
      <c r="E385">
        <f>LN('25 TSE Stocks'!E386/'25 TSE Stocks'!E385)</f>
        <v>0.17135834009023868</v>
      </c>
      <c r="F385">
        <f>LN('25 TSE Stocks'!F386/'25 TSE Stocks'!F385)</f>
        <v>2.4125190228323269E-3</v>
      </c>
      <c r="G385">
        <f>LN('25 TSE Stocks'!G386/'25 TSE Stocks'!G385)</f>
        <v>-7.5170471057517162E-3</v>
      </c>
      <c r="H385">
        <f>LN('25 TSE Stocks'!H386/'25 TSE Stocks'!H385)</f>
        <v>-6.9204284999622419E-3</v>
      </c>
      <c r="I385">
        <f>LN('25 TSE Stocks'!I386/'25 TSE Stocks'!I385)</f>
        <v>-1.1170853213828333E-2</v>
      </c>
      <c r="J385">
        <f>LN('25 TSE Stocks'!J386/'25 TSE Stocks'!J385)</f>
        <v>-2.1160389461613176E-2</v>
      </c>
      <c r="K385">
        <f>LN('25 TSE Stocks'!K386/'25 TSE Stocks'!K385)</f>
        <v>-0.10258165892697142</v>
      </c>
      <c r="L385">
        <f>LN('25 TSE Stocks'!L386/'25 TSE Stocks'!L385)</f>
        <v>-0.10054125517042142</v>
      </c>
      <c r="M385">
        <f>LN('25 TSE Stocks'!M386/'25 TSE Stocks'!M385)</f>
        <v>1.094133994640273E-2</v>
      </c>
      <c r="N385">
        <f>LN('25 TSE Stocks'!N386/'25 TSE Stocks'!N385)</f>
        <v>3.4646965892164074E-2</v>
      </c>
      <c r="O385">
        <f>LN('25 TSE Stocks'!O386/'25 TSE Stocks'!O385)</f>
        <v>-0.23415204633405673</v>
      </c>
      <c r="P385">
        <f>LN('25 TSE Stocks'!P386/'25 TSE Stocks'!P385)</f>
        <v>8.2147991640141568E-2</v>
      </c>
      <c r="Q385">
        <f>LN('25 TSE Stocks'!Q386/'25 TSE Stocks'!Q385)</f>
        <v>-1.760238971152682E-2</v>
      </c>
      <c r="R385">
        <f>LN('25 TSE Stocks'!R386/'25 TSE Stocks'!R385)</f>
        <v>-3.7427643228619301E-2</v>
      </c>
      <c r="S385">
        <f>LN('25 TSE Stocks'!S386/'25 TSE Stocks'!S385)</f>
        <v>-6.2957758489112337E-2</v>
      </c>
      <c r="T385">
        <f>LN('25 TSE Stocks'!T386/'25 TSE Stocks'!T385)</f>
        <v>-7.7662232515661423E-4</v>
      </c>
      <c r="U385">
        <f>LN('25 TSE Stocks'!U386/'25 TSE Stocks'!U385)</f>
        <v>-5.1038023489659488E-2</v>
      </c>
      <c r="V385">
        <f>LN('25 TSE Stocks'!V386/'25 TSE Stocks'!V385)</f>
        <v>1.9708709292292504E-2</v>
      </c>
      <c r="W385">
        <f>LN('25 TSE Stocks'!W386/'25 TSE Stocks'!W385)</f>
        <v>-1.3636581144838756E-2</v>
      </c>
      <c r="X385">
        <f>LN('25 TSE Stocks'!X386/'25 TSE Stocks'!X385)</f>
        <v>-4.6659547905702252E-2</v>
      </c>
      <c r="Y385">
        <f>LN('25 TSE Stocks'!Y386/'25 TSE Stocks'!Y385)</f>
        <v>-3.4304649152914601E-3</v>
      </c>
      <c r="Z385">
        <f>LN('25 TSE Stocks'!Z386/'25 TSE Stocks'!Z385)</f>
        <v>1.8884629867013471E-2</v>
      </c>
    </row>
    <row r="386" spans="1:26" x14ac:dyDescent="0.25">
      <c r="A386" s="1">
        <v>43955</v>
      </c>
      <c r="B386">
        <f>LN('25 TSE Stocks'!B387/'25 TSE Stocks'!B386)</f>
        <v>7.3005383831696566E-2</v>
      </c>
      <c r="C386">
        <f>LN('25 TSE Stocks'!C387/'25 TSE Stocks'!C386)</f>
        <v>1.1068017712792565E-3</v>
      </c>
      <c r="D386">
        <f>LN('25 TSE Stocks'!D387/'25 TSE Stocks'!D386)</f>
        <v>1.6194671058702374E-2</v>
      </c>
      <c r="E386">
        <f>LN('25 TSE Stocks'!E387/'25 TSE Stocks'!E386)</f>
        <v>1.0443878257433148E-2</v>
      </c>
      <c r="F386">
        <f>LN('25 TSE Stocks'!F387/'25 TSE Stocks'!F386)</f>
        <v>1.0069731828303416E-2</v>
      </c>
      <c r="G386">
        <f>LN('25 TSE Stocks'!G387/'25 TSE Stocks'!G386)</f>
        <v>-3.0815767905653749E-4</v>
      </c>
      <c r="H386">
        <f>LN('25 TSE Stocks'!H387/'25 TSE Stocks'!H386)</f>
        <v>3.4661473087754593E-3</v>
      </c>
      <c r="I386">
        <f>LN('25 TSE Stocks'!I387/'25 TSE Stocks'!I386)</f>
        <v>-3.7706441738964508E-2</v>
      </c>
      <c r="J386">
        <f>LN('25 TSE Stocks'!J387/'25 TSE Stocks'!J386)</f>
        <v>3.546947717299008E-2</v>
      </c>
      <c r="K386">
        <f>LN('25 TSE Stocks'!K387/'25 TSE Stocks'!K386)</f>
        <v>-1.0961724740889564E-2</v>
      </c>
      <c r="L386">
        <f>LN('25 TSE Stocks'!L387/'25 TSE Stocks'!L386)</f>
        <v>4.7961626318162457E-3</v>
      </c>
      <c r="M386">
        <f>LN('25 TSE Stocks'!M387/'25 TSE Stocks'!M386)</f>
        <v>2.1713891238107321E-2</v>
      </c>
      <c r="N386">
        <f>LN('25 TSE Stocks'!N387/'25 TSE Stocks'!N386)</f>
        <v>6.7726096088856019E-2</v>
      </c>
      <c r="O386">
        <f>LN('25 TSE Stocks'!O387/'25 TSE Stocks'!O386)</f>
        <v>1.9159633940426059E-2</v>
      </c>
      <c r="P386">
        <f>LN('25 TSE Stocks'!P387/'25 TSE Stocks'!P386)</f>
        <v>7.5908979925280992E-2</v>
      </c>
      <c r="Q386">
        <f>LN('25 TSE Stocks'!Q387/'25 TSE Stocks'!Q386)</f>
        <v>1.1094264986763489E-3</v>
      </c>
      <c r="R386">
        <f>LN('25 TSE Stocks'!R387/'25 TSE Stocks'!R386)</f>
        <v>5.5161145725382294E-3</v>
      </c>
      <c r="S386">
        <f>LN('25 TSE Stocks'!S387/'25 TSE Stocks'!S386)</f>
        <v>1.8033294553684463E-3</v>
      </c>
      <c r="T386">
        <f>LN('25 TSE Stocks'!T387/'25 TSE Stocks'!T386)</f>
        <v>2.3042411934297929E-2</v>
      </c>
      <c r="U386">
        <f>LN('25 TSE Stocks'!U387/'25 TSE Stocks'!U386)</f>
        <v>3.3334287411098618E-2</v>
      </c>
      <c r="V386">
        <f>LN('25 TSE Stocks'!V387/'25 TSE Stocks'!V386)</f>
        <v>2.1622765472664833E-2</v>
      </c>
      <c r="W386">
        <f>LN('25 TSE Stocks'!W387/'25 TSE Stocks'!W386)</f>
        <v>1.4088082534539784E-2</v>
      </c>
      <c r="X386">
        <f>LN('25 TSE Stocks'!X387/'25 TSE Stocks'!X386)</f>
        <v>7.8568864582287609E-3</v>
      </c>
      <c r="Y386">
        <f>LN('25 TSE Stocks'!Y387/'25 TSE Stocks'!Y386)</f>
        <v>-4.9305781306313468E-2</v>
      </c>
      <c r="Z386">
        <f>LN('25 TSE Stocks'!Z387/'25 TSE Stocks'!Z386)</f>
        <v>4.1637950403396171E-2</v>
      </c>
    </row>
    <row r="387" spans="1:26" x14ac:dyDescent="0.25">
      <c r="A387" s="1">
        <v>43962</v>
      </c>
      <c r="B387">
        <f>LN('25 TSE Stocks'!B388/'25 TSE Stocks'!B387)</f>
        <v>-2.6109194077092212E-3</v>
      </c>
      <c r="C387">
        <f>LN('25 TSE Stocks'!C388/'25 TSE Stocks'!C387)</f>
        <v>7.7657328739503151E-2</v>
      </c>
      <c r="D387">
        <f>LN('25 TSE Stocks'!D388/'25 TSE Stocks'!D387)</f>
        <v>5.7232815544609607E-2</v>
      </c>
      <c r="E387">
        <f>LN('25 TSE Stocks'!E388/'25 TSE Stocks'!E387)</f>
        <v>4.6933252964608159E-2</v>
      </c>
      <c r="F387">
        <f>LN('25 TSE Stocks'!F388/'25 TSE Stocks'!F387)</f>
        <v>-3.7180911205987453E-2</v>
      </c>
      <c r="G387">
        <f>LN('25 TSE Stocks'!G388/'25 TSE Stocks'!G387)</f>
        <v>-3.8149193960367193E-2</v>
      </c>
      <c r="H387">
        <f>LN('25 TSE Stocks'!H388/'25 TSE Stocks'!H387)</f>
        <v>1.3745894026804768E-2</v>
      </c>
      <c r="I387">
        <f>LN('25 TSE Stocks'!I388/'25 TSE Stocks'!I387)</f>
        <v>5.6904239017138099E-2</v>
      </c>
      <c r="J387">
        <f>LN('25 TSE Stocks'!J388/'25 TSE Stocks'!J387)</f>
        <v>6.6872926814365505E-2</v>
      </c>
      <c r="K387">
        <f>LN('25 TSE Stocks'!K388/'25 TSE Stocks'!K387)</f>
        <v>-1.8200541411124899E-2</v>
      </c>
      <c r="L387">
        <f>LN('25 TSE Stocks'!L388/'25 TSE Stocks'!L387)</f>
        <v>1.7391708116805148E-2</v>
      </c>
      <c r="M387">
        <f>LN('25 TSE Stocks'!M388/'25 TSE Stocks'!M387)</f>
        <v>-0.13062455816828458</v>
      </c>
      <c r="N387">
        <f>LN('25 TSE Stocks'!N388/'25 TSE Stocks'!N387)</f>
        <v>7.9244183946056909E-3</v>
      </c>
      <c r="O387">
        <f>LN('25 TSE Stocks'!O388/'25 TSE Stocks'!O387)</f>
        <v>-2.1107059535714072E-3</v>
      </c>
      <c r="P387">
        <f>LN('25 TSE Stocks'!P388/'25 TSE Stocks'!P387)</f>
        <v>9.6107156333822386E-2</v>
      </c>
      <c r="Q387">
        <f>LN('25 TSE Stocks'!Q388/'25 TSE Stocks'!Q387)</f>
        <v>1.4309562113006784E-2</v>
      </c>
      <c r="R387">
        <f>LN('25 TSE Stocks'!R388/'25 TSE Stocks'!R387)</f>
        <v>6.3491664772696004E-3</v>
      </c>
      <c r="S387">
        <f>LN('25 TSE Stocks'!S388/'25 TSE Stocks'!S387)</f>
        <v>-1.6349040457747238E-2</v>
      </c>
      <c r="T387">
        <f>LN('25 TSE Stocks'!T388/'25 TSE Stocks'!T387)</f>
        <v>5.682089971624936E-2</v>
      </c>
      <c r="U387">
        <f>LN('25 TSE Stocks'!U388/'25 TSE Stocks'!U387)</f>
        <v>2.6553894051324366E-2</v>
      </c>
      <c r="V387">
        <f>LN('25 TSE Stocks'!V388/'25 TSE Stocks'!V387)</f>
        <v>9.1254316154619521E-3</v>
      </c>
      <c r="W387">
        <f>LN('25 TSE Stocks'!W388/'25 TSE Stocks'!W387)</f>
        <v>-6.3816849723994609E-2</v>
      </c>
      <c r="X387">
        <f>LN('25 TSE Stocks'!X388/'25 TSE Stocks'!X387)</f>
        <v>6.7252303445562378E-2</v>
      </c>
      <c r="Y387">
        <f>LN('25 TSE Stocks'!Y388/'25 TSE Stocks'!Y387)</f>
        <v>6.7467395948252171E-2</v>
      </c>
      <c r="Z387">
        <f>LN('25 TSE Stocks'!Z388/'25 TSE Stocks'!Z387)</f>
        <v>-8.6863070414190585E-2</v>
      </c>
    </row>
    <row r="388" spans="1:26" x14ac:dyDescent="0.25">
      <c r="A388" s="1">
        <v>43969</v>
      </c>
      <c r="B388">
        <f>LN('25 TSE Stocks'!B389/'25 TSE Stocks'!B388)</f>
        <v>8.8752790410927429E-2</v>
      </c>
      <c r="C388">
        <f>LN('25 TSE Stocks'!C389/'25 TSE Stocks'!C388)</f>
        <v>7.5860995505931519E-2</v>
      </c>
      <c r="D388">
        <f>LN('25 TSE Stocks'!D389/'25 TSE Stocks'!D388)</f>
        <v>4.450662593115419E-2</v>
      </c>
      <c r="E388">
        <f>LN('25 TSE Stocks'!E389/'25 TSE Stocks'!E388)</f>
        <v>-1.6240227532704446E-2</v>
      </c>
      <c r="F388">
        <f>LN('25 TSE Stocks'!F389/'25 TSE Stocks'!F388)</f>
        <v>2.009881103354921E-2</v>
      </c>
      <c r="G388">
        <f>LN('25 TSE Stocks'!G389/'25 TSE Stocks'!G388)</f>
        <v>6.3806766583670016E-3</v>
      </c>
      <c r="H388">
        <f>LN('25 TSE Stocks'!H389/'25 TSE Stocks'!H388)</f>
        <v>-1.7212041335579995E-2</v>
      </c>
      <c r="I388">
        <f>LN('25 TSE Stocks'!I389/'25 TSE Stocks'!I388)</f>
        <v>3.5031710846064108E-2</v>
      </c>
      <c r="J388">
        <f>LN('25 TSE Stocks'!J389/'25 TSE Stocks'!J388)</f>
        <v>2.8912298751698845E-2</v>
      </c>
      <c r="K388">
        <f>LN('25 TSE Stocks'!K389/'25 TSE Stocks'!K388)</f>
        <v>-2.2704959509835122E-2</v>
      </c>
      <c r="L388">
        <f>LN('25 TSE Stocks'!L389/'25 TSE Stocks'!L388)</f>
        <v>-1.5798085416901114E-2</v>
      </c>
      <c r="M388">
        <f>LN('25 TSE Stocks'!M389/'25 TSE Stocks'!M388)</f>
        <v>5.316393176027101E-2</v>
      </c>
      <c r="N388">
        <f>LN('25 TSE Stocks'!N389/'25 TSE Stocks'!N388)</f>
        <v>4.8587788851721832E-2</v>
      </c>
      <c r="O388">
        <f>LN('25 TSE Stocks'!O389/'25 TSE Stocks'!O388)</f>
        <v>-2.7311035530869748E-2</v>
      </c>
      <c r="P388">
        <f>LN('25 TSE Stocks'!P389/'25 TSE Stocks'!P388)</f>
        <v>2.4919359013136386E-2</v>
      </c>
      <c r="Q388">
        <f>LN('25 TSE Stocks'!Q389/'25 TSE Stocks'!Q388)</f>
        <v>-1.0989313638504852E-2</v>
      </c>
      <c r="R388">
        <f>LN('25 TSE Stocks'!R389/'25 TSE Stocks'!R388)</f>
        <v>-1.4394941419654239E-3</v>
      </c>
      <c r="S388">
        <f>LN('25 TSE Stocks'!S389/'25 TSE Stocks'!S388)</f>
        <v>2.7102026278315108E-2</v>
      </c>
      <c r="T388">
        <f>LN('25 TSE Stocks'!T389/'25 TSE Stocks'!T388)</f>
        <v>2.4097485630495279E-2</v>
      </c>
      <c r="U388">
        <f>LN('25 TSE Stocks'!U389/'25 TSE Stocks'!U388)</f>
        <v>-1.9411413008585308E-2</v>
      </c>
      <c r="V388">
        <f>LN('25 TSE Stocks'!V389/'25 TSE Stocks'!V388)</f>
        <v>0.10141626654585049</v>
      </c>
      <c r="W388">
        <f>LN('25 TSE Stocks'!W389/'25 TSE Stocks'!W388)</f>
        <v>2.7515941745356418E-2</v>
      </c>
      <c r="X388">
        <f>LN('25 TSE Stocks'!X389/'25 TSE Stocks'!X388)</f>
        <v>-4.0732509760941565E-3</v>
      </c>
      <c r="Y388">
        <f>LN('25 TSE Stocks'!Y389/'25 TSE Stocks'!Y388)</f>
        <v>1.2297428176485038E-2</v>
      </c>
      <c r="Z388">
        <f>LN('25 TSE Stocks'!Z389/'25 TSE Stocks'!Z388)</f>
        <v>-1.9767177476198997E-2</v>
      </c>
    </row>
    <row r="389" spans="1:26" x14ac:dyDescent="0.25">
      <c r="A389" s="1">
        <v>43976</v>
      </c>
      <c r="B389">
        <f>LN('25 TSE Stocks'!B390/'25 TSE Stocks'!B389)</f>
        <v>5.6958994221221124E-2</v>
      </c>
      <c r="C389">
        <f>LN('25 TSE Stocks'!C390/'25 TSE Stocks'!C389)</f>
        <v>2.9908809610122593E-2</v>
      </c>
      <c r="D389">
        <f>LN('25 TSE Stocks'!D390/'25 TSE Stocks'!D389)</f>
        <v>1.3213399313858178E-2</v>
      </c>
      <c r="E389">
        <f>LN('25 TSE Stocks'!E390/'25 TSE Stocks'!E389)</f>
        <v>3.4656819290585832E-2</v>
      </c>
      <c r="F389">
        <f>LN('25 TSE Stocks'!F390/'25 TSE Stocks'!F389)</f>
        <v>7.5008783264976023E-2</v>
      </c>
      <c r="G389">
        <f>LN('25 TSE Stocks'!G390/'25 TSE Stocks'!G389)</f>
        <v>7.1480955639414867E-2</v>
      </c>
      <c r="H389">
        <f>LN('25 TSE Stocks'!H390/'25 TSE Stocks'!H389)</f>
        <v>5.4067215456131239E-2</v>
      </c>
      <c r="I389">
        <f>LN('25 TSE Stocks'!I390/'25 TSE Stocks'!I389)</f>
        <v>8.1117416041804211E-2</v>
      </c>
      <c r="J389">
        <f>LN('25 TSE Stocks'!J390/'25 TSE Stocks'!J389)</f>
        <v>4.7449620669583963E-2</v>
      </c>
      <c r="K389">
        <f>LN('25 TSE Stocks'!K390/'25 TSE Stocks'!K389)</f>
        <v>2.0854646360587638E-3</v>
      </c>
      <c r="L389">
        <f>LN('25 TSE Stocks'!L390/'25 TSE Stocks'!L389)</f>
        <v>4.9699723857001055E-2</v>
      </c>
      <c r="M389">
        <f>LN('25 TSE Stocks'!M390/'25 TSE Stocks'!M389)</f>
        <v>5.9305114243853471E-2</v>
      </c>
      <c r="N389">
        <f>LN('25 TSE Stocks'!N390/'25 TSE Stocks'!N389)</f>
        <v>2.850820748072555E-2</v>
      </c>
      <c r="O389">
        <f>LN('25 TSE Stocks'!O390/'25 TSE Stocks'!O389)</f>
        <v>4.7186098539789008E-2</v>
      </c>
      <c r="P389">
        <f>LN('25 TSE Stocks'!P390/'25 TSE Stocks'!P389)</f>
        <v>1.669932304078409E-2</v>
      </c>
      <c r="Q389">
        <f>LN('25 TSE Stocks'!Q390/'25 TSE Stocks'!Q389)</f>
        <v>-5.5399992581833968E-3</v>
      </c>
      <c r="R389">
        <f>LN('25 TSE Stocks'!R390/'25 TSE Stocks'!R389)</f>
        <v>6.037045759008515E-2</v>
      </c>
      <c r="S389">
        <f>LN('25 TSE Stocks'!S390/'25 TSE Stocks'!S389)</f>
        <v>6.0519574301546142E-2</v>
      </c>
      <c r="T389">
        <f>LN('25 TSE Stocks'!T390/'25 TSE Stocks'!T389)</f>
        <v>4.7856041370096317E-2</v>
      </c>
      <c r="U389">
        <f>LN('25 TSE Stocks'!U390/'25 TSE Stocks'!U389)</f>
        <v>8.8281385405347499E-3</v>
      </c>
      <c r="V389">
        <f>LN('25 TSE Stocks'!V390/'25 TSE Stocks'!V389)</f>
        <v>4.0219881784575945E-2</v>
      </c>
      <c r="W389">
        <f>LN('25 TSE Stocks'!W390/'25 TSE Stocks'!W389)</f>
        <v>0.13627672677267719</v>
      </c>
      <c r="X389">
        <f>LN('25 TSE Stocks'!X390/'25 TSE Stocks'!X389)</f>
        <v>6.1037237176900542E-3</v>
      </c>
      <c r="Y389">
        <f>LN('25 TSE Stocks'!Y390/'25 TSE Stocks'!Y389)</f>
        <v>8.413689383601268E-2</v>
      </c>
      <c r="Z389">
        <f>LN('25 TSE Stocks'!Z390/'25 TSE Stocks'!Z389)</f>
        <v>6.4992297486993381E-2</v>
      </c>
    </row>
    <row r="390" spans="1:26" x14ac:dyDescent="0.25">
      <c r="A390" s="1">
        <v>43983</v>
      </c>
      <c r="B390">
        <f>LN('25 TSE Stocks'!B391/'25 TSE Stocks'!B390)</f>
        <v>6.5597271847516583E-2</v>
      </c>
      <c r="C390">
        <f>LN('25 TSE Stocks'!C391/'25 TSE Stocks'!C390)</f>
        <v>-4.1359259655685147E-2</v>
      </c>
      <c r="D390">
        <f>LN('25 TSE Stocks'!D391/'25 TSE Stocks'!D390)</f>
        <v>4.8904020879564636E-2</v>
      </c>
      <c r="E390">
        <f>LN('25 TSE Stocks'!E391/'25 TSE Stocks'!E390)</f>
        <v>-1.217208254114012E-3</v>
      </c>
      <c r="F390">
        <f>LN('25 TSE Stocks'!F391/'25 TSE Stocks'!F390)</f>
        <v>4.0587808348971979E-2</v>
      </c>
      <c r="G390">
        <f>LN('25 TSE Stocks'!G391/'25 TSE Stocks'!G390)</f>
        <v>4.5153052894322303E-2</v>
      </c>
      <c r="H390">
        <f>LN('25 TSE Stocks'!H391/'25 TSE Stocks'!H390)</f>
        <v>0.10008344889047273</v>
      </c>
      <c r="I390">
        <f>LN('25 TSE Stocks'!I391/'25 TSE Stocks'!I390)</f>
        <v>6.8761986812819947E-2</v>
      </c>
      <c r="J390">
        <f>LN('25 TSE Stocks'!J391/'25 TSE Stocks'!J390)</f>
        <v>-3.1141951704095193E-2</v>
      </c>
      <c r="K390">
        <f>LN('25 TSE Stocks'!K391/'25 TSE Stocks'!K390)</f>
        <v>3.1201695522438382E-3</v>
      </c>
      <c r="L390">
        <f>LN('25 TSE Stocks'!L391/'25 TSE Stocks'!L390)</f>
        <v>1.8018393756870428E-2</v>
      </c>
      <c r="M390">
        <f>LN('25 TSE Stocks'!M391/'25 TSE Stocks'!M390)</f>
        <v>9.3966690081827439E-2</v>
      </c>
      <c r="N390">
        <f>LN('25 TSE Stocks'!N391/'25 TSE Stocks'!N390)</f>
        <v>4.3987252396070091E-2</v>
      </c>
      <c r="O390">
        <f>LN('25 TSE Stocks'!O391/'25 TSE Stocks'!O390)</f>
        <v>-3.3169693459577557E-2</v>
      </c>
      <c r="P390">
        <f>LN('25 TSE Stocks'!P391/'25 TSE Stocks'!P390)</f>
        <v>8.3075680557701551E-2</v>
      </c>
      <c r="Q390">
        <f>LN('25 TSE Stocks'!Q391/'25 TSE Stocks'!Q390)</f>
        <v>-3.3901690090754007E-2</v>
      </c>
      <c r="R390">
        <f>LN('25 TSE Stocks'!R391/'25 TSE Stocks'!R390)</f>
        <v>4.170035079214434E-2</v>
      </c>
      <c r="S390">
        <f>LN('25 TSE Stocks'!S391/'25 TSE Stocks'!S390)</f>
        <v>1.993421669174995E-2</v>
      </c>
      <c r="T390">
        <f>LN('25 TSE Stocks'!T391/'25 TSE Stocks'!T390)</f>
        <v>5.0759228485602277E-2</v>
      </c>
      <c r="U390">
        <f>LN('25 TSE Stocks'!U391/'25 TSE Stocks'!U390)</f>
        <v>4.8421171514317796E-2</v>
      </c>
      <c r="V390">
        <f>LN('25 TSE Stocks'!V391/'25 TSE Stocks'!V390)</f>
        <v>-5.9307119635246533E-3</v>
      </c>
      <c r="W390">
        <f>LN('25 TSE Stocks'!W391/'25 TSE Stocks'!W390)</f>
        <v>3.4119398415317331E-2</v>
      </c>
      <c r="X390">
        <f>LN('25 TSE Stocks'!X391/'25 TSE Stocks'!X390)</f>
        <v>-4.820205689585122E-2</v>
      </c>
      <c r="Y390">
        <f>LN('25 TSE Stocks'!Y391/'25 TSE Stocks'!Y390)</f>
        <v>6.8107235713001715E-2</v>
      </c>
      <c r="Z390">
        <f>LN('25 TSE Stocks'!Z391/'25 TSE Stocks'!Z390)</f>
        <v>-1.8884629867013447E-2</v>
      </c>
    </row>
    <row r="391" spans="1:26" x14ac:dyDescent="0.25">
      <c r="A391" s="1">
        <v>43990</v>
      </c>
      <c r="B391">
        <f>LN('25 TSE Stocks'!B392/'25 TSE Stocks'!B391)</f>
        <v>3.3301631071633038E-2</v>
      </c>
      <c r="C391">
        <f>LN('25 TSE Stocks'!C392/'25 TSE Stocks'!C391)</f>
        <v>-2.1339306573904634E-2</v>
      </c>
      <c r="D391">
        <f>LN('25 TSE Stocks'!D392/'25 TSE Stocks'!D391)</f>
        <v>-9.1326637998325622E-3</v>
      </c>
      <c r="E391">
        <f>LN('25 TSE Stocks'!E392/'25 TSE Stocks'!E391)</f>
        <v>-1.7199383503767433E-2</v>
      </c>
      <c r="F391">
        <f>LN('25 TSE Stocks'!F392/'25 TSE Stocks'!F391)</f>
        <v>-5.1225023804639939E-2</v>
      </c>
      <c r="G391">
        <f>LN('25 TSE Stocks'!G392/'25 TSE Stocks'!G391)</f>
        <v>-3.0749521725218162E-2</v>
      </c>
      <c r="H391">
        <f>LN('25 TSE Stocks'!H392/'25 TSE Stocks'!H391)</f>
        <v>-7.7318234140233061E-2</v>
      </c>
      <c r="I391">
        <f>LN('25 TSE Stocks'!I392/'25 TSE Stocks'!I391)</f>
        <v>-4.0500267065524002E-2</v>
      </c>
      <c r="J391">
        <f>LN('25 TSE Stocks'!J392/'25 TSE Stocks'!J391)</f>
        <v>-5.3907464656629864E-2</v>
      </c>
      <c r="K391">
        <f>LN('25 TSE Stocks'!K392/'25 TSE Stocks'!K391)</f>
        <v>1.2384225254270336E-2</v>
      </c>
      <c r="L391">
        <f>LN('25 TSE Stocks'!L392/'25 TSE Stocks'!L391)</f>
        <v>1.6236561371293069E-2</v>
      </c>
      <c r="M391">
        <f>LN('25 TSE Stocks'!M392/'25 TSE Stocks'!M391)</f>
        <v>-5.2225146624162812E-2</v>
      </c>
      <c r="N391">
        <f>LN('25 TSE Stocks'!N392/'25 TSE Stocks'!N391)</f>
        <v>-6.3857369791763083E-2</v>
      </c>
      <c r="O391">
        <f>LN('25 TSE Stocks'!O392/'25 TSE Stocks'!O391)</f>
        <v>-1.4559480925396951E-2</v>
      </c>
      <c r="P391">
        <f>LN('25 TSE Stocks'!P392/'25 TSE Stocks'!P391)</f>
        <v>-1.8935385468925228E-2</v>
      </c>
      <c r="Q391">
        <f>LN('25 TSE Stocks'!Q392/'25 TSE Stocks'!Q391)</f>
        <v>3.1677001049798648E-2</v>
      </c>
      <c r="R391">
        <f>LN('25 TSE Stocks'!R392/'25 TSE Stocks'!R391)</f>
        <v>-2.9301319176808047E-2</v>
      </c>
      <c r="S391">
        <f>LN('25 TSE Stocks'!S392/'25 TSE Stocks'!S391)</f>
        <v>-4.1987792288994623E-2</v>
      </c>
      <c r="T391">
        <f>LN('25 TSE Stocks'!T392/'25 TSE Stocks'!T391)</f>
        <v>-4.8092551420452212E-2</v>
      </c>
      <c r="U391">
        <f>LN('25 TSE Stocks'!U392/'25 TSE Stocks'!U391)</f>
        <v>-4.5995513015990988E-2</v>
      </c>
      <c r="V391">
        <f>LN('25 TSE Stocks'!V392/'25 TSE Stocks'!V391)</f>
        <v>-5.5720951914403669E-2</v>
      </c>
      <c r="W391">
        <f>LN('25 TSE Stocks'!W392/'25 TSE Stocks'!W391)</f>
        <v>-1.579738376045666E-3</v>
      </c>
      <c r="X391">
        <f>LN('25 TSE Stocks'!X392/'25 TSE Stocks'!X391)</f>
        <v>4.495136056278299E-2</v>
      </c>
      <c r="Y391">
        <f>LN('25 TSE Stocks'!Y392/'25 TSE Stocks'!Y391)</f>
        <v>-1.0551636014242159E-2</v>
      </c>
      <c r="Z391">
        <f>LN('25 TSE Stocks'!Z392/'25 TSE Stocks'!Z391)</f>
        <v>2.0583925784741209E-2</v>
      </c>
    </row>
    <row r="392" spans="1:26" x14ac:dyDescent="0.25">
      <c r="A392" s="1">
        <v>43997</v>
      </c>
      <c r="B392">
        <f>LN('25 TSE Stocks'!B393/'25 TSE Stocks'!B392)</f>
        <v>5.5735884659455046E-2</v>
      </c>
      <c r="C392">
        <f>LN('25 TSE Stocks'!C393/'25 TSE Stocks'!C392)</f>
        <v>1.3632080918491506E-2</v>
      </c>
      <c r="D392">
        <f>LN('25 TSE Stocks'!D393/'25 TSE Stocks'!D392)</f>
        <v>3.9353161376037962E-2</v>
      </c>
      <c r="E392">
        <f>LN('25 TSE Stocks'!E393/'25 TSE Stocks'!E392)</f>
        <v>0</v>
      </c>
      <c r="F392">
        <f>LN('25 TSE Stocks'!F393/'25 TSE Stocks'!F392)</f>
        <v>-6.8275607841291382E-4</v>
      </c>
      <c r="G392">
        <f>LN('25 TSE Stocks'!G393/'25 TSE Stocks'!G392)</f>
        <v>-2.9201302308331004E-4</v>
      </c>
      <c r="H392">
        <f>LN('25 TSE Stocks'!H393/'25 TSE Stocks'!H392)</f>
        <v>-2.9365987383217041E-2</v>
      </c>
      <c r="I392">
        <f>LN('25 TSE Stocks'!I393/'25 TSE Stocks'!I392)</f>
        <v>-6.3790084977882857E-3</v>
      </c>
      <c r="J392">
        <f>LN('25 TSE Stocks'!J393/'25 TSE Stocks'!J392)</f>
        <v>-1.3110279678589997E-2</v>
      </c>
      <c r="K392">
        <f>LN('25 TSE Stocks'!K393/'25 TSE Stocks'!K392)</f>
        <v>3.4277366219276503E-2</v>
      </c>
      <c r="L392">
        <f>LN('25 TSE Stocks'!L393/'25 TSE Stocks'!L392)</f>
        <v>1.1645014128895577E-2</v>
      </c>
      <c r="M392">
        <f>LN('25 TSE Stocks'!M393/'25 TSE Stocks'!M392)</f>
        <v>-3.6148656095619208E-2</v>
      </c>
      <c r="N392">
        <f>LN('25 TSE Stocks'!N393/'25 TSE Stocks'!N392)</f>
        <v>2.491633918538582E-2</v>
      </c>
      <c r="O392">
        <f>LN('25 TSE Stocks'!O393/'25 TSE Stocks'!O392)</f>
        <v>2.3618950751352813E-2</v>
      </c>
      <c r="P392">
        <f>LN('25 TSE Stocks'!P393/'25 TSE Stocks'!P392)</f>
        <v>9.5124655331655129E-3</v>
      </c>
      <c r="Q392">
        <f>LN('25 TSE Stocks'!Q393/'25 TSE Stocks'!Q392)</f>
        <v>3.1783359247187719E-2</v>
      </c>
      <c r="R392">
        <f>LN('25 TSE Stocks'!R393/'25 TSE Stocks'!R392)</f>
        <v>-6.7194523370840342E-3</v>
      </c>
      <c r="S392">
        <f>LN('25 TSE Stocks'!S393/'25 TSE Stocks'!S392)</f>
        <v>5.1326965604332692E-3</v>
      </c>
      <c r="T392">
        <f>LN('25 TSE Stocks'!T393/'25 TSE Stocks'!T392)</f>
        <v>-4.0025498680918816E-3</v>
      </c>
      <c r="U392">
        <f>LN('25 TSE Stocks'!U393/'25 TSE Stocks'!U392)</f>
        <v>-4.5095319323177133E-3</v>
      </c>
      <c r="V392">
        <f>LN('25 TSE Stocks'!V393/'25 TSE Stocks'!V392)</f>
        <v>3.9059304210915961E-2</v>
      </c>
      <c r="W392">
        <f>LN('25 TSE Stocks'!W393/'25 TSE Stocks'!W392)</f>
        <v>-1.714229714822562E-2</v>
      </c>
      <c r="X392">
        <f>LN('25 TSE Stocks'!X393/'25 TSE Stocks'!X392)</f>
        <v>3.8719586046931737E-2</v>
      </c>
      <c r="Y392">
        <f>LN('25 TSE Stocks'!Y393/'25 TSE Stocks'!Y392)</f>
        <v>2.9455725546891971E-2</v>
      </c>
      <c r="Z392">
        <f>LN('25 TSE Stocks'!Z393/'25 TSE Stocks'!Z392)</f>
        <v>-5.765816548215847E-2</v>
      </c>
    </row>
    <row r="393" spans="1:26" x14ac:dyDescent="0.25">
      <c r="A393" s="1">
        <v>44004</v>
      </c>
      <c r="B393">
        <f>LN('25 TSE Stocks'!B394/'25 TSE Stocks'!B393)</f>
        <v>1.3461638151334783E-2</v>
      </c>
      <c r="C393">
        <f>LN('25 TSE Stocks'!C394/'25 TSE Stocks'!C393)</f>
        <v>4.5376463083477904E-2</v>
      </c>
      <c r="D393">
        <f>LN('25 TSE Stocks'!D394/'25 TSE Stocks'!D393)</f>
        <v>3.4672959510075041E-2</v>
      </c>
      <c r="E393">
        <f>LN('25 TSE Stocks'!E394/'25 TSE Stocks'!E393)</f>
        <v>1.1090653724227323E-2</v>
      </c>
      <c r="F393">
        <f>LN('25 TSE Stocks'!F394/'25 TSE Stocks'!F393)</f>
        <v>-1.5835125765234652E-2</v>
      </c>
      <c r="G393">
        <f>LN('25 TSE Stocks'!G394/'25 TSE Stocks'!G393)</f>
        <v>2.4784365367089287E-3</v>
      </c>
      <c r="H393">
        <f>LN('25 TSE Stocks'!H394/'25 TSE Stocks'!H393)</f>
        <v>-8.6409502993218507E-2</v>
      </c>
      <c r="I393">
        <f>LN('25 TSE Stocks'!I394/'25 TSE Stocks'!I393)</f>
        <v>-7.279131626897499E-2</v>
      </c>
      <c r="J393">
        <f>LN('25 TSE Stocks'!J394/'25 TSE Stocks'!J393)</f>
        <v>5.4721051901230215E-2</v>
      </c>
      <c r="K393">
        <f>LN('25 TSE Stocks'!K394/'25 TSE Stocks'!K393)</f>
        <v>-4.0450411810656853E-2</v>
      </c>
      <c r="L393">
        <f>LN('25 TSE Stocks'!L394/'25 TSE Stocks'!L393)</f>
        <v>-0.10198947844578045</v>
      </c>
      <c r="M393">
        <f>LN('25 TSE Stocks'!M394/'25 TSE Stocks'!M393)</f>
        <v>-4.4671492159264949E-2</v>
      </c>
      <c r="N393">
        <f>LN('25 TSE Stocks'!N394/'25 TSE Stocks'!N393)</f>
        <v>4.464318146495211E-3</v>
      </c>
      <c r="O393">
        <f>LN('25 TSE Stocks'!O394/'25 TSE Stocks'!O393)</f>
        <v>-2.7973789328866849E-2</v>
      </c>
      <c r="P393">
        <f>LN('25 TSE Stocks'!P394/'25 TSE Stocks'!P393)</f>
        <v>1.0594665964527971E-2</v>
      </c>
      <c r="Q393">
        <f>LN('25 TSE Stocks'!Q394/'25 TSE Stocks'!Q393)</f>
        <v>1.0729689530320836E-2</v>
      </c>
      <c r="R393">
        <f>LN('25 TSE Stocks'!R394/'25 TSE Stocks'!R393)</f>
        <v>-5.0612336361294433E-2</v>
      </c>
      <c r="S393">
        <f>LN('25 TSE Stocks'!S394/'25 TSE Stocks'!S393)</f>
        <v>-5.6155010540671207E-2</v>
      </c>
      <c r="T393">
        <f>LN('25 TSE Stocks'!T394/'25 TSE Stocks'!T393)</f>
        <v>-2.5729282150767266E-2</v>
      </c>
      <c r="U393">
        <f>LN('25 TSE Stocks'!U394/'25 TSE Stocks'!U393)</f>
        <v>1.0424486501869798E-3</v>
      </c>
      <c r="V393">
        <f>LN('25 TSE Stocks'!V394/'25 TSE Stocks'!V393)</f>
        <v>-1.4895372592082019E-2</v>
      </c>
      <c r="W393">
        <f>LN('25 TSE Stocks'!W394/'25 TSE Stocks'!W393)</f>
        <v>8.0399608154680768E-4</v>
      </c>
      <c r="X393">
        <f>LN('25 TSE Stocks'!X394/'25 TSE Stocks'!X393)</f>
        <v>7.8003101838697844E-3</v>
      </c>
      <c r="Y393">
        <f>LN('25 TSE Stocks'!Y394/'25 TSE Stocks'!Y393)</f>
        <v>-2.0814270831288013E-2</v>
      </c>
      <c r="Z393">
        <f>LN('25 TSE Stocks'!Z394/'25 TSE Stocks'!Z393)</f>
        <v>1.9591146116037135E-2</v>
      </c>
    </row>
    <row r="394" spans="1:26" x14ac:dyDescent="0.25">
      <c r="A394" s="1">
        <v>44011</v>
      </c>
      <c r="B394">
        <f>LN('25 TSE Stocks'!B395/'25 TSE Stocks'!B394)</f>
        <v>-1.4430119657777116E-2</v>
      </c>
      <c r="C394">
        <f>LN('25 TSE Stocks'!C395/'25 TSE Stocks'!C394)</f>
        <v>3.451742457020783E-2</v>
      </c>
      <c r="D394">
        <f>LN('25 TSE Stocks'!D395/'25 TSE Stocks'!D394)</f>
        <v>3.351092398156915E-2</v>
      </c>
      <c r="E394">
        <f>LN('25 TSE Stocks'!E395/'25 TSE Stocks'!E394)</f>
        <v>-7.3801261723332699E-3</v>
      </c>
      <c r="F394">
        <f>LN('25 TSE Stocks'!F395/'25 TSE Stocks'!F394)</f>
        <v>-2.4114464149637235E-2</v>
      </c>
      <c r="G394">
        <f>LN('25 TSE Stocks'!G395/'25 TSE Stocks'!G394)</f>
        <v>-1.5702120328968925E-2</v>
      </c>
      <c r="H394">
        <f>LN('25 TSE Stocks'!H395/'25 TSE Stocks'!H394)</f>
        <v>-5.5672949959793099E-2</v>
      </c>
      <c r="I394">
        <f>LN('25 TSE Stocks'!I395/'25 TSE Stocks'!I394)</f>
        <v>-8.9467859898061299E-3</v>
      </c>
      <c r="J394">
        <f>LN('25 TSE Stocks'!J395/'25 TSE Stocks'!J394)</f>
        <v>-3.1044585830811017E-2</v>
      </c>
      <c r="K394">
        <f>LN('25 TSE Stocks'!K395/'25 TSE Stocks'!K394)</f>
        <v>-1.1416813851192736E-2</v>
      </c>
      <c r="L394">
        <f>LN('25 TSE Stocks'!L395/'25 TSE Stocks'!L394)</f>
        <v>-3.2102691022501705E-3</v>
      </c>
      <c r="M394">
        <f>LN('25 TSE Stocks'!M395/'25 TSE Stocks'!M394)</f>
        <v>-1.6266869771624923E-2</v>
      </c>
      <c r="N394">
        <f>LN('25 TSE Stocks'!N395/'25 TSE Stocks'!N394)</f>
        <v>-8.9485809582676226E-3</v>
      </c>
      <c r="O394">
        <f>LN('25 TSE Stocks'!O395/'25 TSE Stocks'!O394)</f>
        <v>1.6770674268118693E-2</v>
      </c>
      <c r="P394">
        <f>LN('25 TSE Stocks'!P395/'25 TSE Stocks'!P394)</f>
        <v>-8.5522328966434746E-2</v>
      </c>
      <c r="Q394">
        <f>LN('25 TSE Stocks'!Q395/'25 TSE Stocks'!Q394)</f>
        <v>1.6931579108294459E-2</v>
      </c>
      <c r="R394">
        <f>LN('25 TSE Stocks'!R395/'25 TSE Stocks'!R394)</f>
        <v>-3.5810887689172892E-2</v>
      </c>
      <c r="S394">
        <f>LN('25 TSE Stocks'!S395/'25 TSE Stocks'!S394)</f>
        <v>-4.0521197405639434E-2</v>
      </c>
      <c r="T394">
        <f>LN('25 TSE Stocks'!T395/'25 TSE Stocks'!T394)</f>
        <v>0</v>
      </c>
      <c r="U394">
        <f>LN('25 TSE Stocks'!U395/'25 TSE Stocks'!U394)</f>
        <v>3.4670832821307143E-3</v>
      </c>
      <c r="V394">
        <f>LN('25 TSE Stocks'!V395/'25 TSE Stocks'!V394)</f>
        <v>-4.1788701020588563E-2</v>
      </c>
      <c r="W394">
        <f>LN('25 TSE Stocks'!W395/'25 TSE Stocks'!W394)</f>
        <v>-3.5995851341462728E-2</v>
      </c>
      <c r="X394">
        <f>LN('25 TSE Stocks'!X395/'25 TSE Stocks'!X394)</f>
        <v>2.2282935546715333E-2</v>
      </c>
      <c r="Y394">
        <f>LN('25 TSE Stocks'!Y395/'25 TSE Stocks'!Y394)</f>
        <v>-5.3005515973134798E-2</v>
      </c>
      <c r="Z394">
        <f>LN('25 TSE Stocks'!Z395/'25 TSE Stocks'!Z394)</f>
        <v>2.0943245825615475E-2</v>
      </c>
    </row>
    <row r="395" spans="1:26" x14ac:dyDescent="0.25">
      <c r="A395" s="1">
        <v>44018</v>
      </c>
      <c r="B395">
        <f>LN('25 TSE Stocks'!B396/'25 TSE Stocks'!B395)</f>
        <v>0.11171454000638657</v>
      </c>
      <c r="C395">
        <f>LN('25 TSE Stocks'!C396/'25 TSE Stocks'!C395)</f>
        <v>6.565407641381317E-2</v>
      </c>
      <c r="D395">
        <f>LN('25 TSE Stocks'!D396/'25 TSE Stocks'!D395)</f>
        <v>3.2424456885577976E-2</v>
      </c>
      <c r="E395">
        <f>LN('25 TSE Stocks'!E396/'25 TSE Stocks'!E395)</f>
        <v>-2.1210977070728214E-2</v>
      </c>
      <c r="F395">
        <f>LN('25 TSE Stocks'!F396/'25 TSE Stocks'!F395)</f>
        <v>-2.8848245451876194E-2</v>
      </c>
      <c r="G395">
        <f>LN('25 TSE Stocks'!G396/'25 TSE Stocks'!G395)</f>
        <v>-2.8961516617366106E-2</v>
      </c>
      <c r="H395">
        <f>LN('25 TSE Stocks'!H396/'25 TSE Stocks'!H395)</f>
        <v>-1.5384947402056978E-2</v>
      </c>
      <c r="I395">
        <f>LN('25 TSE Stocks'!I396/'25 TSE Stocks'!I395)</f>
        <v>-4.1920432549798693E-2</v>
      </c>
      <c r="J395">
        <f>LN('25 TSE Stocks'!J396/'25 TSE Stocks'!J395)</f>
        <v>-8.5449561774122162E-3</v>
      </c>
      <c r="K395">
        <f>LN('25 TSE Stocks'!K396/'25 TSE Stocks'!K395)</f>
        <v>-1.4389817522502306E-2</v>
      </c>
      <c r="L395">
        <f>LN('25 TSE Stocks'!L396/'25 TSE Stocks'!L395)</f>
        <v>8.0064317340663854E-3</v>
      </c>
      <c r="M395">
        <f>LN('25 TSE Stocks'!M396/'25 TSE Stocks'!M395)</f>
        <v>-4.6303640982850808E-2</v>
      </c>
      <c r="N395">
        <f>LN('25 TSE Stocks'!N396/'25 TSE Stocks'!N395)</f>
        <v>8.3917033259312927E-3</v>
      </c>
      <c r="O395">
        <f>LN('25 TSE Stocks'!O396/'25 TSE Stocks'!O395)</f>
        <v>-4.4988349276741078E-2</v>
      </c>
      <c r="P395">
        <f>LN('25 TSE Stocks'!P396/'25 TSE Stocks'!P395)</f>
        <v>-2.2455932097971112E-2</v>
      </c>
      <c r="Q395">
        <f>LN('25 TSE Stocks'!Q396/'25 TSE Stocks'!Q395)</f>
        <v>-2.1007304292643349E-3</v>
      </c>
      <c r="R395">
        <f>LN('25 TSE Stocks'!R396/'25 TSE Stocks'!R395)</f>
        <v>-2.893572312550699E-2</v>
      </c>
      <c r="S395">
        <f>LN('25 TSE Stocks'!S396/'25 TSE Stocks'!S395)</f>
        <v>3.3274592023774516E-2</v>
      </c>
      <c r="T395">
        <f>LN('25 TSE Stocks'!T396/'25 TSE Stocks'!T395)</f>
        <v>-2.1491341880160657E-2</v>
      </c>
      <c r="U395">
        <f>LN('25 TSE Stocks'!U396/'25 TSE Stocks'!U395)</f>
        <v>-2.2198894591823375E-2</v>
      </c>
      <c r="V395">
        <f>LN('25 TSE Stocks'!V396/'25 TSE Stocks'!V395)</f>
        <v>-4.3611643369657491E-2</v>
      </c>
      <c r="W395">
        <f>LN('25 TSE Stocks'!W396/'25 TSE Stocks'!W395)</f>
        <v>6.6419398345111506E-3</v>
      </c>
      <c r="X395">
        <f>LN('25 TSE Stocks'!X396/'25 TSE Stocks'!X395)</f>
        <v>9.2098089236581221E-3</v>
      </c>
      <c r="Y395">
        <f>LN('25 TSE Stocks'!Y396/'25 TSE Stocks'!Y395)</f>
        <v>-7.9830068783689149E-3</v>
      </c>
      <c r="Z395">
        <f>LN('25 TSE Stocks'!Z396/'25 TSE Stocks'!Z395)</f>
        <v>-5.3204062454844374E-2</v>
      </c>
    </row>
    <row r="396" spans="1:26" x14ac:dyDescent="0.25">
      <c r="A396" s="1">
        <v>44025</v>
      </c>
      <c r="B396">
        <f>LN('25 TSE Stocks'!B397/'25 TSE Stocks'!B396)</f>
        <v>-0.11593856083772112</v>
      </c>
      <c r="C396">
        <f>LN('25 TSE Stocks'!C397/'25 TSE Stocks'!C396)</f>
        <v>-2.1978881082075758E-2</v>
      </c>
      <c r="D396">
        <f>LN('25 TSE Stocks'!D397/'25 TSE Stocks'!D396)</f>
        <v>-9.0135346569894439E-3</v>
      </c>
      <c r="E396">
        <f>LN('25 TSE Stocks'!E397/'25 TSE Stocks'!E396)</f>
        <v>4.0771472681507513E-2</v>
      </c>
      <c r="F396">
        <f>LN('25 TSE Stocks'!F397/'25 TSE Stocks'!F396)</f>
        <v>3.5932101885020988E-2</v>
      </c>
      <c r="G396">
        <f>LN('25 TSE Stocks'!G397/'25 TSE Stocks'!G396)</f>
        <v>3.6623205177143972E-2</v>
      </c>
      <c r="H396">
        <f>LN('25 TSE Stocks'!H397/'25 TSE Stocks'!H396)</f>
        <v>9.2487356469750245E-2</v>
      </c>
      <c r="I396">
        <f>LN('25 TSE Stocks'!I397/'25 TSE Stocks'!I396)</f>
        <v>5.3899055121725062E-2</v>
      </c>
      <c r="J396">
        <f>LN('25 TSE Stocks'!J397/'25 TSE Stocks'!J396)</f>
        <v>7.6687442803007435E-3</v>
      </c>
      <c r="K396">
        <f>LN('25 TSE Stocks'!K397/'25 TSE Stocks'!K396)</f>
        <v>-2.8019046407557625E-2</v>
      </c>
      <c r="L396">
        <f>LN('25 TSE Stocks'!L397/'25 TSE Stocks'!L396)</f>
        <v>2.0521673549798097E-2</v>
      </c>
      <c r="M396">
        <f>LN('25 TSE Stocks'!M397/'25 TSE Stocks'!M396)</f>
        <v>7.6853810875217199E-2</v>
      </c>
      <c r="N396">
        <f>LN('25 TSE Stocks'!N397/'25 TSE Stocks'!N396)</f>
        <v>8.4361597380052736E-2</v>
      </c>
      <c r="O396">
        <f>LN('25 TSE Stocks'!O397/'25 TSE Stocks'!O396)</f>
        <v>1.171562562895069E-2</v>
      </c>
      <c r="P396">
        <f>LN('25 TSE Stocks'!P397/'25 TSE Stocks'!P396)</f>
        <v>5.8540799477176296E-2</v>
      </c>
      <c r="Q396">
        <f>LN('25 TSE Stocks'!Q397/'25 TSE Stocks'!Q396)</f>
        <v>-6.3291185771489067E-3</v>
      </c>
      <c r="R396">
        <f>LN('25 TSE Stocks'!R397/'25 TSE Stocks'!R396)</f>
        <v>6.219014179293008E-2</v>
      </c>
      <c r="S396">
        <f>LN('25 TSE Stocks'!S397/'25 TSE Stocks'!S396)</f>
        <v>5.3110022175046054E-2</v>
      </c>
      <c r="T396">
        <f>LN('25 TSE Stocks'!T397/'25 TSE Stocks'!T396)</f>
        <v>3.104771296184276E-2</v>
      </c>
      <c r="U396">
        <f>LN('25 TSE Stocks'!U397/'25 TSE Stocks'!U396)</f>
        <v>6.6374725165519038E-3</v>
      </c>
      <c r="V396">
        <f>LN('25 TSE Stocks'!V397/'25 TSE Stocks'!V396)</f>
        <v>5.281522023781534E-2</v>
      </c>
      <c r="W396">
        <f>LN('25 TSE Stocks'!W397/'25 TSE Stocks'!W396)</f>
        <v>2.6940404326785194E-2</v>
      </c>
      <c r="X396">
        <f>LN('25 TSE Stocks'!X397/'25 TSE Stocks'!X396)</f>
        <v>3.3094590958075161E-2</v>
      </c>
      <c r="Y396">
        <f>LN('25 TSE Stocks'!Y397/'25 TSE Stocks'!Y396)</f>
        <v>1.4329970753650514E-2</v>
      </c>
      <c r="Z396">
        <f>LN('25 TSE Stocks'!Z397/'25 TSE Stocks'!Z396)</f>
        <v>1.0869551756447618E-2</v>
      </c>
    </row>
    <row r="397" spans="1:26" x14ac:dyDescent="0.25">
      <c r="A397" s="1">
        <v>44032</v>
      </c>
      <c r="B397">
        <f>LN('25 TSE Stocks'!B398/'25 TSE Stocks'!B397)</f>
        <v>-3.9099115468753821E-3</v>
      </c>
      <c r="C397">
        <f>LN('25 TSE Stocks'!C398/'25 TSE Stocks'!C397)</f>
        <v>5.8107588016165883E-2</v>
      </c>
      <c r="D397">
        <f>LN('25 TSE Stocks'!D398/'25 TSE Stocks'!D397)</f>
        <v>5.0173470844607042E-3</v>
      </c>
      <c r="E397">
        <f>LN('25 TSE Stocks'!E398/'25 TSE Stocks'!E397)</f>
        <v>4.3820009897221249E-2</v>
      </c>
      <c r="F397">
        <f>LN('25 TSE Stocks'!F398/'25 TSE Stocks'!F397)</f>
        <v>-2.5498928797564768E-2</v>
      </c>
      <c r="G397">
        <f>LN('25 TSE Stocks'!G398/'25 TSE Stocks'!G397)</f>
        <v>-1.2405873854574947E-2</v>
      </c>
      <c r="H397">
        <f>LN('25 TSE Stocks'!H398/'25 TSE Stocks'!H397)</f>
        <v>-1.7825803190022853E-2</v>
      </c>
      <c r="I397">
        <f>LN('25 TSE Stocks'!I398/'25 TSE Stocks'!I397)</f>
        <v>-4.6683404120212629E-2</v>
      </c>
      <c r="J397">
        <f>LN('25 TSE Stocks'!J398/'25 TSE Stocks'!J397)</f>
        <v>1.3063856644295544E-2</v>
      </c>
      <c r="K397">
        <f>LN('25 TSE Stocks'!K398/'25 TSE Stocks'!K397)</f>
        <v>-1.0989050605186266E-2</v>
      </c>
      <c r="L397">
        <f>LN('25 TSE Stocks'!L398/'25 TSE Stocks'!L397)</f>
        <v>-9.4192819733626715E-3</v>
      </c>
      <c r="M397">
        <f>LN('25 TSE Stocks'!M398/'25 TSE Stocks'!M397)</f>
        <v>-1.5839771132913374E-2</v>
      </c>
      <c r="N397">
        <f>LN('25 TSE Stocks'!N398/'25 TSE Stocks'!N397)</f>
        <v>-1.0293508289940544E-2</v>
      </c>
      <c r="O397">
        <f>LN('25 TSE Stocks'!O398/'25 TSE Stocks'!O397)</f>
        <v>-1.677894212266922E-2</v>
      </c>
      <c r="P397">
        <f>LN('25 TSE Stocks'!P398/'25 TSE Stocks'!P397)</f>
        <v>5.2960559995472251E-2</v>
      </c>
      <c r="Q397">
        <f>LN('25 TSE Stocks'!Q398/'25 TSE Stocks'!Q397)</f>
        <v>-4.2417768086477729E-3</v>
      </c>
      <c r="R397">
        <f>LN('25 TSE Stocks'!R398/'25 TSE Stocks'!R397)</f>
        <v>-1.1729500548817839E-2</v>
      </c>
      <c r="S397">
        <f>LN('25 TSE Stocks'!S398/'25 TSE Stocks'!S397)</f>
        <v>-3.6878630286240152E-2</v>
      </c>
      <c r="T397">
        <f>LN('25 TSE Stocks'!T398/'25 TSE Stocks'!T397)</f>
        <v>-6.1330359213322234E-3</v>
      </c>
      <c r="U397">
        <f>LN('25 TSE Stocks'!U398/'25 TSE Stocks'!U397)</f>
        <v>1.7704992292419633E-3</v>
      </c>
      <c r="V397">
        <f>LN('25 TSE Stocks'!V398/'25 TSE Stocks'!V397)</f>
        <v>7.7221602138954071E-3</v>
      </c>
      <c r="W397">
        <f>LN('25 TSE Stocks'!W398/'25 TSE Stocks'!W397)</f>
        <v>-1.6240720802253188E-2</v>
      </c>
      <c r="X397">
        <f>LN('25 TSE Stocks'!X398/'25 TSE Stocks'!X397)</f>
        <v>-6.2373501704116137E-3</v>
      </c>
      <c r="Y397">
        <f>LN('25 TSE Stocks'!Y398/'25 TSE Stocks'!Y397)</f>
        <v>-8.1633638290565195E-3</v>
      </c>
      <c r="Z397">
        <f>LN('25 TSE Stocks'!Z398/'25 TSE Stocks'!Z397)</f>
        <v>-1.8033650288357343E-3</v>
      </c>
    </row>
    <row r="398" spans="1:26" x14ac:dyDescent="0.25">
      <c r="A398" s="1">
        <v>44039</v>
      </c>
      <c r="B398">
        <f>LN('25 TSE Stocks'!B399/'25 TSE Stocks'!B398)</f>
        <v>-0.10416422999869854</v>
      </c>
      <c r="C398">
        <f>LN('25 TSE Stocks'!C399/'25 TSE Stocks'!C398)</f>
        <v>-4.1158113878556842E-2</v>
      </c>
      <c r="D398">
        <f>LN('25 TSE Stocks'!D399/'25 TSE Stocks'!D398)</f>
        <v>-5.0292746764351304E-2</v>
      </c>
      <c r="E398">
        <f>LN('25 TSE Stocks'!E399/'25 TSE Stocks'!E398)</f>
        <v>5.3029729312065434E-2</v>
      </c>
      <c r="F398">
        <f>LN('25 TSE Stocks'!F399/'25 TSE Stocks'!F398)</f>
        <v>-5.2271834096011431E-2</v>
      </c>
      <c r="G398">
        <f>LN('25 TSE Stocks'!G399/'25 TSE Stocks'!G398)</f>
        <v>-7.9139171633775943E-2</v>
      </c>
      <c r="H398">
        <f>LN('25 TSE Stocks'!H399/'25 TSE Stocks'!H398)</f>
        <v>-0.29974492097554856</v>
      </c>
      <c r="I398">
        <f>LN('25 TSE Stocks'!I399/'25 TSE Stocks'!I398)</f>
        <v>-8.4457881827500789E-2</v>
      </c>
      <c r="J398">
        <f>LN('25 TSE Stocks'!J399/'25 TSE Stocks'!J398)</f>
        <v>5.055191426638188E-3</v>
      </c>
      <c r="K398">
        <f>LN('25 TSE Stocks'!K399/'25 TSE Stocks'!K398)</f>
        <v>3.3680521585627309E-2</v>
      </c>
      <c r="L398">
        <f>LN('25 TSE Stocks'!L399/'25 TSE Stocks'!L398)</f>
        <v>-5.3453994680605903E-2</v>
      </c>
      <c r="M398">
        <f>LN('25 TSE Stocks'!M399/'25 TSE Stocks'!M398)</f>
        <v>-9.6401184123772937E-2</v>
      </c>
      <c r="N398">
        <f>LN('25 TSE Stocks'!N399/'25 TSE Stocks'!N398)</f>
        <v>-9.8886118799924747E-2</v>
      </c>
      <c r="O398">
        <f>LN('25 TSE Stocks'!O399/'25 TSE Stocks'!O398)</f>
        <v>-2.8239834281437279E-3</v>
      </c>
      <c r="P398">
        <f>LN('25 TSE Stocks'!P399/'25 TSE Stocks'!P398)</f>
        <v>-0.17228993793452085</v>
      </c>
      <c r="Q398">
        <f>LN('25 TSE Stocks'!Q399/'25 TSE Stocks'!Q398)</f>
        <v>7.411290357827777E-3</v>
      </c>
      <c r="R398">
        <f>LN('25 TSE Stocks'!R399/'25 TSE Stocks'!R398)</f>
        <v>-8.0570394857791827E-2</v>
      </c>
      <c r="S398">
        <f>LN('25 TSE Stocks'!S399/'25 TSE Stocks'!S398)</f>
        <v>-6.2751210557055848E-2</v>
      </c>
      <c r="T398">
        <f>LN('25 TSE Stocks'!T399/'25 TSE Stocks'!T398)</f>
        <v>-3.5481692723493052E-2</v>
      </c>
      <c r="U398">
        <f>LN('25 TSE Stocks'!U399/'25 TSE Stocks'!U398)</f>
        <v>-0.10483661484599141</v>
      </c>
      <c r="V398">
        <f>LN('25 TSE Stocks'!V399/'25 TSE Stocks'!V398)</f>
        <v>-9.3772952512971977E-2</v>
      </c>
      <c r="W398">
        <f>LN('25 TSE Stocks'!W399/'25 TSE Stocks'!W398)</f>
        <v>-6.2929837833426469E-2</v>
      </c>
      <c r="X398">
        <f>LN('25 TSE Stocks'!X399/'25 TSE Stocks'!X398)</f>
        <v>4.4068759394500197E-3</v>
      </c>
      <c r="Y398">
        <f>LN('25 TSE Stocks'!Y399/'25 TSE Stocks'!Y398)</f>
        <v>-6.6726711102886832E-2</v>
      </c>
      <c r="Z398">
        <f>LN('25 TSE Stocks'!Z399/'25 TSE Stocks'!Z398)</f>
        <v>-2.5595626758261381E-2</v>
      </c>
    </row>
    <row r="399" spans="1:26" x14ac:dyDescent="0.25">
      <c r="A399" s="1">
        <v>44046</v>
      </c>
      <c r="B399">
        <f>LN('25 TSE Stocks'!B400/'25 TSE Stocks'!B399)</f>
        <v>-0.11751132458562639</v>
      </c>
      <c r="C399">
        <f>LN('25 TSE Stocks'!C400/'25 TSE Stocks'!C399)</f>
        <v>-3.3669900776314046E-3</v>
      </c>
      <c r="D399">
        <f>LN('25 TSE Stocks'!D400/'25 TSE Stocks'!D399)</f>
        <v>-8.4565619510066723E-3</v>
      </c>
      <c r="E399">
        <f>LN('25 TSE Stocks'!E400/'25 TSE Stocks'!E399)</f>
        <v>6.571890908796142E-3</v>
      </c>
      <c r="F399">
        <f>LN('25 TSE Stocks'!F400/'25 TSE Stocks'!F399)</f>
        <v>5.178908155090526E-2</v>
      </c>
      <c r="G399">
        <f>LN('25 TSE Stocks'!G400/'25 TSE Stocks'!G399)</f>
        <v>0.1010405054894804</v>
      </c>
      <c r="H399">
        <f>LN('25 TSE Stocks'!H400/'25 TSE Stocks'!H399)</f>
        <v>9.7073797710170454E-2</v>
      </c>
      <c r="I399">
        <f>LN('25 TSE Stocks'!I400/'25 TSE Stocks'!I399)</f>
        <v>6.6750752513979494E-2</v>
      </c>
      <c r="J399">
        <f>LN('25 TSE Stocks'!J400/'25 TSE Stocks'!J399)</f>
        <v>-3.5680003307841372E-2</v>
      </c>
      <c r="K399">
        <f>LN('25 TSE Stocks'!K400/'25 TSE Stocks'!K399)</f>
        <v>-1.8329376287671124E-2</v>
      </c>
      <c r="L399">
        <f>LN('25 TSE Stocks'!L400/'25 TSE Stocks'!L399)</f>
        <v>-7.0658183390933382E-2</v>
      </c>
      <c r="M399">
        <f>LN('25 TSE Stocks'!M400/'25 TSE Stocks'!M399)</f>
        <v>5.8503765749569218E-2</v>
      </c>
      <c r="N399">
        <f>LN('25 TSE Stocks'!N400/'25 TSE Stocks'!N399)</f>
        <v>4.1392939647610545E-2</v>
      </c>
      <c r="O399">
        <f>LN('25 TSE Stocks'!O400/'25 TSE Stocks'!O399)</f>
        <v>-3.9220736466640586E-2</v>
      </c>
      <c r="P399">
        <f>LN('25 TSE Stocks'!P400/'25 TSE Stocks'!P399)</f>
        <v>3.4226575391496053E-2</v>
      </c>
      <c r="Q399">
        <f>LN('25 TSE Stocks'!Q400/'25 TSE Stocks'!Q399)</f>
        <v>0.10978103549544896</v>
      </c>
      <c r="R399">
        <f>LN('25 TSE Stocks'!R400/'25 TSE Stocks'!R399)</f>
        <v>3.2830034706072299E-2</v>
      </c>
      <c r="S399">
        <f>LN('25 TSE Stocks'!S400/'25 TSE Stocks'!S399)</f>
        <v>-3.8166951202122205E-3</v>
      </c>
      <c r="T399">
        <f>LN('25 TSE Stocks'!T400/'25 TSE Stocks'!T399)</f>
        <v>3.5346628868124139E-3</v>
      </c>
      <c r="U399">
        <f>LN('25 TSE Stocks'!U400/'25 TSE Stocks'!U399)</f>
        <v>3.1073155246288797E-2</v>
      </c>
      <c r="V399">
        <f>LN('25 TSE Stocks'!V400/'25 TSE Stocks'!V399)</f>
        <v>-2.6460728105130612E-2</v>
      </c>
      <c r="W399">
        <f>LN('25 TSE Stocks'!W400/'25 TSE Stocks'!W399)</f>
        <v>-3.6399987466689397E-2</v>
      </c>
      <c r="X399">
        <f>LN('25 TSE Stocks'!X400/'25 TSE Stocks'!X399)</f>
        <v>-0.16064536368235172</v>
      </c>
      <c r="Y399">
        <f>LN('25 TSE Stocks'!Y400/'25 TSE Stocks'!Y399)</f>
        <v>-8.8008476620790328E-3</v>
      </c>
      <c r="Z399">
        <f>LN('25 TSE Stocks'!Z400/'25 TSE Stocks'!Z399)</f>
        <v>2.0165682621278314E-2</v>
      </c>
    </row>
    <row r="400" spans="1:26" x14ac:dyDescent="0.25">
      <c r="A400" s="1">
        <v>44053</v>
      </c>
      <c r="B400">
        <f>LN('25 TSE Stocks'!B401/'25 TSE Stocks'!B400)</f>
        <v>9.6643014589556611E-2</v>
      </c>
      <c r="C400">
        <f>LN('25 TSE Stocks'!C401/'25 TSE Stocks'!C400)</f>
        <v>-3.3783650098808977E-3</v>
      </c>
      <c r="D400">
        <f>LN('25 TSE Stocks'!D401/'25 TSE Stocks'!D400)</f>
        <v>4.9699518411760998E-2</v>
      </c>
      <c r="E400">
        <f>LN('25 TSE Stocks'!E401/'25 TSE Stocks'!E400)</f>
        <v>1.301540130214409E-2</v>
      </c>
      <c r="F400">
        <f>LN('25 TSE Stocks'!F401/'25 TSE Stocks'!F400)</f>
        <v>5.0387273944472906E-2</v>
      </c>
      <c r="G400">
        <f>LN('25 TSE Stocks'!G401/'25 TSE Stocks'!G400)</f>
        <v>4.3110702955817738E-2</v>
      </c>
      <c r="H400">
        <f>LN('25 TSE Stocks'!H401/'25 TSE Stocks'!H400)</f>
        <v>8.8478748646401054E-2</v>
      </c>
      <c r="I400">
        <f>LN('25 TSE Stocks'!I401/'25 TSE Stocks'!I400)</f>
        <v>3.614469329986629E-2</v>
      </c>
      <c r="J400">
        <f>LN('25 TSE Stocks'!J401/'25 TSE Stocks'!J400)</f>
        <v>7.9473851110940741E-2</v>
      </c>
      <c r="K400">
        <f>LN('25 TSE Stocks'!K401/'25 TSE Stocks'!K400)</f>
        <v>2.4719282280478559E-2</v>
      </c>
      <c r="L400">
        <f>LN('25 TSE Stocks'!L401/'25 TSE Stocks'!L400)</f>
        <v>8.3881572954869643E-2</v>
      </c>
      <c r="M400">
        <f>LN('25 TSE Stocks'!M401/'25 TSE Stocks'!M400)</f>
        <v>7.3096169509966308E-2</v>
      </c>
      <c r="N400">
        <f>LN('25 TSE Stocks'!N401/'25 TSE Stocks'!N400)</f>
        <v>8.403890492785468E-2</v>
      </c>
      <c r="O400">
        <f>LN('25 TSE Stocks'!O401/'25 TSE Stocks'!O400)</f>
        <v>3.752240991504769E-2</v>
      </c>
      <c r="P400">
        <f>LN('25 TSE Stocks'!P401/'25 TSE Stocks'!P400)</f>
        <v>5.8802057204778206E-2</v>
      </c>
      <c r="Q400">
        <f>LN('25 TSE Stocks'!Q401/'25 TSE Stocks'!Q400)</f>
        <v>8.4708537999089173E-3</v>
      </c>
      <c r="R400">
        <f>LN('25 TSE Stocks'!R401/'25 TSE Stocks'!R400)</f>
        <v>3.877951598146559E-2</v>
      </c>
      <c r="S400">
        <f>LN('25 TSE Stocks'!S401/'25 TSE Stocks'!S400)</f>
        <v>2.4552593493845223E-2</v>
      </c>
      <c r="T400">
        <f>LN('25 TSE Stocks'!T401/'25 TSE Stocks'!T400)</f>
        <v>5.9586249249821227E-2</v>
      </c>
      <c r="U400">
        <f>LN('25 TSE Stocks'!U401/'25 TSE Stocks'!U400)</f>
        <v>3.1859886738715391E-2</v>
      </c>
      <c r="V400">
        <f>LN('25 TSE Stocks'!V401/'25 TSE Stocks'!V400)</f>
        <v>3.6395819481170794E-2</v>
      </c>
      <c r="W400">
        <f>LN('25 TSE Stocks'!W401/'25 TSE Stocks'!W400)</f>
        <v>4.1183493921625153E-2</v>
      </c>
      <c r="X400">
        <f>LN('25 TSE Stocks'!X401/'25 TSE Stocks'!X400)</f>
        <v>1.2826013195078876E-2</v>
      </c>
      <c r="Y400">
        <f>LN('25 TSE Stocks'!Y401/'25 TSE Stocks'!Y400)</f>
        <v>7.1420784104034504E-2</v>
      </c>
      <c r="Z400">
        <f>LN('25 TSE Stocks'!Z401/'25 TSE Stocks'!Z400)</f>
        <v>-3.1338990493933433E-2</v>
      </c>
    </row>
    <row r="401" spans="1:26" x14ac:dyDescent="0.25">
      <c r="A401" s="1">
        <v>44060</v>
      </c>
      <c r="B401">
        <f>LN('25 TSE Stocks'!B402/'25 TSE Stocks'!B401)</f>
        <v>-5.3574218909747229E-2</v>
      </c>
      <c r="C401">
        <f>LN('25 TSE Stocks'!C402/'25 TSE Stocks'!C401)</f>
        <v>0</v>
      </c>
      <c r="D401">
        <f>LN('25 TSE Stocks'!D402/'25 TSE Stocks'!D401)</f>
        <v>-5.5021695141943841E-2</v>
      </c>
      <c r="E401">
        <f>LN('25 TSE Stocks'!E402/'25 TSE Stocks'!E401)</f>
        <v>-5.1973922915241617E-2</v>
      </c>
      <c r="F401">
        <f>LN('25 TSE Stocks'!F402/'25 TSE Stocks'!F401)</f>
        <v>-2.2759842058677239E-2</v>
      </c>
      <c r="G401">
        <f>LN('25 TSE Stocks'!G402/'25 TSE Stocks'!G401)</f>
        <v>-1.3882346886710022E-2</v>
      </c>
      <c r="H401">
        <f>LN('25 TSE Stocks'!H402/'25 TSE Stocks'!H401)</f>
        <v>1.6000309444559099E-2</v>
      </c>
      <c r="I401">
        <f>LN('25 TSE Stocks'!I402/'25 TSE Stocks'!I401)</f>
        <v>2.4403958955002844E-2</v>
      </c>
      <c r="J401">
        <f>LN('25 TSE Stocks'!J402/'25 TSE Stocks'!J401)</f>
        <v>7.0616058600907856E-4</v>
      </c>
      <c r="K401">
        <f>LN('25 TSE Stocks'!K402/'25 TSE Stocks'!K401)</f>
        <v>-1.0672496896762756E-2</v>
      </c>
      <c r="L401">
        <f>LN('25 TSE Stocks'!L402/'25 TSE Stocks'!L401)</f>
        <v>1.6406859631661708E-3</v>
      </c>
      <c r="M401">
        <f>LN('25 TSE Stocks'!M402/'25 TSE Stocks'!M401)</f>
        <v>4.8969158498191931E-2</v>
      </c>
      <c r="N401">
        <f>LN('25 TSE Stocks'!N402/'25 TSE Stocks'!N401)</f>
        <v>4.6268089997219645E-2</v>
      </c>
      <c r="O401">
        <f>LN('25 TSE Stocks'!O402/'25 TSE Stocks'!O401)</f>
        <v>-6.2518231543101108E-3</v>
      </c>
      <c r="P401">
        <f>LN('25 TSE Stocks'!P402/'25 TSE Stocks'!P401)</f>
        <v>5.5535472670405671E-2</v>
      </c>
      <c r="Q401">
        <f>LN('25 TSE Stocks'!Q402/'25 TSE Stocks'!Q401)</f>
        <v>1.3035438437530036E-2</v>
      </c>
      <c r="R401">
        <f>LN('25 TSE Stocks'!R402/'25 TSE Stocks'!R401)</f>
        <v>0</v>
      </c>
      <c r="S401">
        <f>LN('25 TSE Stocks'!S402/'25 TSE Stocks'!S401)</f>
        <v>-2.6466469583982292E-2</v>
      </c>
      <c r="T401">
        <f>LN('25 TSE Stocks'!T402/'25 TSE Stocks'!T401)</f>
        <v>-1.4061232115924435E-2</v>
      </c>
      <c r="U401">
        <f>LN('25 TSE Stocks'!U402/'25 TSE Stocks'!U401)</f>
        <v>-3.5725721158383927E-3</v>
      </c>
      <c r="V401">
        <f>LN('25 TSE Stocks'!V402/'25 TSE Stocks'!V401)</f>
        <v>-4.4313567409448126E-2</v>
      </c>
      <c r="W401">
        <f>LN('25 TSE Stocks'!W402/'25 TSE Stocks'!W401)</f>
        <v>-2.7266355910218733E-2</v>
      </c>
      <c r="X401">
        <f>LN('25 TSE Stocks'!X402/'25 TSE Stocks'!X401)</f>
        <v>-1.2826013195078772E-2</v>
      </c>
      <c r="Y401">
        <f>LN('25 TSE Stocks'!Y402/'25 TSE Stocks'!Y401)</f>
        <v>-2.8170808478999967E-2</v>
      </c>
      <c r="Z401">
        <f>LN('25 TSE Stocks'!Z402/'25 TSE Stocks'!Z401)</f>
        <v>5.9963564532533459E-2</v>
      </c>
    </row>
    <row r="402" spans="1:26" x14ac:dyDescent="0.25">
      <c r="A402" s="1">
        <v>44067</v>
      </c>
      <c r="B402">
        <f>LN('25 TSE Stocks'!B403/'25 TSE Stocks'!B402)</f>
        <v>-8.4247442702801295E-2</v>
      </c>
      <c r="C402">
        <f>LN('25 TSE Stocks'!C403/'25 TSE Stocks'!C402)</f>
        <v>-5.2095111964759182E-2</v>
      </c>
      <c r="D402">
        <f>LN('25 TSE Stocks'!D403/'25 TSE Stocks'!D402)</f>
        <v>-4.278060056530023E-3</v>
      </c>
      <c r="E402">
        <f>LN('25 TSE Stocks'!E403/'25 TSE Stocks'!E402)</f>
        <v>-1.1358150644538345E-3</v>
      </c>
      <c r="F402">
        <f>LN('25 TSE Stocks'!F403/'25 TSE Stocks'!F402)</f>
        <v>3.4402617185536853E-2</v>
      </c>
      <c r="G402">
        <f>LN('25 TSE Stocks'!G403/'25 TSE Stocks'!G402)</f>
        <v>-3.6780553953547034E-3</v>
      </c>
      <c r="H402">
        <f>LN('25 TSE Stocks'!H403/'25 TSE Stocks'!H402)</f>
        <v>-1.1976167317799701E-2</v>
      </c>
      <c r="I402">
        <f>LN('25 TSE Stocks'!I403/'25 TSE Stocks'!I402)</f>
        <v>4.4381292890384741E-2</v>
      </c>
      <c r="J402">
        <f>LN('25 TSE Stocks'!J403/'25 TSE Stocks'!J402)</f>
        <v>8.2816706313672259E-2</v>
      </c>
      <c r="K402">
        <f>LN('25 TSE Stocks'!K403/'25 TSE Stocks'!K402)</f>
        <v>5.3505932991879919E-3</v>
      </c>
      <c r="L402">
        <f>LN('25 TSE Stocks'!L403/'25 TSE Stocks'!L402)</f>
        <v>-1.6529351387613311E-2</v>
      </c>
      <c r="M402">
        <f>LN('25 TSE Stocks'!M403/'25 TSE Stocks'!M402)</f>
        <v>1.0733322471785515E-3</v>
      </c>
      <c r="N402">
        <f>LN('25 TSE Stocks'!N403/'25 TSE Stocks'!N402)</f>
        <v>4.2379269997068529E-2</v>
      </c>
      <c r="O402">
        <f>LN('25 TSE Stocks'!O403/'25 TSE Stocks'!O402)</f>
        <v>-1.609231628929185E-2</v>
      </c>
      <c r="P402">
        <f>LN('25 TSE Stocks'!P403/'25 TSE Stocks'!P402)</f>
        <v>7.8471634217680913E-2</v>
      </c>
      <c r="Q402">
        <f>LN('25 TSE Stocks'!Q403/'25 TSE Stocks'!Q402)</f>
        <v>-1.7732617743790421E-2</v>
      </c>
      <c r="R402">
        <f>LN('25 TSE Stocks'!R403/'25 TSE Stocks'!R402)</f>
        <v>-1.0801381753710818E-2</v>
      </c>
      <c r="S402">
        <f>LN('25 TSE Stocks'!S403/'25 TSE Stocks'!S402)</f>
        <v>-1.7391951845873513E-2</v>
      </c>
      <c r="T402">
        <f>LN('25 TSE Stocks'!T403/'25 TSE Stocks'!T402)</f>
        <v>5.5733974486260336E-2</v>
      </c>
      <c r="U402">
        <f>LN('25 TSE Stocks'!U403/'25 TSE Stocks'!U402)</f>
        <v>-1.1793426290432115E-2</v>
      </c>
      <c r="V402">
        <f>LN('25 TSE Stocks'!V403/'25 TSE Stocks'!V402)</f>
        <v>-9.5847341322058497E-3</v>
      </c>
      <c r="W402">
        <f>LN('25 TSE Stocks'!W403/'25 TSE Stocks'!W402)</f>
        <v>4.4574984067794935E-4</v>
      </c>
      <c r="X402">
        <f>LN('25 TSE Stocks'!X403/'25 TSE Stocks'!X402)</f>
        <v>-3.8601350421508029E-2</v>
      </c>
      <c r="Y402">
        <f>LN('25 TSE Stocks'!Y403/'25 TSE Stocks'!Y402)</f>
        <v>2.9199033050223252E-2</v>
      </c>
      <c r="Z402">
        <f>LN('25 TSE Stocks'!Z403/'25 TSE Stocks'!Z402)</f>
        <v>4.4835001687734209E-2</v>
      </c>
    </row>
    <row r="403" spans="1:26" x14ac:dyDescent="0.25">
      <c r="A403" s="1">
        <v>44074</v>
      </c>
      <c r="B403">
        <f>LN('25 TSE Stocks'!B404/'25 TSE Stocks'!B403)</f>
        <v>-1.4111832680774233E-2</v>
      </c>
      <c r="C403">
        <f>LN('25 TSE Stocks'!C404/'25 TSE Stocks'!C403)</f>
        <v>1.2400451529627054E-2</v>
      </c>
      <c r="D403">
        <f>LN('25 TSE Stocks'!D404/'25 TSE Stocks'!D403)</f>
        <v>-7.5309283947344059E-3</v>
      </c>
      <c r="E403">
        <f>LN('25 TSE Stocks'!E404/'25 TSE Stocks'!E403)</f>
        <v>3.2423064646789297E-2</v>
      </c>
      <c r="F403">
        <f>LN('25 TSE Stocks'!F404/'25 TSE Stocks'!F403)</f>
        <v>8.5874629518365997E-3</v>
      </c>
      <c r="G403">
        <f>LN('25 TSE Stocks'!G404/'25 TSE Stocks'!G403)</f>
        <v>-1.4182035828935631E-3</v>
      </c>
      <c r="H403">
        <f>LN('25 TSE Stocks'!H404/'25 TSE Stocks'!H403)</f>
        <v>1.9881392288167692E-2</v>
      </c>
      <c r="I403">
        <f>LN('25 TSE Stocks'!I404/'25 TSE Stocks'!I403)</f>
        <v>3.128832103939376E-2</v>
      </c>
      <c r="J403">
        <f>LN('25 TSE Stocks'!J404/'25 TSE Stocks'!J403)</f>
        <v>-6.3002873309864994E-3</v>
      </c>
      <c r="K403">
        <f>LN('25 TSE Stocks'!K404/'25 TSE Stocks'!K403)</f>
        <v>1.6931446156339153E-2</v>
      </c>
      <c r="L403">
        <f>LN('25 TSE Stocks'!L404/'25 TSE Stocks'!L403)</f>
        <v>-4.2559526914852909E-2</v>
      </c>
      <c r="M403">
        <f>LN('25 TSE Stocks'!M404/'25 TSE Stocks'!M403)</f>
        <v>3.5307122982272572E-2</v>
      </c>
      <c r="N403">
        <f>LN('25 TSE Stocks'!N404/'25 TSE Stocks'!N403)</f>
        <v>1.8273612194362632E-2</v>
      </c>
      <c r="O403">
        <f>LN('25 TSE Stocks'!O404/'25 TSE Stocks'!O403)</f>
        <v>9.2273052403622387E-3</v>
      </c>
      <c r="P403">
        <f>LN('25 TSE Stocks'!P404/'25 TSE Stocks'!P403)</f>
        <v>5.4008721182026986E-2</v>
      </c>
      <c r="Q403">
        <f>LN('25 TSE Stocks'!Q404/'25 TSE Stocks'!Q403)</f>
        <v>-1.518051742220016E-2</v>
      </c>
      <c r="R403">
        <f>LN('25 TSE Stocks'!R404/'25 TSE Stocks'!R403)</f>
        <v>5.6928219735693109E-3</v>
      </c>
      <c r="S403">
        <f>LN('25 TSE Stocks'!S404/'25 TSE Stocks'!S403)</f>
        <v>1.8335262912602138E-2</v>
      </c>
      <c r="T403">
        <f>LN('25 TSE Stocks'!T404/'25 TSE Stocks'!T403)</f>
        <v>4.0617957878735469E-2</v>
      </c>
      <c r="U403">
        <f>LN('25 TSE Stocks'!U404/'25 TSE Stocks'!U403)</f>
        <v>-6.3888609296848548E-3</v>
      </c>
      <c r="V403">
        <f>LN('25 TSE Stocks'!V404/'25 TSE Stocks'!V403)</f>
        <v>-8.8673655776462437E-3</v>
      </c>
      <c r="W403">
        <f>LN('25 TSE Stocks'!W404/'25 TSE Stocks'!W403)</f>
        <v>-3.5377700496863194E-2</v>
      </c>
      <c r="X403">
        <f>LN('25 TSE Stocks'!X404/'25 TSE Stocks'!X403)</f>
        <v>-1.342542931354078E-3</v>
      </c>
      <c r="Y403">
        <f>LN('25 TSE Stocks'!Y404/'25 TSE Stocks'!Y403)</f>
        <v>4.2259770633622587E-2</v>
      </c>
      <c r="Z403">
        <f>LN('25 TSE Stocks'!Z404/'25 TSE Stocks'!Z403)</f>
        <v>-1.8723723143074467E-2</v>
      </c>
    </row>
    <row r="404" spans="1:26" x14ac:dyDescent="0.25">
      <c r="A404" s="1">
        <v>44081</v>
      </c>
      <c r="B404">
        <f>LN('25 TSE Stocks'!B405/'25 TSE Stocks'!B404)</f>
        <v>1.4111832680774261E-2</v>
      </c>
      <c r="C404">
        <f>LN('25 TSE Stocks'!C405/'25 TSE Stocks'!C404)</f>
        <v>-1.7762457229594429E-2</v>
      </c>
      <c r="D404">
        <f>LN('25 TSE Stocks'!D405/'25 TSE Stocks'!D404)</f>
        <v>1.3941280602186827E-2</v>
      </c>
      <c r="E404">
        <f>LN('25 TSE Stocks'!E405/'25 TSE Stocks'!E404)</f>
        <v>1.8529098298400333E-2</v>
      </c>
      <c r="F404">
        <f>LN('25 TSE Stocks'!F405/'25 TSE Stocks'!F404)</f>
        <v>-1.2681296029864328E-2</v>
      </c>
      <c r="G404">
        <f>LN('25 TSE Stocks'!G405/'25 TSE Stocks'!G404)</f>
        <v>-1.2855634411848199E-2</v>
      </c>
      <c r="H404">
        <f>LN('25 TSE Stocks'!H405/'25 TSE Stocks'!H404)</f>
        <v>2.7186086520978384E-2</v>
      </c>
      <c r="I404">
        <f>LN('25 TSE Stocks'!I405/'25 TSE Stocks'!I404)</f>
        <v>6.4021858764931022E-2</v>
      </c>
      <c r="J404">
        <f>LN('25 TSE Stocks'!J405/'25 TSE Stocks'!J404)</f>
        <v>2.1986072150218011E-2</v>
      </c>
      <c r="K404">
        <f>LN('25 TSE Stocks'!K405/'25 TSE Stocks'!K404)</f>
        <v>2.6916709901793779E-2</v>
      </c>
      <c r="L404">
        <f>LN('25 TSE Stocks'!L405/'25 TSE Stocks'!L404)</f>
        <v>-1.5776018154693462E-2</v>
      </c>
      <c r="M404">
        <f>LN('25 TSE Stocks'!M405/'25 TSE Stocks'!M404)</f>
        <v>1.7959909327497813E-2</v>
      </c>
      <c r="N404">
        <f>LN('25 TSE Stocks'!N405/'25 TSE Stocks'!N404)</f>
        <v>9.4617728499935168E-3</v>
      </c>
      <c r="O404">
        <f>LN('25 TSE Stocks'!O405/'25 TSE Stocks'!O404)</f>
        <v>2.1017630655569389E-2</v>
      </c>
      <c r="P404">
        <f>LN('25 TSE Stocks'!P405/'25 TSE Stocks'!P404)</f>
        <v>8.0770480012999718E-2</v>
      </c>
      <c r="Q404">
        <f>LN('25 TSE Stocks'!Q405/'25 TSE Stocks'!Q404)</f>
        <v>-3.8991291084913615E-2</v>
      </c>
      <c r="R404">
        <f>LN('25 TSE Stocks'!R405/'25 TSE Stocks'!R404)</f>
        <v>7.3713517103921097E-3</v>
      </c>
      <c r="S404">
        <f>LN('25 TSE Stocks'!S405/'25 TSE Stocks'!S404)</f>
        <v>2.1134260848162948E-2</v>
      </c>
      <c r="T404">
        <f>LN('25 TSE Stocks'!T405/'25 TSE Stocks'!T404)</f>
        <v>8.1689880804258735E-2</v>
      </c>
      <c r="U404">
        <f>LN('25 TSE Stocks'!U405/'25 TSE Stocks'!U404)</f>
        <v>2.2860935627398719E-2</v>
      </c>
      <c r="V404">
        <f>LN('25 TSE Stocks'!V405/'25 TSE Stocks'!V404)</f>
        <v>6.2765667119300178E-2</v>
      </c>
      <c r="W404">
        <f>LN('25 TSE Stocks'!W405/'25 TSE Stocks'!W404)</f>
        <v>-2.7739763119975992E-3</v>
      </c>
      <c r="X404">
        <f>LN('25 TSE Stocks'!X405/'25 TSE Stocks'!X404)</f>
        <v>4.4767608340743367E-4</v>
      </c>
      <c r="Y404">
        <f>LN('25 TSE Stocks'!Y405/'25 TSE Stocks'!Y404)</f>
        <v>5.2770057979687132E-2</v>
      </c>
      <c r="Z404">
        <f>LN('25 TSE Stocks'!Z405/'25 TSE Stocks'!Z404)</f>
        <v>-6.8965819684140882E-3</v>
      </c>
    </row>
    <row r="405" spans="1:26" x14ac:dyDescent="0.25">
      <c r="A405" s="1">
        <v>44088</v>
      </c>
      <c r="B405">
        <f>LN('25 TSE Stocks'!B406/'25 TSE Stocks'!B405)</f>
        <v>7.0096381368186036E-2</v>
      </c>
      <c r="C405">
        <f>LN('25 TSE Stocks'!C406/'25 TSE Stocks'!C405)</f>
        <v>5.0665869342930825E-2</v>
      </c>
      <c r="D405">
        <f>LN('25 TSE Stocks'!D406/'25 TSE Stocks'!D405)</f>
        <v>5.1878897009427868E-2</v>
      </c>
      <c r="E405">
        <f>LN('25 TSE Stocks'!E406/'25 TSE Stocks'!E405)</f>
        <v>2.1368459345517867E-2</v>
      </c>
      <c r="F405">
        <f>LN('25 TSE Stocks'!F406/'25 TSE Stocks'!F405)</f>
        <v>5.9078088981015684E-3</v>
      </c>
      <c r="G405">
        <f>LN('25 TSE Stocks'!G406/'25 TSE Stocks'!G405)</f>
        <v>1.1719565542061586E-2</v>
      </c>
      <c r="H405">
        <f>LN('25 TSE Stocks'!H406/'25 TSE Stocks'!H405)</f>
        <v>-5.9188815033821458E-2</v>
      </c>
      <c r="I405">
        <f>LN('25 TSE Stocks'!I406/'25 TSE Stocks'!I405)</f>
        <v>-2.9137819690249703E-2</v>
      </c>
      <c r="J405">
        <f>LN('25 TSE Stocks'!J406/'25 TSE Stocks'!J405)</f>
        <v>6.2197282636037271E-2</v>
      </c>
      <c r="K405">
        <f>LN('25 TSE Stocks'!K406/'25 TSE Stocks'!K405)</f>
        <v>2.8199289521763732E-2</v>
      </c>
      <c r="L405">
        <f>LN('25 TSE Stocks'!L406/'25 TSE Stocks'!L405)</f>
        <v>3.1306927863477739E-2</v>
      </c>
      <c r="M405">
        <f>LN('25 TSE Stocks'!M406/'25 TSE Stocks'!M405)</f>
        <v>-1.6235371243762398E-2</v>
      </c>
      <c r="N405">
        <f>LN('25 TSE Stocks'!N406/'25 TSE Stocks'!N405)</f>
        <v>-4.7289189238474687E-2</v>
      </c>
      <c r="O405">
        <f>LN('25 TSE Stocks'!O406/'25 TSE Stocks'!O405)</f>
        <v>2.9356762561243283E-2</v>
      </c>
      <c r="P405">
        <f>LN('25 TSE Stocks'!P406/'25 TSE Stocks'!P405)</f>
        <v>-4.8693175761867345E-2</v>
      </c>
      <c r="Q405">
        <f>LN('25 TSE Stocks'!Q406/'25 TSE Stocks'!Q405)</f>
        <v>-9.9900670429797153E-3</v>
      </c>
      <c r="R405">
        <f>LN('25 TSE Stocks'!R406/'25 TSE Stocks'!R405)</f>
        <v>-2.4986361457084435E-2</v>
      </c>
      <c r="S405">
        <f>LN('25 TSE Stocks'!S406/'25 TSE Stocks'!S405)</f>
        <v>-3.6790167118978076E-2</v>
      </c>
      <c r="T405">
        <f>LN('25 TSE Stocks'!T406/'25 TSE Stocks'!T405)</f>
        <v>0</v>
      </c>
      <c r="U405">
        <f>LN('25 TSE Stocks'!U406/'25 TSE Stocks'!U405)</f>
        <v>-5.2958514801096533E-3</v>
      </c>
      <c r="V405">
        <f>LN('25 TSE Stocks'!V406/'25 TSE Stocks'!V405)</f>
        <v>3.3647995108015791E-2</v>
      </c>
      <c r="W405">
        <f>LN('25 TSE Stocks'!W406/'25 TSE Stocks'!W405)</f>
        <v>4.0822011820486913E-2</v>
      </c>
      <c r="X405">
        <f>LN('25 TSE Stocks'!X406/'25 TSE Stocks'!X405)</f>
        <v>2.2357241563289326E-3</v>
      </c>
      <c r="Y405">
        <f>LN('25 TSE Stocks'!Y406/'25 TSE Stocks'!Y405)</f>
        <v>5.6327443433529828E-2</v>
      </c>
      <c r="Z405">
        <f>LN('25 TSE Stocks'!Z406/'25 TSE Stocks'!Z405)</f>
        <v>-2.8072093138646684E-2</v>
      </c>
    </row>
    <row r="406" spans="1:26" x14ac:dyDescent="0.25">
      <c r="A406" s="1">
        <v>44095</v>
      </c>
      <c r="B406">
        <f>LN('25 TSE Stocks'!B407/'25 TSE Stocks'!B406)</f>
        <v>1.9988779781831501E-2</v>
      </c>
      <c r="C406">
        <f>LN('25 TSE Stocks'!C407/'25 TSE Stocks'!C406)</f>
        <v>3.5150137751064153E-2</v>
      </c>
      <c r="D406">
        <f>LN('25 TSE Stocks'!D407/'25 TSE Stocks'!D406)</f>
        <v>2.3977051215453259E-2</v>
      </c>
      <c r="E406">
        <f>LN('25 TSE Stocks'!E407/'25 TSE Stocks'!E406)</f>
        <v>8.4210885491276706E-3</v>
      </c>
      <c r="F406">
        <f>LN('25 TSE Stocks'!F407/'25 TSE Stocks'!F406)</f>
        <v>-2.2682210340038205E-3</v>
      </c>
      <c r="G406">
        <f>LN('25 TSE Stocks'!G407/'25 TSE Stocks'!G406)</f>
        <v>-9.952485025416396E-4</v>
      </c>
      <c r="H406">
        <f>LN('25 TSE Stocks'!H407/'25 TSE Stocks'!H406)</f>
        <v>-8.923115236230561E-2</v>
      </c>
      <c r="I406">
        <f>LN('25 TSE Stocks'!I407/'25 TSE Stocks'!I406)</f>
        <v>-2.0709986037317885E-2</v>
      </c>
      <c r="J406">
        <f>LN('25 TSE Stocks'!J407/'25 TSE Stocks'!J406)</f>
        <v>-9.0203253858088994E-4</v>
      </c>
      <c r="K406">
        <f>LN('25 TSE Stocks'!K407/'25 TSE Stocks'!K406)</f>
        <v>2.9746679877742177E-3</v>
      </c>
      <c r="L406">
        <f>LN('25 TSE Stocks'!L407/'25 TSE Stocks'!L406)</f>
        <v>1.360553891212943E-2</v>
      </c>
      <c r="M406">
        <f>LN('25 TSE Stocks'!M407/'25 TSE Stocks'!M406)</f>
        <v>-4.0075733973054514E-2</v>
      </c>
      <c r="N406">
        <f>LN('25 TSE Stocks'!N407/'25 TSE Stocks'!N406)</f>
        <v>-2.9582221316416659E-2</v>
      </c>
      <c r="O406">
        <f>LN('25 TSE Stocks'!O407/'25 TSE Stocks'!O406)</f>
        <v>5.4436568912044608E-3</v>
      </c>
      <c r="P406">
        <f>LN('25 TSE Stocks'!P407/'25 TSE Stocks'!P406)</f>
        <v>4.0651866981455944E-3</v>
      </c>
      <c r="Q406">
        <f>LN('25 TSE Stocks'!Q407/'25 TSE Stocks'!Q406)</f>
        <v>2.5769544724703383E-2</v>
      </c>
      <c r="R406">
        <f>LN('25 TSE Stocks'!R407/'25 TSE Stocks'!R406)</f>
        <v>-1.8088201955773439E-3</v>
      </c>
      <c r="S406">
        <f>LN('25 TSE Stocks'!S407/'25 TSE Stocks'!S406)</f>
        <v>-2.9016485931528873E-2</v>
      </c>
      <c r="T406">
        <f>LN('25 TSE Stocks'!T407/'25 TSE Stocks'!T406)</f>
        <v>-5.6443699306022615E-4</v>
      </c>
      <c r="U406">
        <f>LN('25 TSE Stocks'!U407/'25 TSE Stocks'!U406)</f>
        <v>-6.4421362675240396E-3</v>
      </c>
      <c r="V406">
        <f>LN('25 TSE Stocks'!V407/'25 TSE Stocks'!V406)</f>
        <v>1.9658555322000667E-2</v>
      </c>
      <c r="W406">
        <f>LN('25 TSE Stocks'!W407/'25 TSE Stocks'!W406)</f>
        <v>-8.4804041877960465E-3</v>
      </c>
      <c r="X406">
        <f>LN('25 TSE Stocks'!X407/'25 TSE Stocks'!X406)</f>
        <v>4.4562808237083393E-3</v>
      </c>
      <c r="Y406">
        <f>LN('25 TSE Stocks'!Y407/'25 TSE Stocks'!Y406)</f>
        <v>-3.5397612796431227E-3</v>
      </c>
      <c r="Z406">
        <f>LN('25 TSE Stocks'!Z407/'25 TSE Stocks'!Z406)</f>
        <v>-1.7810697979240688E-3</v>
      </c>
    </row>
    <row r="407" spans="1:26" x14ac:dyDescent="0.25">
      <c r="A407" s="1">
        <v>44102</v>
      </c>
      <c r="B407">
        <f>LN('25 TSE Stocks'!B408/'25 TSE Stocks'!B407)</f>
        <v>8.1158815084397592E-3</v>
      </c>
      <c r="C407">
        <f>LN('25 TSE Stocks'!C408/'25 TSE Stocks'!C407)</f>
        <v>4.1874103186660662E-2</v>
      </c>
      <c r="D407">
        <f>LN('25 TSE Stocks'!D408/'25 TSE Stocks'!D407)</f>
        <v>3.6825874427872204E-2</v>
      </c>
      <c r="E407">
        <f>LN('25 TSE Stocks'!E408/'25 TSE Stocks'!E407)</f>
        <v>-2.0117175114684194E-2</v>
      </c>
      <c r="F407">
        <f>LN('25 TSE Stocks'!F408/'25 TSE Stocks'!F407)</f>
        <v>-4.7666764422189263E-2</v>
      </c>
      <c r="G407">
        <f>LN('25 TSE Stocks'!G408/'25 TSE Stocks'!G407)</f>
        <v>-2.0112611486725239E-2</v>
      </c>
      <c r="H407">
        <f>LN('25 TSE Stocks'!H408/'25 TSE Stocks'!H407)</f>
        <v>4.4345885211006728E-3</v>
      </c>
      <c r="I407">
        <f>LN('25 TSE Stocks'!I408/'25 TSE Stocks'!I407)</f>
        <v>-0.10453780890636283</v>
      </c>
      <c r="J407">
        <f>LN('25 TSE Stocks'!J408/'25 TSE Stocks'!J407)</f>
        <v>1.1023848153684083E-3</v>
      </c>
      <c r="K407">
        <f>LN('25 TSE Stocks'!K408/'25 TSE Stocks'!K407)</f>
        <v>-1.2954926798379075E-2</v>
      </c>
      <c r="L407">
        <f>LN('25 TSE Stocks'!L408/'25 TSE Stocks'!L407)</f>
        <v>-3.7870198418199628E-2</v>
      </c>
      <c r="M407">
        <f>LN('25 TSE Stocks'!M408/'25 TSE Stocks'!M407)</f>
        <v>-3.9532678957319711E-3</v>
      </c>
      <c r="N407">
        <f>LN('25 TSE Stocks'!N408/'25 TSE Stocks'!N407)</f>
        <v>-1.3652165020509805E-2</v>
      </c>
      <c r="O407">
        <f>LN('25 TSE Stocks'!O408/'25 TSE Stocks'!O407)</f>
        <v>-4.3834942281470127E-2</v>
      </c>
      <c r="P407">
        <f>LN('25 TSE Stocks'!P408/'25 TSE Stocks'!P407)</f>
        <v>7.4252688272704287E-2</v>
      </c>
      <c r="Q407">
        <f>LN('25 TSE Stocks'!Q408/'25 TSE Stocks'!Q407)</f>
        <v>-6.050236339990335E-2</v>
      </c>
      <c r="R407">
        <f>LN('25 TSE Stocks'!R408/'25 TSE Stocks'!R407)</f>
        <v>-1.214351158223061E-2</v>
      </c>
      <c r="S407">
        <f>LN('25 TSE Stocks'!S408/'25 TSE Stocks'!S407)</f>
        <v>3.0409164211594704E-3</v>
      </c>
      <c r="T407">
        <f>LN('25 TSE Stocks'!T408/'25 TSE Stocks'!T407)</f>
        <v>-4.0328059459062281E-2</v>
      </c>
      <c r="U407">
        <f>LN('25 TSE Stocks'!U408/'25 TSE Stocks'!U407)</f>
        <v>-3.4004228400227779E-2</v>
      </c>
      <c r="V407">
        <f>LN('25 TSE Stocks'!V408/'25 TSE Stocks'!V407)</f>
        <v>-5.6352907655850958E-2</v>
      </c>
      <c r="W407">
        <f>LN('25 TSE Stocks'!W408/'25 TSE Stocks'!W407)</f>
        <v>-7.1525358023801056E-2</v>
      </c>
      <c r="X407">
        <f>LN('25 TSE Stocks'!X408/'25 TSE Stocks'!X407)</f>
        <v>-7.0932063889688868E-2</v>
      </c>
      <c r="Y407">
        <f>LN('25 TSE Stocks'!Y408/'25 TSE Stocks'!Y407)</f>
        <v>-2.6631569726443573E-3</v>
      </c>
      <c r="Z407">
        <f>LN('25 TSE Stocks'!Z408/'25 TSE Stocks'!Z407)</f>
        <v>-2.8935000853565512E-2</v>
      </c>
    </row>
    <row r="408" spans="1:26" x14ac:dyDescent="0.25">
      <c r="A408" s="1">
        <v>44109</v>
      </c>
      <c r="B408">
        <f>LN('25 TSE Stocks'!B409/'25 TSE Stocks'!B408)</f>
        <v>7.5591713767865568E-2</v>
      </c>
      <c r="C408">
        <f>LN('25 TSE Stocks'!C409/'25 TSE Stocks'!C408)</f>
        <v>4.722163807463902E-2</v>
      </c>
      <c r="D408">
        <f>LN('25 TSE Stocks'!D409/'25 TSE Stocks'!D408)</f>
        <v>5.2876365853897163E-2</v>
      </c>
      <c r="E408">
        <f>LN('25 TSE Stocks'!E409/'25 TSE Stocks'!E408)</f>
        <v>5.5000751981653502E-2</v>
      </c>
      <c r="F408">
        <f>LN('25 TSE Stocks'!F409/'25 TSE Stocks'!F408)</f>
        <v>5.3622437249529753E-2</v>
      </c>
      <c r="G408">
        <f>LN('25 TSE Stocks'!G409/'25 TSE Stocks'!G408)</f>
        <v>1.166535552339054E-2</v>
      </c>
      <c r="H408">
        <f>LN('25 TSE Stocks'!H409/'25 TSE Stocks'!H408)</f>
        <v>0</v>
      </c>
      <c r="I408">
        <f>LN('25 TSE Stocks'!I409/'25 TSE Stocks'!I408)</f>
        <v>-1.3036915115062619E-2</v>
      </c>
      <c r="J408">
        <f>LN('25 TSE Stocks'!J409/'25 TSE Stocks'!J408)</f>
        <v>2.9705244749145897E-2</v>
      </c>
      <c r="K408">
        <f>LN('25 TSE Stocks'!K409/'25 TSE Stocks'!K408)</f>
        <v>5.179480046688547E-2</v>
      </c>
      <c r="L408">
        <f>LN('25 TSE Stocks'!L409/'25 TSE Stocks'!L408)</f>
        <v>-2.5949999009375297E-2</v>
      </c>
      <c r="M408">
        <f>LN('25 TSE Stocks'!M409/'25 TSE Stocks'!M408)</f>
        <v>5.3534451762255596E-2</v>
      </c>
      <c r="N408">
        <f>LN('25 TSE Stocks'!N409/'25 TSE Stocks'!N408)</f>
        <v>0.1446379490971938</v>
      </c>
      <c r="O408">
        <f>LN('25 TSE Stocks'!O409/'25 TSE Stocks'!O408)</f>
        <v>4.0027482267305688E-2</v>
      </c>
      <c r="P408">
        <f>LN('25 TSE Stocks'!P409/'25 TSE Stocks'!P408)</f>
        <v>4.780327921391507E-2</v>
      </c>
      <c r="Q408">
        <f>LN('25 TSE Stocks'!Q409/'25 TSE Stocks'!Q408)</f>
        <v>-1.9853140537815931E-3</v>
      </c>
      <c r="R408">
        <f>LN('25 TSE Stocks'!R409/'25 TSE Stocks'!R408)</f>
        <v>7.867917406268897E-2</v>
      </c>
      <c r="S408">
        <f>LN('25 TSE Stocks'!S409/'25 TSE Stocks'!S408)</f>
        <v>2.2022966514488977E-2</v>
      </c>
      <c r="T408">
        <f>LN('25 TSE Stocks'!T409/'25 TSE Stocks'!T408)</f>
        <v>2.0990019903556006E-2</v>
      </c>
      <c r="U408">
        <f>LN('25 TSE Stocks'!U409/'25 TSE Stocks'!U408)</f>
        <v>-1.0292549831136665E-3</v>
      </c>
      <c r="V408">
        <f>LN('25 TSE Stocks'!V409/'25 TSE Stocks'!V408)</f>
        <v>7.0366181672819175E-2</v>
      </c>
      <c r="W408">
        <f>LN('25 TSE Stocks'!W409/'25 TSE Stocks'!W408)</f>
        <v>1.4292312797629752E-2</v>
      </c>
      <c r="X408">
        <f>LN('25 TSE Stocks'!X409/'25 TSE Stocks'!X408)</f>
        <v>7.1344282864318929E-3</v>
      </c>
      <c r="Y408">
        <f>LN('25 TSE Stocks'!Y409/'25 TSE Stocks'!Y408)</f>
        <v>8.5157603237646165E-2</v>
      </c>
      <c r="Z408">
        <f>LN('25 TSE Stocks'!Z409/'25 TSE Stocks'!Z408)</f>
        <v>1.3311103970624833E-3</v>
      </c>
    </row>
    <row r="409" spans="1:26" x14ac:dyDescent="0.25">
      <c r="A409" s="1">
        <v>44116</v>
      </c>
      <c r="B409">
        <f>LN('25 TSE Stocks'!B410/'25 TSE Stocks'!B409)</f>
        <v>-7.5229880315273905E-3</v>
      </c>
      <c r="C409">
        <f>LN('25 TSE Stocks'!C410/'25 TSE Stocks'!C409)</f>
        <v>1.6504513184538928E-2</v>
      </c>
      <c r="D409">
        <f>LN('25 TSE Stocks'!D410/'25 TSE Stocks'!D409)</f>
        <v>1.8050961335589551E-3</v>
      </c>
      <c r="E409">
        <f>LN('25 TSE Stocks'!E410/'25 TSE Stocks'!E409)</f>
        <v>-2.0513450911257024E-2</v>
      </c>
      <c r="F409">
        <f>LN('25 TSE Stocks'!F410/'25 TSE Stocks'!F409)</f>
        <v>-2.5877585212716964E-2</v>
      </c>
      <c r="G409">
        <f>LN('25 TSE Stocks'!G410/'25 TSE Stocks'!G409)</f>
        <v>-2.0006451851836211E-2</v>
      </c>
      <c r="H409">
        <f>LN('25 TSE Stocks'!H410/'25 TSE Stocks'!H409)</f>
        <v>-6.8676871254362351E-2</v>
      </c>
      <c r="I409">
        <f>LN('25 TSE Stocks'!I410/'25 TSE Stocks'!I409)</f>
        <v>-1.3420205607188542E-2</v>
      </c>
      <c r="J409">
        <f>LN('25 TSE Stocks'!J410/'25 TSE Stocks'!J409)</f>
        <v>-9.7601121521829386E-4</v>
      </c>
      <c r="K409">
        <f>LN('25 TSE Stocks'!K410/'25 TSE Stocks'!K409)</f>
        <v>-1.4388788767255929E-2</v>
      </c>
      <c r="L409">
        <f>LN('25 TSE Stocks'!L410/'25 TSE Stocks'!L409)</f>
        <v>-5.3866465216454246E-2</v>
      </c>
      <c r="M409">
        <f>LN('25 TSE Stocks'!M410/'25 TSE Stocks'!M409)</f>
        <v>-1.4701229212772079E-2</v>
      </c>
      <c r="N409">
        <f>LN('25 TSE Stocks'!N410/'25 TSE Stocks'!N409)</f>
        <v>1.726720587307393E-2</v>
      </c>
      <c r="O409">
        <f>LN('25 TSE Stocks'!O410/'25 TSE Stocks'!O409)</f>
        <v>-1.5376484356459703E-2</v>
      </c>
      <c r="P409">
        <f>LN('25 TSE Stocks'!P410/'25 TSE Stocks'!P409)</f>
        <v>-2.2697295457033657E-2</v>
      </c>
      <c r="Q409">
        <f>LN('25 TSE Stocks'!Q410/'25 TSE Stocks'!Q409)</f>
        <v>-9.4687761230357239E-3</v>
      </c>
      <c r="R409">
        <f>LN('25 TSE Stocks'!R410/'25 TSE Stocks'!R409)</f>
        <v>-3.3590142088455462E-2</v>
      </c>
      <c r="S409">
        <f>LN('25 TSE Stocks'!S410/'25 TSE Stocks'!S409)</f>
        <v>1.5717321453821542E-2</v>
      </c>
      <c r="T409">
        <f>LN('25 TSE Stocks'!T410/'25 TSE Stocks'!T409)</f>
        <v>9.8925165370881731E-3</v>
      </c>
      <c r="U409">
        <f>LN('25 TSE Stocks'!U410/'25 TSE Stocks'!U409)</f>
        <v>-5.8092361961983533E-3</v>
      </c>
      <c r="V409">
        <f>LN('25 TSE Stocks'!V410/'25 TSE Stocks'!V409)</f>
        <v>-2.937075444325116E-2</v>
      </c>
      <c r="W409">
        <f>LN('25 TSE Stocks'!W410/'25 TSE Stocks'!W409)</f>
        <v>5.7609571479808191E-3</v>
      </c>
      <c r="X409">
        <f>LN('25 TSE Stocks'!X410/'25 TSE Stocks'!X409)</f>
        <v>1.3650482875548198E-2</v>
      </c>
      <c r="Y409">
        <f>LN('25 TSE Stocks'!Y410/'25 TSE Stocks'!Y409)</f>
        <v>-2.7308243609519927E-2</v>
      </c>
      <c r="Z409">
        <f>LN('25 TSE Stocks'!Z410/'25 TSE Stocks'!Z409)</f>
        <v>-1.8868463557897744E-2</v>
      </c>
    </row>
    <row r="410" spans="1:26" x14ac:dyDescent="0.25">
      <c r="A410" s="1">
        <v>44123</v>
      </c>
      <c r="B410">
        <f>LN('25 TSE Stocks'!B411/'25 TSE Stocks'!B410)</f>
        <v>-4.6365865703367468E-2</v>
      </c>
      <c r="C410">
        <f>LN('25 TSE Stocks'!C411/'25 TSE Stocks'!C410)</f>
        <v>-2.2574338755785774E-2</v>
      </c>
      <c r="D410">
        <f>LN('25 TSE Stocks'!D411/'25 TSE Stocks'!D410)</f>
        <v>-3.6133664079463735E-3</v>
      </c>
      <c r="E410">
        <f>LN('25 TSE Stocks'!E411/'25 TSE Stocks'!E410)</f>
        <v>2.9609072017736372E-2</v>
      </c>
      <c r="F410">
        <f>LN('25 TSE Stocks'!F411/'25 TSE Stocks'!F410)</f>
        <v>1.4667897952863586E-2</v>
      </c>
      <c r="G410">
        <f>LN('25 TSE Stocks'!G411/'25 TSE Stocks'!G410)</f>
        <v>2.0867152556571466E-2</v>
      </c>
      <c r="H410">
        <f>LN('25 TSE Stocks'!H411/'25 TSE Stocks'!H410)</f>
        <v>1.877992944110354E-2</v>
      </c>
      <c r="I410">
        <f>LN('25 TSE Stocks'!I411/'25 TSE Stocks'!I410)</f>
        <v>9.6639407565451349E-3</v>
      </c>
      <c r="J410">
        <f>LN('25 TSE Stocks'!J411/'25 TSE Stocks'!J410)</f>
        <v>-2.1718627892268277E-2</v>
      </c>
      <c r="K410">
        <f>LN('25 TSE Stocks'!K411/'25 TSE Stocks'!K410)</f>
        <v>-3.9413910665341223E-2</v>
      </c>
      <c r="L410">
        <f>LN('25 TSE Stocks'!L411/'25 TSE Stocks'!L410)</f>
        <v>-2.1215737834172986E-2</v>
      </c>
      <c r="M410">
        <f>LN('25 TSE Stocks'!M411/'25 TSE Stocks'!M410)</f>
        <v>1.989957721790717E-2</v>
      </c>
      <c r="N410">
        <f>LN('25 TSE Stocks'!N411/'25 TSE Stocks'!N410)</f>
        <v>9.9709464847981873E-3</v>
      </c>
      <c r="O410">
        <f>LN('25 TSE Stocks'!O411/'25 TSE Stocks'!O410)</f>
        <v>-2.1818944982560196E-2</v>
      </c>
      <c r="P410">
        <f>LN('25 TSE Stocks'!P411/'25 TSE Stocks'!P410)</f>
        <v>3.6662850955440818E-3</v>
      </c>
      <c r="Q410">
        <f>LN('25 TSE Stocks'!Q411/'25 TSE Stocks'!Q410)</f>
        <v>-3.1135076050804032E-2</v>
      </c>
      <c r="R410">
        <f>LN('25 TSE Stocks'!R411/'25 TSE Stocks'!R410)</f>
        <v>1.4588544326652397E-3</v>
      </c>
      <c r="S410">
        <f>LN('25 TSE Stocks'!S411/'25 TSE Stocks'!S410)</f>
        <v>-2.1675568516682158E-2</v>
      </c>
      <c r="T410">
        <f>LN('25 TSE Stocks'!T411/'25 TSE Stocks'!T410)</f>
        <v>1.4942738070474694E-2</v>
      </c>
      <c r="U410">
        <f>LN('25 TSE Stocks'!U411/'25 TSE Stocks'!U410)</f>
        <v>-1.1327428403647404E-2</v>
      </c>
      <c r="V410">
        <f>LN('25 TSE Stocks'!V411/'25 TSE Stocks'!V410)</f>
        <v>-8.9820974371245012E-3</v>
      </c>
      <c r="W410">
        <f>LN('25 TSE Stocks'!W411/'25 TSE Stocks'!W410)</f>
        <v>1.9130495059117888E-3</v>
      </c>
      <c r="X410">
        <f>LN('25 TSE Stocks'!X411/'25 TSE Stocks'!X410)</f>
        <v>-1.5073375564797846E-2</v>
      </c>
      <c r="Y410">
        <f>LN('25 TSE Stocks'!Y411/'25 TSE Stocks'!Y410)</f>
        <v>5.4685348496354425E-2</v>
      </c>
      <c r="Z410">
        <f>LN('25 TSE Stocks'!Z411/'25 TSE Stocks'!Z410)</f>
        <v>-1.9066808065496669E-3</v>
      </c>
    </row>
    <row r="411" spans="1:26" x14ac:dyDescent="0.25">
      <c r="A411" s="1">
        <v>44130</v>
      </c>
      <c r="B411">
        <f>LN('25 TSE Stocks'!B412/'25 TSE Stocks'!B411)</f>
        <v>2.1241723936025157E-2</v>
      </c>
      <c r="C411">
        <f>LN('25 TSE Stocks'!C412/'25 TSE Stocks'!C411)</f>
        <v>-3.0487092654523191E-3</v>
      </c>
      <c r="D411">
        <f>LN('25 TSE Stocks'!D412/'25 TSE Stocks'!D411)</f>
        <v>-2.938681730855636E-2</v>
      </c>
      <c r="E411">
        <f>LN('25 TSE Stocks'!E412/'25 TSE Stocks'!E411)</f>
        <v>8.6676024616845662E-2</v>
      </c>
      <c r="F411">
        <f>LN('25 TSE Stocks'!F412/'25 TSE Stocks'!F411)</f>
        <v>-3.732482253904526E-2</v>
      </c>
      <c r="G411">
        <f>LN('25 TSE Stocks'!G412/'25 TSE Stocks'!G411)</f>
        <v>-2.4681866484866789E-2</v>
      </c>
      <c r="H411">
        <f>LN('25 TSE Stocks'!H412/'25 TSE Stocks'!H411)</f>
        <v>-0.1236140164311918</v>
      </c>
      <c r="I411">
        <f>LN('25 TSE Stocks'!I412/'25 TSE Stocks'!I411)</f>
        <v>-5.2140952644903205E-2</v>
      </c>
      <c r="J411">
        <f>LN('25 TSE Stocks'!J412/'25 TSE Stocks'!J411)</f>
        <v>-2.2200717292552633E-2</v>
      </c>
      <c r="K411">
        <f>LN('25 TSE Stocks'!K412/'25 TSE Stocks'!K411)</f>
        <v>2.1869794484584631E-2</v>
      </c>
      <c r="L411">
        <f>LN('25 TSE Stocks'!L412/'25 TSE Stocks'!L411)</f>
        <v>-1.3739145179866186E-2</v>
      </c>
      <c r="M411">
        <f>LN('25 TSE Stocks'!M412/'25 TSE Stocks'!M411)</f>
        <v>-5.5979842625284548E-2</v>
      </c>
      <c r="N411">
        <f>LN('25 TSE Stocks'!N412/'25 TSE Stocks'!N411)</f>
        <v>-6.710477334517817E-2</v>
      </c>
      <c r="O411">
        <f>LN('25 TSE Stocks'!O412/'25 TSE Stocks'!O411)</f>
        <v>-2.985304136040208E-2</v>
      </c>
      <c r="P411">
        <f>LN('25 TSE Stocks'!P412/'25 TSE Stocks'!P411)</f>
        <v>-2.6890806124476332E-2</v>
      </c>
      <c r="Q411">
        <f>LN('25 TSE Stocks'!Q412/'25 TSE Stocks'!Q411)</f>
        <v>-1.4278155487133511E-2</v>
      </c>
      <c r="R411">
        <f>LN('25 TSE Stocks'!R412/'25 TSE Stocks'!R411)</f>
        <v>-7.5993637769113651E-2</v>
      </c>
      <c r="S411">
        <f>LN('25 TSE Stocks'!S412/'25 TSE Stocks'!S411)</f>
        <v>-4.3772937020733926E-2</v>
      </c>
      <c r="T411">
        <f>LN('25 TSE Stocks'!T412/'25 TSE Stocks'!T411)</f>
        <v>-3.6600079487908534E-2</v>
      </c>
      <c r="U411">
        <f>LN('25 TSE Stocks'!U412/'25 TSE Stocks'!U411)</f>
        <v>-2.8825787033265032E-2</v>
      </c>
      <c r="V411">
        <f>LN('25 TSE Stocks'!V412/'25 TSE Stocks'!V411)</f>
        <v>1.4925684858664924E-2</v>
      </c>
      <c r="W411">
        <f>LN('25 TSE Stocks'!W412/'25 TSE Stocks'!W411)</f>
        <v>-7.6426150644741522E-2</v>
      </c>
      <c r="X411">
        <f>LN('25 TSE Stocks'!X412/'25 TSE Stocks'!X411)</f>
        <v>1.4137909640237515E-2</v>
      </c>
      <c r="Y411">
        <f>LN('25 TSE Stocks'!Y412/'25 TSE Stocks'!Y411)</f>
        <v>-6.3956294163096075E-2</v>
      </c>
      <c r="Z411">
        <f>LN('25 TSE Stocks'!Z412/'25 TSE Stocks'!Z411)</f>
        <v>-2.3167049166054384E-2</v>
      </c>
    </row>
    <row r="412" spans="1:26" x14ac:dyDescent="0.25">
      <c r="A412" s="1">
        <v>44137</v>
      </c>
      <c r="B412">
        <f>LN('25 TSE Stocks'!B413/'25 TSE Stocks'!B412)</f>
        <v>5.0684743820984812E-2</v>
      </c>
      <c r="C412">
        <f>LN('25 TSE Stocks'!C413/'25 TSE Stocks'!C412)</f>
        <v>-3.1010336316412004E-2</v>
      </c>
      <c r="D412">
        <f>LN('25 TSE Stocks'!D413/'25 TSE Stocks'!D412)</f>
        <v>0.10181263844024289</v>
      </c>
      <c r="E412">
        <f>LN('25 TSE Stocks'!E413/'25 TSE Stocks'!E412)</f>
        <v>-9.2679115266067306E-3</v>
      </c>
      <c r="F412">
        <f>LN('25 TSE Stocks'!F413/'25 TSE Stocks'!F412)</f>
        <v>3.9670506419975431E-2</v>
      </c>
      <c r="G412">
        <f>LN('25 TSE Stocks'!G413/'25 TSE Stocks'!G412)</f>
        <v>3.1257135026432216E-2</v>
      </c>
      <c r="H412">
        <f>LN('25 TSE Stocks'!H413/'25 TSE Stocks'!H412)</f>
        <v>2.59755155855825E-2</v>
      </c>
      <c r="I412">
        <f>LN('25 TSE Stocks'!I413/'25 TSE Stocks'!I412)</f>
        <v>1.1824092213649962E-2</v>
      </c>
      <c r="J412">
        <f>LN('25 TSE Stocks'!J413/'25 TSE Stocks'!J412)</f>
        <v>5.5087137894780445E-2</v>
      </c>
      <c r="K412">
        <f>LN('25 TSE Stocks'!K413/'25 TSE Stocks'!K412)</f>
        <v>6.2877761465461937E-2</v>
      </c>
      <c r="L412">
        <f>LN('25 TSE Stocks'!L413/'25 TSE Stocks'!L412)</f>
        <v>1.7630066820003492E-2</v>
      </c>
      <c r="M412">
        <f>LN('25 TSE Stocks'!M413/'25 TSE Stocks'!M412)</f>
        <v>3.9775861059786276E-2</v>
      </c>
      <c r="N412">
        <f>LN('25 TSE Stocks'!N413/'25 TSE Stocks'!N412)</f>
        <v>4.1988312251919402E-2</v>
      </c>
      <c r="O412">
        <f>LN('25 TSE Stocks'!O413/'25 TSE Stocks'!O412)</f>
        <v>1.3314256331630012E-2</v>
      </c>
      <c r="P412">
        <f>LN('25 TSE Stocks'!P413/'25 TSE Stocks'!P412)</f>
        <v>5.1293276317112724E-2</v>
      </c>
      <c r="Q412">
        <f>LN('25 TSE Stocks'!Q413/'25 TSE Stocks'!Q412)</f>
        <v>1.3187011032674618E-2</v>
      </c>
      <c r="R412">
        <f>LN('25 TSE Stocks'!R413/'25 TSE Stocks'!R412)</f>
        <v>1.9006643566353971E-2</v>
      </c>
      <c r="S412">
        <f>LN('25 TSE Stocks'!S413/'25 TSE Stocks'!S412)</f>
        <v>2.8719912859421031E-2</v>
      </c>
      <c r="T412">
        <f>LN('25 TSE Stocks'!T413/'25 TSE Stocks'!T412)</f>
        <v>1.7735476266262475E-3</v>
      </c>
      <c r="U412">
        <f>LN('25 TSE Stocks'!U413/'25 TSE Stocks'!U412)</f>
        <v>2.9742046465538411E-2</v>
      </c>
      <c r="V412">
        <f>LN('25 TSE Stocks'!V413/'25 TSE Stocks'!V412)</f>
        <v>8.7196508821089438E-2</v>
      </c>
      <c r="W412">
        <f>LN('25 TSE Stocks'!W413/'25 TSE Stocks'!W412)</f>
        <v>5.858997468807009E-2</v>
      </c>
      <c r="X412">
        <f>LN('25 TSE Stocks'!X413/'25 TSE Stocks'!X412)</f>
        <v>0.12642870208076235</v>
      </c>
      <c r="Y412">
        <f>LN('25 TSE Stocks'!Y413/'25 TSE Stocks'!Y412)</f>
        <v>-1.1068590279150069E-2</v>
      </c>
      <c r="Z412">
        <f>LN('25 TSE Stocks'!Z413/'25 TSE Stocks'!Z412)</f>
        <v>1.7425491341741251E-2</v>
      </c>
    </row>
    <row r="413" spans="1:26" x14ac:dyDescent="0.25">
      <c r="A413" s="1">
        <v>44144</v>
      </c>
      <c r="B413">
        <f>LN('25 TSE Stocks'!B414/'25 TSE Stocks'!B413)</f>
        <v>1.7717912219883766E-2</v>
      </c>
      <c r="C413">
        <f>LN('25 TSE Stocks'!C414/'25 TSE Stocks'!C413)</f>
        <v>-1.1084841105313102E-2</v>
      </c>
      <c r="D413">
        <f>LN('25 TSE Stocks'!D414/'25 TSE Stocks'!D413)</f>
        <v>-5.093891033408976E-2</v>
      </c>
      <c r="E413">
        <f>LN('25 TSE Stocks'!E414/'25 TSE Stocks'!E413)</f>
        <v>-2.5461125577376967E-2</v>
      </c>
      <c r="F413">
        <f>LN('25 TSE Stocks'!F414/'25 TSE Stocks'!F413)</f>
        <v>4.3106203816816735E-2</v>
      </c>
      <c r="G413">
        <f>LN('25 TSE Stocks'!G414/'25 TSE Stocks'!G413)</f>
        <v>4.1442914920521122E-2</v>
      </c>
      <c r="H413">
        <f>LN('25 TSE Stocks'!H414/'25 TSE Stocks'!H413)</f>
        <v>1.0204150158283997E-2</v>
      </c>
      <c r="I413">
        <f>LN('25 TSE Stocks'!I414/'25 TSE Stocks'!I413)</f>
        <v>6.3871668453273897E-2</v>
      </c>
      <c r="J413">
        <f>LN('25 TSE Stocks'!J414/'25 TSE Stocks'!J413)</f>
        <v>2.89283714227861E-3</v>
      </c>
      <c r="K413">
        <f>LN('25 TSE Stocks'!K414/'25 TSE Stocks'!K413)</f>
        <v>4.1597174323738113E-2</v>
      </c>
      <c r="L413">
        <f>LN('25 TSE Stocks'!L414/'25 TSE Stocks'!L413)</f>
        <v>-9.7560842646032073E-3</v>
      </c>
      <c r="M413">
        <f>LN('25 TSE Stocks'!M414/'25 TSE Stocks'!M413)</f>
        <v>8.2404480432650792E-2</v>
      </c>
      <c r="N413">
        <f>LN('25 TSE Stocks'!N414/'25 TSE Stocks'!N413)</f>
        <v>1.8480259112636004E-2</v>
      </c>
      <c r="O413">
        <f>LN('25 TSE Stocks'!O414/'25 TSE Stocks'!O413)</f>
        <v>2.6108223373399953E-2</v>
      </c>
      <c r="P413">
        <f>LN('25 TSE Stocks'!P414/'25 TSE Stocks'!P413)</f>
        <v>0.184551317571265</v>
      </c>
      <c r="Q413">
        <f>LN('25 TSE Stocks'!Q414/'25 TSE Stocks'!Q413)</f>
        <v>-5.6131562268600076E-2</v>
      </c>
      <c r="R413">
        <f>LN('25 TSE Stocks'!R414/'25 TSE Stocks'!R413)</f>
        <v>2.3185871313310326E-2</v>
      </c>
      <c r="S413">
        <f>LN('25 TSE Stocks'!S414/'25 TSE Stocks'!S413)</f>
        <v>1.7043088899091029E-2</v>
      </c>
      <c r="T413">
        <f>LN('25 TSE Stocks'!T414/'25 TSE Stocks'!T413)</f>
        <v>-7.1131417975310949E-3</v>
      </c>
      <c r="U413">
        <f>LN('25 TSE Stocks'!U414/'25 TSE Stocks'!U413)</f>
        <v>3.1167910313613063E-2</v>
      </c>
      <c r="V413">
        <f>LN('25 TSE Stocks'!V414/'25 TSE Stocks'!V413)</f>
        <v>-3.3129328794140142E-2</v>
      </c>
      <c r="W413">
        <f>LN('25 TSE Stocks'!W414/'25 TSE Stocks'!W413)</f>
        <v>-3.4639727490725393E-2</v>
      </c>
      <c r="X413">
        <f>LN('25 TSE Stocks'!X414/'25 TSE Stocks'!X413)</f>
        <v>7.3950502387203909E-3</v>
      </c>
      <c r="Y413">
        <f>LN('25 TSE Stocks'!Y414/'25 TSE Stocks'!Y413)</f>
        <v>2.452545611734893E-2</v>
      </c>
      <c r="Z413">
        <f>LN('25 TSE Stocks'!Z414/'25 TSE Stocks'!Z413)</f>
        <v>2.8384152595858032E-2</v>
      </c>
    </row>
    <row r="414" spans="1:26" x14ac:dyDescent="0.25">
      <c r="A414" s="1">
        <v>44151</v>
      </c>
      <c r="B414">
        <f>LN('25 TSE Stocks'!B415/'25 TSE Stocks'!B414)</f>
        <v>5.1345118159054279E-2</v>
      </c>
      <c r="C414">
        <f>LN('25 TSE Stocks'!C415/'25 TSE Stocks'!C414)</f>
        <v>2.204815439410138E-2</v>
      </c>
      <c r="D414">
        <f>LN('25 TSE Stocks'!D415/'25 TSE Stocks'!D414)</f>
        <v>1.3198649959654312E-2</v>
      </c>
      <c r="E414">
        <f>LN('25 TSE Stocks'!E415/'25 TSE Stocks'!E414)</f>
        <v>-3.3012629877672034E-2</v>
      </c>
      <c r="F414">
        <f>LN('25 TSE Stocks'!F415/'25 TSE Stocks'!F414)</f>
        <v>4.0678397945835706E-2</v>
      </c>
      <c r="G414">
        <f>LN('25 TSE Stocks'!G415/'25 TSE Stocks'!G414)</f>
        <v>4.9087986699121004E-3</v>
      </c>
      <c r="H414">
        <f>LN('25 TSE Stocks'!H415/'25 TSE Stocks'!H414)</f>
        <v>-2.0513499386349391E-2</v>
      </c>
      <c r="I414">
        <f>LN('25 TSE Stocks'!I415/'25 TSE Stocks'!I414)</f>
        <v>3.3533912121694681E-2</v>
      </c>
      <c r="J414">
        <f>LN('25 TSE Stocks'!J415/'25 TSE Stocks'!J414)</f>
        <v>-2.1411921991962766E-2</v>
      </c>
      <c r="K414">
        <f>LN('25 TSE Stocks'!K415/'25 TSE Stocks'!K414)</f>
        <v>3.0530173024082969E-2</v>
      </c>
      <c r="L414">
        <f>LN('25 TSE Stocks'!L415/'25 TSE Stocks'!L414)</f>
        <v>-3.9292414486196562E-3</v>
      </c>
      <c r="M414">
        <f>LN('25 TSE Stocks'!M415/'25 TSE Stocks'!M414)</f>
        <v>7.7476280489928023E-2</v>
      </c>
      <c r="N414">
        <f>LN('25 TSE Stocks'!N415/'25 TSE Stocks'!N414)</f>
        <v>2.8309522213490982E-2</v>
      </c>
      <c r="O414">
        <f>LN('25 TSE Stocks'!O415/'25 TSE Stocks'!O414)</f>
        <v>2.6535536585857049E-2</v>
      </c>
      <c r="P414">
        <f>LN('25 TSE Stocks'!P415/'25 TSE Stocks'!P414)</f>
        <v>-8.7618990603654162E-2</v>
      </c>
      <c r="Q414">
        <f>LN('25 TSE Stocks'!Q415/'25 TSE Stocks'!Q414)</f>
        <v>1.0339098183464254E-2</v>
      </c>
      <c r="R414">
        <f>LN('25 TSE Stocks'!R415/'25 TSE Stocks'!R414)</f>
        <v>-3.020216781711345E-3</v>
      </c>
      <c r="S414">
        <f>LN('25 TSE Stocks'!S415/'25 TSE Stocks'!S414)</f>
        <v>-3.0274767116889457E-2</v>
      </c>
      <c r="T414">
        <f>LN('25 TSE Stocks'!T415/'25 TSE Stocks'!T414)</f>
        <v>8.8836291418112282E-3</v>
      </c>
      <c r="U414">
        <f>LN('25 TSE Stocks'!U415/'25 TSE Stocks'!U414)</f>
        <v>-7.1264768425596406E-3</v>
      </c>
      <c r="V414">
        <f>LN('25 TSE Stocks'!V415/'25 TSE Stocks'!V414)</f>
        <v>0</v>
      </c>
      <c r="W414">
        <f>LN('25 TSE Stocks'!W415/'25 TSE Stocks'!W414)</f>
        <v>1.74697815203433E-2</v>
      </c>
      <c r="X414">
        <f>LN('25 TSE Stocks'!X415/'25 TSE Stocks'!X414)</f>
        <v>3.499251455809152E-2</v>
      </c>
      <c r="Y414">
        <f>LN('25 TSE Stocks'!Y415/'25 TSE Stocks'!Y414)</f>
        <v>-1.0075690536414895E-2</v>
      </c>
      <c r="Z414">
        <f>LN('25 TSE Stocks'!Z415/'25 TSE Stocks'!Z414)</f>
        <v>-2.2642594771544979E-2</v>
      </c>
    </row>
    <row r="415" spans="1:26" x14ac:dyDescent="0.25">
      <c r="A415" s="1">
        <v>44158</v>
      </c>
      <c r="B415">
        <f>LN('25 TSE Stocks'!B416/'25 TSE Stocks'!B415)</f>
        <v>4.6029212227455756E-2</v>
      </c>
      <c r="C415">
        <f>LN('25 TSE Stocks'!C416/'25 TSE Stocks'!C415)</f>
        <v>7.644168046723826E-2</v>
      </c>
      <c r="D415">
        <f>LN('25 TSE Stocks'!D416/'25 TSE Stocks'!D415)</f>
        <v>1.9048202797664397E-2</v>
      </c>
      <c r="E415">
        <f>LN('25 TSE Stocks'!E416/'25 TSE Stocks'!E415)</f>
        <v>7.7838178040920983E-2</v>
      </c>
      <c r="F415">
        <f>LN('25 TSE Stocks'!F416/'25 TSE Stocks'!F415)</f>
        <v>-1.725280038061943E-3</v>
      </c>
      <c r="G415">
        <f>LN('25 TSE Stocks'!G416/'25 TSE Stocks'!G415)</f>
        <v>-1.3695276095249717E-2</v>
      </c>
      <c r="H415">
        <f>LN('25 TSE Stocks'!H416/'25 TSE Stocks'!H415)</f>
        <v>1.5424440093448941E-2</v>
      </c>
      <c r="I415">
        <f>LN('25 TSE Stocks'!I416/'25 TSE Stocks'!I415)</f>
        <v>3.1545767485155669E-3</v>
      </c>
      <c r="J415">
        <f>LN('25 TSE Stocks'!J416/'25 TSE Stocks'!J415)</f>
        <v>5.2694245548404232E-2</v>
      </c>
      <c r="K415">
        <f>LN('25 TSE Stocks'!K416/'25 TSE Stocks'!K415)</f>
        <v>6.486064507711721E-2</v>
      </c>
      <c r="L415">
        <f>LN('25 TSE Stocks'!L416/'25 TSE Stocks'!L415)</f>
        <v>3.9292414486195616E-3</v>
      </c>
      <c r="M415">
        <f>LN('25 TSE Stocks'!M416/'25 TSE Stocks'!M415)</f>
        <v>2.9791219352648699E-2</v>
      </c>
      <c r="N415">
        <f>LN('25 TSE Stocks'!N416/'25 TSE Stocks'!N415)</f>
        <v>3.145796807398496E-2</v>
      </c>
      <c r="O415">
        <f>LN('25 TSE Stocks'!O416/'25 TSE Stocks'!O415)</f>
        <v>-2.5415775464045436E-2</v>
      </c>
      <c r="P415">
        <f>LN('25 TSE Stocks'!P416/'25 TSE Stocks'!P415)</f>
        <v>-5.5824522682022169E-2</v>
      </c>
      <c r="Q415">
        <f>LN('25 TSE Stocks'!Q416/'25 TSE Stocks'!Q415)</f>
        <v>9.1013940410671883E-3</v>
      </c>
      <c r="R415">
        <f>LN('25 TSE Stocks'!R416/'25 TSE Stocks'!R415)</f>
        <v>3.4778362283573665E-2</v>
      </c>
      <c r="S415">
        <f>LN('25 TSE Stocks'!S416/'25 TSE Stocks'!S415)</f>
        <v>-1.0298826923771036E-2</v>
      </c>
      <c r="T415">
        <f>LN('25 TSE Stocks'!T416/'25 TSE Stocks'!T415)</f>
        <v>-2.9524225703714342E-3</v>
      </c>
      <c r="U415">
        <f>LN('25 TSE Stocks'!U416/'25 TSE Stocks'!U415)</f>
        <v>8.900172068176301E-3</v>
      </c>
      <c r="V415">
        <f>LN('25 TSE Stocks'!V416/'25 TSE Stocks'!V415)</f>
        <v>4.3261084932888265E-2</v>
      </c>
      <c r="W415">
        <f>LN('25 TSE Stocks'!W416/'25 TSE Stocks'!W415)</f>
        <v>-6.4531516517807109E-3</v>
      </c>
      <c r="X415">
        <f>LN('25 TSE Stocks'!X416/'25 TSE Stocks'!X415)</f>
        <v>-1.6338242199854875E-2</v>
      </c>
      <c r="Y415">
        <f>LN('25 TSE Stocks'!Y416/'25 TSE Stocks'!Y415)</f>
        <v>4.8589179531942597E-2</v>
      </c>
      <c r="Z415">
        <f>LN('25 TSE Stocks'!Z416/'25 TSE Stocks'!Z415)</f>
        <v>1.7029748556035201E-2</v>
      </c>
    </row>
    <row r="416" spans="1:26" x14ac:dyDescent="0.25">
      <c r="A416" s="1">
        <v>44165</v>
      </c>
      <c r="B416">
        <f>LN('25 TSE Stocks'!B417/'25 TSE Stocks'!B416)</f>
        <v>2.6816204496165424E-2</v>
      </c>
      <c r="C416">
        <f>LN('25 TSE Stocks'!C417/'25 TSE Stocks'!C416)</f>
        <v>-5.7886604289916835E-3</v>
      </c>
      <c r="D416">
        <f>LN('25 TSE Stocks'!D417/'25 TSE Stocks'!D416)</f>
        <v>5.3435066807310486E-2</v>
      </c>
      <c r="E416">
        <f>LN('25 TSE Stocks'!E417/'25 TSE Stocks'!E416)</f>
        <v>5.464497436679038E-3</v>
      </c>
      <c r="F416">
        <f>LN('25 TSE Stocks'!F417/'25 TSE Stocks'!F416)</f>
        <v>-2.8016770833480351E-2</v>
      </c>
      <c r="G416">
        <f>LN('25 TSE Stocks'!G417/'25 TSE Stocks'!G416)</f>
        <v>-9.8386114681397775E-3</v>
      </c>
      <c r="H416">
        <f>LN('25 TSE Stocks'!H417/'25 TSE Stocks'!H416)</f>
        <v>-5.1150908653836459E-3</v>
      </c>
      <c r="I416">
        <f>LN('25 TSE Stocks'!I417/'25 TSE Stocks'!I416)</f>
        <v>-2.1287981857789059E-2</v>
      </c>
      <c r="J416">
        <f>LN('25 TSE Stocks'!J417/'25 TSE Stocks'!J416)</f>
        <v>9.1782879153467778E-2</v>
      </c>
      <c r="K416">
        <f>LN('25 TSE Stocks'!K417/'25 TSE Stocks'!K416)</f>
        <v>-1.6234097538951702E-2</v>
      </c>
      <c r="L416">
        <f>LN('25 TSE Stocks'!L417/'25 TSE Stocks'!L416)</f>
        <v>2.5170602105799043E-2</v>
      </c>
      <c r="M416">
        <f>LN('25 TSE Stocks'!M417/'25 TSE Stocks'!M416)</f>
        <v>-4.8528583335368629E-2</v>
      </c>
      <c r="N416">
        <f>LN('25 TSE Stocks'!N417/'25 TSE Stocks'!N416)</f>
        <v>-2.0194819117689482E-2</v>
      </c>
      <c r="O416">
        <f>LN('25 TSE Stocks'!O417/'25 TSE Stocks'!O416)</f>
        <v>-2.2409193700526089E-3</v>
      </c>
      <c r="P416">
        <f>LN('25 TSE Stocks'!P417/'25 TSE Stocks'!P416)</f>
        <v>3.7835479303388153E-2</v>
      </c>
      <c r="Q416">
        <f>LN('25 TSE Stocks'!Q417/'25 TSE Stocks'!Q416)</f>
        <v>-2.0595702298100278E-2</v>
      </c>
      <c r="R416">
        <f>LN('25 TSE Stocks'!R417/'25 TSE Stocks'!R416)</f>
        <v>2.6806494370960197E-2</v>
      </c>
      <c r="S416">
        <f>LN('25 TSE Stocks'!S417/'25 TSE Stocks'!S416)</f>
        <v>-7.272756932157589E-3</v>
      </c>
      <c r="T416">
        <f>LN('25 TSE Stocks'!T417/'25 TSE Stocks'!T416)</f>
        <v>2.1065729016898845E-2</v>
      </c>
      <c r="U416">
        <f>LN('25 TSE Stocks'!U417/'25 TSE Stocks'!U416)</f>
        <v>-5.0760705365281399E-3</v>
      </c>
      <c r="V416">
        <f>LN('25 TSE Stocks'!V417/'25 TSE Stocks'!V416)</f>
        <v>2.8488285330433568E-2</v>
      </c>
      <c r="W416">
        <f>LN('25 TSE Stocks'!W417/'25 TSE Stocks'!W416)</f>
        <v>-4.1693918144923174E-2</v>
      </c>
      <c r="X416">
        <f>LN('25 TSE Stocks'!X417/'25 TSE Stocks'!X416)</f>
        <v>-8.8782007677931461E-3</v>
      </c>
      <c r="Y416">
        <f>LN('25 TSE Stocks'!Y417/'25 TSE Stocks'!Y416)</f>
        <v>-0.10411071310410484</v>
      </c>
      <c r="Z416">
        <f>LN('25 TSE Stocks'!Z417/'25 TSE Stocks'!Z416)</f>
        <v>2.4097514730805337E-2</v>
      </c>
    </row>
    <row r="417" spans="1:26" x14ac:dyDescent="0.25">
      <c r="A417" s="1">
        <v>44172</v>
      </c>
      <c r="B417">
        <f>LN('25 TSE Stocks'!B418/'25 TSE Stocks'!B417)</f>
        <v>6.6190867836406639E-2</v>
      </c>
      <c r="C417">
        <f>LN('25 TSE Stocks'!C418/'25 TSE Stocks'!C417)</f>
        <v>3.9834528449994064E-2</v>
      </c>
      <c r="D417">
        <f>LN('25 TSE Stocks'!D418/'25 TSE Stocks'!D417)</f>
        <v>1.5329014844909025E-2</v>
      </c>
      <c r="E417">
        <f>LN('25 TSE Stocks'!E418/'25 TSE Stocks'!E417)</f>
        <v>1.1738156056097111E-2</v>
      </c>
      <c r="F417">
        <f>LN('25 TSE Stocks'!F418/'25 TSE Stocks'!F417)</f>
        <v>-6.0112949278017152E-3</v>
      </c>
      <c r="G417">
        <f>LN('25 TSE Stocks'!G418/'25 TSE Stocks'!G417)</f>
        <v>8.5245971916621352E-2</v>
      </c>
      <c r="H417">
        <f>LN('25 TSE Stocks'!H418/'25 TSE Stocks'!H417)</f>
        <v>-5.1413890773680969E-3</v>
      </c>
      <c r="I417">
        <f>LN('25 TSE Stocks'!I418/'25 TSE Stocks'!I417)</f>
        <v>1.3382802350675647E-2</v>
      </c>
      <c r="J417">
        <f>LN('25 TSE Stocks'!J418/'25 TSE Stocks'!J417)</f>
        <v>-4.6937381550224205E-3</v>
      </c>
      <c r="K417">
        <f>LN('25 TSE Stocks'!K418/'25 TSE Stocks'!K417)</f>
        <v>4.0101504225730888E-2</v>
      </c>
      <c r="L417">
        <f>LN('25 TSE Stocks'!L418/'25 TSE Stocks'!L417)</f>
        <v>2.2685357626004224E-2</v>
      </c>
      <c r="M417">
        <f>LN('25 TSE Stocks'!M418/'25 TSE Stocks'!M417)</f>
        <v>-2.8467348328112548E-2</v>
      </c>
      <c r="N417">
        <f>LN('25 TSE Stocks'!N418/'25 TSE Stocks'!N417)</f>
        <v>-2.1836710164517607E-2</v>
      </c>
      <c r="O417">
        <f>LN('25 TSE Stocks'!O418/'25 TSE Stocks'!O417)</f>
        <v>-1.8110251206295992E-2</v>
      </c>
      <c r="P417">
        <f>LN('25 TSE Stocks'!P418/'25 TSE Stocks'!P417)</f>
        <v>6.4693250278899356E-2</v>
      </c>
      <c r="Q417">
        <f>LN('25 TSE Stocks'!Q418/'25 TSE Stocks'!Q417)</f>
        <v>1.4917017281771548E-2</v>
      </c>
      <c r="R417">
        <f>LN('25 TSE Stocks'!R418/'25 TSE Stocks'!R417)</f>
        <v>2.3609948821919281E-2</v>
      </c>
      <c r="S417">
        <f>LN('25 TSE Stocks'!S418/'25 TSE Stocks'!S417)</f>
        <v>-4.1796532124214764E-3</v>
      </c>
      <c r="T417">
        <f>LN('25 TSE Stocks'!T418/'25 TSE Stocks'!T417)</f>
        <v>1.55130173147117E-2</v>
      </c>
      <c r="U417">
        <f>LN('25 TSE Stocks'!U418/'25 TSE Stocks'!U417)</f>
        <v>-1.6677880674595753E-2</v>
      </c>
      <c r="V417">
        <f>LN('25 TSE Stocks'!V418/'25 TSE Stocks'!V417)</f>
        <v>2.833418551007057E-2</v>
      </c>
      <c r="W417">
        <f>LN('25 TSE Stocks'!W418/'25 TSE Stocks'!W417)</f>
        <v>-2.5770528628599527E-2</v>
      </c>
      <c r="X417">
        <f>LN('25 TSE Stocks'!X418/'25 TSE Stocks'!X417)</f>
        <v>1.2487585816325711E-2</v>
      </c>
      <c r="Y417">
        <f>LN('25 TSE Stocks'!Y418/'25 TSE Stocks'!Y417)</f>
        <v>5.7207900229094867E-2</v>
      </c>
      <c r="Z417">
        <f>LN('25 TSE Stocks'!Z418/'25 TSE Stocks'!Z417)</f>
        <v>1.8149300893013851E-2</v>
      </c>
    </row>
    <row r="418" spans="1:26" x14ac:dyDescent="0.25">
      <c r="A418" s="1">
        <v>44179</v>
      </c>
      <c r="B418">
        <f>LN('25 TSE Stocks'!B419/'25 TSE Stocks'!B418)</f>
        <v>1.3570973650951057E-2</v>
      </c>
      <c r="C418">
        <f>LN('25 TSE Stocks'!C419/'25 TSE Stocks'!C418)</f>
        <v>-2.8290380550136881E-2</v>
      </c>
      <c r="D418">
        <f>LN('25 TSE Stocks'!D419/'25 TSE Stocks'!D418)</f>
        <v>-1.6024424412416321E-3</v>
      </c>
      <c r="E418">
        <f>LN('25 TSE Stocks'!E419/'25 TSE Stocks'!E418)</f>
        <v>6.0096521427842338E-2</v>
      </c>
      <c r="F418">
        <f>LN('25 TSE Stocks'!F419/'25 TSE Stocks'!F418)</f>
        <v>0</v>
      </c>
      <c r="G418">
        <f>LN('25 TSE Stocks'!G419/'25 TSE Stocks'!G418)</f>
        <v>1.1569528785600903E-2</v>
      </c>
      <c r="H418">
        <f>LN('25 TSE Stocks'!H419/'25 TSE Stocks'!H418)</f>
        <v>0.11663689725385135</v>
      </c>
      <c r="I418">
        <f>LN('25 TSE Stocks'!I419/'25 TSE Stocks'!I418)</f>
        <v>-0.11466290832013977</v>
      </c>
      <c r="J418">
        <f>LN('25 TSE Stocks'!J419/'25 TSE Stocks'!J418)</f>
        <v>2.1160228886905084E-2</v>
      </c>
      <c r="K418">
        <f>LN('25 TSE Stocks'!K419/'25 TSE Stocks'!K418)</f>
        <v>-1.5049619273905272E-2</v>
      </c>
      <c r="L418">
        <f>LN('25 TSE Stocks'!L419/'25 TSE Stocks'!L418)</f>
        <v>-1.6965375553910762E-2</v>
      </c>
      <c r="M418">
        <f>LN('25 TSE Stocks'!M419/'25 TSE Stocks'!M418)</f>
        <v>-4.6251015674769441E-2</v>
      </c>
      <c r="N418">
        <f>LN('25 TSE Stocks'!N419/'25 TSE Stocks'!N418)</f>
        <v>-1.3997728002019805E-2</v>
      </c>
      <c r="O418">
        <f>LN('25 TSE Stocks'!O419/'25 TSE Stocks'!O418)</f>
        <v>7.9636445583162949E-3</v>
      </c>
      <c r="P418">
        <f>LN('25 TSE Stocks'!P419/'25 TSE Stocks'!P418)</f>
        <v>-1.3234872854587458E-2</v>
      </c>
      <c r="Q418">
        <f>LN('25 TSE Stocks'!Q419/'25 TSE Stocks'!Q418)</f>
        <v>-2.3042466873768236E-2</v>
      </c>
      <c r="R418">
        <f>LN('25 TSE Stocks'!R419/'25 TSE Stocks'!R418)</f>
        <v>-1.3899160578146623E-3</v>
      </c>
      <c r="S418">
        <f>LN('25 TSE Stocks'!S419/'25 TSE Stocks'!S418)</f>
        <v>-1.7961351367959118E-2</v>
      </c>
      <c r="T418">
        <f>LN('25 TSE Stocks'!T419/'25 TSE Stocks'!T418)</f>
        <v>-5.5683841372754117E-2</v>
      </c>
      <c r="U418">
        <f>LN('25 TSE Stocks'!U419/'25 TSE Stocks'!U418)</f>
        <v>9.5276105272297969E-3</v>
      </c>
      <c r="V418">
        <f>LN('25 TSE Stocks'!V419/'25 TSE Stocks'!V418)</f>
        <v>3.1693943315784039E-3</v>
      </c>
      <c r="W418">
        <f>LN('25 TSE Stocks'!W419/'25 TSE Stocks'!W418)</f>
        <v>2.1086663485681664E-2</v>
      </c>
      <c r="X418">
        <f>LN('25 TSE Stocks'!X419/'25 TSE Stocks'!X418)</f>
        <v>-2.0035825668014776E-3</v>
      </c>
      <c r="Y418">
        <f>LN('25 TSE Stocks'!Y419/'25 TSE Stocks'!Y418)</f>
        <v>4.6098726283337589E-2</v>
      </c>
      <c r="Z418">
        <f>LN('25 TSE Stocks'!Z419/'25 TSE Stocks'!Z418)</f>
        <v>8.9526638939042263E-3</v>
      </c>
    </row>
    <row r="419" spans="1:26" x14ac:dyDescent="0.25">
      <c r="A419" s="1">
        <v>44186</v>
      </c>
      <c r="B419">
        <f>LN('25 TSE Stocks'!B420/'25 TSE Stocks'!B419)</f>
        <v>-3.166705005846368E-2</v>
      </c>
      <c r="C419">
        <f>LN('25 TSE Stocks'!C420/'25 TSE Stocks'!C419)</f>
        <v>-1.4357513619808809E-3</v>
      </c>
      <c r="D419">
        <f>LN('25 TSE Stocks'!D420/'25 TSE Stocks'!D419)</f>
        <v>-7.2435792028596275E-3</v>
      </c>
      <c r="E419">
        <f>LN('25 TSE Stocks'!E420/'25 TSE Stocks'!E419)</f>
        <v>-1.0195590281565321E-2</v>
      </c>
      <c r="F419">
        <f>LN('25 TSE Stocks'!F420/'25 TSE Stocks'!F419)</f>
        <v>1.1986818974783287E-2</v>
      </c>
      <c r="G419">
        <f>LN('25 TSE Stocks'!G420/'25 TSE Stocks'!G419)</f>
        <v>-1.5541569266473002E-2</v>
      </c>
      <c r="H419">
        <f>LN('25 TSE Stocks'!H420/'25 TSE Stocks'!H419)</f>
        <v>-3.2636936771977335E-2</v>
      </c>
      <c r="I419">
        <f>LN('25 TSE Stocks'!I420/'25 TSE Stocks'!I419)</f>
        <v>-3.0271116402194462E-2</v>
      </c>
      <c r="J419">
        <f>LN('25 TSE Stocks'!J420/'25 TSE Stocks'!J419)</f>
        <v>6.2617806589714163E-3</v>
      </c>
      <c r="K419">
        <f>LN('25 TSE Stocks'!K420/'25 TSE Stocks'!K419)</f>
        <v>1.8189444526418411E-2</v>
      </c>
      <c r="L419">
        <f>LN('25 TSE Stocks'!L420/'25 TSE Stocks'!L419)</f>
        <v>7.5758172783689454E-3</v>
      </c>
      <c r="M419">
        <f>LN('25 TSE Stocks'!M420/'25 TSE Stocks'!M419)</f>
        <v>-9.5789113977686E-3</v>
      </c>
      <c r="N419">
        <f>LN('25 TSE Stocks'!N420/'25 TSE Stocks'!N419)</f>
        <v>-8.3264898852623073E-3</v>
      </c>
      <c r="O419">
        <f>LN('25 TSE Stocks'!O420/'25 TSE Stocks'!O419)</f>
        <v>1.6296986420217575E-2</v>
      </c>
      <c r="P419">
        <f>LN('25 TSE Stocks'!P420/'25 TSE Stocks'!P419)</f>
        <v>-7.8400372056305586E-4</v>
      </c>
      <c r="Q419">
        <f>LN('25 TSE Stocks'!Q420/'25 TSE Stocks'!Q419)</f>
        <v>2.0762001009434844E-2</v>
      </c>
      <c r="R419">
        <f>LN('25 TSE Stocks'!R420/'25 TSE Stocks'!R419)</f>
        <v>1.7919174760659722E-2</v>
      </c>
      <c r="S419">
        <f>LN('25 TSE Stocks'!S420/'25 TSE Stocks'!S419)</f>
        <v>1.9007987330493619E-2</v>
      </c>
      <c r="T419">
        <f>LN('25 TSE Stocks'!T420/'25 TSE Stocks'!T419)</f>
        <v>-2.4406300370226272E-2</v>
      </c>
      <c r="U419">
        <f>LN('25 TSE Stocks'!U420/'25 TSE Stocks'!U419)</f>
        <v>7.53190422695269E-3</v>
      </c>
      <c r="V419">
        <f>LN('25 TSE Stocks'!V420/'25 TSE Stocks'!V419)</f>
        <v>-3.8056828092959509E-2</v>
      </c>
      <c r="W419">
        <f>LN('25 TSE Stocks'!W420/'25 TSE Stocks'!W419)</f>
        <v>-2.8573331588121743E-2</v>
      </c>
      <c r="X419">
        <f>LN('25 TSE Stocks'!X420/'25 TSE Stocks'!X419)</f>
        <v>2.456524056343231E-2</v>
      </c>
      <c r="Y419">
        <f>LN('25 TSE Stocks'!Y420/'25 TSE Stocks'!Y419)</f>
        <v>3.323087398858765E-2</v>
      </c>
      <c r="Z419">
        <f>LN('25 TSE Stocks'!Z420/'25 TSE Stocks'!Z419)</f>
        <v>4.7006007366803819E-2</v>
      </c>
    </row>
    <row r="420" spans="1:26" x14ac:dyDescent="0.25">
      <c r="A420" s="1">
        <v>44193</v>
      </c>
      <c r="B420">
        <f>LN('25 TSE Stocks'!B421/'25 TSE Stocks'!B420)</f>
        <v>5.1684479876297561E-2</v>
      </c>
      <c r="C420">
        <f>LN('25 TSE Stocks'!C421/'25 TSE Stocks'!C420)</f>
        <v>2.1322784373871612E-2</v>
      </c>
      <c r="D420">
        <f>LN('25 TSE Stocks'!D421/'25 TSE Stocks'!D420)</f>
        <v>3.0233151711994068E-2</v>
      </c>
      <c r="E420">
        <f>LN('25 TSE Stocks'!E421/'25 TSE Stocks'!E420)</f>
        <v>-1.0300441717953836E-2</v>
      </c>
      <c r="F420">
        <f>LN('25 TSE Stocks'!F421/'25 TSE Stocks'!F420)</f>
        <v>6.3785952777748378E-3</v>
      </c>
      <c r="G420">
        <f>LN('25 TSE Stocks'!G421/'25 TSE Stocks'!G420)</f>
        <v>2.1339469999521851E-2</v>
      </c>
      <c r="H420">
        <f>LN('25 TSE Stocks'!H421/'25 TSE Stocks'!H420)</f>
        <v>2.8039236394421428E-2</v>
      </c>
      <c r="I420">
        <f>LN('25 TSE Stocks'!I421/'25 TSE Stocks'!I420)</f>
        <v>4.3533910280604916E-2</v>
      </c>
      <c r="J420">
        <f>LN('25 TSE Stocks'!J421/'25 TSE Stocks'!J420)</f>
        <v>3.154063449575354E-2</v>
      </c>
      <c r="K420">
        <f>LN('25 TSE Stocks'!K421/'25 TSE Stocks'!K420)</f>
        <v>-1.1825169342873275E-2</v>
      </c>
      <c r="L420">
        <f>LN('25 TSE Stocks'!L421/'25 TSE Stocks'!L420)</f>
        <v>-1.9048302303899558E-2</v>
      </c>
      <c r="M420">
        <f>LN('25 TSE Stocks'!M421/'25 TSE Stocks'!M420)</f>
        <v>1.6785098672903918E-2</v>
      </c>
      <c r="N420">
        <f>LN('25 TSE Stocks'!N421/'25 TSE Stocks'!N420)</f>
        <v>1.6172949765571987E-2</v>
      </c>
      <c r="O420">
        <f>LN('25 TSE Stocks'!O421/'25 TSE Stocks'!O420)</f>
        <v>-3.980055742173487E-2</v>
      </c>
      <c r="P420">
        <f>LN('25 TSE Stocks'!P421/'25 TSE Stocks'!P420)</f>
        <v>-1.5014362277683092E-2</v>
      </c>
      <c r="Q420">
        <f>LN('25 TSE Stocks'!Q421/'25 TSE Stocks'!Q420)</f>
        <v>9.0910510565500799E-3</v>
      </c>
      <c r="R420">
        <f>LN('25 TSE Stocks'!R421/'25 TSE Stocks'!R420)</f>
        <v>-2.7323135384728304E-4</v>
      </c>
      <c r="S420">
        <f>LN('25 TSE Stocks'!S421/'25 TSE Stocks'!S420)</f>
        <v>5.2163664641932299E-3</v>
      </c>
      <c r="T420">
        <f>LN('25 TSE Stocks'!T421/'25 TSE Stocks'!T420)</f>
        <v>-6.8175689893623225E-3</v>
      </c>
      <c r="U420">
        <f>LN('25 TSE Stocks'!U421/'25 TSE Stocks'!U420)</f>
        <v>1.3516226679495496E-2</v>
      </c>
      <c r="V420">
        <f>LN('25 TSE Stocks'!V421/'25 TSE Stocks'!V420)</f>
        <v>-6.5962152809156726E-3</v>
      </c>
      <c r="W420">
        <f>LN('25 TSE Stocks'!W421/'25 TSE Stocks'!W420)</f>
        <v>-4.3034562275051178E-3</v>
      </c>
      <c r="X420">
        <f>LN('25 TSE Stocks'!X421/'25 TSE Stocks'!X420)</f>
        <v>-2.2561657996630711E-2</v>
      </c>
      <c r="Y420">
        <f>LN('25 TSE Stocks'!Y421/'25 TSE Stocks'!Y420)</f>
        <v>3.8836615642530619E-3</v>
      </c>
      <c r="Z420">
        <f>LN('25 TSE Stocks'!Z421/'25 TSE Stocks'!Z420)</f>
        <v>1.3513867042160689E-2</v>
      </c>
    </row>
    <row r="421" spans="1:26" x14ac:dyDescent="0.25">
      <c r="A421" s="1">
        <v>44200</v>
      </c>
      <c r="B421">
        <f>LN('25 TSE Stocks'!B422/'25 TSE Stocks'!B421)</f>
        <v>0.17490887723695864</v>
      </c>
      <c r="C421">
        <f>LN('25 TSE Stocks'!C422/'25 TSE Stocks'!C421)</f>
        <v>3.5915419796257404E-2</v>
      </c>
      <c r="D421">
        <f>LN('25 TSE Stocks'!D422/'25 TSE Stocks'!D421)</f>
        <v>2.7059797729419015E-2</v>
      </c>
      <c r="E421">
        <f>LN('25 TSE Stocks'!E422/'25 TSE Stocks'!E421)</f>
        <v>1.710906655405427E-2</v>
      </c>
      <c r="F421">
        <f>LN('25 TSE Stocks'!F422/'25 TSE Stocks'!F421)</f>
        <v>6.4319197299607819E-2</v>
      </c>
      <c r="G421">
        <f>LN('25 TSE Stocks'!G422/'25 TSE Stocks'!G421)</f>
        <v>-2.2645406531710782E-3</v>
      </c>
      <c r="H421">
        <f>LN('25 TSE Stocks'!H422/'25 TSE Stocks'!H421)</f>
        <v>5.8181976936552152E-2</v>
      </c>
      <c r="I421">
        <f>LN('25 TSE Stocks'!I422/'25 TSE Stocks'!I421)</f>
        <v>-4.1700729198943902E-2</v>
      </c>
      <c r="J421">
        <f>LN('25 TSE Stocks'!J422/'25 TSE Stocks'!J421)</f>
        <v>6.3656022714910845E-2</v>
      </c>
      <c r="K421">
        <f>LN('25 TSE Stocks'!K422/'25 TSE Stocks'!K421)</f>
        <v>-1.6806345328888188E-2</v>
      </c>
      <c r="L421">
        <f>LN('25 TSE Stocks'!L422/'25 TSE Stocks'!L421)</f>
        <v>1.1472485025530542E-2</v>
      </c>
      <c r="M421">
        <f>LN('25 TSE Stocks'!M422/'25 TSE Stocks'!M421)</f>
        <v>1.0066588459007946E-2</v>
      </c>
      <c r="N421">
        <f>LN('25 TSE Stocks'!N422/'25 TSE Stocks'!N421)</f>
        <v>7.9441340133634505E-2</v>
      </c>
      <c r="O421">
        <f>LN('25 TSE Stocks'!O422/'25 TSE Stocks'!O421)</f>
        <v>1.3512200236323334E-2</v>
      </c>
      <c r="P421">
        <f>LN('25 TSE Stocks'!P422/'25 TSE Stocks'!P421)</f>
        <v>-9.1152379068553183E-2</v>
      </c>
      <c r="Q421">
        <f>LN('25 TSE Stocks'!Q422/'25 TSE Stocks'!Q421)</f>
        <v>3.0085736219554408E-2</v>
      </c>
      <c r="R421">
        <f>LN('25 TSE Stocks'!R422/'25 TSE Stocks'!R421)</f>
        <v>8.7102462354932117E-2</v>
      </c>
      <c r="S421">
        <f>LN('25 TSE Stocks'!S422/'25 TSE Stocks'!S421)</f>
        <v>2.3651495443007139E-2</v>
      </c>
      <c r="T421">
        <f>LN('25 TSE Stocks'!T422/'25 TSE Stocks'!T421)</f>
        <v>3.1826451237011416E-2</v>
      </c>
      <c r="U421">
        <f>LN('25 TSE Stocks'!U422/'25 TSE Stocks'!U421)</f>
        <v>1.6817958011715597E-3</v>
      </c>
      <c r="V421">
        <f>LN('25 TSE Stocks'!V422/'25 TSE Stocks'!V421)</f>
        <v>3.7029200606409567E-2</v>
      </c>
      <c r="W421">
        <f>LN('25 TSE Stocks'!W422/'25 TSE Stocks'!W421)</f>
        <v>4.3771873747926578E-2</v>
      </c>
      <c r="X421">
        <f>LN('25 TSE Stocks'!X422/'25 TSE Stocks'!X421)</f>
        <v>-5.0630014545556936E-3</v>
      </c>
      <c r="Y421">
        <f>LN('25 TSE Stocks'!Y422/'25 TSE Stocks'!Y421)</f>
        <v>6.2939943522286559E-2</v>
      </c>
      <c r="Z421">
        <f>LN('25 TSE Stocks'!Z422/'25 TSE Stocks'!Z421)</f>
        <v>-1.8628892380927516E-2</v>
      </c>
    </row>
    <row r="422" spans="1:26" x14ac:dyDescent="0.25">
      <c r="A422" s="1">
        <v>44207</v>
      </c>
      <c r="B422">
        <f>LN('25 TSE Stocks'!B423/'25 TSE Stocks'!B422)</f>
        <v>2.4692637834984651E-2</v>
      </c>
      <c r="C422">
        <f>LN('25 TSE Stocks'!C423/'25 TSE Stocks'!C422)</f>
        <v>-1.5037888787129609E-2</v>
      </c>
      <c r="D422">
        <f>LN('25 TSE Stocks'!D423/'25 TSE Stocks'!D422)</f>
        <v>-1.9253487461307575E-2</v>
      </c>
      <c r="E422">
        <f>LN('25 TSE Stocks'!E423/'25 TSE Stocks'!E422)</f>
        <v>-3.5394261401815244E-2</v>
      </c>
      <c r="F422">
        <f>LN('25 TSE Stocks'!F423/'25 TSE Stocks'!F422)</f>
        <v>2.3367916457608787E-2</v>
      </c>
      <c r="G422">
        <f>LN('25 TSE Stocks'!G423/'25 TSE Stocks'!G422)</f>
        <v>-2.6290579190326839E-2</v>
      </c>
      <c r="H422">
        <f>LN('25 TSE Stocks'!H423/'25 TSE Stocks'!H422)</f>
        <v>-8.7337297060542819E-3</v>
      </c>
      <c r="I422">
        <f>LN('25 TSE Stocks'!I423/'25 TSE Stocks'!I422)</f>
        <v>4.3894193557225347E-2</v>
      </c>
      <c r="J422">
        <f>LN('25 TSE Stocks'!J423/'25 TSE Stocks'!J422)</f>
        <v>-2.8008654918529857E-2</v>
      </c>
      <c r="K422">
        <f>LN('25 TSE Stocks'!K423/'25 TSE Stocks'!K422)</f>
        <v>-2.7061879698471927E-2</v>
      </c>
      <c r="L422">
        <f>LN('25 TSE Stocks'!L423/'25 TSE Stocks'!L422)</f>
        <v>2.626786788044454E-2</v>
      </c>
      <c r="M422">
        <f>LN('25 TSE Stocks'!M423/'25 TSE Stocks'!M422)</f>
        <v>1.1245033905196255E-2</v>
      </c>
      <c r="N422">
        <f>LN('25 TSE Stocks'!N423/'25 TSE Stocks'!N422)</f>
        <v>-4.348514779454845E-2</v>
      </c>
      <c r="O422">
        <f>LN('25 TSE Stocks'!O423/'25 TSE Stocks'!O422)</f>
        <v>-1.8123880126283829E-2</v>
      </c>
      <c r="P422">
        <f>LN('25 TSE Stocks'!P423/'25 TSE Stocks'!P422)</f>
        <v>-1.9452511416713045E-2</v>
      </c>
      <c r="Q422">
        <f>LN('25 TSE Stocks'!Q423/'25 TSE Stocks'!Q422)</f>
        <v>1.5250811490265113E-2</v>
      </c>
      <c r="R422">
        <f>LN('25 TSE Stocks'!R423/'25 TSE Stocks'!R422)</f>
        <v>-1.5039715361843489E-3</v>
      </c>
      <c r="S422">
        <f>LN('25 TSE Stocks'!S423/'25 TSE Stocks'!S422)</f>
        <v>1.6129391476695242E-2</v>
      </c>
      <c r="T422">
        <f>LN('25 TSE Stocks'!T423/'25 TSE Stocks'!T422)</f>
        <v>6.529129461085896E-2</v>
      </c>
      <c r="U422">
        <f>LN('25 TSE Stocks'!U423/'25 TSE Stocks'!U422)</f>
        <v>-2.8086238181694559E-3</v>
      </c>
      <c r="V422">
        <f>LN('25 TSE Stocks'!V423/'25 TSE Stocks'!V422)</f>
        <v>-2.6495884943961601E-2</v>
      </c>
      <c r="W422">
        <f>LN('25 TSE Stocks'!W423/'25 TSE Stocks'!W422)</f>
        <v>-2.6668268360185668E-2</v>
      </c>
      <c r="X422">
        <f>LN('25 TSE Stocks'!X423/'25 TSE Stocks'!X422)</f>
        <v>-1.7192474451585144E-2</v>
      </c>
      <c r="Y422">
        <f>LN('25 TSE Stocks'!Y423/'25 TSE Stocks'!Y422)</f>
        <v>6.9092318707274031E-2</v>
      </c>
      <c r="Z422">
        <f>LN('25 TSE Stocks'!Z423/'25 TSE Stocks'!Z422)</f>
        <v>8.5106807306880982E-3</v>
      </c>
    </row>
    <row r="423" spans="1:26" x14ac:dyDescent="0.25">
      <c r="A423" s="1">
        <v>44214</v>
      </c>
      <c r="B423">
        <f>LN('25 TSE Stocks'!B424/'25 TSE Stocks'!B423)</f>
        <v>2.7398971066965812E-2</v>
      </c>
      <c r="C423">
        <f>LN('25 TSE Stocks'!C424/'25 TSE Stocks'!C423)</f>
        <v>3.385559609273054E-2</v>
      </c>
      <c r="D423">
        <f>LN('25 TSE Stocks'!D424/'25 TSE Stocks'!D423)</f>
        <v>1.0058189143035136E-2</v>
      </c>
      <c r="E423">
        <f>LN('25 TSE Stocks'!E424/'25 TSE Stocks'!E423)</f>
        <v>1.2227232598139556E-2</v>
      </c>
      <c r="F423">
        <f>LN('25 TSE Stocks'!F424/'25 TSE Stocks'!F423)</f>
        <v>-3.0382665049186484E-2</v>
      </c>
      <c r="G423">
        <f>LN('25 TSE Stocks'!G424/'25 TSE Stocks'!G423)</f>
        <v>-9.4849734225966702E-3</v>
      </c>
      <c r="H423">
        <f>LN('25 TSE Stocks'!H424/'25 TSE Stocks'!H423)</f>
        <v>3.8714567660037259E-2</v>
      </c>
      <c r="I423">
        <f>LN('25 TSE Stocks'!I424/'25 TSE Stocks'!I423)</f>
        <v>-3.2286005851226256E-2</v>
      </c>
      <c r="J423">
        <f>LN('25 TSE Stocks'!J424/'25 TSE Stocks'!J423)</f>
        <v>1.1605581126980201E-2</v>
      </c>
      <c r="K423">
        <f>LN('25 TSE Stocks'!K424/'25 TSE Stocks'!K423)</f>
        <v>-8.3473874619514003E-3</v>
      </c>
      <c r="L423">
        <f>LN('25 TSE Stocks'!L424/'25 TSE Stocks'!L423)</f>
        <v>1.2879634524969808E-2</v>
      </c>
      <c r="M423">
        <f>LN('25 TSE Stocks'!M424/'25 TSE Stocks'!M423)</f>
        <v>-2.8189067453761738E-2</v>
      </c>
      <c r="N423">
        <f>LN('25 TSE Stocks'!N424/'25 TSE Stocks'!N423)</f>
        <v>-3.1851073358562985E-2</v>
      </c>
      <c r="O423">
        <f>LN('25 TSE Stocks'!O424/'25 TSE Stocks'!O423)</f>
        <v>3.5925124554058052E-2</v>
      </c>
      <c r="P423">
        <f>LN('25 TSE Stocks'!P424/'25 TSE Stocks'!P423)</f>
        <v>-1.438870937835723E-2</v>
      </c>
      <c r="Q423">
        <f>LN('25 TSE Stocks'!Q424/'25 TSE Stocks'!Q423)</f>
        <v>-1.7448579036440329E-2</v>
      </c>
      <c r="R423">
        <f>LN('25 TSE Stocks'!R424/'25 TSE Stocks'!R423)</f>
        <v>-9.0727477398858582E-3</v>
      </c>
      <c r="S423">
        <f>LN('25 TSE Stocks'!S424/'25 TSE Stocks'!S423)</f>
        <v>-2.2245553939762075E-2</v>
      </c>
      <c r="T423">
        <f>LN('25 TSE Stocks'!T424/'25 TSE Stocks'!T423)</f>
        <v>-3.9582554411493861E-3</v>
      </c>
      <c r="U423">
        <f>LN('25 TSE Stocks'!U424/'25 TSE Stocks'!U423)</f>
        <v>-1.7669816446387872E-2</v>
      </c>
      <c r="V423">
        <f>LN('25 TSE Stocks'!V424/'25 TSE Stocks'!V423)</f>
        <v>-2.1847810539681753E-2</v>
      </c>
      <c r="W423">
        <f>LN('25 TSE Stocks'!W424/'25 TSE Stocks'!W423)</f>
        <v>-2.7398997224152712E-2</v>
      </c>
      <c r="X423">
        <f>LN('25 TSE Stocks'!X424/'25 TSE Stocks'!X423)</f>
        <v>-2.0860076831004704E-2</v>
      </c>
      <c r="Y423">
        <f>LN('25 TSE Stocks'!Y424/'25 TSE Stocks'!Y423)</f>
        <v>3.2161550662547292E-2</v>
      </c>
      <c r="Z423">
        <f>LN('25 TSE Stocks'!Z424/'25 TSE Stocks'!Z423)</f>
        <v>3.1695608139802267E-2</v>
      </c>
    </row>
    <row r="424" spans="1:26" x14ac:dyDescent="0.25">
      <c r="A424" s="1">
        <v>44221</v>
      </c>
      <c r="B424">
        <f>LN('25 TSE Stocks'!B425/'25 TSE Stocks'!B424)</f>
        <v>-7.6697352834171895E-2</v>
      </c>
      <c r="C424">
        <f>LN('25 TSE Stocks'!C425/'25 TSE Stocks'!C424)</f>
        <v>-0.13372159575877665</v>
      </c>
      <c r="D424">
        <f>LN('25 TSE Stocks'!D425/'25 TSE Stocks'!D424)</f>
        <v>-8.5123634884713209E-2</v>
      </c>
      <c r="E424">
        <f>LN('25 TSE Stocks'!E425/'25 TSE Stocks'!E424)</f>
        <v>-4.9832399709828681E-2</v>
      </c>
      <c r="F424">
        <f>LN('25 TSE Stocks'!F425/'25 TSE Stocks'!F424)</f>
        <v>-2.8774389128785657E-2</v>
      </c>
      <c r="G424">
        <f>LN('25 TSE Stocks'!G425/'25 TSE Stocks'!G424)</f>
        <v>-4.8137476815834614E-2</v>
      </c>
      <c r="H424">
        <f>LN('25 TSE Stocks'!H425/'25 TSE Stocks'!H424)</f>
        <v>0</v>
      </c>
      <c r="I424">
        <f>LN('25 TSE Stocks'!I425/'25 TSE Stocks'!I424)</f>
        <v>4.7409502955303683E-3</v>
      </c>
      <c r="J424">
        <f>LN('25 TSE Stocks'!J425/'25 TSE Stocks'!J424)</f>
        <v>-6.0648668388236592E-2</v>
      </c>
      <c r="K424">
        <f>LN('25 TSE Stocks'!K425/'25 TSE Stocks'!K424)</f>
        <v>-1.2653031689697933E-2</v>
      </c>
      <c r="L424">
        <f>LN('25 TSE Stocks'!L425/'25 TSE Stocks'!L424)</f>
        <v>-2.4052923618482148E-2</v>
      </c>
      <c r="M424">
        <f>LN('25 TSE Stocks'!M425/'25 TSE Stocks'!M424)</f>
        <v>-2.6135517351932421E-2</v>
      </c>
      <c r="N424">
        <f>LN('25 TSE Stocks'!N425/'25 TSE Stocks'!N424)</f>
        <v>-2.5727593055813614E-2</v>
      </c>
      <c r="O424">
        <f>LN('25 TSE Stocks'!O425/'25 TSE Stocks'!O424)</f>
        <v>9.1318138578520669E-2</v>
      </c>
      <c r="P424">
        <f>LN('25 TSE Stocks'!P425/'25 TSE Stocks'!P424)</f>
        <v>4.6025749818391033E-2</v>
      </c>
      <c r="Q424">
        <f>LN('25 TSE Stocks'!Q425/'25 TSE Stocks'!Q424)</f>
        <v>-4.410189161627648E-3</v>
      </c>
      <c r="R424">
        <f>LN('25 TSE Stocks'!R425/'25 TSE Stocks'!R424)</f>
        <v>2.7808945901407101E-3</v>
      </c>
      <c r="S424">
        <f>LN('25 TSE Stocks'!S425/'25 TSE Stocks'!S424)</f>
        <v>3.8118807409410309E-2</v>
      </c>
      <c r="T424">
        <f>LN('25 TSE Stocks'!T425/'25 TSE Stocks'!T424)</f>
        <v>1.8524272331624354E-2</v>
      </c>
      <c r="U424">
        <f>LN('25 TSE Stocks'!U425/'25 TSE Stocks'!U424)</f>
        <v>-1.1517046741979207E-2</v>
      </c>
      <c r="V424">
        <f>LN('25 TSE Stocks'!V425/'25 TSE Stocks'!V424)</f>
        <v>1.6595064836492285E-2</v>
      </c>
      <c r="W424">
        <f>LN('25 TSE Stocks'!W425/'25 TSE Stocks'!W424)</f>
        <v>-1.9802622953886458E-2</v>
      </c>
      <c r="X424">
        <f>LN('25 TSE Stocks'!X425/'25 TSE Stocks'!X424)</f>
        <v>1.0484377101275557E-2</v>
      </c>
      <c r="Y424">
        <f>LN('25 TSE Stocks'!Y425/'25 TSE Stocks'!Y424)</f>
        <v>1.8679579425100668E-2</v>
      </c>
      <c r="Z424">
        <f>LN('25 TSE Stocks'!Z425/'25 TSE Stocks'!Z424)</f>
        <v>4.495139033609262E-2</v>
      </c>
    </row>
    <row r="425" spans="1:26" x14ac:dyDescent="0.25">
      <c r="A425" s="1">
        <v>44228</v>
      </c>
      <c r="B425">
        <f>LN('25 TSE Stocks'!B426/'25 TSE Stocks'!B425)</f>
        <v>-7.6904087672042279E-2</v>
      </c>
      <c r="C425">
        <f>LN('25 TSE Stocks'!C426/'25 TSE Stocks'!C425)</f>
        <v>2.2574338755785704E-2</v>
      </c>
      <c r="D425">
        <f>LN('25 TSE Stocks'!D426/'25 TSE Stocks'!D425)</f>
        <v>2.8100930761474296E-2</v>
      </c>
      <c r="E425">
        <f>LN('25 TSE Stocks'!E426/'25 TSE Stocks'!E425)</f>
        <v>-1.8264856015369297E-3</v>
      </c>
      <c r="F425">
        <f>LN('25 TSE Stocks'!F426/'25 TSE Stocks'!F425)</f>
        <v>7.3316225364355322E-2</v>
      </c>
      <c r="G425">
        <f>LN('25 TSE Stocks'!G426/'25 TSE Stocks'!G425)</f>
        <v>8.1769222767732297E-2</v>
      </c>
      <c r="H425">
        <f>LN('25 TSE Stocks'!H426/'25 TSE Stocks'!H425)</f>
        <v>0.25552495955548088</v>
      </c>
      <c r="I425">
        <f>LN('25 TSE Stocks'!I426/'25 TSE Stocks'!I425)</f>
        <v>6.4960729292460412E-2</v>
      </c>
      <c r="J425">
        <f>LN('25 TSE Stocks'!J426/'25 TSE Stocks'!J425)</f>
        <v>-2.6922394722738233E-2</v>
      </c>
      <c r="K425">
        <f>LN('25 TSE Stocks'!K426/'25 TSE Stocks'!K425)</f>
        <v>-7.5807138932262388E-2</v>
      </c>
      <c r="L425">
        <f>LN('25 TSE Stocks'!L426/'25 TSE Stocks'!L425)</f>
        <v>-1.6997606436400903E-2</v>
      </c>
      <c r="M425">
        <f>LN('25 TSE Stocks'!M426/'25 TSE Stocks'!M425)</f>
        <v>7.6129902210191475E-2</v>
      </c>
      <c r="N425">
        <f>LN('25 TSE Stocks'!N426/'25 TSE Stocks'!N425)</f>
        <v>8.3818710123390455E-2</v>
      </c>
      <c r="O425">
        <f>LN('25 TSE Stocks'!O426/'25 TSE Stocks'!O425)</f>
        <v>-6.7761406462531768E-3</v>
      </c>
      <c r="P425">
        <f>LN('25 TSE Stocks'!P426/'25 TSE Stocks'!P425)</f>
        <v>4.813085171043726E-2</v>
      </c>
      <c r="Q425">
        <f>LN('25 TSE Stocks'!Q426/'25 TSE Stocks'!Q425)</f>
        <v>-6.1522728111428192E-2</v>
      </c>
      <c r="R425">
        <f>LN('25 TSE Stocks'!R426/'25 TSE Stocks'!R425)</f>
        <v>3.862824915520302E-2</v>
      </c>
      <c r="S425">
        <f>LN('25 TSE Stocks'!S426/'25 TSE Stocks'!S425)</f>
        <v>4.2395763372354983E-2</v>
      </c>
      <c r="T425">
        <f>LN('25 TSE Stocks'!T426/'25 TSE Stocks'!T425)</f>
        <v>-6.6964283600713746E-3</v>
      </c>
      <c r="U425">
        <f>LN('25 TSE Stocks'!U426/'25 TSE Stocks'!U425)</f>
        <v>-4.5373566656137225E-2</v>
      </c>
      <c r="V425">
        <f>LN('25 TSE Stocks'!V426/'25 TSE Stocks'!V425)</f>
        <v>4.2532020592413483E-2</v>
      </c>
      <c r="W425">
        <f>LN('25 TSE Stocks'!W426/'25 TSE Stocks'!W425)</f>
        <v>0.10034799256970035</v>
      </c>
      <c r="X425">
        <f>LN('25 TSE Stocks'!X426/'25 TSE Stocks'!X425)</f>
        <v>-2.1506191508682358E-2</v>
      </c>
      <c r="Y425">
        <f>LN('25 TSE Stocks'!Y426/'25 TSE Stocks'!Y425)</f>
        <v>6.5877872517704312E-3</v>
      </c>
      <c r="Z425">
        <f>LN('25 TSE Stocks'!Z426/'25 TSE Stocks'!Z425)</f>
        <v>-1.901794419592891E-2</v>
      </c>
    </row>
    <row r="426" spans="1:26" x14ac:dyDescent="0.25">
      <c r="A426" s="1">
        <v>44235</v>
      </c>
      <c r="B426">
        <f>LN('25 TSE Stocks'!B427/'25 TSE Stocks'!B426)</f>
        <v>9.3841653470637845E-2</v>
      </c>
      <c r="C426">
        <f>LN('25 TSE Stocks'!C427/'25 TSE Stocks'!C426)</f>
        <v>1.6236531157659224E-2</v>
      </c>
      <c r="D426">
        <f>LN('25 TSE Stocks'!D427/'25 TSE Stocks'!D426)</f>
        <v>-0.12115042229553948</v>
      </c>
      <c r="E426">
        <f>LN('25 TSE Stocks'!E427/'25 TSE Stocks'!E426)</f>
        <v>-1.8298277565182836E-3</v>
      </c>
      <c r="F426">
        <f>LN('25 TSE Stocks'!F427/'25 TSE Stocks'!F426)</f>
        <v>4.5673482530315536E-2</v>
      </c>
      <c r="G426">
        <f>LN('25 TSE Stocks'!G427/'25 TSE Stocks'!G426)</f>
        <v>6.0134421707172821E-2</v>
      </c>
      <c r="H426">
        <f>LN('25 TSE Stocks'!H427/'25 TSE Stocks'!H426)</f>
        <v>3.5316650750738796E-2</v>
      </c>
      <c r="I426">
        <f>LN('25 TSE Stocks'!I427/'25 TSE Stocks'!I426)</f>
        <v>9.2437632995392462E-3</v>
      </c>
      <c r="J426">
        <f>LN('25 TSE Stocks'!J427/'25 TSE Stocks'!J426)</f>
        <v>8.3613604126462262E-3</v>
      </c>
      <c r="K426">
        <f>LN('25 TSE Stocks'!K427/'25 TSE Stocks'!K426)</f>
        <v>2.1739993212374725E-2</v>
      </c>
      <c r="L426">
        <f>LN('25 TSE Stocks'!L427/'25 TSE Stocks'!L426)</f>
        <v>-5.7307170237472956E-3</v>
      </c>
      <c r="M426">
        <f>LN('25 TSE Stocks'!M427/'25 TSE Stocks'!M426)</f>
        <v>2.164582401972933E-2</v>
      </c>
      <c r="N426">
        <f>LN('25 TSE Stocks'!N427/'25 TSE Stocks'!N426)</f>
        <v>2.3305662251247486E-2</v>
      </c>
      <c r="O426">
        <f>LN('25 TSE Stocks'!O427/'25 TSE Stocks'!O426)</f>
        <v>3.1405349014822399E-2</v>
      </c>
      <c r="P426">
        <f>LN('25 TSE Stocks'!P427/'25 TSE Stocks'!P426)</f>
        <v>-7.447163642646271E-3</v>
      </c>
      <c r="Q426">
        <f>LN('25 TSE Stocks'!Q427/'25 TSE Stocks'!Q426)</f>
        <v>4.6892642900787261E-3</v>
      </c>
      <c r="R426">
        <f>LN('25 TSE Stocks'!R427/'25 TSE Stocks'!R426)</f>
        <v>5.8125462355787284E-3</v>
      </c>
      <c r="S426">
        <f>LN('25 TSE Stocks'!S427/'25 TSE Stocks'!S426)</f>
        <v>3.7664093934730563E-3</v>
      </c>
      <c r="T426">
        <f>LN('25 TSE Stocks'!T427/'25 TSE Stocks'!T426)</f>
        <v>5.8712514104019654E-2</v>
      </c>
      <c r="U426">
        <f>LN('25 TSE Stocks'!U427/'25 TSE Stocks'!U426)</f>
        <v>3.0654862588549017E-2</v>
      </c>
      <c r="V426">
        <f>LN('25 TSE Stocks'!V427/'25 TSE Stocks'!V426)</f>
        <v>-3.9245887486314579E-2</v>
      </c>
      <c r="W426">
        <f>LN('25 TSE Stocks'!W427/'25 TSE Stocks'!W426)</f>
        <v>-2.493137477431235E-2</v>
      </c>
      <c r="X426">
        <f>LN('25 TSE Stocks'!X427/'25 TSE Stocks'!X426)</f>
        <v>1.8163054586056084E-2</v>
      </c>
      <c r="Y426">
        <f>LN('25 TSE Stocks'!Y427/'25 TSE Stocks'!Y426)</f>
        <v>1.3046453125097472E-2</v>
      </c>
      <c r="Z426">
        <f>LN('25 TSE Stocks'!Z427/'25 TSE Stocks'!Z426)</f>
        <v>2.2152804469493931E-2</v>
      </c>
    </row>
    <row r="427" spans="1:26" x14ac:dyDescent="0.25">
      <c r="A427" s="1">
        <v>44242</v>
      </c>
      <c r="B427">
        <f>LN('25 TSE Stocks'!B428/'25 TSE Stocks'!B427)</f>
        <v>-5.6140864736908391E-3</v>
      </c>
      <c r="C427">
        <f>LN('25 TSE Stocks'!C428/'25 TSE Stocks'!C427)</f>
        <v>2.7438492999593778E-2</v>
      </c>
      <c r="D427">
        <f>LN('25 TSE Stocks'!D428/'25 TSE Stocks'!D427)</f>
        <v>5.8945653634618907E-2</v>
      </c>
      <c r="E427">
        <f>LN('25 TSE Stocks'!E428/'25 TSE Stocks'!E427)</f>
        <v>-3.6367711699495479E-2</v>
      </c>
      <c r="F427">
        <f>LN('25 TSE Stocks'!F428/'25 TSE Stocks'!F427)</f>
        <v>3.9686408471871229E-2</v>
      </c>
      <c r="G427">
        <f>LN('25 TSE Stocks'!G428/'25 TSE Stocks'!G427)</f>
        <v>-4.2244336822652016E-2</v>
      </c>
      <c r="H427">
        <f>LN('25 TSE Stocks'!H428/'25 TSE Stocks'!H427)</f>
        <v>-7.8729212190949069E-2</v>
      </c>
      <c r="I427">
        <f>LN('25 TSE Stocks'!I428/'25 TSE Stocks'!I427)</f>
        <v>1.2262441921424425E-2</v>
      </c>
      <c r="J427">
        <f>LN('25 TSE Stocks'!J428/'25 TSE Stocks'!J427)</f>
        <v>-1.1304335949685182E-2</v>
      </c>
      <c r="K427">
        <f>LN('25 TSE Stocks'!K428/'25 TSE Stocks'!K427)</f>
        <v>-1.6260593875419317E-2</v>
      </c>
      <c r="L427">
        <f>LN('25 TSE Stocks'!L428/'25 TSE Stocks'!L427)</f>
        <v>7.2053295623573724E-2</v>
      </c>
      <c r="M427">
        <f>LN('25 TSE Stocks'!M428/'25 TSE Stocks'!M427)</f>
        <v>-6.1195456197272926E-4</v>
      </c>
      <c r="N427">
        <f>LN('25 TSE Stocks'!N428/'25 TSE Stocks'!N427)</f>
        <v>4.5042737382529396E-2</v>
      </c>
      <c r="O427">
        <f>LN('25 TSE Stocks'!O428/'25 TSE Stocks'!O427)</f>
        <v>-4.1392246948589652E-2</v>
      </c>
      <c r="P427">
        <f>LN('25 TSE Stocks'!P428/'25 TSE Stocks'!P427)</f>
        <v>4.9709327334950416E-3</v>
      </c>
      <c r="Q427">
        <f>LN('25 TSE Stocks'!Q428/'25 TSE Stocks'!Q427)</f>
        <v>-5.8650830192109897E-3</v>
      </c>
      <c r="R427">
        <f>LN('25 TSE Stocks'!R428/'25 TSE Stocks'!R427)</f>
        <v>1.2002104467697682E-2</v>
      </c>
      <c r="S427">
        <f>LN('25 TSE Stocks'!S428/'25 TSE Stocks'!S427)</f>
        <v>-3.8318938020487692E-2</v>
      </c>
      <c r="T427">
        <f>LN('25 TSE Stocks'!T428/'25 TSE Stocks'!T427)</f>
        <v>2.9651044578082087E-2</v>
      </c>
      <c r="U427">
        <f>LN('25 TSE Stocks'!U428/'25 TSE Stocks'!U427)</f>
        <v>-6.8360344293231824E-3</v>
      </c>
      <c r="V427">
        <f>LN('25 TSE Stocks'!V428/'25 TSE Stocks'!V427)</f>
        <v>-3.5395917228043236E-2</v>
      </c>
      <c r="W427">
        <f>LN('25 TSE Stocks'!W428/'25 TSE Stocks'!W427)</f>
        <v>-5.6832981367950673E-3</v>
      </c>
      <c r="X427">
        <f>LN('25 TSE Stocks'!X428/'25 TSE Stocks'!X427)</f>
        <v>-7.1117972535983648E-2</v>
      </c>
      <c r="Y427">
        <f>LN('25 TSE Stocks'!Y428/'25 TSE Stocks'!Y427)</f>
        <v>-4.236235908634408E-2</v>
      </c>
      <c r="Z427">
        <f>LN('25 TSE Stocks'!Z428/'25 TSE Stocks'!Z427)</f>
        <v>2.9300469285309168E-2</v>
      </c>
    </row>
    <row r="428" spans="1:26" x14ac:dyDescent="0.25">
      <c r="A428" s="1">
        <v>44249</v>
      </c>
      <c r="B428">
        <f>LN('25 TSE Stocks'!B429/'25 TSE Stocks'!B428)</f>
        <v>-9.1306804852574669E-2</v>
      </c>
      <c r="C428">
        <f>LN('25 TSE Stocks'!C429/'25 TSE Stocks'!C428)</f>
        <v>-8.9345095206114972E-2</v>
      </c>
      <c r="D428">
        <f>LN('25 TSE Stocks'!D429/'25 TSE Stocks'!D428)</f>
        <v>-0.1245274342859872</v>
      </c>
      <c r="E428">
        <f>LN('25 TSE Stocks'!E429/'25 TSE Stocks'!E428)</f>
        <v>-4.1692878999880001E-2</v>
      </c>
      <c r="F428">
        <f>LN('25 TSE Stocks'!F429/'25 TSE Stocks'!F428)</f>
        <v>1.4440658453650734E-2</v>
      </c>
      <c r="G428">
        <f>LN('25 TSE Stocks'!G429/'25 TSE Stocks'!G428)</f>
        <v>-2.409455236888108E-2</v>
      </c>
      <c r="H428">
        <f>LN('25 TSE Stocks'!H429/'25 TSE Stocks'!H428)</f>
        <v>3.0254401487573874E-2</v>
      </c>
      <c r="I428">
        <f>LN('25 TSE Stocks'!I429/'25 TSE Stocks'!I428)</f>
        <v>5.3686627212735642E-2</v>
      </c>
      <c r="J428">
        <f>LN('25 TSE Stocks'!J429/'25 TSE Stocks'!J428)</f>
        <v>-6.8842524465541108E-2</v>
      </c>
      <c r="K428">
        <f>LN('25 TSE Stocks'!K429/'25 TSE Stocks'!K428)</f>
        <v>-8.7508323674121605E-2</v>
      </c>
      <c r="L428">
        <f>LN('25 TSE Stocks'!L429/'25 TSE Stocks'!L428)</f>
        <v>-6.2520233015282881E-2</v>
      </c>
      <c r="M428">
        <f>LN('25 TSE Stocks'!M429/'25 TSE Stocks'!M428)</f>
        <v>-8.4260334820091404E-2</v>
      </c>
      <c r="N428">
        <f>LN('25 TSE Stocks'!N429/'25 TSE Stocks'!N428)</f>
        <v>-2.744907370414415E-2</v>
      </c>
      <c r="O428">
        <f>LN('25 TSE Stocks'!O429/'25 TSE Stocks'!O428)</f>
        <v>-5.4272774503361029E-2</v>
      </c>
      <c r="P428">
        <f>LN('25 TSE Stocks'!P429/'25 TSE Stocks'!P428)</f>
        <v>1.1503886667077605E-2</v>
      </c>
      <c r="Q428">
        <f>LN('25 TSE Stocks'!Q429/'25 TSE Stocks'!Q428)</f>
        <v>-5.4394096197937829E-2</v>
      </c>
      <c r="R428">
        <f>LN('25 TSE Stocks'!R429/'25 TSE Stocks'!R428)</f>
        <v>-3.7437477887768723E-2</v>
      </c>
      <c r="S428">
        <f>LN('25 TSE Stocks'!S429/'25 TSE Stocks'!S428)</f>
        <v>-2.8729012939956132E-2</v>
      </c>
      <c r="T428">
        <f>LN('25 TSE Stocks'!T429/'25 TSE Stocks'!T428)</f>
        <v>-5.1261192705759817E-4</v>
      </c>
      <c r="U428">
        <f>LN('25 TSE Stocks'!U429/'25 TSE Stocks'!U428)</f>
        <v>-3.9925798765020018E-2</v>
      </c>
      <c r="V428">
        <f>LN('25 TSE Stocks'!V429/'25 TSE Stocks'!V428)</f>
        <v>-8.8769143230918394E-3</v>
      </c>
      <c r="W428">
        <f>LN('25 TSE Stocks'!W429/'25 TSE Stocks'!W428)</f>
        <v>-8.3246932111830201E-3</v>
      </c>
      <c r="X428">
        <f>LN('25 TSE Stocks'!X429/'25 TSE Stocks'!X428)</f>
        <v>-8.3870178881765026E-2</v>
      </c>
      <c r="Y428">
        <f>LN('25 TSE Stocks'!Y429/'25 TSE Stocks'!Y428)</f>
        <v>-2.6028934131131679E-2</v>
      </c>
      <c r="Z428">
        <f>LN('25 TSE Stocks'!Z429/'25 TSE Stocks'!Z428)</f>
        <v>-1.3772116543935588E-2</v>
      </c>
    </row>
    <row r="429" spans="1:26" x14ac:dyDescent="0.25">
      <c r="A429" s="1">
        <v>44256</v>
      </c>
      <c r="B429">
        <f>LN('25 TSE Stocks'!B430/'25 TSE Stocks'!B429)</f>
        <v>-2.4191718539395043E-2</v>
      </c>
      <c r="C429">
        <f>LN('25 TSE Stocks'!C430/'25 TSE Stocks'!C429)</f>
        <v>3.969989939388735E-2</v>
      </c>
      <c r="D429">
        <f>LN('25 TSE Stocks'!D430/'25 TSE Stocks'!D429)</f>
        <v>1.2689384391313063E-2</v>
      </c>
      <c r="E429">
        <f>LN('25 TSE Stocks'!E430/'25 TSE Stocks'!E429)</f>
        <v>5.4900718819933851E-2</v>
      </c>
      <c r="F429">
        <f>LN('25 TSE Stocks'!F430/'25 TSE Stocks'!F429)</f>
        <v>1.2466627627253934E-2</v>
      </c>
      <c r="G429">
        <f>LN('25 TSE Stocks'!G430/'25 TSE Stocks'!G429)</f>
        <v>1.2119883996383146E-2</v>
      </c>
      <c r="H429">
        <f>LN('25 TSE Stocks'!H430/'25 TSE Stocks'!H429)</f>
        <v>5.789406210342269E-2</v>
      </c>
      <c r="I429">
        <f>LN('25 TSE Stocks'!I430/'25 TSE Stocks'!I429)</f>
        <v>-9.243845938351869E-3</v>
      </c>
      <c r="J429">
        <f>LN('25 TSE Stocks'!J430/'25 TSE Stocks'!J429)</f>
        <v>-9.0254785168421129E-4</v>
      </c>
      <c r="K429">
        <f>LN('25 TSE Stocks'!K430/'25 TSE Stocks'!K429)</f>
        <v>1.6757328929224498E-2</v>
      </c>
      <c r="L429">
        <f>LN('25 TSE Stocks'!L430/'25 TSE Stocks'!L429)</f>
        <v>4.6347434405220274E-2</v>
      </c>
      <c r="M429">
        <f>LN('25 TSE Stocks'!M430/'25 TSE Stocks'!M429)</f>
        <v>3.2435208622495951E-2</v>
      </c>
      <c r="N429">
        <f>LN('25 TSE Stocks'!N430/'25 TSE Stocks'!N429)</f>
        <v>9.5407500238682497E-2</v>
      </c>
      <c r="O429">
        <f>LN('25 TSE Stocks'!O430/'25 TSE Stocks'!O429)</f>
        <v>2.9131008896967545E-2</v>
      </c>
      <c r="P429">
        <f>LN('25 TSE Stocks'!P430/'25 TSE Stocks'!P429)</f>
        <v>6.1777319855156457E-2</v>
      </c>
      <c r="Q429">
        <f>LN('25 TSE Stocks'!Q430/'25 TSE Stocks'!Q429)</f>
        <v>-1.2429880624207671E-3</v>
      </c>
      <c r="R429">
        <f>LN('25 TSE Stocks'!R430/'25 TSE Stocks'!R429)</f>
        <v>6.4359308606327922E-2</v>
      </c>
      <c r="S429">
        <f>LN('25 TSE Stocks'!S430/'25 TSE Stocks'!S429)</f>
        <v>5.2947353291155831E-2</v>
      </c>
      <c r="T429">
        <f>LN('25 TSE Stocks'!T430/'25 TSE Stocks'!T429)</f>
        <v>7.8384484425313983E-2</v>
      </c>
      <c r="U429">
        <f>LN('25 TSE Stocks'!U430/'25 TSE Stocks'!U429)</f>
        <v>2.3244045592503329E-2</v>
      </c>
      <c r="V429">
        <f>LN('25 TSE Stocks'!V430/'25 TSE Stocks'!V429)</f>
        <v>2.7065226599407428E-2</v>
      </c>
      <c r="W429">
        <f>LN('25 TSE Stocks'!W430/'25 TSE Stocks'!W429)</f>
        <v>8.1247624308719527E-2</v>
      </c>
      <c r="X429">
        <f>LN('25 TSE Stocks'!X430/'25 TSE Stocks'!X429)</f>
        <v>6.8471294273838565E-2</v>
      </c>
      <c r="Y429">
        <f>LN('25 TSE Stocks'!Y430/'25 TSE Stocks'!Y429)</f>
        <v>0.11832257365122049</v>
      </c>
      <c r="Z429">
        <f>LN('25 TSE Stocks'!Z430/'25 TSE Stocks'!Z429)</f>
        <v>1.5290801450294539E-2</v>
      </c>
    </row>
    <row r="430" spans="1:26" x14ac:dyDescent="0.25">
      <c r="A430" s="1">
        <v>44263</v>
      </c>
      <c r="B430">
        <f>LN('25 TSE Stocks'!B431/'25 TSE Stocks'!B430)</f>
        <v>-1.5809988178097233E-3</v>
      </c>
      <c r="C430">
        <f>LN('25 TSE Stocks'!C431/'25 TSE Stocks'!C430)</f>
        <v>8.9418704849394612E-3</v>
      </c>
      <c r="D430">
        <f>LN('25 TSE Stocks'!D431/'25 TSE Stocks'!D430)</f>
        <v>2.206318027405945E-2</v>
      </c>
      <c r="E430">
        <f>LN('25 TSE Stocks'!E431/'25 TSE Stocks'!E430)</f>
        <v>2.2243745863801328E-2</v>
      </c>
      <c r="F430">
        <f>LN('25 TSE Stocks'!F431/'25 TSE Stocks'!F430)</f>
        <v>5.1063258037825847E-2</v>
      </c>
      <c r="G430">
        <f>LN('25 TSE Stocks'!G431/'25 TSE Stocks'!G430)</f>
        <v>2.1845201548179639E-2</v>
      </c>
      <c r="H430">
        <f>LN('25 TSE Stocks'!H431/'25 TSE Stocks'!H430)</f>
        <v>2.7736746256896375E-2</v>
      </c>
      <c r="I430">
        <f>LN('25 TSE Stocks'!I431/'25 TSE Stocks'!I430)</f>
        <v>2.1308596288396747E-2</v>
      </c>
      <c r="J430">
        <f>LN('25 TSE Stocks'!J431/'25 TSE Stocks'!J430)</f>
        <v>4.9539181408720335E-3</v>
      </c>
      <c r="K430">
        <f>LN('25 TSE Stocks'!K431/'25 TSE Stocks'!K430)</f>
        <v>-2.9367754176029019E-3</v>
      </c>
      <c r="L430">
        <f>LN('25 TSE Stocks'!L431/'25 TSE Stocks'!L430)</f>
        <v>1.9731577277157682E-2</v>
      </c>
      <c r="M430">
        <f>LN('25 TSE Stocks'!M431/'25 TSE Stocks'!M430)</f>
        <v>4.6607929661308646E-2</v>
      </c>
      <c r="N430">
        <f>LN('25 TSE Stocks'!N431/'25 TSE Stocks'!N430)</f>
        <v>2.3114545697194806E-2</v>
      </c>
      <c r="O430">
        <f>LN('25 TSE Stocks'!O431/'25 TSE Stocks'!O430)</f>
        <v>3.2449681527047221E-3</v>
      </c>
      <c r="P430">
        <f>LN('25 TSE Stocks'!P431/'25 TSE Stocks'!P430)</f>
        <v>5.2367933765757428E-2</v>
      </c>
      <c r="Q430">
        <f>LN('25 TSE Stocks'!Q431/'25 TSE Stocks'!Q430)</f>
        <v>-2.4907453189234804E-3</v>
      </c>
      <c r="R430">
        <f>LN('25 TSE Stocks'!R431/'25 TSE Stocks'!R430)</f>
        <v>1.8861815857361131E-2</v>
      </c>
      <c r="S430">
        <f>LN('25 TSE Stocks'!S431/'25 TSE Stocks'!S430)</f>
        <v>0</v>
      </c>
      <c r="T430">
        <f>LN('25 TSE Stocks'!T431/'25 TSE Stocks'!T430)</f>
        <v>2.4819762362017116E-2</v>
      </c>
      <c r="U430">
        <f>LN('25 TSE Stocks'!U431/'25 TSE Stocks'!U430)</f>
        <v>-2.6468708062422439E-2</v>
      </c>
      <c r="V430">
        <f>LN('25 TSE Stocks'!V431/'25 TSE Stocks'!V430)</f>
        <v>5.3263621735332558E-3</v>
      </c>
      <c r="W430">
        <f>LN('25 TSE Stocks'!W431/'25 TSE Stocks'!W430)</f>
        <v>9.3293674557971648E-2</v>
      </c>
      <c r="X430">
        <f>LN('25 TSE Stocks'!X431/'25 TSE Stocks'!X430)</f>
        <v>5.9159336410004705E-3</v>
      </c>
      <c r="Y430">
        <f>LN('25 TSE Stocks'!Y431/'25 TSE Stocks'!Y430)</f>
        <v>5.0491429897510556E-2</v>
      </c>
      <c r="Z430">
        <f>LN('25 TSE Stocks'!Z431/'25 TSE Stocks'!Z430)</f>
        <v>2.989776371463837E-2</v>
      </c>
    </row>
    <row r="431" spans="1:26" x14ac:dyDescent="0.25">
      <c r="A431" s="1">
        <v>44270</v>
      </c>
      <c r="B431">
        <f>LN('25 TSE Stocks'!B432/'25 TSE Stocks'!B431)</f>
        <v>5.1649254185958351E-2</v>
      </c>
      <c r="C431">
        <f>LN('25 TSE Stocks'!C432/'25 TSE Stocks'!C431)</f>
        <v>9.8810933806135315E-2</v>
      </c>
      <c r="D431">
        <f>LN('25 TSE Stocks'!D432/'25 TSE Stocks'!D431)</f>
        <v>1.4131225308029334E-2</v>
      </c>
      <c r="E431">
        <f>LN('25 TSE Stocks'!E432/'25 TSE Stocks'!E431)</f>
        <v>6.2186940728619272E-2</v>
      </c>
      <c r="F431">
        <f>LN('25 TSE Stocks'!F432/'25 TSE Stocks'!F431)</f>
        <v>0.10344147909900184</v>
      </c>
      <c r="G431">
        <f>LN('25 TSE Stocks'!G432/'25 TSE Stocks'!G431)</f>
        <v>5.9461245542149183E-2</v>
      </c>
      <c r="H431">
        <f>LN('25 TSE Stocks'!H432/'25 TSE Stocks'!H431)</f>
        <v>-3.7155997656943961E-2</v>
      </c>
      <c r="I431">
        <f>LN('25 TSE Stocks'!I432/'25 TSE Stocks'!I431)</f>
        <v>8.0964764222258831E-2</v>
      </c>
      <c r="J431">
        <f>LN('25 TSE Stocks'!J432/'25 TSE Stocks'!J431)</f>
        <v>2.57219234896769E-2</v>
      </c>
      <c r="K431">
        <f>LN('25 TSE Stocks'!K432/'25 TSE Stocks'!K431)</f>
        <v>1.9418206140221994E-2</v>
      </c>
      <c r="L431">
        <f>LN('25 TSE Stocks'!L432/'25 TSE Stocks'!L431)</f>
        <v>1.5859479038651134E-2</v>
      </c>
      <c r="M431">
        <f>LN('25 TSE Stocks'!M432/'25 TSE Stocks'!M431)</f>
        <v>6.4346268502633391E-2</v>
      </c>
      <c r="N431">
        <f>LN('25 TSE Stocks'!N432/'25 TSE Stocks'!N431)</f>
        <v>4.4042553465599751E-2</v>
      </c>
      <c r="O431">
        <f>LN('25 TSE Stocks'!O432/'25 TSE Stocks'!O431)</f>
        <v>2.5061325764713767E-2</v>
      </c>
      <c r="P431">
        <f>LN('25 TSE Stocks'!P432/'25 TSE Stocks'!P431)</f>
        <v>2.8737582436630233E-2</v>
      </c>
      <c r="Q431">
        <f>LN('25 TSE Stocks'!Q432/'25 TSE Stocks'!Q431)</f>
        <v>9.9257886030007531E-3</v>
      </c>
      <c r="R431">
        <f>LN('25 TSE Stocks'!R432/'25 TSE Stocks'!R431)</f>
        <v>3.7355909214952548E-2</v>
      </c>
      <c r="S431">
        <f>LN('25 TSE Stocks'!S432/'25 TSE Stocks'!S431)</f>
        <v>4.7223165677186971E-2</v>
      </c>
      <c r="T431">
        <f>LN('25 TSE Stocks'!T432/'25 TSE Stocks'!T431)</f>
        <v>2.8273666442335733E-2</v>
      </c>
      <c r="U431">
        <f>LN('25 TSE Stocks'!U432/'25 TSE Stocks'!U431)</f>
        <v>2.4963132220306505E-2</v>
      </c>
      <c r="V431">
        <f>LN('25 TSE Stocks'!V432/'25 TSE Stocks'!V431)</f>
        <v>5.8043374535383149E-2</v>
      </c>
      <c r="W431">
        <f>LN('25 TSE Stocks'!W432/'25 TSE Stocks'!W431)</f>
        <v>6.7441457895357784E-2</v>
      </c>
      <c r="X431">
        <f>LN('25 TSE Stocks'!X432/'25 TSE Stocks'!X431)</f>
        <v>1.48618552433319E-2</v>
      </c>
      <c r="Y431">
        <f>LN('25 TSE Stocks'!Y432/'25 TSE Stocks'!Y431)</f>
        <v>2.8317527328723786E-2</v>
      </c>
      <c r="Z431">
        <f>LN('25 TSE Stocks'!Z432/'25 TSE Stocks'!Z431)</f>
        <v>-2.5355705669242844E-2</v>
      </c>
    </row>
    <row r="432" spans="1:26" x14ac:dyDescent="0.25">
      <c r="A432" s="1">
        <v>44277</v>
      </c>
      <c r="B432">
        <f>LN('25 TSE Stocks'!B433/'25 TSE Stocks'!B432)</f>
        <v>4.5529195920760539E-2</v>
      </c>
      <c r="C432">
        <f>LN('25 TSE Stocks'!C433/'25 TSE Stocks'!C432)</f>
        <v>-3.9758455630681859E-2</v>
      </c>
      <c r="D432">
        <f>LN('25 TSE Stocks'!D433/'25 TSE Stocks'!D432)</f>
        <v>-1.8727026440396315E-3</v>
      </c>
      <c r="E432">
        <f>LN('25 TSE Stocks'!E433/'25 TSE Stocks'!E432)</f>
        <v>-4.2222742744247602E-2</v>
      </c>
      <c r="F432">
        <f>LN('25 TSE Stocks'!F433/'25 TSE Stocks'!F432)</f>
        <v>-4.5451867659469139E-2</v>
      </c>
      <c r="G432">
        <f>LN('25 TSE Stocks'!G433/'25 TSE Stocks'!G432)</f>
        <v>-3.3526644901234047E-2</v>
      </c>
      <c r="H432">
        <f>LN('25 TSE Stocks'!H433/'25 TSE Stocks'!H432)</f>
        <v>-3.5316650750738837E-2</v>
      </c>
      <c r="I432">
        <f>LN('25 TSE Stocks'!I433/'25 TSE Stocks'!I432)</f>
        <v>-8.9316759941032997E-2</v>
      </c>
      <c r="J432">
        <f>LN('25 TSE Stocks'!J433/'25 TSE Stocks'!J432)</f>
        <v>4.7454883237961966E-2</v>
      </c>
      <c r="K432">
        <f>LN('25 TSE Stocks'!K433/'25 TSE Stocks'!K432)</f>
        <v>9.5693671135432118E-3</v>
      </c>
      <c r="L432">
        <f>LN('25 TSE Stocks'!L433/'25 TSE Stocks'!L432)</f>
        <v>1.0434692363126252E-2</v>
      </c>
      <c r="M432">
        <f>LN('25 TSE Stocks'!M433/'25 TSE Stocks'!M432)</f>
        <v>-1.8050017314960986E-2</v>
      </c>
      <c r="N432">
        <f>LN('25 TSE Stocks'!N433/'25 TSE Stocks'!N432)</f>
        <v>-2.2765235799589643E-2</v>
      </c>
      <c r="O432">
        <f>LN('25 TSE Stocks'!O433/'25 TSE Stocks'!O432)</f>
        <v>-1.1652646876999283E-2</v>
      </c>
      <c r="P432">
        <f>LN('25 TSE Stocks'!P433/'25 TSE Stocks'!P432)</f>
        <v>1.4065020912020137E-2</v>
      </c>
      <c r="Q432">
        <f>LN('25 TSE Stocks'!Q433/'25 TSE Stocks'!Q432)</f>
        <v>5.0552063098928443E-2</v>
      </c>
      <c r="R432">
        <f>LN('25 TSE Stocks'!R433/'25 TSE Stocks'!R432)</f>
        <v>6.8653384528837083E-3</v>
      </c>
      <c r="S432">
        <f>LN('25 TSE Stocks'!S433/'25 TSE Stocks'!S432)</f>
        <v>3.0883473387692702E-2</v>
      </c>
      <c r="T432">
        <f>LN('25 TSE Stocks'!T433/'25 TSE Stocks'!T432)</f>
        <v>-1.1304617937187129E-2</v>
      </c>
      <c r="U432">
        <f>LN('25 TSE Stocks'!U433/'25 TSE Stocks'!U432)</f>
        <v>-1.2265048931654867E-2</v>
      </c>
      <c r="V432">
        <f>LN('25 TSE Stocks'!V433/'25 TSE Stocks'!V432)</f>
        <v>-2.6025026028613209E-2</v>
      </c>
      <c r="W432">
        <f>LN('25 TSE Stocks'!W433/'25 TSE Stocks'!W432)</f>
        <v>-1.1551179681146889E-2</v>
      </c>
      <c r="X432">
        <f>LN('25 TSE Stocks'!X433/'25 TSE Stocks'!X432)</f>
        <v>-9.8833979007723304E-3</v>
      </c>
      <c r="Y432">
        <f>LN('25 TSE Stocks'!Y433/'25 TSE Stocks'!Y432)</f>
        <v>-5.7143551613990859E-3</v>
      </c>
      <c r="Z432">
        <f>LN('25 TSE Stocks'!Z433/'25 TSE Stocks'!Z432)</f>
        <v>3.0165489391247276E-3</v>
      </c>
    </row>
    <row r="433" spans="1:26" x14ac:dyDescent="0.25">
      <c r="A433" s="1">
        <v>44284</v>
      </c>
      <c r="B433">
        <f>LN('25 TSE Stocks'!B434/'25 TSE Stocks'!B433)</f>
        <v>0.14166405034031365</v>
      </c>
      <c r="C433">
        <f>LN('25 TSE Stocks'!C434/'25 TSE Stocks'!C433)</f>
        <v>8.7524066756274915E-2</v>
      </c>
      <c r="D433">
        <f>LN('25 TSE Stocks'!D434/'25 TSE Stocks'!D433)</f>
        <v>5.1152700020641956E-2</v>
      </c>
      <c r="E433">
        <f>LN('25 TSE Stocks'!E434/'25 TSE Stocks'!E433)</f>
        <v>6.1839545849927048E-2</v>
      </c>
      <c r="F433">
        <f>LN('25 TSE Stocks'!F434/'25 TSE Stocks'!F433)</f>
        <v>-6.1527603086372742E-2</v>
      </c>
      <c r="G433">
        <f>LN('25 TSE Stocks'!G434/'25 TSE Stocks'!G433)</f>
        <v>1.2246660051669569E-2</v>
      </c>
      <c r="H433">
        <f>LN('25 TSE Stocks'!H434/'25 TSE Stocks'!H433)</f>
        <v>9.7561055803665735E-3</v>
      </c>
      <c r="I433">
        <f>LN('25 TSE Stocks'!I434/'25 TSE Stocks'!I433)</f>
        <v>-1.6717864035835413E-2</v>
      </c>
      <c r="J433">
        <f>LN('25 TSE Stocks'!J434/'25 TSE Stocks'!J433)</f>
        <v>1.668874377179382E-3</v>
      </c>
      <c r="K433">
        <f>LN('25 TSE Stocks'!K434/'25 TSE Stocks'!K433)</f>
        <v>4.7507512106783152E-3</v>
      </c>
      <c r="L433">
        <f>LN('25 TSE Stocks'!L434/'25 TSE Stocks'!L433)</f>
        <v>-3.1636965641655905E-2</v>
      </c>
      <c r="M433">
        <f>LN('25 TSE Stocks'!M434/'25 TSE Stocks'!M433)</f>
        <v>-5.9927110561645104E-2</v>
      </c>
      <c r="N433">
        <f>LN('25 TSE Stocks'!N434/'25 TSE Stocks'!N433)</f>
        <v>0</v>
      </c>
      <c r="O433">
        <f>LN('25 TSE Stocks'!O434/'25 TSE Stocks'!O433)</f>
        <v>-5.7001829779436387E-2</v>
      </c>
      <c r="P433">
        <f>LN('25 TSE Stocks'!P434/'25 TSE Stocks'!P433)</f>
        <v>3.0263586441558816E-2</v>
      </c>
      <c r="Q433">
        <f>LN('25 TSE Stocks'!Q434/'25 TSE Stocks'!Q433)</f>
        <v>-4.3172014207917171E-2</v>
      </c>
      <c r="R433">
        <f>LN('25 TSE Stocks'!R434/'25 TSE Stocks'!R433)</f>
        <v>2.2065445783839356E-4</v>
      </c>
      <c r="S433">
        <f>LN('25 TSE Stocks'!S434/'25 TSE Stocks'!S433)</f>
        <v>-2.9040223113782966E-2</v>
      </c>
      <c r="T433">
        <f>LN('25 TSE Stocks'!T434/'25 TSE Stocks'!T433)</f>
        <v>-3.4701651145241139E-2</v>
      </c>
      <c r="U433">
        <f>LN('25 TSE Stocks'!U434/'25 TSE Stocks'!U433)</f>
        <v>2.586887423139032E-2</v>
      </c>
      <c r="V433">
        <f>LN('25 TSE Stocks'!V434/'25 TSE Stocks'!V433)</f>
        <v>-4.8083041180618111E-2</v>
      </c>
      <c r="W433">
        <f>LN('25 TSE Stocks'!W434/'25 TSE Stocks'!W433)</f>
        <v>-6.0287573125248906E-2</v>
      </c>
      <c r="X433">
        <f>LN('25 TSE Stocks'!X434/'25 TSE Stocks'!X433)</f>
        <v>-1.0437887219162955E-2</v>
      </c>
      <c r="Y433">
        <f>LN('25 TSE Stocks'!Y434/'25 TSE Stocks'!Y433)</f>
        <v>2.8807467724143575E-2</v>
      </c>
      <c r="Z433">
        <f>LN('25 TSE Stocks'!Z434/'25 TSE Stocks'!Z433)</f>
        <v>-2.903182291728856E-2</v>
      </c>
    </row>
    <row r="434" spans="1:26" x14ac:dyDescent="0.25">
      <c r="A434" s="1">
        <v>44291</v>
      </c>
      <c r="B434">
        <f>LN('25 TSE Stocks'!B435/'25 TSE Stocks'!B434)</f>
        <v>0.1279083003204925</v>
      </c>
      <c r="C434">
        <f>LN('25 TSE Stocks'!C435/'25 TSE Stocks'!C434)</f>
        <v>-1.6016888107819271E-2</v>
      </c>
      <c r="D434">
        <f>LN('25 TSE Stocks'!D435/'25 TSE Stocks'!D434)</f>
        <v>-4.3884712287007904E-4</v>
      </c>
      <c r="E434">
        <f>LN('25 TSE Stocks'!E435/'25 TSE Stocks'!E434)</f>
        <v>-4.5141131275857116E-2</v>
      </c>
      <c r="F434">
        <f>LN('25 TSE Stocks'!F435/'25 TSE Stocks'!F434)</f>
        <v>3.5670749413976672E-3</v>
      </c>
      <c r="G434">
        <f>LN('25 TSE Stocks'!G435/'25 TSE Stocks'!G434)</f>
        <v>1.0863246258353543E-2</v>
      </c>
      <c r="H434">
        <f>LN('25 TSE Stocks'!H435/'25 TSE Stocks'!H434)</f>
        <v>-9.7561055803665944E-3</v>
      </c>
      <c r="I434">
        <f>LN('25 TSE Stocks'!I435/'25 TSE Stocks'!I434)</f>
        <v>-2.5104240335925797E-2</v>
      </c>
      <c r="J434">
        <f>LN('25 TSE Stocks'!J435/'25 TSE Stocks'!J434)</f>
        <v>-7.1443897183340807E-2</v>
      </c>
      <c r="K434">
        <f>LN('25 TSE Stocks'!K435/'25 TSE Stocks'!K434)</f>
        <v>-3.3738324464443414E-2</v>
      </c>
      <c r="L434">
        <f>LN('25 TSE Stocks'!L435/'25 TSE Stocks'!L434)</f>
        <v>4.4773925694999786E-3</v>
      </c>
      <c r="M434">
        <f>LN('25 TSE Stocks'!M435/'25 TSE Stocks'!M434)</f>
        <v>3.6927024113062035E-2</v>
      </c>
      <c r="N434">
        <f>LN('25 TSE Stocks'!N435/'25 TSE Stocks'!N434)</f>
        <v>-3.1748646277423645E-2</v>
      </c>
      <c r="O434">
        <f>LN('25 TSE Stocks'!O435/'25 TSE Stocks'!O434)</f>
        <v>-2.3973656235111118E-2</v>
      </c>
      <c r="P434">
        <f>LN('25 TSE Stocks'!P435/'25 TSE Stocks'!P434)</f>
        <v>4.7628179028740981E-2</v>
      </c>
      <c r="Q434">
        <f>LN('25 TSE Stocks'!Q435/'25 TSE Stocks'!Q434)</f>
        <v>-6.2085402948415898E-3</v>
      </c>
      <c r="R434">
        <f>LN('25 TSE Stocks'!R435/'25 TSE Stocks'!R434)</f>
        <v>-4.9761593071840332E-2</v>
      </c>
      <c r="S434">
        <f>LN('25 TSE Stocks'!S435/'25 TSE Stocks'!S434)</f>
        <v>-7.0572647577980707E-2</v>
      </c>
      <c r="T434">
        <f>LN('25 TSE Stocks'!T435/'25 TSE Stocks'!T434)</f>
        <v>1.5641574821740695E-2</v>
      </c>
      <c r="U434">
        <f>LN('25 TSE Stocks'!U435/'25 TSE Stocks'!U434)</f>
        <v>-8.957758855019593E-3</v>
      </c>
      <c r="V434">
        <f>LN('25 TSE Stocks'!V435/'25 TSE Stocks'!V434)</f>
        <v>7.7080767467200594E-3</v>
      </c>
      <c r="W434">
        <f>LN('25 TSE Stocks'!W435/'25 TSE Stocks'!W434)</f>
        <v>2.3685331174914538E-2</v>
      </c>
      <c r="X434">
        <f>LN('25 TSE Stocks'!X435/'25 TSE Stocks'!X434)</f>
        <v>-1.1470773822912776E-2</v>
      </c>
      <c r="Y434">
        <f>LN('25 TSE Stocks'!Y435/'25 TSE Stocks'!Y434)</f>
        <v>2.6375120165574577E-2</v>
      </c>
      <c r="Z434">
        <f>LN('25 TSE Stocks'!Z435/'25 TSE Stocks'!Z434)</f>
        <v>4.1416087635372092E-2</v>
      </c>
    </row>
    <row r="435" spans="1:26" x14ac:dyDescent="0.25">
      <c r="A435" s="1">
        <v>44298</v>
      </c>
      <c r="B435">
        <f>LN('25 TSE Stocks'!B436/'25 TSE Stocks'!B435)</f>
        <v>0</v>
      </c>
      <c r="C435">
        <f>LN('25 TSE Stocks'!C436/'25 TSE Stocks'!C435)</f>
        <v>1.4991246062857668E-2</v>
      </c>
      <c r="D435">
        <f>LN('25 TSE Stocks'!D436/'25 TSE Stocks'!D435)</f>
        <v>-4.4700501774013702E-3</v>
      </c>
      <c r="E435">
        <f>LN('25 TSE Stocks'!E436/'25 TSE Stocks'!E435)</f>
        <v>4.2485731461750255E-2</v>
      </c>
      <c r="F435">
        <f>LN('25 TSE Stocks'!F436/'25 TSE Stocks'!F435)</f>
        <v>1.3130109812222724E-2</v>
      </c>
      <c r="G435">
        <f>LN('25 TSE Stocks'!G436/'25 TSE Stocks'!G435)</f>
        <v>1.3217113722808854E-2</v>
      </c>
      <c r="H435">
        <f>LN('25 TSE Stocks'!H436/'25 TSE Stocks'!H435)</f>
        <v>2.2618092835386579E-2</v>
      </c>
      <c r="I435">
        <f>LN('25 TSE Stocks'!I436/'25 TSE Stocks'!I435)</f>
        <v>4.0666938340050001E-4</v>
      </c>
      <c r="J435">
        <f>LN('25 TSE Stocks'!J436/'25 TSE Stocks'!J435)</f>
        <v>1.2051103122334409E-2</v>
      </c>
      <c r="K435">
        <f>LN('25 TSE Stocks'!K436/'25 TSE Stocks'!K435)</f>
        <v>-1.3820553511621526E-2</v>
      </c>
      <c r="L435">
        <f>LN('25 TSE Stocks'!L436/'25 TSE Stocks'!L435)</f>
        <v>-1.8018510288319044E-2</v>
      </c>
      <c r="M435">
        <f>LN('25 TSE Stocks'!M436/'25 TSE Stocks'!M435)</f>
        <v>4.8965034155108056E-2</v>
      </c>
      <c r="N435">
        <f>LN('25 TSE Stocks'!N436/'25 TSE Stocks'!N435)</f>
        <v>1.5833294571551269E-2</v>
      </c>
      <c r="O435">
        <f>LN('25 TSE Stocks'!O436/'25 TSE Stocks'!O435)</f>
        <v>5.7751596559823344E-4</v>
      </c>
      <c r="P435">
        <f>LN('25 TSE Stocks'!P436/'25 TSE Stocks'!P435)</f>
        <v>-5.7158493688664054E-2</v>
      </c>
      <c r="Q435">
        <f>LN('25 TSE Stocks'!Q436/'25 TSE Stocks'!Q435)</f>
        <v>-1.4925602553077759E-2</v>
      </c>
      <c r="R435">
        <f>LN('25 TSE Stocks'!R436/'25 TSE Stocks'!R435)</f>
        <v>5.3065915016477776E-2</v>
      </c>
      <c r="S435">
        <f>LN('25 TSE Stocks'!S436/'25 TSE Stocks'!S435)</f>
        <v>3.3044899138537663E-2</v>
      </c>
      <c r="T435">
        <f>LN('25 TSE Stocks'!T436/'25 TSE Stocks'!T435)</f>
        <v>-8.9603011980922895E-3</v>
      </c>
      <c r="U435">
        <f>LN('25 TSE Stocks'!U436/'25 TSE Stocks'!U435)</f>
        <v>-1.3036121186525194E-2</v>
      </c>
      <c r="V435">
        <f>LN('25 TSE Stocks'!V436/'25 TSE Stocks'!V435)</f>
        <v>1.0825570383701891E-2</v>
      </c>
      <c r="W435">
        <f>LN('25 TSE Stocks'!W436/'25 TSE Stocks'!W435)</f>
        <v>-3.9343453892630217E-3</v>
      </c>
      <c r="X435">
        <f>LN('25 TSE Stocks'!X436/'25 TSE Stocks'!X435)</f>
        <v>6.8981948466038693E-3</v>
      </c>
      <c r="Y435">
        <f>LN('25 TSE Stocks'!Y436/'25 TSE Stocks'!Y435)</f>
        <v>-3.3639747397279603E-2</v>
      </c>
      <c r="Z435">
        <f>LN('25 TSE Stocks'!Z436/'25 TSE Stocks'!Z435)</f>
        <v>2.0958898000295025E-2</v>
      </c>
    </row>
    <row r="436" spans="1:26" x14ac:dyDescent="0.25">
      <c r="A436" s="1">
        <v>44305</v>
      </c>
      <c r="B436">
        <f>LN('25 TSE Stocks'!B437/'25 TSE Stocks'!B436)</f>
        <v>6.7309907284146486E-2</v>
      </c>
      <c r="C436">
        <f>LN('25 TSE Stocks'!C437/'25 TSE Stocks'!C436)</f>
        <v>9.1931261449865291E-3</v>
      </c>
      <c r="D436">
        <f>LN('25 TSE Stocks'!D437/'25 TSE Stocks'!D436)</f>
        <v>-1.3532114034724547E-2</v>
      </c>
      <c r="E436">
        <f>LN('25 TSE Stocks'!E437/'25 TSE Stocks'!E436)</f>
        <v>8.4861461774586719E-4</v>
      </c>
      <c r="F436">
        <f>LN('25 TSE Stocks'!F437/'25 TSE Stocks'!F436)</f>
        <v>-3.1142336131538703E-2</v>
      </c>
      <c r="G436">
        <f>LN('25 TSE Stocks'!G437/'25 TSE Stocks'!G436)</f>
        <v>-3.0108741917375899E-2</v>
      </c>
      <c r="H436">
        <f>LN('25 TSE Stocks'!H437/'25 TSE Stocks'!H436)</f>
        <v>-7.9776548302401426E-2</v>
      </c>
      <c r="I436">
        <f>LN('25 TSE Stocks'!I437/'25 TSE Stocks'!I436)</f>
        <v>-3.7279114827751529E-2</v>
      </c>
      <c r="J436">
        <f>LN('25 TSE Stocks'!J437/'25 TSE Stocks'!J436)</f>
        <v>3.487710660258006E-2</v>
      </c>
      <c r="K436">
        <f>LN('25 TSE Stocks'!K437/'25 TSE Stocks'!K436)</f>
        <v>-9.9450154218614999E-4</v>
      </c>
      <c r="L436">
        <f>LN('25 TSE Stocks'!L437/'25 TSE Stocks'!L436)</f>
        <v>-2.9522428805117615E-2</v>
      </c>
      <c r="M436">
        <f>LN('25 TSE Stocks'!M437/'25 TSE Stocks'!M436)</f>
        <v>-5.2336606394639072E-2</v>
      </c>
      <c r="N436">
        <f>LN('25 TSE Stocks'!N437/'25 TSE Stocks'!N436)</f>
        <v>-2.4701046824942854E-2</v>
      </c>
      <c r="O436">
        <f>LN('25 TSE Stocks'!O437/'25 TSE Stocks'!O436)</f>
        <v>-1.1614611397359203E-2</v>
      </c>
      <c r="P436">
        <f>LN('25 TSE Stocks'!P437/'25 TSE Stocks'!P436)</f>
        <v>-2.493195064606217E-2</v>
      </c>
      <c r="Q436">
        <f>LN('25 TSE Stocks'!Q437/'25 TSE Stocks'!Q436)</f>
        <v>-6.2854341349224538E-3</v>
      </c>
      <c r="R436">
        <f>LN('25 TSE Stocks'!R437/'25 TSE Stocks'!R436)</f>
        <v>-7.9487701715485002E-3</v>
      </c>
      <c r="S436">
        <f>LN('25 TSE Stocks'!S437/'25 TSE Stocks'!S436)</f>
        <v>-2.7133460166437869E-2</v>
      </c>
      <c r="T436">
        <f>LN('25 TSE Stocks'!T437/'25 TSE Stocks'!T436)</f>
        <v>-4.6542481365260499E-2</v>
      </c>
      <c r="U436">
        <f>LN('25 TSE Stocks'!U437/'25 TSE Stocks'!U436)</f>
        <v>-5.2625368421582407E-3</v>
      </c>
      <c r="V436">
        <f>LN('25 TSE Stocks'!V437/'25 TSE Stocks'!V436)</f>
        <v>-3.5620286633558901E-2</v>
      </c>
      <c r="W436">
        <f>LN('25 TSE Stocks'!W437/'25 TSE Stocks'!W436)</f>
        <v>-2.1249200682823894E-2</v>
      </c>
      <c r="X436">
        <f>LN('25 TSE Stocks'!X437/'25 TSE Stocks'!X436)</f>
        <v>-2.7411685829935323E-2</v>
      </c>
      <c r="Y436">
        <f>LN('25 TSE Stocks'!Y437/'25 TSE Stocks'!Y436)</f>
        <v>-4.005105168316421E-2</v>
      </c>
      <c r="Z436">
        <f>LN('25 TSE Stocks'!Z437/'25 TSE Stocks'!Z436)</f>
        <v>8.8495924038054178E-3</v>
      </c>
    </row>
    <row r="437" spans="1:26" x14ac:dyDescent="0.25">
      <c r="A437" s="1">
        <v>44312</v>
      </c>
      <c r="B437">
        <f>LN('25 TSE Stocks'!B438/'25 TSE Stocks'!B437)</f>
        <v>-8.7515817141858229E-3</v>
      </c>
      <c r="C437">
        <f>LN('25 TSE Stocks'!C438/'25 TSE Stocks'!C437)</f>
        <v>0.13353148696614212</v>
      </c>
      <c r="D437">
        <f>LN('25 TSE Stocks'!D438/'25 TSE Stocks'!D437)</f>
        <v>-1.7407580504746493E-2</v>
      </c>
      <c r="E437">
        <f>LN('25 TSE Stocks'!E438/'25 TSE Stocks'!E437)</f>
        <v>-4.4220560837213992E-2</v>
      </c>
      <c r="F437">
        <f>LN('25 TSE Stocks'!F438/'25 TSE Stocks'!F437)</f>
        <v>1.0085460779237925E-2</v>
      </c>
      <c r="G437">
        <f>LN('25 TSE Stocks'!G438/'25 TSE Stocks'!G437)</f>
        <v>-1.8288836309076358E-2</v>
      </c>
      <c r="H437">
        <f>LN('25 TSE Stocks'!H438/'25 TSE Stocks'!H437)</f>
        <v>2.3932771687617274E-2</v>
      </c>
      <c r="I437">
        <f>LN('25 TSE Stocks'!I438/'25 TSE Stocks'!I437)</f>
        <v>5.5609772111322127E-2</v>
      </c>
      <c r="J437">
        <f>LN('25 TSE Stocks'!J438/'25 TSE Stocks'!J437)</f>
        <v>-6.5967800482221062E-2</v>
      </c>
      <c r="K437">
        <f>LN('25 TSE Stocks'!K438/'25 TSE Stocks'!K437)</f>
        <v>-3.0305285195927664E-2</v>
      </c>
      <c r="L437">
        <f>LN('25 TSE Stocks'!L438/'25 TSE Stocks'!L437)</f>
        <v>-3.7524068448178578E-3</v>
      </c>
      <c r="M437">
        <f>LN('25 TSE Stocks'!M438/'25 TSE Stocks'!M437)</f>
        <v>-6.7776801595279311E-3</v>
      </c>
      <c r="N437">
        <f>LN('25 TSE Stocks'!N438/'25 TSE Stocks'!N437)</f>
        <v>8.8677522533914099E-3</v>
      </c>
      <c r="O437">
        <f>LN('25 TSE Stocks'!O438/'25 TSE Stocks'!O437)</f>
        <v>1.1037095431760945E-2</v>
      </c>
      <c r="P437">
        <f>LN('25 TSE Stocks'!P438/'25 TSE Stocks'!P437)</f>
        <v>3.5816441613659357E-2</v>
      </c>
      <c r="Q437">
        <f>LN('25 TSE Stocks'!Q438/'25 TSE Stocks'!Q437)</f>
        <v>-2.2960150987693387E-2</v>
      </c>
      <c r="R437">
        <f>LN('25 TSE Stocks'!R438/'25 TSE Stocks'!R437)</f>
        <v>4.0830892096022288E-2</v>
      </c>
      <c r="S437">
        <f>LN('25 TSE Stocks'!S438/'25 TSE Stocks'!S437)</f>
        <v>-3.8042689787662294E-2</v>
      </c>
      <c r="T437">
        <f>LN('25 TSE Stocks'!T438/'25 TSE Stocks'!T437)</f>
        <v>-3.896268958849438E-2</v>
      </c>
      <c r="U437">
        <f>LN('25 TSE Stocks'!U438/'25 TSE Stocks'!U437)</f>
        <v>-2.7448980955128384E-2</v>
      </c>
      <c r="V437">
        <f>LN('25 TSE Stocks'!V438/'25 TSE Stocks'!V437)</f>
        <v>-4.9313242059430398E-2</v>
      </c>
      <c r="W437">
        <f>LN('25 TSE Stocks'!W438/'25 TSE Stocks'!W437)</f>
        <v>-2.9053306068884732E-2</v>
      </c>
      <c r="X437">
        <f>LN('25 TSE Stocks'!X438/'25 TSE Stocks'!X437)</f>
        <v>-3.4990378584498077E-2</v>
      </c>
      <c r="Y437">
        <f>LN('25 TSE Stocks'!Y438/'25 TSE Stocks'!Y437)</f>
        <v>3.7242896241868995E-2</v>
      </c>
      <c r="Z437">
        <f>LN('25 TSE Stocks'!Z438/'25 TSE Stocks'!Z437)</f>
        <v>-4.4151062315381934E-3</v>
      </c>
    </row>
    <row r="438" spans="1:26" x14ac:dyDescent="0.25">
      <c r="A438" s="1">
        <v>44319</v>
      </c>
      <c r="B438">
        <f>LN('25 TSE Stocks'!B439/'25 TSE Stocks'!B438)</f>
        <v>-5.1841042206976348E-3</v>
      </c>
      <c r="C438">
        <f>LN('25 TSE Stocks'!C439/'25 TSE Stocks'!C438)</f>
        <v>-4.5038344837687906E-2</v>
      </c>
      <c r="D438">
        <f>LN('25 TSE Stocks'!D439/'25 TSE Stocks'!D438)</f>
        <v>2.5548749734737204E-2</v>
      </c>
      <c r="E438">
        <f>LN('25 TSE Stocks'!E439/'25 TSE Stocks'!E438)</f>
        <v>-2.6630144553381027E-3</v>
      </c>
      <c r="F438">
        <f>LN('25 TSE Stocks'!F439/'25 TSE Stocks'!F438)</f>
        <v>4.2840532523507155E-2</v>
      </c>
      <c r="G438">
        <f>LN('25 TSE Stocks'!G439/'25 TSE Stocks'!G438)</f>
        <v>2.874502595403956E-2</v>
      </c>
      <c r="H438">
        <f>LN('25 TSE Stocks'!H439/'25 TSE Stocks'!H438)</f>
        <v>2.9952314525996289E-2</v>
      </c>
      <c r="I438">
        <f>LN('25 TSE Stocks'!I439/'25 TSE Stocks'!I438)</f>
        <v>2.7754955486674709E-2</v>
      </c>
      <c r="J438">
        <f>LN('25 TSE Stocks'!J439/'25 TSE Stocks'!J438)</f>
        <v>1.1376818459933206E-2</v>
      </c>
      <c r="K438">
        <f>LN('25 TSE Stocks'!K439/'25 TSE Stocks'!K438)</f>
        <v>-1.4463058437458147E-2</v>
      </c>
      <c r="L438">
        <f>LN('25 TSE Stocks'!L439/'25 TSE Stocks'!L438)</f>
        <v>3.5091303506016545E-2</v>
      </c>
      <c r="M438">
        <f>LN('25 TSE Stocks'!M439/'25 TSE Stocks'!M438)</f>
        <v>4.3550956919290208E-2</v>
      </c>
      <c r="N438">
        <f>LN('25 TSE Stocks'!N439/'25 TSE Stocks'!N438)</f>
        <v>5.2904869423321232E-2</v>
      </c>
      <c r="O438">
        <f>LN('25 TSE Stocks'!O439/'25 TSE Stocks'!O438)</f>
        <v>-2.3135507471723992E-3</v>
      </c>
      <c r="P438">
        <f>LN('25 TSE Stocks'!P439/'25 TSE Stocks'!P438)</f>
        <v>-9.5174585624417003E-3</v>
      </c>
      <c r="Q438">
        <f>LN('25 TSE Stocks'!Q439/'25 TSE Stocks'!Q438)</f>
        <v>1.0269697610136463E-2</v>
      </c>
      <c r="R438">
        <f>LN('25 TSE Stocks'!R439/'25 TSE Stocks'!R438)</f>
        <v>3.3482730502883452E-2</v>
      </c>
      <c r="S438">
        <f>LN('25 TSE Stocks'!S439/'25 TSE Stocks'!S438)</f>
        <v>4.1964118351905805E-2</v>
      </c>
      <c r="T438">
        <f>LN('25 TSE Stocks'!T439/'25 TSE Stocks'!T438)</f>
        <v>3.1990518406940865E-2</v>
      </c>
      <c r="U438">
        <f>LN('25 TSE Stocks'!U439/'25 TSE Stocks'!U438)</f>
        <v>-2.2860753980128725E-3</v>
      </c>
      <c r="V438">
        <f>LN('25 TSE Stocks'!V439/'25 TSE Stocks'!V438)</f>
        <v>4.7917565298334477E-2</v>
      </c>
      <c r="W438">
        <f>LN('25 TSE Stocks'!W439/'25 TSE Stocks'!W438)</f>
        <v>3.7518447605560092E-2</v>
      </c>
      <c r="X438">
        <f>LN('25 TSE Stocks'!X439/'25 TSE Stocks'!X438)</f>
        <v>-5.3804286057594925E-3</v>
      </c>
      <c r="Y438">
        <f>LN('25 TSE Stocks'!Y439/'25 TSE Stocks'!Y438)</f>
        <v>5.2585975103049541E-2</v>
      </c>
      <c r="Z438">
        <f>LN('25 TSE Stocks'!Z439/'25 TSE Stocks'!Z438)</f>
        <v>8.8107064184689346E-3</v>
      </c>
    </row>
    <row r="439" spans="1:26" x14ac:dyDescent="0.25">
      <c r="A439" s="1">
        <v>44326</v>
      </c>
      <c r="B439">
        <f>LN('25 TSE Stocks'!B440/'25 TSE Stocks'!B439)</f>
        <v>-8.5689246029977781E-2</v>
      </c>
      <c r="C439">
        <f>LN('25 TSE Stocks'!C440/'25 TSE Stocks'!C439)</f>
        <v>-2.3541593335564326E-2</v>
      </c>
      <c r="D439">
        <f>LN('25 TSE Stocks'!D440/'25 TSE Stocks'!D439)</f>
        <v>-0.13998727095183122</v>
      </c>
      <c r="E439">
        <f>LN('25 TSE Stocks'!E440/'25 TSE Stocks'!E439)</f>
        <v>-3.9896539364046017E-2</v>
      </c>
      <c r="F439">
        <f>LN('25 TSE Stocks'!F440/'25 TSE Stocks'!F439)</f>
        <v>7.2668556446933881E-3</v>
      </c>
      <c r="G439">
        <f>LN('25 TSE Stocks'!G440/'25 TSE Stocks'!G439)</f>
        <v>1.3537644761793378E-2</v>
      </c>
      <c r="H439">
        <f>LN('25 TSE Stocks'!H440/'25 TSE Stocks'!H439)</f>
        <v>-6.5789581177145692E-3</v>
      </c>
      <c r="I439">
        <f>LN('25 TSE Stocks'!I440/'25 TSE Stocks'!I439)</f>
        <v>-5.0976594600974486E-2</v>
      </c>
      <c r="J439">
        <f>LN('25 TSE Stocks'!J440/'25 TSE Stocks'!J439)</f>
        <v>-3.5463147136359244E-2</v>
      </c>
      <c r="K439">
        <f>LN('25 TSE Stocks'!K440/'25 TSE Stocks'!K439)</f>
        <v>2.5681823264055562E-2</v>
      </c>
      <c r="L439">
        <f>LN('25 TSE Stocks'!L440/'25 TSE Stocks'!L439)</f>
        <v>2.5090859748219906E-2</v>
      </c>
      <c r="M439">
        <f>LN('25 TSE Stocks'!M440/'25 TSE Stocks'!M439)</f>
        <v>-3.5239370819406042E-2</v>
      </c>
      <c r="N439">
        <f>LN('25 TSE Stocks'!N440/'25 TSE Stocks'!N439)</f>
        <v>-8.4993181907496787E-2</v>
      </c>
      <c r="O439">
        <f>LN('25 TSE Stocks'!O440/'25 TSE Stocks'!O439)</f>
        <v>8.6481021051436121E-3</v>
      </c>
      <c r="P439">
        <f>LN('25 TSE Stocks'!P440/'25 TSE Stocks'!P439)</f>
        <v>-0.1421554355746231</v>
      </c>
      <c r="Q439">
        <f>LN('25 TSE Stocks'!Q440/'25 TSE Stocks'!Q439)</f>
        <v>4.0055412678030061E-2</v>
      </c>
      <c r="R439">
        <f>LN('25 TSE Stocks'!R440/'25 TSE Stocks'!R439)</f>
        <v>1.6937445581474204E-2</v>
      </c>
      <c r="S439">
        <f>LN('25 TSE Stocks'!S440/'25 TSE Stocks'!S439)</f>
        <v>-3.2822376196358791E-2</v>
      </c>
      <c r="T439">
        <f>LN('25 TSE Stocks'!T440/'25 TSE Stocks'!T439)</f>
        <v>2.954421238447667E-2</v>
      </c>
      <c r="U439">
        <f>LN('25 TSE Stocks'!U440/'25 TSE Stocks'!U439)</f>
        <v>-2.4910802165204599E-2</v>
      </c>
      <c r="V439">
        <f>LN('25 TSE Stocks'!V440/'25 TSE Stocks'!V439)</f>
        <v>-4.7185231202503085E-2</v>
      </c>
      <c r="W439">
        <f>LN('25 TSE Stocks'!W440/'25 TSE Stocks'!W439)</f>
        <v>2.8429629710171499E-2</v>
      </c>
      <c r="X439">
        <f>LN('25 TSE Stocks'!X440/'25 TSE Stocks'!X439)</f>
        <v>3.5649322333075939E-2</v>
      </c>
      <c r="Y439">
        <f>LN('25 TSE Stocks'!Y440/'25 TSE Stocks'!Y439)</f>
        <v>-6.3898346052519567E-2</v>
      </c>
      <c r="Z439">
        <f>LN('25 TSE Stocks'!Z440/'25 TSE Stocks'!Z439)</f>
        <v>-5.2525270455706284E-2</v>
      </c>
    </row>
    <row r="440" spans="1:26" x14ac:dyDescent="0.25">
      <c r="A440" s="1">
        <v>44333</v>
      </c>
      <c r="B440">
        <f>LN('25 TSE Stocks'!B441/'25 TSE Stocks'!B440)</f>
        <v>4.5198112171182248E-3</v>
      </c>
      <c r="C440">
        <f>LN('25 TSE Stocks'!C441/'25 TSE Stocks'!C440)</f>
        <v>2.8647085900699549E-2</v>
      </c>
      <c r="D440">
        <f>LN('25 TSE Stocks'!D441/'25 TSE Stocks'!D440)</f>
        <v>2.4566367036264167E-2</v>
      </c>
      <c r="E440">
        <f>LN('25 TSE Stocks'!E441/'25 TSE Stocks'!E440)</f>
        <v>2.3767071808258586E-2</v>
      </c>
      <c r="F440">
        <f>LN('25 TSE Stocks'!F441/'25 TSE Stocks'!F440)</f>
        <v>2.0844302350662196E-2</v>
      </c>
      <c r="G440">
        <f>LN('25 TSE Stocks'!G441/'25 TSE Stocks'!G440)</f>
        <v>3.0778905834274992E-2</v>
      </c>
      <c r="H440">
        <f>LN('25 TSE Stocks'!H441/'25 TSE Stocks'!H440)</f>
        <v>-3.3560234069094343E-2</v>
      </c>
      <c r="I440">
        <f>LN('25 TSE Stocks'!I441/'25 TSE Stocks'!I440)</f>
        <v>1.8369226514366075E-3</v>
      </c>
      <c r="J440">
        <f>LN('25 TSE Stocks'!J441/'25 TSE Stocks'!J440)</f>
        <v>1.627577641406644E-2</v>
      </c>
      <c r="K440">
        <f>LN('25 TSE Stocks'!K441/'25 TSE Stocks'!K440)</f>
        <v>-3.1944920091387378E-2</v>
      </c>
      <c r="L440">
        <f>LN('25 TSE Stocks'!L441/'25 TSE Stocks'!L440)</f>
        <v>2.4476773167137224E-2</v>
      </c>
      <c r="M440">
        <f>LN('25 TSE Stocks'!M441/'25 TSE Stocks'!M440)</f>
        <v>-2.8924358477524892E-2</v>
      </c>
      <c r="N440">
        <f>LN('25 TSE Stocks'!N441/'25 TSE Stocks'!N440)</f>
        <v>-2.4574741876947255E-3</v>
      </c>
      <c r="O440">
        <f>LN('25 TSE Stocks'!O441/'25 TSE Stocks'!O440)</f>
        <v>-4.5809523739104539E-2</v>
      </c>
      <c r="P440">
        <f>LN('25 TSE Stocks'!P441/'25 TSE Stocks'!P440)</f>
        <v>5.215902954929176E-2</v>
      </c>
      <c r="Q440">
        <f>LN('25 TSE Stocks'!Q441/'25 TSE Stocks'!Q440)</f>
        <v>-9.864474760757325E-3</v>
      </c>
      <c r="R440">
        <f>LN('25 TSE Stocks'!R441/'25 TSE Stocks'!R440)</f>
        <v>-1.5086805927498332E-2</v>
      </c>
      <c r="S440">
        <f>LN('25 TSE Stocks'!S441/'25 TSE Stocks'!S440)</f>
        <v>1.5053044182668762E-2</v>
      </c>
      <c r="T440">
        <f>LN('25 TSE Stocks'!T441/'25 TSE Stocks'!T440)</f>
        <v>-5.6901550698921409E-2</v>
      </c>
      <c r="U440">
        <f>LN('25 TSE Stocks'!U441/'25 TSE Stocks'!U440)</f>
        <v>5.9945352317919733E-3</v>
      </c>
      <c r="V440">
        <f>LN('25 TSE Stocks'!V441/'25 TSE Stocks'!V440)</f>
        <v>-3.1229376241237661E-2</v>
      </c>
      <c r="W440">
        <f>LN('25 TSE Stocks'!W441/'25 TSE Stocks'!W440)</f>
        <v>-1.0838974759055955E-2</v>
      </c>
      <c r="X440">
        <f>LN('25 TSE Stocks'!X441/'25 TSE Stocks'!X440)</f>
        <v>-5.5461678043250313E-2</v>
      </c>
      <c r="Y440">
        <f>LN('25 TSE Stocks'!Y441/'25 TSE Stocks'!Y440)</f>
        <v>-2.0690364875709046E-2</v>
      </c>
      <c r="Z440">
        <f>LN('25 TSE Stocks'!Z441/'25 TSE Stocks'!Z440)</f>
        <v>1.6807178895772375E-2</v>
      </c>
    </row>
    <row r="441" spans="1:26" x14ac:dyDescent="0.25">
      <c r="A441" s="1">
        <v>44340</v>
      </c>
      <c r="B441">
        <f>LN('25 TSE Stocks'!B442/'25 TSE Stocks'!B441)</f>
        <v>9.2539216613341746E-2</v>
      </c>
      <c r="C441">
        <f>LN('25 TSE Stocks'!C442/'25 TSE Stocks'!C441)</f>
        <v>1.4249850460685517E-2</v>
      </c>
      <c r="D441">
        <f>LN('25 TSE Stocks'!D442/'25 TSE Stocks'!D441)</f>
        <v>-3.8129419518287959E-2</v>
      </c>
      <c r="E441">
        <f>LN('25 TSE Stocks'!E442/'25 TSE Stocks'!E441)</f>
        <v>-2.4692564063673809E-2</v>
      </c>
      <c r="F441">
        <f>LN('25 TSE Stocks'!F442/'25 TSE Stocks'!F441)</f>
        <v>1.7255590768640892E-2</v>
      </c>
      <c r="G441">
        <f>LN('25 TSE Stocks'!G442/'25 TSE Stocks'!G441)</f>
        <v>4.3859740305038752E-2</v>
      </c>
      <c r="H441">
        <f>LN('25 TSE Stocks'!H442/'25 TSE Stocks'!H441)</f>
        <v>5.3168667020576765E-2</v>
      </c>
      <c r="I441">
        <f>LN('25 TSE Stocks'!I442/'25 TSE Stocks'!I441)</f>
        <v>8.1610056980321935E-2</v>
      </c>
      <c r="J441">
        <f>LN('25 TSE Stocks'!J442/'25 TSE Stocks'!J441)</f>
        <v>5.3872881367771859E-2</v>
      </c>
      <c r="K441">
        <f>LN('25 TSE Stocks'!K442/'25 TSE Stocks'!K441)</f>
        <v>2.0726155264789877E-2</v>
      </c>
      <c r="L441">
        <f>LN('25 TSE Stocks'!L442/'25 TSE Stocks'!L441)</f>
        <v>2.5576893206940045E-2</v>
      </c>
      <c r="M441">
        <f>LN('25 TSE Stocks'!M442/'25 TSE Stocks'!M441)</f>
        <v>1.5033193329174412E-2</v>
      </c>
      <c r="N441">
        <f>LN('25 TSE Stocks'!N442/'25 TSE Stocks'!N441)</f>
        <v>4.6024637964602343E-2</v>
      </c>
      <c r="O441">
        <f>LN('25 TSE Stocks'!O442/'25 TSE Stocks'!O441)</f>
        <v>-3.0093898941623773E-3</v>
      </c>
      <c r="P441">
        <f>LN('25 TSE Stocks'!P442/'25 TSE Stocks'!P441)</f>
        <v>-2.2676685075635087E-2</v>
      </c>
      <c r="Q441">
        <f>LN('25 TSE Stocks'!Q442/'25 TSE Stocks'!Q441)</f>
        <v>-1.1215050404793175E-2</v>
      </c>
      <c r="R441">
        <f>LN('25 TSE Stocks'!R442/'25 TSE Stocks'!R441)</f>
        <v>-3.910791011679674E-3</v>
      </c>
      <c r="S441">
        <f>LN('25 TSE Stocks'!S442/'25 TSE Stocks'!S441)</f>
        <v>3.9761055447533958E-3</v>
      </c>
      <c r="T441">
        <f>LN('25 TSE Stocks'!T442/'25 TSE Stocks'!T441)</f>
        <v>9.2025220210560244E-3</v>
      </c>
      <c r="U441">
        <f>LN('25 TSE Stocks'!U442/'25 TSE Stocks'!U441)</f>
        <v>-1.4388625280959031E-2</v>
      </c>
      <c r="V441">
        <f>LN('25 TSE Stocks'!V442/'25 TSE Stocks'!V441)</f>
        <v>-3.7835922518936974E-3</v>
      </c>
      <c r="W441">
        <f>LN('25 TSE Stocks'!W442/'25 TSE Stocks'!W441)</f>
        <v>4.2668656691054532E-2</v>
      </c>
      <c r="X441">
        <f>LN('25 TSE Stocks'!X442/'25 TSE Stocks'!X441)</f>
        <v>-3.1506657349384876E-2</v>
      </c>
      <c r="Y441">
        <f>LN('25 TSE Stocks'!Y442/'25 TSE Stocks'!Y441)</f>
        <v>-4.210525282608113E-2</v>
      </c>
      <c r="Z441">
        <f>LN('25 TSE Stocks'!Z442/'25 TSE Stocks'!Z441)</f>
        <v>1.0550184102168849E-2</v>
      </c>
    </row>
    <row r="442" spans="1:26" x14ac:dyDescent="0.25">
      <c r="A442" s="1">
        <v>44347</v>
      </c>
      <c r="B442">
        <f>LN('25 TSE Stocks'!B443/'25 TSE Stocks'!B442)</f>
        <v>0.17665273959383615</v>
      </c>
      <c r="C442">
        <f>LN('25 TSE Stocks'!C443/'25 TSE Stocks'!C442)</f>
        <v>-3.4358096358814816E-2</v>
      </c>
      <c r="D442">
        <f>LN('25 TSE Stocks'!D443/'25 TSE Stocks'!D442)</f>
        <v>-1.4815143214027658E-2</v>
      </c>
      <c r="E442">
        <f>LN('25 TSE Stocks'!E443/'25 TSE Stocks'!E442)</f>
        <v>3.6969321654639377E-3</v>
      </c>
      <c r="F442">
        <f>LN('25 TSE Stocks'!F443/'25 TSE Stocks'!F442)</f>
        <v>8.046185091846958E-3</v>
      </c>
      <c r="G442">
        <f>LN('25 TSE Stocks'!G443/'25 TSE Stocks'!G442)</f>
        <v>8.5358982885235093E-2</v>
      </c>
      <c r="H442">
        <f>LN('25 TSE Stocks'!H443/'25 TSE Stocks'!H442)</f>
        <v>6.271654282731616E-2</v>
      </c>
      <c r="I442">
        <f>LN('25 TSE Stocks'!I443/'25 TSE Stocks'!I442)</f>
        <v>3.7983917236893747E-2</v>
      </c>
      <c r="J442">
        <f>LN('25 TSE Stocks'!J443/'25 TSE Stocks'!J442)</f>
        <v>-8.2412977249433222E-2</v>
      </c>
      <c r="K442">
        <f>LN('25 TSE Stocks'!K443/'25 TSE Stocks'!K442)</f>
        <v>-4.0822075744609672E-2</v>
      </c>
      <c r="L442">
        <f>LN('25 TSE Stocks'!L443/'25 TSE Stocks'!L442)</f>
        <v>5.0378708129014899E-3</v>
      </c>
      <c r="M442">
        <f>LN('25 TSE Stocks'!M443/'25 TSE Stocks'!M442)</f>
        <v>3.4823262262288962E-2</v>
      </c>
      <c r="N442">
        <f>LN('25 TSE Stocks'!N443/'25 TSE Stocks'!N442)</f>
        <v>-5.7229110975872905E-3</v>
      </c>
      <c r="O442">
        <f>LN('25 TSE Stocks'!O443/'25 TSE Stocks'!O442)</f>
        <v>-2.8119189714575898E-2</v>
      </c>
      <c r="P442">
        <f>LN('25 TSE Stocks'!P443/'25 TSE Stocks'!P442)</f>
        <v>2.2676685075635031E-2</v>
      </c>
      <c r="Q442">
        <f>LN('25 TSE Stocks'!Q443/'25 TSE Stocks'!Q442)</f>
        <v>-3.18295899433894E-2</v>
      </c>
      <c r="R442">
        <f>LN('25 TSE Stocks'!R443/'25 TSE Stocks'!R442)</f>
        <v>1.9806676627421627E-2</v>
      </c>
      <c r="S442">
        <f>LN('25 TSE Stocks'!S443/'25 TSE Stocks'!S442)</f>
        <v>-7.9681887136872215E-3</v>
      </c>
      <c r="T442">
        <f>LN('25 TSE Stocks'!T443/'25 TSE Stocks'!T442)</f>
        <v>-8.689016465249633E-3</v>
      </c>
      <c r="U442">
        <f>LN('25 TSE Stocks'!U443/'25 TSE Stocks'!U442)</f>
        <v>-1.8206756508437501E-2</v>
      </c>
      <c r="V442">
        <f>LN('25 TSE Stocks'!V443/'25 TSE Stocks'!V442)</f>
        <v>1.6541865619007664E-2</v>
      </c>
      <c r="W442">
        <f>LN('25 TSE Stocks'!W443/'25 TSE Stocks'!W442)</f>
        <v>2.5568241634076741E-2</v>
      </c>
      <c r="X442">
        <f>LN('25 TSE Stocks'!X443/'25 TSE Stocks'!X442)</f>
        <v>-2.6682250585285748E-2</v>
      </c>
      <c r="Y442">
        <f>LN('25 TSE Stocks'!Y443/'25 TSE Stocks'!Y442)</f>
        <v>9.04438550759901E-3</v>
      </c>
      <c r="Z442">
        <f>LN('25 TSE Stocks'!Z443/'25 TSE Stocks'!Z442)</f>
        <v>1.4982247358435498E-3</v>
      </c>
    </row>
    <row r="443" spans="1:26" x14ac:dyDescent="0.25">
      <c r="A443" s="1">
        <v>44354</v>
      </c>
      <c r="B443">
        <f>LN('25 TSE Stocks'!B444/'25 TSE Stocks'!B443)</f>
        <v>-0.13834170524905545</v>
      </c>
      <c r="C443">
        <f>LN('25 TSE Stocks'!C444/'25 TSE Stocks'!C443)</f>
        <v>2.1958386936702653E-2</v>
      </c>
      <c r="D443">
        <f>LN('25 TSE Stocks'!D444/'25 TSE Stocks'!D443)</f>
        <v>3.1933008381402855E-3</v>
      </c>
      <c r="E443">
        <f>LN('25 TSE Stocks'!E444/'25 TSE Stocks'!E443)</f>
        <v>-3.696932165463919E-3</v>
      </c>
      <c r="F443">
        <f>LN('25 TSE Stocks'!F444/'25 TSE Stocks'!F443)</f>
        <v>-4.1057900859819037E-2</v>
      </c>
      <c r="G443">
        <f>LN('25 TSE Stocks'!G444/'25 TSE Stocks'!G443)</f>
        <v>-8.8845774709594531E-3</v>
      </c>
      <c r="H443">
        <f>LN('25 TSE Stocks'!H444/'25 TSE Stocks'!H443)</f>
        <v>-6.9210059492501863E-2</v>
      </c>
      <c r="I443">
        <f>LN('25 TSE Stocks'!I444/'25 TSE Stocks'!I443)</f>
        <v>3.8684738449592998E-2</v>
      </c>
      <c r="J443">
        <f>LN('25 TSE Stocks'!J444/'25 TSE Stocks'!J443)</f>
        <v>8.1975758963472187E-2</v>
      </c>
      <c r="K443">
        <f>LN('25 TSE Stocks'!K444/'25 TSE Stocks'!K443)</f>
        <v>5.3276166451471513E-3</v>
      </c>
      <c r="L443">
        <f>LN('25 TSE Stocks'!L444/'25 TSE Stocks'!L443)</f>
        <v>5.0622929973702865E-2</v>
      </c>
      <c r="M443">
        <f>LN('25 TSE Stocks'!M444/'25 TSE Stocks'!M443)</f>
        <v>-1.4514867345414014E-2</v>
      </c>
      <c r="N443">
        <f>LN('25 TSE Stocks'!N444/'25 TSE Stocks'!N443)</f>
        <v>-6.1616944481835981E-2</v>
      </c>
      <c r="O443">
        <f>LN('25 TSE Stocks'!O444/'25 TSE Stocks'!O443)</f>
        <v>-7.4672908792562179E-3</v>
      </c>
      <c r="P443">
        <f>LN('25 TSE Stocks'!P444/'25 TSE Stocks'!P443)</f>
        <v>8.3142376485049435E-2</v>
      </c>
      <c r="Q443">
        <f>LN('25 TSE Stocks'!Q444/'25 TSE Stocks'!Q443)</f>
        <v>2.0487334220550431E-2</v>
      </c>
      <c r="R443">
        <f>LN('25 TSE Stocks'!R444/'25 TSE Stocks'!R443)</f>
        <v>-9.5479975432644689E-3</v>
      </c>
      <c r="S443">
        <f>LN('25 TSE Stocks'!S444/'25 TSE Stocks'!S443)</f>
        <v>-6.0180606141449818E-3</v>
      </c>
      <c r="T443">
        <f>LN('25 TSE Stocks'!T444/'25 TSE Stocks'!T443)</f>
        <v>-3.5999518842268195E-3</v>
      </c>
      <c r="U443">
        <f>LN('25 TSE Stocks'!U444/'25 TSE Stocks'!U443)</f>
        <v>3.3906561041499313E-2</v>
      </c>
      <c r="V443">
        <f>LN('25 TSE Stocks'!V444/'25 TSE Stocks'!V443)</f>
        <v>8.9086685668821122E-3</v>
      </c>
      <c r="W443">
        <f>LN('25 TSE Stocks'!W444/'25 TSE Stocks'!W443)</f>
        <v>-2.3898840427209064E-2</v>
      </c>
      <c r="X443">
        <f>LN('25 TSE Stocks'!X444/'25 TSE Stocks'!X443)</f>
        <v>4.2051471693040292E-2</v>
      </c>
      <c r="Y443">
        <f>LN('25 TSE Stocks'!Y444/'25 TSE Stocks'!Y443)</f>
        <v>-1.8782759503368034E-2</v>
      </c>
      <c r="Z443">
        <f>LN('25 TSE Stocks'!Z444/'25 TSE Stocks'!Z443)</f>
        <v>2.074133163050559E-2</v>
      </c>
    </row>
    <row r="444" spans="1:26" x14ac:dyDescent="0.25">
      <c r="A444" s="1">
        <v>44361</v>
      </c>
      <c r="B444">
        <f>LN('25 TSE Stocks'!B445/'25 TSE Stocks'!B444)</f>
        <v>6.6021171509869109E-2</v>
      </c>
      <c r="C444">
        <f>LN('25 TSE Stocks'!C445/'25 TSE Stocks'!C444)</f>
        <v>9.5562279436642902E-2</v>
      </c>
      <c r="D444">
        <f>LN('25 TSE Stocks'!D445/'25 TSE Stocks'!D444)</f>
        <v>2.7255326269500595E-2</v>
      </c>
      <c r="E444">
        <f>LN('25 TSE Stocks'!E445/'25 TSE Stocks'!E444)</f>
        <v>1.7439715962900372E-2</v>
      </c>
      <c r="F444">
        <f>LN('25 TSE Stocks'!F445/'25 TSE Stocks'!F444)</f>
        <v>-1.3515858394695001E-2</v>
      </c>
      <c r="G444">
        <f>LN('25 TSE Stocks'!G445/'25 TSE Stocks'!G444)</f>
        <v>-2.843512603735943E-3</v>
      </c>
      <c r="H444">
        <f>LN('25 TSE Stocks'!H445/'25 TSE Stocks'!H444)</f>
        <v>-2.3065278686132056E-2</v>
      </c>
      <c r="I444">
        <f>LN('25 TSE Stocks'!I445/'25 TSE Stocks'!I444)</f>
        <v>-6.3228094945629032E-2</v>
      </c>
      <c r="J444">
        <f>LN('25 TSE Stocks'!J445/'25 TSE Stocks'!J444)</f>
        <v>4.6142353787069101E-2</v>
      </c>
      <c r="K444">
        <f>LN('25 TSE Stocks'!K445/'25 TSE Stocks'!K444)</f>
        <v>3.1383369055303992E-2</v>
      </c>
      <c r="L444">
        <f>LN('25 TSE Stocks'!L445/'25 TSE Stocks'!L444)</f>
        <v>5.121360857322426E-2</v>
      </c>
      <c r="M444">
        <f>LN('25 TSE Stocks'!M445/'25 TSE Stocks'!M444)</f>
        <v>-2.4045538874723282E-2</v>
      </c>
      <c r="N444">
        <f>LN('25 TSE Stocks'!N445/'25 TSE Stocks'!N444)</f>
        <v>-2.7299173519881655E-2</v>
      </c>
      <c r="O444">
        <f>LN('25 TSE Stocks'!O445/'25 TSE Stocks'!O444)</f>
        <v>-2.8510082854975183E-2</v>
      </c>
      <c r="P444">
        <f>LN('25 TSE Stocks'!P445/'25 TSE Stocks'!P444)</f>
        <v>6.8540295402820259E-3</v>
      </c>
      <c r="Q444">
        <f>LN('25 TSE Stocks'!Q445/'25 TSE Stocks'!Q444)</f>
        <v>2.2557306127632064E-2</v>
      </c>
      <c r="R444">
        <f>LN('25 TSE Stocks'!R445/'25 TSE Stocks'!R444)</f>
        <v>2.0406730306171902E-2</v>
      </c>
      <c r="S444">
        <f>LN('25 TSE Stocks'!S445/'25 TSE Stocks'!S444)</f>
        <v>1.2000120505935538E-2</v>
      </c>
      <c r="T444">
        <f>LN('25 TSE Stocks'!T445/'25 TSE Stocks'!T444)</f>
        <v>-9.8369547597548495E-3</v>
      </c>
      <c r="U444">
        <f>LN('25 TSE Stocks'!U445/'25 TSE Stocks'!U444)</f>
        <v>-1.5995604014660866E-2</v>
      </c>
      <c r="V444">
        <f>LN('25 TSE Stocks'!V445/'25 TSE Stocks'!V444)</f>
        <v>-1.1896078008297303E-2</v>
      </c>
      <c r="W444">
        <f>LN('25 TSE Stocks'!W445/'25 TSE Stocks'!W444)</f>
        <v>2.0828664164024894E-3</v>
      </c>
      <c r="X444">
        <f>LN('25 TSE Stocks'!X445/'25 TSE Stocks'!X444)</f>
        <v>-2.5748098586554889E-2</v>
      </c>
      <c r="Y444">
        <f>LN('25 TSE Stocks'!Y445/'25 TSE Stocks'!Y444)</f>
        <v>-3.0427727110281366E-2</v>
      </c>
      <c r="Z444">
        <f>LN('25 TSE Stocks'!Z445/'25 TSE Stocks'!Z444)</f>
        <v>2.9283510914158099E-3</v>
      </c>
    </row>
    <row r="445" spans="1:26" x14ac:dyDescent="0.25">
      <c r="A445" s="1">
        <v>44368</v>
      </c>
      <c r="B445">
        <f>LN('25 TSE Stocks'!B446/'25 TSE Stocks'!B445)</f>
        <v>5.5382133913525103E-2</v>
      </c>
      <c r="C445">
        <f>LN('25 TSE Stocks'!C446/'25 TSE Stocks'!C445)</f>
        <v>-2.1022717619479949E-3</v>
      </c>
      <c r="D445">
        <f>LN('25 TSE Stocks'!D446/'25 TSE Stocks'!D445)</f>
        <v>3.8544413446210644E-2</v>
      </c>
      <c r="E445">
        <f>LN('25 TSE Stocks'!E446/'25 TSE Stocks'!E445)</f>
        <v>1.0859773782546003E-2</v>
      </c>
      <c r="F445">
        <f>LN('25 TSE Stocks'!F446/'25 TSE Stocks'!F445)</f>
        <v>8.7567611617760735E-3</v>
      </c>
      <c r="G445">
        <f>LN('25 TSE Stocks'!G446/'25 TSE Stocks'!G445)</f>
        <v>1.6259385775675666E-3</v>
      </c>
      <c r="H445">
        <f>LN('25 TSE Stocks'!H446/'25 TSE Stocks'!H445)</f>
        <v>2.955879535131772E-2</v>
      </c>
      <c r="I445">
        <f>LN('25 TSE Stocks'!I446/'25 TSE Stocks'!I445)</f>
        <v>7.4142728141582588E-4</v>
      </c>
      <c r="J445">
        <f>LN('25 TSE Stocks'!J446/'25 TSE Stocks'!J445)</f>
        <v>4.9287148672060063E-2</v>
      </c>
      <c r="K445">
        <f>LN('25 TSE Stocks'!K446/'25 TSE Stocks'!K445)</f>
        <v>-2.0617970135011188E-3</v>
      </c>
      <c r="L445">
        <f>LN('25 TSE Stocks'!L446/'25 TSE Stocks'!L445)</f>
        <v>-4.8033986179537275E-2</v>
      </c>
      <c r="M445">
        <f>LN('25 TSE Stocks'!M446/'25 TSE Stocks'!M445)</f>
        <v>5.1683175300905812E-2</v>
      </c>
      <c r="N445">
        <f>LN('25 TSE Stocks'!N446/'25 TSE Stocks'!N445)</f>
        <v>3.8368769103009383E-2</v>
      </c>
      <c r="O445">
        <f>LN('25 TSE Stocks'!O446/'25 TSE Stocks'!O445)</f>
        <v>1.8466051406799439E-2</v>
      </c>
      <c r="P445">
        <f>LN('25 TSE Stocks'!P446/'25 TSE Stocks'!P445)</f>
        <v>-9.60880822643927E-3</v>
      </c>
      <c r="Q445">
        <f>LN('25 TSE Stocks'!Q446/'25 TSE Stocks'!Q445)</f>
        <v>9.8644747607572782E-3</v>
      </c>
      <c r="R445">
        <f>LN('25 TSE Stocks'!R446/'25 TSE Stocks'!R445)</f>
        <v>6.5785390116396246E-3</v>
      </c>
      <c r="S445">
        <f>LN('25 TSE Stocks'!S446/'25 TSE Stocks'!S445)</f>
        <v>7.9208527484798778E-3</v>
      </c>
      <c r="T445">
        <f>LN('25 TSE Stocks'!T446/'25 TSE Stocks'!T445)</f>
        <v>1.3950148647161969E-2</v>
      </c>
      <c r="U445">
        <f>LN('25 TSE Stocks'!U446/'25 TSE Stocks'!U445)</f>
        <v>1.1911042196678497E-2</v>
      </c>
      <c r="V445">
        <f>LN('25 TSE Stocks'!V446/'25 TSE Stocks'!V445)</f>
        <v>1.558476678245508E-2</v>
      </c>
      <c r="W445">
        <f>LN('25 TSE Stocks'!W446/'25 TSE Stocks'!W445)</f>
        <v>-1.0878827325876283E-2</v>
      </c>
      <c r="X445">
        <f>LN('25 TSE Stocks'!X446/'25 TSE Stocks'!X445)</f>
        <v>5.7217347403573475E-3</v>
      </c>
      <c r="Y445">
        <f>LN('25 TSE Stocks'!Y446/'25 TSE Stocks'!Y445)</f>
        <v>1.3776015350112679E-2</v>
      </c>
      <c r="Z445">
        <f>LN('25 TSE Stocks'!Z446/'25 TSE Stocks'!Z445)</f>
        <v>-8.8107064184689277E-3</v>
      </c>
    </row>
    <row r="446" spans="1:26" x14ac:dyDescent="0.25">
      <c r="A446" s="1">
        <v>44375</v>
      </c>
      <c r="B446">
        <f>LN('25 TSE Stocks'!B447/'25 TSE Stocks'!B446)</f>
        <v>-0.11156078844163568</v>
      </c>
      <c r="C446">
        <f>LN('25 TSE Stocks'!C447/'25 TSE Stocks'!C446)</f>
        <v>4.2000293350443049E-3</v>
      </c>
      <c r="D446">
        <f>LN('25 TSE Stocks'!D447/'25 TSE Stocks'!D446)</f>
        <v>-6.9895208144948109E-3</v>
      </c>
      <c r="E446">
        <f>LN('25 TSE Stocks'!E447/'25 TSE Stocks'!E446)</f>
        <v>2.3132660520228689E-2</v>
      </c>
      <c r="F446">
        <f>LN('25 TSE Stocks'!F447/'25 TSE Stocks'!F446)</f>
        <v>-1.3169703781078534E-3</v>
      </c>
      <c r="G446">
        <f>LN('25 TSE Stocks'!G447/'25 TSE Stocks'!G446)</f>
        <v>-2.9487371180224797E-3</v>
      </c>
      <c r="H446">
        <f>LN('25 TSE Stocks'!H447/'25 TSE Stocks'!H446)</f>
        <v>5.0483904345808225E-2</v>
      </c>
      <c r="I446">
        <f>LN('25 TSE Stocks'!I447/'25 TSE Stocks'!I446)</f>
        <v>-7.4391267376824333E-3</v>
      </c>
      <c r="J446">
        <f>LN('25 TSE Stocks'!J447/'25 TSE Stocks'!J446)</f>
        <v>3.8976082496899614E-2</v>
      </c>
      <c r="K446">
        <f>LN('25 TSE Stocks'!K447/'25 TSE Stocks'!K446)</f>
        <v>-2.1909999288821837E-2</v>
      </c>
      <c r="L446">
        <f>LN('25 TSE Stocks'!L447/'25 TSE Stocks'!L446)</f>
        <v>9.4788105582199432E-3</v>
      </c>
      <c r="M446">
        <f>LN('25 TSE Stocks'!M447/'25 TSE Stocks'!M446)</f>
        <v>-6.539858969687706E-3</v>
      </c>
      <c r="N446">
        <f>LN('25 TSE Stocks'!N447/'25 TSE Stocks'!N446)</f>
        <v>3.5448500376220947E-3</v>
      </c>
      <c r="O446">
        <f>LN('25 TSE Stocks'!O447/'25 TSE Stocks'!O446)</f>
        <v>-6.3291782216688209E-3</v>
      </c>
      <c r="P446">
        <f>LN('25 TSE Stocks'!P447/'25 TSE Stocks'!P446)</f>
        <v>6.5400269509947692E-2</v>
      </c>
      <c r="Q446">
        <f>LN('25 TSE Stocks'!Q447/'25 TSE Stocks'!Q446)</f>
        <v>-3.1155270743045201E-2</v>
      </c>
      <c r="R446">
        <f>LN('25 TSE Stocks'!R447/'25 TSE Stocks'!R446)</f>
        <v>3.2065230897917123E-2</v>
      </c>
      <c r="S446">
        <f>LN('25 TSE Stocks'!S447/'25 TSE Stocks'!S446)</f>
        <v>1.759582932098681E-2</v>
      </c>
      <c r="T446">
        <f>LN('25 TSE Stocks'!T447/'25 TSE Stocks'!T446)</f>
        <v>-4.6285518472144573E-3</v>
      </c>
      <c r="U446">
        <f>LN('25 TSE Stocks'!U447/'25 TSE Stocks'!U446)</f>
        <v>1.2059640054625485E-2</v>
      </c>
      <c r="V446">
        <f>LN('25 TSE Stocks'!V447/'25 TSE Stocks'!V446)</f>
        <v>-1.4837101543264931E-2</v>
      </c>
      <c r="W446">
        <f>LN('25 TSE Stocks'!W447/'25 TSE Stocks'!W446)</f>
        <v>1.5860119701642365E-2</v>
      </c>
      <c r="X446">
        <f>LN('25 TSE Stocks'!X447/'25 TSE Stocks'!X446)</f>
        <v>1.5440348816362415E-2</v>
      </c>
      <c r="Y446">
        <f>LN('25 TSE Stocks'!Y447/'25 TSE Stocks'!Y446)</f>
        <v>-3.8027429361751658E-2</v>
      </c>
      <c r="Z446">
        <f>LN('25 TSE Stocks'!Z447/'25 TSE Stocks'!Z446)</f>
        <v>2.9071840172545403E-2</v>
      </c>
    </row>
    <row r="447" spans="1:26" x14ac:dyDescent="0.25">
      <c r="A447" s="1">
        <v>44382</v>
      </c>
      <c r="B447">
        <f>LN('25 TSE Stocks'!B448/'25 TSE Stocks'!B447)</f>
        <v>6.4655755016406441E-2</v>
      </c>
      <c r="C447">
        <f>LN('25 TSE Stocks'!C448/'25 TSE Stocks'!C447)</f>
        <v>-4.8957858912299847E-2</v>
      </c>
      <c r="D447">
        <f>LN('25 TSE Stocks'!D448/'25 TSE Stocks'!D447)</f>
        <v>-3.2589521234842822E-2</v>
      </c>
      <c r="E447">
        <f>LN('25 TSE Stocks'!E448/'25 TSE Stocks'!E447)</f>
        <v>-7.1068011909314055E-2</v>
      </c>
      <c r="F447">
        <f>LN('25 TSE Stocks'!F448/'25 TSE Stocks'!F447)</f>
        <v>-3.4009450093288665E-2</v>
      </c>
      <c r="G447">
        <f>LN('25 TSE Stocks'!G448/'25 TSE Stocks'!G447)</f>
        <v>-1.7463287139797251E-2</v>
      </c>
      <c r="H447">
        <f>LN('25 TSE Stocks'!H448/'25 TSE Stocks'!H447)</f>
        <v>-6.0240009926174849E-2</v>
      </c>
      <c r="I447">
        <f>LN('25 TSE Stocks'!I448/'25 TSE Stocks'!I447)</f>
        <v>2.3795275616588216E-2</v>
      </c>
      <c r="J447">
        <f>LN('25 TSE Stocks'!J448/'25 TSE Stocks'!J447)</f>
        <v>-4.9818896221904647E-3</v>
      </c>
      <c r="K447">
        <f>LN('25 TSE Stocks'!K448/'25 TSE Stocks'!K447)</f>
        <v>-2.7166088259300669E-2</v>
      </c>
      <c r="L447">
        <f>LN('25 TSE Stocks'!L448/'25 TSE Stocks'!L447)</f>
        <v>-7.8927430655802659E-3</v>
      </c>
      <c r="M447">
        <f>LN('25 TSE Stocks'!M448/'25 TSE Stocks'!M447)</f>
        <v>-1.2303277032338951E-2</v>
      </c>
      <c r="N447">
        <f>LN('25 TSE Stocks'!N448/'25 TSE Stocks'!N447)</f>
        <v>3.9887417607378073E-2</v>
      </c>
      <c r="O447">
        <f>LN('25 TSE Stocks'!O448/'25 TSE Stocks'!O447)</f>
        <v>-2.572482374156982E-2</v>
      </c>
      <c r="P447">
        <f>LN('25 TSE Stocks'!P448/'25 TSE Stocks'!P447)</f>
        <v>-3.6016386394618127E-2</v>
      </c>
      <c r="Q447">
        <f>LN('25 TSE Stocks'!Q448/'25 TSE Stocks'!Q447)</f>
        <v>-1.5306373102147238E-2</v>
      </c>
      <c r="R447">
        <f>LN('25 TSE Stocks'!R448/'25 TSE Stocks'!R447)</f>
        <v>-3.5050203951866941E-2</v>
      </c>
      <c r="S447">
        <f>LN('25 TSE Stocks'!S448/'25 TSE Stocks'!S447)</f>
        <v>0</v>
      </c>
      <c r="T447">
        <f>LN('25 TSE Stocks'!T448/'25 TSE Stocks'!T447)</f>
        <v>-5.6861222139238075E-3</v>
      </c>
      <c r="U447">
        <f>LN('25 TSE Stocks'!U448/'25 TSE Stocks'!U447)</f>
        <v>-2.7773376301714853E-2</v>
      </c>
      <c r="V447">
        <f>LN('25 TSE Stocks'!V448/'25 TSE Stocks'!V447)</f>
        <v>-7.5018304826035553E-3</v>
      </c>
      <c r="W447">
        <f>LN('25 TSE Stocks'!W448/'25 TSE Stocks'!W447)</f>
        <v>-1.5860119701642479E-2</v>
      </c>
      <c r="X447">
        <f>LN('25 TSE Stocks'!X448/'25 TSE Stocks'!X447)</f>
        <v>5.250868997027475E-3</v>
      </c>
      <c r="Y447">
        <f>LN('25 TSE Stocks'!Y448/'25 TSE Stocks'!Y447)</f>
        <v>-6.4231697075993965E-2</v>
      </c>
      <c r="Z447">
        <f>LN('25 TSE Stocks'!Z448/'25 TSE Stocks'!Z447)</f>
        <v>-4.3071493837976453E-3</v>
      </c>
    </row>
    <row r="448" spans="1:26" x14ac:dyDescent="0.25">
      <c r="A448" s="1">
        <v>44389</v>
      </c>
      <c r="B448">
        <f>LN('25 TSE Stocks'!B449/'25 TSE Stocks'!B448)</f>
        <v>-1.3801152098418946E-3</v>
      </c>
      <c r="C448">
        <f>LN('25 TSE Stocks'!C449/'25 TSE Stocks'!C448)</f>
        <v>-1.3738316773040037E-2</v>
      </c>
      <c r="D448">
        <f>LN('25 TSE Stocks'!D449/'25 TSE Stocks'!D448)</f>
        <v>1.846208915224248E-2</v>
      </c>
      <c r="E448">
        <f>LN('25 TSE Stocks'!E449/'25 TSE Stocks'!E448)</f>
        <v>2.4254872473177886E-2</v>
      </c>
      <c r="F448">
        <f>LN('25 TSE Stocks'!F449/'25 TSE Stocks'!F448)</f>
        <v>4.7603103207869198E-3</v>
      </c>
      <c r="G448">
        <f>LN('25 TSE Stocks'!G449/'25 TSE Stocks'!G448)</f>
        <v>2.2136483804121667E-2</v>
      </c>
      <c r="H448">
        <f>LN('25 TSE Stocks'!H449/'25 TSE Stocks'!H448)</f>
        <v>-2.9852954087887226E-2</v>
      </c>
      <c r="I448">
        <f>LN('25 TSE Stocks'!I449/'25 TSE Stocks'!I448)</f>
        <v>-4.9701990620864125E-2</v>
      </c>
      <c r="J448">
        <f>LN('25 TSE Stocks'!J449/'25 TSE Stocks'!J448)</f>
        <v>-1.314788898921938E-2</v>
      </c>
      <c r="K448">
        <f>LN('25 TSE Stocks'!K449/'25 TSE Stocks'!K448)</f>
        <v>-2.1786766946450477E-3</v>
      </c>
      <c r="L448">
        <f>LN('25 TSE Stocks'!L449/'25 TSE Stocks'!L448)</f>
        <v>6.3190758237507763E-3</v>
      </c>
      <c r="M448">
        <f>LN('25 TSE Stocks'!M449/'25 TSE Stocks'!M448)</f>
        <v>2.5634746571364948E-2</v>
      </c>
      <c r="N448">
        <f>LN('25 TSE Stocks'!N449/'25 TSE Stocks'!N448)</f>
        <v>-3.6002523690257422E-2</v>
      </c>
      <c r="O448">
        <f>LN('25 TSE Stocks'!O449/'25 TSE Stocks'!O448)</f>
        <v>9.7244937445505903E-3</v>
      </c>
      <c r="P448">
        <f>LN('25 TSE Stocks'!P449/'25 TSE Stocks'!P448)</f>
        <v>1.3448772427664122E-3</v>
      </c>
      <c r="Q448">
        <f>LN('25 TSE Stocks'!Q449/'25 TSE Stocks'!Q448)</f>
        <v>1.7834905901400237E-2</v>
      </c>
      <c r="R448">
        <f>LN('25 TSE Stocks'!R449/'25 TSE Stocks'!R448)</f>
        <v>4.7713872517938048E-3</v>
      </c>
      <c r="S448">
        <f>LN('25 TSE Stocks'!S449/'25 TSE Stocks'!S448)</f>
        <v>4.1751646308024373E-2</v>
      </c>
      <c r="T448">
        <f>LN('25 TSE Stocks'!T449/'25 TSE Stocks'!T448)</f>
        <v>4.1385905055917943E-3</v>
      </c>
      <c r="U448">
        <f>LN('25 TSE Stocks'!U449/'25 TSE Stocks'!U448)</f>
        <v>1.6224136601306224E-2</v>
      </c>
      <c r="V448">
        <f>LN('25 TSE Stocks'!V449/'25 TSE Stocks'!V448)</f>
        <v>1.7170853857757944E-2</v>
      </c>
      <c r="W448">
        <f>LN('25 TSE Stocks'!W449/'25 TSE Stocks'!W448)</f>
        <v>3.47286335941345E-2</v>
      </c>
      <c r="X448">
        <f>LN('25 TSE Stocks'!X449/'25 TSE Stocks'!X448)</f>
        <v>-8.2136146588082225E-3</v>
      </c>
      <c r="Y448">
        <f>LN('25 TSE Stocks'!Y449/'25 TSE Stocks'!Y448)</f>
        <v>2.1328691051539731E-2</v>
      </c>
      <c r="Z448">
        <f>LN('25 TSE Stocks'!Z449/'25 TSE Stocks'!Z448)</f>
        <v>2.8734609839014325E-3</v>
      </c>
    </row>
    <row r="449" spans="1:26" x14ac:dyDescent="0.25">
      <c r="A449" s="1">
        <v>44396</v>
      </c>
      <c r="B449">
        <f>LN('25 TSE Stocks'!B450/'25 TSE Stocks'!B449)</f>
        <v>-2.4704322751717918E-2</v>
      </c>
      <c r="C449">
        <f>LN('25 TSE Stocks'!C450/'25 TSE Stocks'!C449)</f>
        <v>-3.6351031364623601E-2</v>
      </c>
      <c r="D449">
        <f>LN('25 TSE Stocks'!D450/'25 TSE Stocks'!D449)</f>
        <v>-1.536140928958447E-2</v>
      </c>
      <c r="E449">
        <f>LN('25 TSE Stocks'!E450/'25 TSE Stocks'!E449)</f>
        <v>-2.7091831025629468E-2</v>
      </c>
      <c r="F449">
        <f>LN('25 TSE Stocks'!F450/'25 TSE Stocks'!F449)</f>
        <v>-3.2054998109294706E-2</v>
      </c>
      <c r="G449">
        <f>LN('25 TSE Stocks'!G450/'25 TSE Stocks'!G449)</f>
        <v>-1.4394565566402577E-2</v>
      </c>
      <c r="H449">
        <f>LN('25 TSE Stocks'!H450/'25 TSE Stocks'!H449)</f>
        <v>-6.2520447154029116E-2</v>
      </c>
      <c r="I449">
        <f>LN('25 TSE Stocks'!I450/'25 TSE Stocks'!I449)</f>
        <v>-3.5488223964128887E-2</v>
      </c>
      <c r="J449">
        <f>LN('25 TSE Stocks'!J450/'25 TSE Stocks'!J449)</f>
        <v>1.6216673579267277E-2</v>
      </c>
      <c r="K449">
        <f>LN('25 TSE Stocks'!K450/'25 TSE Stocks'!K449)</f>
        <v>2.1575751891716892E-2</v>
      </c>
      <c r="L449">
        <f>LN('25 TSE Stocks'!L450/'25 TSE Stocks'!L449)</f>
        <v>6.2796300634913732E-3</v>
      </c>
      <c r="M449">
        <f>LN('25 TSE Stocks'!M450/'25 TSE Stocks'!M449)</f>
        <v>-7.087937114480955E-3</v>
      </c>
      <c r="N449">
        <f>LN('25 TSE Stocks'!N450/'25 TSE Stocks'!N449)</f>
        <v>-6.442104493800585E-2</v>
      </c>
      <c r="O449">
        <f>LN('25 TSE Stocks'!O450/'25 TSE Stocks'!O449)</f>
        <v>1.2820695560354926E-2</v>
      </c>
      <c r="P449">
        <f>LN('25 TSE Stocks'!P450/'25 TSE Stocks'!P449)</f>
        <v>-6.0960653040529368E-2</v>
      </c>
      <c r="Q449">
        <f>LN('25 TSE Stocks'!Q450/'25 TSE Stocks'!Q449)</f>
        <v>1.0050303794538886E-2</v>
      </c>
      <c r="R449">
        <f>LN('25 TSE Stocks'!R450/'25 TSE Stocks'!R449)</f>
        <v>-5.9676732015756196E-3</v>
      </c>
      <c r="S449">
        <f>LN('25 TSE Stocks'!S450/'25 TSE Stocks'!S449)</f>
        <v>2.0240003115996188E-2</v>
      </c>
      <c r="T449">
        <f>LN('25 TSE Stocks'!T450/'25 TSE Stocks'!T449)</f>
        <v>-3.6272044572604779E-2</v>
      </c>
      <c r="U449">
        <f>LN('25 TSE Stocks'!U450/'25 TSE Stocks'!U449)</f>
        <v>2.8013042503929023E-3</v>
      </c>
      <c r="V449">
        <f>LN('25 TSE Stocks'!V450/'25 TSE Stocks'!V449)</f>
        <v>-8.1752710830823496E-3</v>
      </c>
      <c r="W449">
        <f>LN('25 TSE Stocks'!W450/'25 TSE Stocks'!W449)</f>
        <v>2.0113392219064333E-2</v>
      </c>
      <c r="X449">
        <f>LN('25 TSE Stocks'!X450/'25 TSE Stocks'!X449)</f>
        <v>9.7462131760755154E-3</v>
      </c>
      <c r="Y449">
        <f>LN('25 TSE Stocks'!Y450/'25 TSE Stocks'!Y449)</f>
        <v>-6.3948643980614686E-2</v>
      </c>
      <c r="Z449">
        <f>LN('25 TSE Stocks'!Z450/'25 TSE Stocks'!Z449)</f>
        <v>-2.4692549736305653E-2</v>
      </c>
    </row>
    <row r="450" spans="1:26" x14ac:dyDescent="0.25">
      <c r="A450" s="1">
        <v>44403</v>
      </c>
      <c r="B450">
        <f>LN('25 TSE Stocks'!B451/'25 TSE Stocks'!B450)</f>
        <v>-3.4568810320682014E-2</v>
      </c>
      <c r="C450">
        <f>LN('25 TSE Stocks'!C451/'25 TSE Stocks'!C450)</f>
        <v>-9.5587936540380711E-2</v>
      </c>
      <c r="D450">
        <f>LN('25 TSE Stocks'!D451/'25 TSE Stocks'!D450)</f>
        <v>8.2220865590069865E-3</v>
      </c>
      <c r="E450">
        <f>LN('25 TSE Stocks'!E451/'25 TSE Stocks'!E450)</f>
        <v>1.2235377104965854E-2</v>
      </c>
      <c r="F450">
        <f>LN('25 TSE Stocks'!F451/'25 TSE Stocks'!F450)</f>
        <v>1.3049153082525893E-2</v>
      </c>
      <c r="G450">
        <f>LN('25 TSE Stocks'!G451/'25 TSE Stocks'!G450)</f>
        <v>8.1926120117383015E-3</v>
      </c>
      <c r="H450">
        <f>LN('25 TSE Stocks'!H451/'25 TSE Stocks'!H450)</f>
        <v>9.2373401241916273E-2</v>
      </c>
      <c r="I450">
        <f>LN('25 TSE Stocks'!I451/'25 TSE Stocks'!I450)</f>
        <v>1.7511514871145054E-2</v>
      </c>
      <c r="J450">
        <f>LN('25 TSE Stocks'!J451/'25 TSE Stocks'!J450)</f>
        <v>-4.9914534717587769E-3</v>
      </c>
      <c r="K450">
        <f>LN('25 TSE Stocks'!K451/'25 TSE Stocks'!K450)</f>
        <v>-7.1893802627927328E-2</v>
      </c>
      <c r="L450">
        <f>LN('25 TSE Stocks'!L451/'25 TSE Stocks'!L450)</f>
        <v>1.0894982657855308E-2</v>
      </c>
      <c r="M450">
        <f>LN('25 TSE Stocks'!M451/'25 TSE Stocks'!M450)</f>
        <v>-8.6323491989352252E-3</v>
      </c>
      <c r="N450">
        <f>LN('25 TSE Stocks'!N451/'25 TSE Stocks'!N450)</f>
        <v>2.0097440543881302E-2</v>
      </c>
      <c r="O450">
        <f>LN('25 TSE Stocks'!O451/'25 TSE Stocks'!O450)</f>
        <v>-4.2947375157765789E-2</v>
      </c>
      <c r="P450">
        <f>LN('25 TSE Stocks'!P451/'25 TSE Stocks'!P450)</f>
        <v>-2.8987373475381016E-2</v>
      </c>
      <c r="Q450">
        <f>LN('25 TSE Stocks'!Q451/'25 TSE Stocks'!Q450)</f>
        <v>-2.5317726538406256E-2</v>
      </c>
      <c r="R450">
        <f>LN('25 TSE Stocks'!R451/'25 TSE Stocks'!R450)</f>
        <v>-2.9151898386557427E-2</v>
      </c>
      <c r="S450">
        <f>LN('25 TSE Stocks'!S451/'25 TSE Stocks'!S450)</f>
        <v>0</v>
      </c>
      <c r="T450">
        <f>LN('25 TSE Stocks'!T451/'25 TSE Stocks'!T450)</f>
        <v>2.4327023037160684E-2</v>
      </c>
      <c r="U450">
        <f>LN('25 TSE Stocks'!U451/'25 TSE Stocks'!U450)</f>
        <v>-3.2622971586324767E-2</v>
      </c>
      <c r="V450">
        <f>LN('25 TSE Stocks'!V451/'25 TSE Stocks'!V450)</f>
        <v>-7.4664563858261917E-4</v>
      </c>
      <c r="W450">
        <f>LN('25 TSE Stocks'!W451/'25 TSE Stocks'!W450)</f>
        <v>2.1667036421222686E-2</v>
      </c>
      <c r="X450">
        <f>LN('25 TSE Stocks'!X451/'25 TSE Stocks'!X450)</f>
        <v>-3.3743131661919799E-2</v>
      </c>
      <c r="Y450">
        <f>LN('25 TSE Stocks'!Y451/'25 TSE Stocks'!Y450)</f>
        <v>4.3315195496269644E-2</v>
      </c>
      <c r="Z450">
        <f>LN('25 TSE Stocks'!Z451/'25 TSE Stocks'!Z450)</f>
        <v>1.0241467794385421E-2</v>
      </c>
    </row>
    <row r="451" spans="1:26" x14ac:dyDescent="0.25">
      <c r="A451" s="1">
        <v>44410</v>
      </c>
      <c r="B451">
        <f>LN('25 TSE Stocks'!B452/'25 TSE Stocks'!B451)</f>
        <v>5.5583058807706767E-2</v>
      </c>
      <c r="C451">
        <f>LN('25 TSE Stocks'!C452/'25 TSE Stocks'!C451)</f>
        <v>4.6751462203082274E-2</v>
      </c>
      <c r="D451">
        <f>LN('25 TSE Stocks'!D452/'25 TSE Stocks'!D451)</f>
        <v>-7.1904550612952459E-3</v>
      </c>
      <c r="E451">
        <f>LN('25 TSE Stocks'!E452/'25 TSE Stocks'!E451)</f>
        <v>4.123345947148388E-2</v>
      </c>
      <c r="F451">
        <f>LN('25 TSE Stocks'!F452/'25 TSE Stocks'!F451)</f>
        <v>9.8050012750365949E-3</v>
      </c>
      <c r="G451">
        <f>LN('25 TSE Stocks'!G452/'25 TSE Stocks'!G451)</f>
        <v>3.3600151279006428E-3</v>
      </c>
      <c r="H451">
        <f>LN('25 TSE Stocks'!H452/'25 TSE Stocks'!H451)</f>
        <v>-6.5573873196589343E-3</v>
      </c>
      <c r="I451">
        <f>LN('25 TSE Stocks'!I452/'25 TSE Stocks'!I451)</f>
        <v>-2.4682860346136211E-2</v>
      </c>
      <c r="J451">
        <f>LN('25 TSE Stocks'!J452/'25 TSE Stocks'!J451)</f>
        <v>2.0572132966591213E-2</v>
      </c>
      <c r="K451">
        <f>LN('25 TSE Stocks'!K452/'25 TSE Stocks'!K451)</f>
        <v>-1.9687906772636092E-2</v>
      </c>
      <c r="L451">
        <f>LN('25 TSE Stocks'!L452/'25 TSE Stocks'!L451)</f>
        <v>-2.6668184366878664E-2</v>
      </c>
      <c r="M451">
        <f>LN('25 TSE Stocks'!M452/'25 TSE Stocks'!M451)</f>
        <v>1.3658222700783726E-2</v>
      </c>
      <c r="N451">
        <f>LN('25 TSE Stocks'!N452/'25 TSE Stocks'!N451)</f>
        <v>-1.1060495472420653E-3</v>
      </c>
      <c r="O451">
        <f>LN('25 TSE Stocks'!O452/'25 TSE Stocks'!O451)</f>
        <v>7.058733931069211E-2</v>
      </c>
      <c r="P451">
        <f>LN('25 TSE Stocks'!P452/'25 TSE Stocks'!P451)</f>
        <v>-6.2188439214728525E-2</v>
      </c>
      <c r="Q451">
        <f>LN('25 TSE Stocks'!Q452/'25 TSE Stocks'!Q451)</f>
        <v>3.8974117518681704E-2</v>
      </c>
      <c r="R451">
        <f>LN('25 TSE Stocks'!R452/'25 TSE Stocks'!R451)</f>
        <v>-8.2509525736994445E-3</v>
      </c>
      <c r="S451">
        <f>LN('25 TSE Stocks'!S452/'25 TSE Stocks'!S451)</f>
        <v>0</v>
      </c>
      <c r="T451">
        <f>LN('25 TSE Stocks'!T452/'25 TSE Stocks'!T451)</f>
        <v>1.0395091260386258E-2</v>
      </c>
      <c r="U451">
        <f>LN('25 TSE Stocks'!U452/'25 TSE Stocks'!U451)</f>
        <v>3.2770239289203806E-2</v>
      </c>
      <c r="V451">
        <f>LN('25 TSE Stocks'!V452/'25 TSE Stocks'!V451)</f>
        <v>6.645040209688946E-2</v>
      </c>
      <c r="W451">
        <f>LN('25 TSE Stocks'!W452/'25 TSE Stocks'!W451)</f>
        <v>-4.6874726171707319E-3</v>
      </c>
      <c r="X451">
        <f>LN('25 TSE Stocks'!X452/'25 TSE Stocks'!X451)</f>
        <v>-3.7659099775486794E-2</v>
      </c>
      <c r="Y451">
        <f>LN('25 TSE Stocks'!Y452/'25 TSE Stocks'!Y451)</f>
        <v>-6.952425671947689E-4</v>
      </c>
      <c r="Z451">
        <f>LN('25 TSE Stocks'!Z452/'25 TSE Stocks'!Z451)</f>
        <v>0</v>
      </c>
    </row>
    <row r="452" spans="1:26" x14ac:dyDescent="0.25">
      <c r="A452" s="1">
        <v>44417</v>
      </c>
      <c r="B452">
        <f>LN('25 TSE Stocks'!B453/'25 TSE Stocks'!B452)</f>
        <v>-5.8518459759833268E-2</v>
      </c>
      <c r="C452">
        <f>LN('25 TSE Stocks'!C453/'25 TSE Stocks'!C452)</f>
        <v>-4.4208870707098592E-2</v>
      </c>
      <c r="D452">
        <f>LN('25 TSE Stocks'!D453/'25 TSE Stocks'!D452)</f>
        <v>4.1152038161570694E-3</v>
      </c>
      <c r="E452">
        <f>LN('25 TSE Stocks'!E453/'25 TSE Stocks'!E452)</f>
        <v>-3.749864801717704E-2</v>
      </c>
      <c r="F452">
        <f>LN('25 TSE Stocks'!F453/'25 TSE Stocks'!F452)</f>
        <v>4.4034843152127266E-2</v>
      </c>
      <c r="G452">
        <f>LN('25 TSE Stocks'!G453/'25 TSE Stocks'!G452)</f>
        <v>1.2826496926221989E-2</v>
      </c>
      <c r="H452">
        <f>LN('25 TSE Stocks'!H453/'25 TSE Stocks'!H452)</f>
        <v>3.284018066257569E-3</v>
      </c>
      <c r="I452">
        <f>LN('25 TSE Stocks'!I453/'25 TSE Stocks'!I452)</f>
        <v>2.9353038128020922E-2</v>
      </c>
      <c r="J452">
        <f>LN('25 TSE Stocks'!J453/'25 TSE Stocks'!J452)</f>
        <v>-0.10234840449560992</v>
      </c>
      <c r="K452">
        <f>LN('25 TSE Stocks'!K453/'25 TSE Stocks'!K452)</f>
        <v>4.6675098591006997E-3</v>
      </c>
      <c r="L452">
        <f>LN('25 TSE Stocks'!L453/'25 TSE Stocks'!L452)</f>
        <v>4.2029474411834959E-2</v>
      </c>
      <c r="M452">
        <f>LN('25 TSE Stocks'!M453/'25 TSE Stocks'!M452)</f>
        <v>1.7677430784464995E-3</v>
      </c>
      <c r="N452">
        <f>LN('25 TSE Stocks'!N453/'25 TSE Stocks'!N452)</f>
        <v>4.0836849680491165E-2</v>
      </c>
      <c r="O452">
        <f>LN('25 TSE Stocks'!O453/'25 TSE Stocks'!O452)</f>
        <v>1.170326980258735E-2</v>
      </c>
      <c r="P452">
        <f>LN('25 TSE Stocks'!P453/'25 TSE Stocks'!P452)</f>
        <v>3.1249734006924563E-3</v>
      </c>
      <c r="Q452">
        <f>LN('25 TSE Stocks'!Q453/'25 TSE Stocks'!Q452)</f>
        <v>-2.469221518473977E-3</v>
      </c>
      <c r="R452">
        <f>LN('25 TSE Stocks'!R453/'25 TSE Stocks'!R452)</f>
        <v>2.0500967555794759E-2</v>
      </c>
      <c r="S452">
        <f>LN('25 TSE Stocks'!S453/'25 TSE Stocks'!S452)</f>
        <v>3.5781891061377073E-2</v>
      </c>
      <c r="T452">
        <f>LN('25 TSE Stocks'!T453/'25 TSE Stocks'!T452)</f>
        <v>1.4883473141141019E-2</v>
      </c>
      <c r="U452">
        <f>LN('25 TSE Stocks'!U453/'25 TSE Stocks'!U452)</f>
        <v>-4.1304241164205908E-3</v>
      </c>
      <c r="V452">
        <f>LN('25 TSE Stocks'!V453/'25 TSE Stocks'!V452)</f>
        <v>6.9639226825191003E-3</v>
      </c>
      <c r="W452">
        <f>LN('25 TSE Stocks'!W453/'25 TSE Stocks'!W452)</f>
        <v>-1.1419691445611538E-2</v>
      </c>
      <c r="X452">
        <f>LN('25 TSE Stocks'!X453/'25 TSE Stocks'!X452)</f>
        <v>1.0958667019762924E-3</v>
      </c>
      <c r="Y452">
        <f>LN('25 TSE Stocks'!Y453/'25 TSE Stocks'!Y452)</f>
        <v>0.12716564121245269</v>
      </c>
      <c r="Z452">
        <f>LN('25 TSE Stocks'!Z453/'25 TSE Stocks'!Z452)</f>
        <v>-7.3047145036757508E-3</v>
      </c>
    </row>
    <row r="453" spans="1:26" x14ac:dyDescent="0.25">
      <c r="A453" s="1">
        <v>44424</v>
      </c>
      <c r="B453">
        <f>LN('25 TSE Stocks'!B454/'25 TSE Stocks'!B453)</f>
        <v>-6.372228114410125E-2</v>
      </c>
      <c r="C453">
        <f>LN('25 TSE Stocks'!C454/'25 TSE Stocks'!C453)</f>
        <v>-2.208050318623395E-2</v>
      </c>
      <c r="D453">
        <f>LN('25 TSE Stocks'!D454/'25 TSE Stocks'!D453)</f>
        <v>-5.1617604119677744E-2</v>
      </c>
      <c r="E453">
        <f>LN('25 TSE Stocks'!E454/'25 TSE Stocks'!E453)</f>
        <v>-5.4584994976813905E-2</v>
      </c>
      <c r="F453">
        <f>LN('25 TSE Stocks'!F454/'25 TSE Stocks'!F453)</f>
        <v>-3.517318284333746E-2</v>
      </c>
      <c r="G453">
        <f>LN('25 TSE Stocks'!G454/'25 TSE Stocks'!G453)</f>
        <v>-0.11134371753606258</v>
      </c>
      <c r="H453">
        <f>LN('25 TSE Stocks'!H454/'25 TSE Stocks'!H453)</f>
        <v>-0.12932481158264528</v>
      </c>
      <c r="I453">
        <f>LN('25 TSE Stocks'!I454/'25 TSE Stocks'!I453)</f>
        <v>-3.0753458482931283E-2</v>
      </c>
      <c r="J453">
        <f>LN('25 TSE Stocks'!J454/'25 TSE Stocks'!J453)</f>
        <v>-1.8550340553997929E-2</v>
      </c>
      <c r="K453">
        <f>LN('25 TSE Stocks'!K454/'25 TSE Stocks'!K453)</f>
        <v>-1.40683991358836E-2</v>
      </c>
      <c r="L453">
        <f>LN('25 TSE Stocks'!L454/'25 TSE Stocks'!L453)</f>
        <v>-3.8854978590053608E-2</v>
      </c>
      <c r="M453">
        <f>LN('25 TSE Stocks'!M454/'25 TSE Stocks'!M453)</f>
        <v>-2.4736771652866415E-2</v>
      </c>
      <c r="N453">
        <f>LN('25 TSE Stocks'!N454/'25 TSE Stocks'!N453)</f>
        <v>-0.11707513711265073</v>
      </c>
      <c r="O453">
        <f>LN('25 TSE Stocks'!O454/'25 TSE Stocks'!O453)</f>
        <v>8.6756159436544786E-2</v>
      </c>
      <c r="P453">
        <f>LN('25 TSE Stocks'!P454/'25 TSE Stocks'!P453)</f>
        <v>-9.6559026605248732E-2</v>
      </c>
      <c r="Q453">
        <f>LN('25 TSE Stocks'!Q454/'25 TSE Stocks'!Q453)</f>
        <v>4.5901724234029093E-2</v>
      </c>
      <c r="R453">
        <f>LN('25 TSE Stocks'!R454/'25 TSE Stocks'!R453)</f>
        <v>-4.6780573527937189E-3</v>
      </c>
      <c r="S453">
        <f>LN('25 TSE Stocks'!S454/'25 TSE Stocks'!S453)</f>
        <v>1.9147693707143539E-2</v>
      </c>
      <c r="T453">
        <f>LN('25 TSE Stocks'!T454/'25 TSE Stocks'!T453)</f>
        <v>-2.2148717245445256E-2</v>
      </c>
      <c r="U453">
        <f>LN('25 TSE Stocks'!U454/'25 TSE Stocks'!U453)</f>
        <v>-6.8228714079695395E-3</v>
      </c>
      <c r="V453">
        <f>LN('25 TSE Stocks'!V454/'25 TSE Stocks'!V453)</f>
        <v>-2.6724484329313503E-2</v>
      </c>
      <c r="W453">
        <f>LN('25 TSE Stocks'!W454/'25 TSE Stocks'!W453)</f>
        <v>1.1875556471986047E-3</v>
      </c>
      <c r="X453">
        <f>LN('25 TSE Stocks'!X454/'25 TSE Stocks'!X453)</f>
        <v>1.7372823586312338E-2</v>
      </c>
      <c r="Y453">
        <f>LN('25 TSE Stocks'!Y454/'25 TSE Stocks'!Y453)</f>
        <v>-0.18366969611746337</v>
      </c>
      <c r="Z453">
        <f>LN('25 TSE Stocks'!Z454/'25 TSE Stocks'!Z453)</f>
        <v>-1.9245448960163867E-2</v>
      </c>
    </row>
    <row r="454" spans="1:26" x14ac:dyDescent="0.25">
      <c r="A454" s="1">
        <v>44431</v>
      </c>
      <c r="B454">
        <f>LN('25 TSE Stocks'!B455/'25 TSE Stocks'!B454)</f>
        <v>0.13919422054957423</v>
      </c>
      <c r="C454">
        <f>LN('25 TSE Stocks'!C455/'25 TSE Stocks'!C454)</f>
        <v>4.1693920288798522E-2</v>
      </c>
      <c r="D454">
        <f>LN('25 TSE Stocks'!D455/'25 TSE Stocks'!D454)</f>
        <v>4.0259662100399524E-2</v>
      </c>
      <c r="E454">
        <f>LN('25 TSE Stocks'!E455/'25 TSE Stocks'!E454)</f>
        <v>3.671908212112656E-2</v>
      </c>
      <c r="F454">
        <f>LN('25 TSE Stocks'!F455/'25 TSE Stocks'!F454)</f>
        <v>4.0636347092396488E-3</v>
      </c>
      <c r="G454">
        <f>LN('25 TSE Stocks'!G455/'25 TSE Stocks'!G454)</f>
        <v>5.9337133870907388E-2</v>
      </c>
      <c r="H454">
        <f>LN('25 TSE Stocks'!H455/'25 TSE Stocks'!H454)</f>
        <v>1.8484835360301554E-2</v>
      </c>
      <c r="I454">
        <f>LN('25 TSE Stocks'!I455/'25 TSE Stocks'!I454)</f>
        <v>5.6624404081580614E-2</v>
      </c>
      <c r="J454">
        <f>LN('25 TSE Stocks'!J455/'25 TSE Stocks'!J454)</f>
        <v>1.8967939417958515E-2</v>
      </c>
      <c r="K454">
        <f>LN('25 TSE Stocks'!K455/'25 TSE Stocks'!K454)</f>
        <v>2.2184311005692389E-2</v>
      </c>
      <c r="L454">
        <f>LN('25 TSE Stocks'!L455/'25 TSE Stocks'!L454)</f>
        <v>-1.5860674926398012E-3</v>
      </c>
      <c r="M454">
        <f>LN('25 TSE Stocks'!M455/'25 TSE Stocks'!M454)</f>
        <v>3.6145267070473211E-3</v>
      </c>
      <c r="N454">
        <f>LN('25 TSE Stocks'!N455/'25 TSE Stocks'!N454)</f>
        <v>4.2476701680205724E-2</v>
      </c>
      <c r="O454">
        <f>LN('25 TSE Stocks'!O455/'25 TSE Stocks'!O454)</f>
        <v>2.8034618257579491E-3</v>
      </c>
      <c r="P454">
        <f>LN('25 TSE Stocks'!P455/'25 TSE Stocks'!P454)</f>
        <v>3.0459177473156213E-2</v>
      </c>
      <c r="Q454">
        <f>LN('25 TSE Stocks'!Q455/'25 TSE Stocks'!Q454)</f>
        <v>1.0569838027499015E-2</v>
      </c>
      <c r="R454">
        <f>LN('25 TSE Stocks'!R455/'25 TSE Stocks'!R454)</f>
        <v>-2.9167544404549228E-2</v>
      </c>
      <c r="S454">
        <f>LN('25 TSE Stocks'!S455/'25 TSE Stocks'!S454)</f>
        <v>-6.5918780929537332E-2</v>
      </c>
      <c r="T454">
        <f>LN('25 TSE Stocks'!T455/'25 TSE Stocks'!T454)</f>
        <v>1.2422546839773955E-2</v>
      </c>
      <c r="U454">
        <f>LN('25 TSE Stocks'!U455/'25 TSE Stocks'!U454)</f>
        <v>-1.1977995890009993E-2</v>
      </c>
      <c r="V454">
        <f>LN('25 TSE Stocks'!V455/'25 TSE Stocks'!V454)</f>
        <v>3.4328922062122152E-2</v>
      </c>
      <c r="W454">
        <f>LN('25 TSE Stocks'!W455/'25 TSE Stocks'!W454)</f>
        <v>3.2304647223797722E-2</v>
      </c>
      <c r="X454">
        <f>LN('25 TSE Stocks'!X455/'25 TSE Stocks'!X454)</f>
        <v>-4.3149757075814227E-3</v>
      </c>
      <c r="Y454">
        <f>LN('25 TSE Stocks'!Y455/'25 TSE Stocks'!Y454)</f>
        <v>6.6881215100723118E-2</v>
      </c>
      <c r="Z454">
        <f>LN('25 TSE Stocks'!Z455/'25 TSE Stocks'!Z454)</f>
        <v>2.3634716951186751E-2</v>
      </c>
    </row>
    <row r="455" spans="1:26" x14ac:dyDescent="0.25">
      <c r="A455" s="1">
        <v>44438</v>
      </c>
      <c r="B455">
        <f>LN('25 TSE Stocks'!B456/'25 TSE Stocks'!B455)</f>
        <v>0.19166732421265997</v>
      </c>
      <c r="C455">
        <f>LN('25 TSE Stocks'!C456/'25 TSE Stocks'!C455)</f>
        <v>4.0503247876991118E-2</v>
      </c>
      <c r="D455">
        <f>LN('25 TSE Stocks'!D456/'25 TSE Stocks'!D455)</f>
        <v>8.5539251778050399E-2</v>
      </c>
      <c r="E455">
        <f>LN('25 TSE Stocks'!E456/'25 TSE Stocks'!E455)</f>
        <v>3.9986776853382179E-2</v>
      </c>
      <c r="F455">
        <f>LN('25 TSE Stocks'!F456/'25 TSE Stocks'!F455)</f>
        <v>2.7992369409889493E-2</v>
      </c>
      <c r="G455">
        <f>LN('25 TSE Stocks'!G456/'25 TSE Stocks'!G455)</f>
        <v>3.0810100489457471E-2</v>
      </c>
      <c r="H455">
        <f>LN('25 TSE Stocks'!H456/'25 TSE Stocks'!H455)</f>
        <v>3.9502420840972975E-2</v>
      </c>
      <c r="I455">
        <f>LN('25 TSE Stocks'!I456/'25 TSE Stocks'!I455)</f>
        <v>-7.786574333836927E-3</v>
      </c>
      <c r="J455">
        <f>LN('25 TSE Stocks'!J456/'25 TSE Stocks'!J455)</f>
        <v>0.13712616833740554</v>
      </c>
      <c r="K455">
        <f>LN('25 TSE Stocks'!K456/'25 TSE Stocks'!K455)</f>
        <v>3.40555792339425E-2</v>
      </c>
      <c r="L455">
        <f>LN('25 TSE Stocks'!L456/'25 TSE Stocks'!L455)</f>
        <v>1.5748363252796514E-2</v>
      </c>
      <c r="M455">
        <f>LN('25 TSE Stocks'!M456/'25 TSE Stocks'!M455)</f>
        <v>4.6984572879192332E-2</v>
      </c>
      <c r="N455">
        <f>LN('25 TSE Stocks'!N456/'25 TSE Stocks'!N455)</f>
        <v>3.7810943339293197E-2</v>
      </c>
      <c r="O455">
        <f>LN('25 TSE Stocks'!O456/'25 TSE Stocks'!O455)</f>
        <v>5.9240370311130233E-2</v>
      </c>
      <c r="P455">
        <f>LN('25 TSE Stocks'!P456/'25 TSE Stocks'!P455)</f>
        <v>0.10586041088623907</v>
      </c>
      <c r="Q455">
        <f>LN('25 TSE Stocks'!Q456/'25 TSE Stocks'!Q455)</f>
        <v>4.6619399673194593E-3</v>
      </c>
      <c r="R455">
        <f>LN('25 TSE Stocks'!R456/'25 TSE Stocks'!R455)</f>
        <v>4.0922853899195873E-2</v>
      </c>
      <c r="S455">
        <f>LN('25 TSE Stocks'!S456/'25 TSE Stocks'!S455)</f>
        <v>1.280886979404317E-2</v>
      </c>
      <c r="T455">
        <f>LN('25 TSE Stocks'!T456/'25 TSE Stocks'!T455)</f>
        <v>7.2894616542152887E-2</v>
      </c>
      <c r="U455">
        <f>LN('25 TSE Stocks'!U456/'25 TSE Stocks'!U455)</f>
        <v>1.5691833716430608E-2</v>
      </c>
      <c r="V455">
        <f>LN('25 TSE Stocks'!V456/'25 TSE Stocks'!V455)</f>
        <v>4.5768611324980661E-2</v>
      </c>
      <c r="W455">
        <f>LN('25 TSE Stocks'!W456/'25 TSE Stocks'!W455)</f>
        <v>2.9807979737869264E-2</v>
      </c>
      <c r="X455">
        <f>LN('25 TSE Stocks'!X456/'25 TSE Stocks'!X455)</f>
        <v>2.7194440235761765E-2</v>
      </c>
      <c r="Y455">
        <f>LN('25 TSE Stocks'!Y456/'25 TSE Stocks'!Y455)</f>
        <v>8.2527856412300052E-2</v>
      </c>
      <c r="Z455">
        <f>LN('25 TSE Stocks'!Z456/'25 TSE Stocks'!Z455)</f>
        <v>0</v>
      </c>
    </row>
    <row r="456" spans="1:26" x14ac:dyDescent="0.25">
      <c r="A456" s="1">
        <v>44445</v>
      </c>
      <c r="B456">
        <f>LN('25 TSE Stocks'!B457/'25 TSE Stocks'!B456)</f>
        <v>5.7929107696392014E-2</v>
      </c>
      <c r="C456">
        <f>LN('25 TSE Stocks'!C457/'25 TSE Stocks'!C456)</f>
        <v>5.0814862642999573E-2</v>
      </c>
      <c r="D456">
        <f>LN('25 TSE Stocks'!D457/'25 TSE Stocks'!D456)</f>
        <v>4.7472733948522437E-2</v>
      </c>
      <c r="E456">
        <f>LN('25 TSE Stocks'!E457/'25 TSE Stocks'!E456)</f>
        <v>7.293510362184541E-2</v>
      </c>
      <c r="F456">
        <f>LN('25 TSE Stocks'!F457/'25 TSE Stocks'!F456)</f>
        <v>3.8202790144531651E-2</v>
      </c>
      <c r="G456">
        <f>LN('25 TSE Stocks'!G457/'25 TSE Stocks'!G456)</f>
        <v>2.0594234853964524E-2</v>
      </c>
      <c r="H456">
        <f>LN('25 TSE Stocks'!H457/'25 TSE Stocks'!H456)</f>
        <v>1.0508010534814208E-2</v>
      </c>
      <c r="I456">
        <f>LN('25 TSE Stocks'!I457/'25 TSE Stocks'!I456)</f>
        <v>3.2359407698405078E-3</v>
      </c>
      <c r="J456">
        <f>LN('25 TSE Stocks'!J457/'25 TSE Stocks'!J456)</f>
        <v>4.4499266233081841E-2</v>
      </c>
      <c r="K456">
        <f>LN('25 TSE Stocks'!K457/'25 TSE Stocks'!K456)</f>
        <v>2.5345633240639483E-2</v>
      </c>
      <c r="L456">
        <f>LN('25 TSE Stocks'!L457/'25 TSE Stocks'!L456)</f>
        <v>-0.11407881291793537</v>
      </c>
      <c r="M456">
        <f>LN('25 TSE Stocks'!M457/'25 TSE Stocks'!M456)</f>
        <v>7.3534078981048037E-2</v>
      </c>
      <c r="N456">
        <f>LN('25 TSE Stocks'!N457/'25 TSE Stocks'!N456)</f>
        <v>6.5910802498651434E-3</v>
      </c>
      <c r="O456">
        <f>LN('25 TSE Stocks'!O457/'25 TSE Stocks'!O456)</f>
        <v>2.4499559591465297E-2</v>
      </c>
      <c r="P456">
        <f>LN('25 TSE Stocks'!P457/'25 TSE Stocks'!P456)</f>
        <v>9.7080406370467276E-2</v>
      </c>
      <c r="Q456">
        <f>LN('25 TSE Stocks'!Q457/'25 TSE Stocks'!Q456)</f>
        <v>5.2106947513753846E-2</v>
      </c>
      <c r="R456">
        <f>LN('25 TSE Stocks'!R457/'25 TSE Stocks'!R456)</f>
        <v>5.3307361117168856E-2</v>
      </c>
      <c r="S456">
        <f>LN('25 TSE Stocks'!S457/'25 TSE Stocks'!S456)</f>
        <v>5.487602059775832E-2</v>
      </c>
      <c r="T456">
        <f>LN('25 TSE Stocks'!T457/'25 TSE Stocks'!T456)</f>
        <v>4.2599506448857197E-2</v>
      </c>
      <c r="U456">
        <f>LN('25 TSE Stocks'!U457/'25 TSE Stocks'!U456)</f>
        <v>3.1669872701207004E-2</v>
      </c>
      <c r="V456">
        <f>LN('25 TSE Stocks'!V457/'25 TSE Stocks'!V456)</f>
        <v>2.2121798996057932E-2</v>
      </c>
      <c r="W456">
        <f>LN('25 TSE Stocks'!W457/'25 TSE Stocks'!W456)</f>
        <v>1.7686491175703211E-2</v>
      </c>
      <c r="X456">
        <f>LN('25 TSE Stocks'!X457/'25 TSE Stocks'!X456)</f>
        <v>5.2465540602177341E-3</v>
      </c>
      <c r="Y456">
        <f>LN('25 TSE Stocks'!Y457/'25 TSE Stocks'!Y456)</f>
        <v>1.6342244485756309E-2</v>
      </c>
      <c r="Z456">
        <f>LN('25 TSE Stocks'!Z457/'25 TSE Stocks'!Z456)</f>
        <v>7.2727407913526889E-3</v>
      </c>
    </row>
    <row r="457" spans="1:26" x14ac:dyDescent="0.25">
      <c r="A457" s="1">
        <v>44452</v>
      </c>
      <c r="B457">
        <f>LN('25 TSE Stocks'!B458/'25 TSE Stocks'!B457)</f>
        <v>2.0323133292914387E-2</v>
      </c>
      <c r="C457">
        <f>LN('25 TSE Stocks'!C458/'25 TSE Stocks'!C457)</f>
        <v>1.8464848786465336E-2</v>
      </c>
      <c r="D457">
        <f>LN('25 TSE Stocks'!D458/'25 TSE Stocks'!D457)</f>
        <v>4.7057159506150498E-2</v>
      </c>
      <c r="E457">
        <f>LN('25 TSE Stocks'!E458/'25 TSE Stocks'!E457)</f>
        <v>3.0874448275072651E-2</v>
      </c>
      <c r="F457">
        <f>LN('25 TSE Stocks'!F458/'25 TSE Stocks'!F457)</f>
        <v>1.5380088440783916E-2</v>
      </c>
      <c r="G457">
        <f>LN('25 TSE Stocks'!G458/'25 TSE Stocks'!G457)</f>
        <v>6.106406507612485E-3</v>
      </c>
      <c r="H457">
        <f>LN('25 TSE Stocks'!H458/'25 TSE Stocks'!H457)</f>
        <v>0</v>
      </c>
      <c r="I457">
        <f>LN('25 TSE Stocks'!I458/'25 TSE Stocks'!I457)</f>
        <v>4.5506335639965093E-3</v>
      </c>
      <c r="J457">
        <f>LN('25 TSE Stocks'!J458/'25 TSE Stocks'!J457)</f>
        <v>3.8925956861786355E-2</v>
      </c>
      <c r="K457">
        <f>LN('25 TSE Stocks'!K458/'25 TSE Stocks'!K457)</f>
        <v>5.4259613302776811E-3</v>
      </c>
      <c r="L457">
        <f>LN('25 TSE Stocks'!L458/'25 TSE Stocks'!L457)</f>
        <v>2.4222575086144303E-2</v>
      </c>
      <c r="M457">
        <f>LN('25 TSE Stocks'!M458/'25 TSE Stocks'!M457)</f>
        <v>3.7661353314402277E-2</v>
      </c>
      <c r="N457">
        <f>LN('25 TSE Stocks'!N458/'25 TSE Stocks'!N457)</f>
        <v>-2.7378708258047193E-2</v>
      </c>
      <c r="O457">
        <f>LN('25 TSE Stocks'!O458/'25 TSE Stocks'!O457)</f>
        <v>2.7927650955130702E-2</v>
      </c>
      <c r="P457">
        <f>LN('25 TSE Stocks'!P458/'25 TSE Stocks'!P457)</f>
        <v>1.082564696256628E-2</v>
      </c>
      <c r="Q457">
        <f>LN('25 TSE Stocks'!Q458/'25 TSE Stocks'!Q457)</f>
        <v>2.6145304284349871E-2</v>
      </c>
      <c r="R457">
        <f>LN('25 TSE Stocks'!R458/'25 TSE Stocks'!R457)</f>
        <v>1.9278499410718898E-3</v>
      </c>
      <c r="S457">
        <f>LN('25 TSE Stocks'!S458/'25 TSE Stocks'!S457)</f>
        <v>1.5584716455791802E-2</v>
      </c>
      <c r="T457">
        <f>LN('25 TSE Stocks'!T458/'25 TSE Stocks'!T457)</f>
        <v>-2.6940765159912807E-2</v>
      </c>
      <c r="U457">
        <f>LN('25 TSE Stocks'!U458/'25 TSE Stocks'!U457)</f>
        <v>-2.1637346927136668E-2</v>
      </c>
      <c r="V457">
        <f>LN('25 TSE Stocks'!V458/'25 TSE Stocks'!V457)</f>
        <v>2.7920578752033555E-2</v>
      </c>
      <c r="W457">
        <f>LN('25 TSE Stocks'!W458/'25 TSE Stocks'!W457)</f>
        <v>2.1677167218486542E-2</v>
      </c>
      <c r="X457">
        <f>LN('25 TSE Stocks'!X458/'25 TSE Stocks'!X457)</f>
        <v>-2.3293763272741359E-2</v>
      </c>
      <c r="Y457">
        <f>LN('25 TSE Stocks'!Y458/'25 TSE Stocks'!Y457)</f>
        <v>-1.8720329771351235E-3</v>
      </c>
      <c r="Z457">
        <f>LN('25 TSE Stocks'!Z458/'25 TSE Stocks'!Z457)</f>
        <v>-5.8139550568563859E-3</v>
      </c>
    </row>
    <row r="458" spans="1:26" x14ac:dyDescent="0.25">
      <c r="A458" s="1">
        <v>44459</v>
      </c>
      <c r="B458">
        <f>LN('25 TSE Stocks'!B459/'25 TSE Stocks'!B458)</f>
        <v>-1.8554787788374803E-2</v>
      </c>
      <c r="C458">
        <f>LN('25 TSE Stocks'!C459/'25 TSE Stocks'!C458)</f>
        <v>4.8966291342720236E-3</v>
      </c>
      <c r="D458">
        <f>LN('25 TSE Stocks'!D459/'25 TSE Stocks'!D458)</f>
        <v>-2.5473467060252226E-2</v>
      </c>
      <c r="E458">
        <f>LN('25 TSE Stocks'!E459/'25 TSE Stocks'!E458)</f>
        <v>-2.1595482210838134E-2</v>
      </c>
      <c r="F458">
        <f>LN('25 TSE Stocks'!F459/'25 TSE Stocks'!F458)</f>
        <v>3.9993157203081581E-2</v>
      </c>
      <c r="G458">
        <f>LN('25 TSE Stocks'!G459/'25 TSE Stocks'!G458)</f>
        <v>7.9523043553241055E-3</v>
      </c>
      <c r="H458">
        <f>LN('25 TSE Stocks'!H459/'25 TSE Stocks'!H458)</f>
        <v>-1.4035289737996602E-2</v>
      </c>
      <c r="I458">
        <f>LN('25 TSE Stocks'!I459/'25 TSE Stocks'!I458)</f>
        <v>4.3316044106906461E-2</v>
      </c>
      <c r="J458">
        <f>LN('25 TSE Stocks'!J459/'25 TSE Stocks'!J458)</f>
        <v>-3.3486658632434483E-4</v>
      </c>
      <c r="K458">
        <f>LN('25 TSE Stocks'!K459/'25 TSE Stocks'!K458)</f>
        <v>-1.416929350834917E-2</v>
      </c>
      <c r="L458">
        <f>LN('25 TSE Stocks'!L459/'25 TSE Stocks'!L458)</f>
        <v>-1.7241811732650617E-2</v>
      </c>
      <c r="M458">
        <f>LN('25 TSE Stocks'!M459/'25 TSE Stocks'!M458)</f>
        <v>-1.9699913445227174E-2</v>
      </c>
      <c r="N458">
        <f>LN('25 TSE Stocks'!N459/'25 TSE Stocks'!N458)</f>
        <v>-1.1258772262943558E-3</v>
      </c>
      <c r="O458">
        <f>LN('25 TSE Stocks'!O459/'25 TSE Stocks'!O458)</f>
        <v>-1.9722472902587104E-2</v>
      </c>
      <c r="P458">
        <f>LN('25 TSE Stocks'!P459/'25 TSE Stocks'!P458)</f>
        <v>1.602165496739464E-2</v>
      </c>
      <c r="Q458">
        <f>LN('25 TSE Stocks'!Q459/'25 TSE Stocks'!Q458)</f>
        <v>-2.1527658257802281E-3</v>
      </c>
      <c r="R458">
        <f>LN('25 TSE Stocks'!R459/'25 TSE Stocks'!R458)</f>
        <v>1.7318157557650801E-3</v>
      </c>
      <c r="S458">
        <f>LN('25 TSE Stocks'!S459/'25 TSE Stocks'!S458)</f>
        <v>-2.2590043199996707E-2</v>
      </c>
      <c r="T458">
        <f>LN('25 TSE Stocks'!T459/'25 TSE Stocks'!T458)</f>
        <v>-2.7686777280356522E-2</v>
      </c>
      <c r="U458">
        <f>LN('25 TSE Stocks'!U459/'25 TSE Stocks'!U458)</f>
        <v>-8.2547953155491013E-3</v>
      </c>
      <c r="V458">
        <f>LN('25 TSE Stocks'!V459/'25 TSE Stocks'!V458)</f>
        <v>-2.7920578752033614E-2</v>
      </c>
      <c r="W458">
        <f>LN('25 TSE Stocks'!W459/'25 TSE Stocks'!W458)</f>
        <v>-8.9750556055108316E-3</v>
      </c>
      <c r="X458">
        <f>LN('25 TSE Stocks'!X459/'25 TSE Stocks'!X458)</f>
        <v>-7.5269579644539663E-3</v>
      </c>
      <c r="Y458">
        <f>LN('25 TSE Stocks'!Y459/'25 TSE Stocks'!Y458)</f>
        <v>-7.1181383570278867E-2</v>
      </c>
      <c r="Z458">
        <f>LN('25 TSE Stocks'!Z459/'25 TSE Stocks'!Z458)</f>
        <v>-8.7848070162285762E-3</v>
      </c>
    </row>
    <row r="459" spans="1:26" x14ac:dyDescent="0.25">
      <c r="A459" s="1">
        <v>44466</v>
      </c>
      <c r="B459">
        <f>LN('25 TSE Stocks'!B460/'25 TSE Stocks'!B459)</f>
        <v>-0.11166214666062643</v>
      </c>
      <c r="C459">
        <f>LN('25 TSE Stocks'!C460/'25 TSE Stocks'!C459)</f>
        <v>-3.8475128049025205E-2</v>
      </c>
      <c r="D459">
        <f>LN('25 TSE Stocks'!D460/'25 TSE Stocks'!D459)</f>
        <v>-8.8306358144771682E-2</v>
      </c>
      <c r="E459">
        <f>LN('25 TSE Stocks'!E460/'25 TSE Stocks'!E459)</f>
        <v>-7.9482996989919827E-2</v>
      </c>
      <c r="F459">
        <f>LN('25 TSE Stocks'!F460/'25 TSE Stocks'!F459)</f>
        <v>-4.3268968859236034E-2</v>
      </c>
      <c r="G459">
        <f>LN('25 TSE Stocks'!G460/'25 TSE Stocks'!G459)</f>
        <v>-2.658799114116206E-2</v>
      </c>
      <c r="H459">
        <f>LN('25 TSE Stocks'!H460/'25 TSE Stocks'!H459)</f>
        <v>8.4652871804420396E-2</v>
      </c>
      <c r="I459">
        <f>LN('25 TSE Stocks'!I460/'25 TSE Stocks'!I459)</f>
        <v>3.7163135137436874E-2</v>
      </c>
      <c r="J459">
        <f>LN('25 TSE Stocks'!J460/'25 TSE Stocks'!J459)</f>
        <v>-7.5474749625723536E-2</v>
      </c>
      <c r="K459">
        <f>LN('25 TSE Stocks'!K460/'25 TSE Stocks'!K459)</f>
        <v>-4.835116082853759E-2</v>
      </c>
      <c r="L459">
        <f>LN('25 TSE Stocks'!L460/'25 TSE Stocks'!L459)</f>
        <v>-1.9315733234388538E-2</v>
      </c>
      <c r="M459">
        <f>LN('25 TSE Stocks'!M460/'25 TSE Stocks'!M459)</f>
        <v>-5.5711938584008282E-2</v>
      </c>
      <c r="N459">
        <f>LN('25 TSE Stocks'!N460/'25 TSE Stocks'!N459)</f>
        <v>-3.3992313008835193E-2</v>
      </c>
      <c r="O459">
        <f>LN('25 TSE Stocks'!O460/'25 TSE Stocks'!O459)</f>
        <v>-1.3885563505200014E-2</v>
      </c>
      <c r="P459">
        <f>LN('25 TSE Stocks'!P460/'25 TSE Stocks'!P459)</f>
        <v>2.4854185225406177E-2</v>
      </c>
      <c r="Q459">
        <f>LN('25 TSE Stocks'!Q460/'25 TSE Stocks'!Q459)</f>
        <v>-4.6314989962792118E-2</v>
      </c>
      <c r="R459">
        <f>LN('25 TSE Stocks'!R460/'25 TSE Stocks'!R459)</f>
        <v>-4.643755391109762E-2</v>
      </c>
      <c r="S459">
        <f>LN('25 TSE Stocks'!S460/'25 TSE Stocks'!S459)</f>
        <v>-5.4164781420955918E-2</v>
      </c>
      <c r="T459">
        <f>LN('25 TSE Stocks'!T460/'25 TSE Stocks'!T459)</f>
        <v>-4.5552364011466326E-2</v>
      </c>
      <c r="U459">
        <f>LN('25 TSE Stocks'!U460/'25 TSE Stocks'!U459)</f>
        <v>-2.3209788388396508E-2</v>
      </c>
      <c r="V459">
        <f>LN('25 TSE Stocks'!V460/'25 TSE Stocks'!V459)</f>
        <v>-9.017541854709793E-2</v>
      </c>
      <c r="W459">
        <f>LN('25 TSE Stocks'!W460/'25 TSE Stocks'!W459)</f>
        <v>-2.8160620590956562E-2</v>
      </c>
      <c r="X459">
        <f>LN('25 TSE Stocks'!X460/'25 TSE Stocks'!X459)</f>
        <v>-2.7353962236330669E-2</v>
      </c>
      <c r="Y459">
        <f>LN('25 TSE Stocks'!Y460/'25 TSE Stocks'!Y459)</f>
        <v>-7.6639145122082877E-2</v>
      </c>
      <c r="Z459">
        <f>LN('25 TSE Stocks'!Z460/'25 TSE Stocks'!Z459)</f>
        <v>-4.0515665554437162E-2</v>
      </c>
    </row>
    <row r="460" spans="1:26" x14ac:dyDescent="0.25">
      <c r="A460" s="1">
        <v>44473</v>
      </c>
      <c r="B460">
        <f>LN('25 TSE Stocks'!B461/'25 TSE Stocks'!B460)</f>
        <v>-4.7329527279527051E-2</v>
      </c>
      <c r="C460">
        <f>LN('25 TSE Stocks'!C461/'25 TSE Stocks'!C460)</f>
        <v>-2.2598739172258776E-2</v>
      </c>
      <c r="D460">
        <f>LN('25 TSE Stocks'!D461/'25 TSE Stocks'!D460)</f>
        <v>-3.4558554400865846E-2</v>
      </c>
      <c r="E460">
        <f>LN('25 TSE Stocks'!E461/'25 TSE Stocks'!E460)</f>
        <v>-5.8940241285796752E-2</v>
      </c>
      <c r="F460">
        <f>LN('25 TSE Stocks'!F461/'25 TSE Stocks'!F460)</f>
        <v>3.6530935784540447E-2</v>
      </c>
      <c r="G460">
        <f>LN('25 TSE Stocks'!G461/'25 TSE Stocks'!G460)</f>
        <v>-1.1000630631431169E-2</v>
      </c>
      <c r="H460">
        <f>LN('25 TSE Stocks'!H461/'25 TSE Stocks'!H460)</f>
        <v>-1.3072055286124805E-2</v>
      </c>
      <c r="I460">
        <f>LN('25 TSE Stocks'!I461/'25 TSE Stocks'!I460)</f>
        <v>-5.2129649216161769E-2</v>
      </c>
      <c r="J460">
        <f>LN('25 TSE Stocks'!J461/'25 TSE Stocks'!J460)</f>
        <v>-2.1122980701555581E-2</v>
      </c>
      <c r="K460">
        <f>LN('25 TSE Stocks'!K461/'25 TSE Stocks'!K460)</f>
        <v>6.8886313564213405E-3</v>
      </c>
      <c r="L460">
        <f>LN('25 TSE Stocks'!L461/'25 TSE Stocks'!L460)</f>
        <v>2.3955781769678785E-2</v>
      </c>
      <c r="M460">
        <f>LN('25 TSE Stocks'!M461/'25 TSE Stocks'!M460)</f>
        <v>3.1593095542106819E-2</v>
      </c>
      <c r="N460">
        <f>LN('25 TSE Stocks'!N461/'25 TSE Stocks'!N460)</f>
        <v>2.9853054877965728E-2</v>
      </c>
      <c r="O460">
        <f>LN('25 TSE Stocks'!O461/'25 TSE Stocks'!O460)</f>
        <v>-7.7983441998100405E-3</v>
      </c>
      <c r="P460">
        <f>LN('25 TSE Stocks'!P461/'25 TSE Stocks'!P460)</f>
        <v>-1.43139027587926E-2</v>
      </c>
      <c r="Q460">
        <f>LN('25 TSE Stocks'!Q461/'25 TSE Stocks'!Q460)</f>
        <v>2.2423512517049582E-3</v>
      </c>
      <c r="R460">
        <f>LN('25 TSE Stocks'!R461/'25 TSE Stocks'!R460)</f>
        <v>-4.0486371746350801E-2</v>
      </c>
      <c r="S460">
        <f>LN('25 TSE Stocks'!S461/'25 TSE Stocks'!S460)</f>
        <v>0</v>
      </c>
      <c r="T460">
        <f>LN('25 TSE Stocks'!T461/'25 TSE Stocks'!T460)</f>
        <v>1.6039686584842613E-2</v>
      </c>
      <c r="U460">
        <f>LN('25 TSE Stocks'!U461/'25 TSE Stocks'!U460)</f>
        <v>5.1375843521990223E-3</v>
      </c>
      <c r="V460">
        <f>LN('25 TSE Stocks'!V461/'25 TSE Stocks'!V460)</f>
        <v>8.5797769660941065E-3</v>
      </c>
      <c r="W460">
        <f>LN('25 TSE Stocks'!W461/'25 TSE Stocks'!W460)</f>
        <v>3.6054669323500488E-2</v>
      </c>
      <c r="X460">
        <f>LN('25 TSE Stocks'!X461/'25 TSE Stocks'!X460)</f>
        <v>4.9766906668897319E-2</v>
      </c>
      <c r="Y460">
        <f>LN('25 TSE Stocks'!Y461/'25 TSE Stocks'!Y460)</f>
        <v>-1.0921148710098343E-2</v>
      </c>
      <c r="Z460">
        <f>LN('25 TSE Stocks'!Z461/'25 TSE Stocks'!Z460)</f>
        <v>3.1817085083705926E-2</v>
      </c>
    </row>
    <row r="461" spans="1:26" x14ac:dyDescent="0.25">
      <c r="A461" s="1">
        <v>44480</v>
      </c>
      <c r="B461">
        <f>LN('25 TSE Stocks'!B462/'25 TSE Stocks'!B461)</f>
        <v>8.2270938238169986E-2</v>
      </c>
      <c r="C461">
        <f>LN('25 TSE Stocks'!C462/'25 TSE Stocks'!C461)</f>
        <v>1.7857558147042023E-2</v>
      </c>
      <c r="D461">
        <f>LN('25 TSE Stocks'!D462/'25 TSE Stocks'!D461)</f>
        <v>1.9940830980735385E-2</v>
      </c>
      <c r="E461">
        <f>LN('25 TSE Stocks'!E462/'25 TSE Stocks'!E461)</f>
        <v>4.6300323160688529E-2</v>
      </c>
      <c r="F461">
        <f>LN('25 TSE Stocks'!F462/'25 TSE Stocks'!F461)</f>
        <v>9.6337309420830089E-3</v>
      </c>
      <c r="G461">
        <f>LN('25 TSE Stocks'!G462/'25 TSE Stocks'!G461)</f>
        <v>3.600536303724803E-2</v>
      </c>
      <c r="H461">
        <f>LN('25 TSE Stocks'!H462/'25 TSE Stocks'!H461)</f>
        <v>0.19105521911082204</v>
      </c>
      <c r="I461">
        <f>LN('25 TSE Stocks'!I462/'25 TSE Stocks'!I461)</f>
        <v>2.2042624648736433E-3</v>
      </c>
      <c r="J461">
        <f>LN('25 TSE Stocks'!J462/'25 TSE Stocks'!J461)</f>
        <v>4.5207459064229287E-2</v>
      </c>
      <c r="K461">
        <f>LN('25 TSE Stocks'!K462/'25 TSE Stocks'!K461)</f>
        <v>2.2857433834870544E-3</v>
      </c>
      <c r="L461">
        <f>LN('25 TSE Stocks'!L462/'25 TSE Stocks'!L461)</f>
        <v>1.0398735865524967E-2</v>
      </c>
      <c r="M461">
        <f>LN('25 TSE Stocks'!M462/'25 TSE Stocks'!M461)</f>
        <v>4.0517316133276492E-2</v>
      </c>
      <c r="N461">
        <f>LN('25 TSE Stocks'!N462/'25 TSE Stocks'!N461)</f>
        <v>4.3172065818592384E-2</v>
      </c>
      <c r="O461">
        <f>LN('25 TSE Stocks'!O462/'25 TSE Stocks'!O461)</f>
        <v>0</v>
      </c>
      <c r="P461">
        <f>LN('25 TSE Stocks'!P462/'25 TSE Stocks'!P461)</f>
        <v>2.6178758238424634E-3</v>
      </c>
      <c r="Q461">
        <f>LN('25 TSE Stocks'!Q462/'25 TSE Stocks'!Q461)</f>
        <v>0</v>
      </c>
      <c r="R461">
        <f>LN('25 TSE Stocks'!R462/'25 TSE Stocks'!R461)</f>
        <v>9.3936414808086892E-3</v>
      </c>
      <c r="S461">
        <f>LN('25 TSE Stocks'!S462/'25 TSE Stocks'!S461)</f>
        <v>-1.8570947300380277E-3</v>
      </c>
      <c r="T461">
        <f>LN('25 TSE Stocks'!T462/'25 TSE Stocks'!T461)</f>
        <v>-1.272608680592284E-2</v>
      </c>
      <c r="U461">
        <f>LN('25 TSE Stocks'!U462/'25 TSE Stocks'!U461)</f>
        <v>3.6105582495404311E-3</v>
      </c>
      <c r="V461">
        <f>LN('25 TSE Stocks'!V462/'25 TSE Stocks'!V461)</f>
        <v>-1.0703021875135834E-2</v>
      </c>
      <c r="W461">
        <f>LN('25 TSE Stocks'!W462/'25 TSE Stocks'!W461)</f>
        <v>2.2545190111143983E-2</v>
      </c>
      <c r="X461">
        <f>LN('25 TSE Stocks'!X462/'25 TSE Stocks'!X461)</f>
        <v>-6.8838489061718291E-3</v>
      </c>
      <c r="Y461">
        <f>LN('25 TSE Stocks'!Y462/'25 TSE Stocks'!Y461)</f>
        <v>4.6486799611077448E-2</v>
      </c>
      <c r="Z461">
        <f>LN('25 TSE Stocks'!Z462/'25 TSE Stocks'!Z461)</f>
        <v>4.8574632224367281E-2</v>
      </c>
    </row>
    <row r="462" spans="1:26" x14ac:dyDescent="0.25">
      <c r="A462" s="1">
        <v>44487</v>
      </c>
      <c r="B462">
        <f>LN('25 TSE Stocks'!B463/'25 TSE Stocks'!B462)</f>
        <v>-1.5378989605865119E-2</v>
      </c>
      <c r="C462">
        <f>LN('25 TSE Stocks'!C463/'25 TSE Stocks'!C462)</f>
        <v>-7.8452536882365226E-2</v>
      </c>
      <c r="D462">
        <f>LN('25 TSE Stocks'!D463/'25 TSE Stocks'!D462)</f>
        <v>1.858242824926332E-2</v>
      </c>
      <c r="E462">
        <f>LN('25 TSE Stocks'!E463/'25 TSE Stocks'!E462)</f>
        <v>2.8222088402751585E-2</v>
      </c>
      <c r="F462">
        <f>LN('25 TSE Stocks'!F463/'25 TSE Stocks'!F462)</f>
        <v>-6.7183850346523794E-3</v>
      </c>
      <c r="G462">
        <f>LN('25 TSE Stocks'!G463/'25 TSE Stocks'!G462)</f>
        <v>-5.0288181920842886E-3</v>
      </c>
      <c r="H462">
        <f>LN('25 TSE Stocks'!H463/'25 TSE Stocks'!H462)</f>
        <v>2.7136586940822958E-3</v>
      </c>
      <c r="I462">
        <f>LN('25 TSE Stocks'!I463/'25 TSE Stocks'!I462)</f>
        <v>-9.5870940793398186E-3</v>
      </c>
      <c r="J462">
        <f>LN('25 TSE Stocks'!J463/'25 TSE Stocks'!J462)</f>
        <v>-1.0307568358887348E-2</v>
      </c>
      <c r="K462">
        <f>LN('25 TSE Stocks'!K463/'25 TSE Stocks'!K462)</f>
        <v>-1.6110788685197806E-2</v>
      </c>
      <c r="L462">
        <f>LN('25 TSE Stocks'!L463/'25 TSE Stocks'!L462)</f>
        <v>-1.0398735865525012E-2</v>
      </c>
      <c r="M462">
        <f>LN('25 TSE Stocks'!M463/'25 TSE Stocks'!M462)</f>
        <v>-2.8081382155334716E-2</v>
      </c>
      <c r="N462">
        <f>LN('25 TSE Stocks'!N463/'25 TSE Stocks'!N462)</f>
        <v>4.6224562249480877E-2</v>
      </c>
      <c r="O462">
        <f>LN('25 TSE Stocks'!O463/'25 TSE Stocks'!O462)</f>
        <v>-5.5808432884532529E-2</v>
      </c>
      <c r="P462">
        <f>LN('25 TSE Stocks'!P463/'25 TSE Stocks'!P462)</f>
        <v>-4.683136202476567E-2</v>
      </c>
      <c r="Q462">
        <f>LN('25 TSE Stocks'!Q463/'25 TSE Stocks'!Q462)</f>
        <v>-1.5909511484850081E-2</v>
      </c>
      <c r="R462">
        <f>LN('25 TSE Stocks'!R463/'25 TSE Stocks'!R462)</f>
        <v>-1.42291692387553E-2</v>
      </c>
      <c r="S462">
        <f>LN('25 TSE Stocks'!S463/'25 TSE Stocks'!S462)</f>
        <v>-9.3371708019472973E-3</v>
      </c>
      <c r="T462">
        <f>LN('25 TSE Stocks'!T463/'25 TSE Stocks'!T462)</f>
        <v>-1.4968048925917139E-2</v>
      </c>
      <c r="U462">
        <f>LN('25 TSE Stocks'!U463/'25 TSE Stocks'!U462)</f>
        <v>-4.1078466761753404E-2</v>
      </c>
      <c r="V462">
        <f>LN('25 TSE Stocks'!V463/'25 TSE Stocks'!V462)</f>
        <v>-2.2489170149796501E-2</v>
      </c>
      <c r="W462">
        <f>LN('25 TSE Stocks'!W463/'25 TSE Stocks'!W462)</f>
        <v>-2.8349172829981052E-3</v>
      </c>
      <c r="X462">
        <f>LN('25 TSE Stocks'!X463/'25 TSE Stocks'!X462)</f>
        <v>1.2146904873657183E-2</v>
      </c>
      <c r="Y462">
        <f>LN('25 TSE Stocks'!Y463/'25 TSE Stocks'!Y462)</f>
        <v>2.074752317408686E-2</v>
      </c>
      <c r="Z462">
        <f>LN('25 TSE Stocks'!Z463/'25 TSE Stocks'!Z462)</f>
        <v>2.8694085885890767E-3</v>
      </c>
    </row>
    <row r="463" spans="1:26" x14ac:dyDescent="0.25">
      <c r="A463" s="1">
        <v>44494</v>
      </c>
      <c r="B463">
        <f>LN('25 TSE Stocks'!B464/'25 TSE Stocks'!B463)</f>
        <v>-3.0686911614305937E-2</v>
      </c>
      <c r="C463">
        <f>LN('25 TSE Stocks'!C464/'25 TSE Stocks'!C463)</f>
        <v>-4.3765059634969142E-2</v>
      </c>
      <c r="D463">
        <f>LN('25 TSE Stocks'!D464/'25 TSE Stocks'!D463)</f>
        <v>1.2518275270557379E-2</v>
      </c>
      <c r="E463">
        <f>LN('25 TSE Stocks'!E464/'25 TSE Stocks'!E463)</f>
        <v>0.13184689549168815</v>
      </c>
      <c r="F463">
        <f>LN('25 TSE Stocks'!F464/'25 TSE Stocks'!F463)</f>
        <v>-4.7374056226163017E-2</v>
      </c>
      <c r="G463">
        <f>LN('25 TSE Stocks'!G464/'25 TSE Stocks'!G463)</f>
        <v>1.1528911181384978E-2</v>
      </c>
      <c r="H463">
        <f>LN('25 TSE Stocks'!H464/'25 TSE Stocks'!H463)</f>
        <v>-1.6393777398400252E-2</v>
      </c>
      <c r="I463">
        <f>LN('25 TSE Stocks'!I464/'25 TSE Stocks'!I463)</f>
        <v>-1.719025888026501E-2</v>
      </c>
      <c r="J463">
        <f>LN('25 TSE Stocks'!J464/'25 TSE Stocks'!J463)</f>
        <v>5.3447402294454233E-3</v>
      </c>
      <c r="K463">
        <f>LN('25 TSE Stocks'!K464/'25 TSE Stocks'!K463)</f>
        <v>5.5287574773827126E-2</v>
      </c>
      <c r="L463">
        <f>LN('25 TSE Stocks'!L464/'25 TSE Stocks'!L463)</f>
        <v>0</v>
      </c>
      <c r="M463">
        <f>LN('25 TSE Stocks'!M464/'25 TSE Stocks'!M463)</f>
        <v>7.7613393107259405E-3</v>
      </c>
      <c r="N463">
        <f>LN('25 TSE Stocks'!N464/'25 TSE Stocks'!N463)</f>
        <v>8.5837530449568503E-3</v>
      </c>
      <c r="O463">
        <f>LN('25 TSE Stocks'!O464/'25 TSE Stocks'!O463)</f>
        <v>-4.6309785885067435E-2</v>
      </c>
      <c r="P463">
        <f>LN('25 TSE Stocks'!P464/'25 TSE Stocks'!P463)</f>
        <v>-2.918904796907866E-2</v>
      </c>
      <c r="Q463">
        <f>LN('25 TSE Stocks'!Q464/'25 TSE Stocks'!Q463)</f>
        <v>-2.2935587235643055E-3</v>
      </c>
      <c r="R463">
        <f>LN('25 TSE Stocks'!R464/'25 TSE Stocks'!R463)</f>
        <v>7.7675217941986837E-3</v>
      </c>
      <c r="S463">
        <f>LN('25 TSE Stocks'!S464/'25 TSE Stocks'!S463)</f>
        <v>3.3213357070456126E-2</v>
      </c>
      <c r="T463">
        <f>LN('25 TSE Stocks'!T464/'25 TSE Stocks'!T463)</f>
        <v>-2.0821777948314764E-3</v>
      </c>
      <c r="U463">
        <f>LN('25 TSE Stocks'!U464/'25 TSE Stocks'!U463)</f>
        <v>6.2392621073353782E-3</v>
      </c>
      <c r="V463">
        <f>LN('25 TSE Stocks'!V464/'25 TSE Stocks'!V463)</f>
        <v>8.0380989870754028E-3</v>
      </c>
      <c r="W463">
        <f>LN('25 TSE Stocks'!W464/'25 TSE Stocks'!W463)</f>
        <v>-2.842887356191971E-3</v>
      </c>
      <c r="X463">
        <f>LN('25 TSE Stocks'!X464/'25 TSE Stocks'!X463)</f>
        <v>-5.26305596748536E-3</v>
      </c>
      <c r="Y463">
        <f>LN('25 TSE Stocks'!Y464/'25 TSE Stocks'!Y463)</f>
        <v>1.8311830250824553E-2</v>
      </c>
      <c r="Z463">
        <f>LN('25 TSE Stocks'!Z464/'25 TSE Stocks'!Z463)</f>
        <v>0</v>
      </c>
    </row>
    <row r="464" spans="1:26" x14ac:dyDescent="0.25">
      <c r="A464" s="1">
        <v>44501</v>
      </c>
      <c r="B464">
        <f>LN('25 TSE Stocks'!B465/'25 TSE Stocks'!B464)</f>
        <v>0.10603945021302616</v>
      </c>
      <c r="C464">
        <f>LN('25 TSE Stocks'!C465/'25 TSE Stocks'!C464)</f>
        <v>5.9261508502521307E-2</v>
      </c>
      <c r="D464">
        <f>LN('25 TSE Stocks'!D465/'25 TSE Stocks'!D464)</f>
        <v>4.1242865315239755E-2</v>
      </c>
      <c r="E464">
        <f>LN('25 TSE Stocks'!E465/'25 TSE Stocks'!E464)</f>
        <v>4.7627981916125536E-2</v>
      </c>
      <c r="F464">
        <f>LN('25 TSE Stocks'!F465/'25 TSE Stocks'!F464)</f>
        <v>2.2711921720343083E-2</v>
      </c>
      <c r="G464">
        <f>LN('25 TSE Stocks'!G465/'25 TSE Stocks'!G464)</f>
        <v>1.410390850064064E-2</v>
      </c>
      <c r="H464">
        <f>LN('25 TSE Stocks'!H465/'25 TSE Stocks'!H464)</f>
        <v>1.3680118704318005E-2</v>
      </c>
      <c r="I464">
        <f>LN('25 TSE Stocks'!I465/'25 TSE Stocks'!I464)</f>
        <v>4.3697614722119624E-2</v>
      </c>
      <c r="J464">
        <f>LN('25 TSE Stocks'!J465/'25 TSE Stocks'!J464)</f>
        <v>-8.5652796587169407E-3</v>
      </c>
      <c r="K464">
        <f>LN('25 TSE Stocks'!K465/'25 TSE Stocks'!K464)</f>
        <v>5.0304912346652908E-2</v>
      </c>
      <c r="L464">
        <f>LN('25 TSE Stocks'!L465/'25 TSE Stocks'!L464)</f>
        <v>1.898250283390749E-2</v>
      </c>
      <c r="M464">
        <f>LN('25 TSE Stocks'!M465/'25 TSE Stocks'!M464)</f>
        <v>-2.6199991990035833E-2</v>
      </c>
      <c r="N464">
        <f>LN('25 TSE Stocks'!N465/'25 TSE Stocks'!N464)</f>
        <v>3.0305381037745001E-2</v>
      </c>
      <c r="O464">
        <f>LN('25 TSE Stocks'!O465/'25 TSE Stocks'!O464)</f>
        <v>-2.7543524755819802E-2</v>
      </c>
      <c r="P464">
        <f>LN('25 TSE Stocks'!P465/'25 TSE Stocks'!P464)</f>
        <v>2.8168772239938896E-3</v>
      </c>
      <c r="Q464">
        <f>LN('25 TSE Stocks'!Q465/'25 TSE Stocks'!Q464)</f>
        <v>2.1579576449619258E-2</v>
      </c>
      <c r="R464">
        <f>LN('25 TSE Stocks'!R465/'25 TSE Stocks'!R464)</f>
        <v>5.2547198193929529E-2</v>
      </c>
      <c r="S464">
        <f>LN('25 TSE Stocks'!S465/'25 TSE Stocks'!S464)</f>
        <v>6.8387819618262888E-2</v>
      </c>
      <c r="T464">
        <f>LN('25 TSE Stocks'!T465/'25 TSE Stocks'!T464)</f>
        <v>-5.7925088844498138E-2</v>
      </c>
      <c r="U464">
        <f>LN('25 TSE Stocks'!U465/'25 TSE Stocks'!U464)</f>
        <v>-1.5513971914358177E-2</v>
      </c>
      <c r="V464">
        <f>LN('25 TSE Stocks'!V465/'25 TSE Stocks'!V464)</f>
        <v>5.933947680985184E-2</v>
      </c>
      <c r="W464">
        <f>LN('25 TSE Stocks'!W465/'25 TSE Stocks'!W464)</f>
        <v>1.026739527705999E-2</v>
      </c>
      <c r="X464">
        <f>LN('25 TSE Stocks'!X465/'25 TSE Stocks'!X464)</f>
        <v>-1.971824178376938E-2</v>
      </c>
      <c r="Y464">
        <f>LN('25 TSE Stocks'!Y465/'25 TSE Stocks'!Y464)</f>
        <v>-8.4083222514301503E-2</v>
      </c>
      <c r="Z464">
        <f>LN('25 TSE Stocks'!Z465/'25 TSE Stocks'!Z464)</f>
        <v>5.714328590567537E-3</v>
      </c>
    </row>
    <row r="465" spans="1:26" x14ac:dyDescent="0.25">
      <c r="A465" s="1">
        <v>44508</v>
      </c>
      <c r="B465">
        <f>LN('25 TSE Stocks'!B466/'25 TSE Stocks'!B465)</f>
        <v>2.3438608422172137E-2</v>
      </c>
      <c r="C465">
        <f>LN('25 TSE Stocks'!C466/'25 TSE Stocks'!C465)</f>
        <v>-1.2980726229273556E-2</v>
      </c>
      <c r="D465">
        <f>LN('25 TSE Stocks'!D466/'25 TSE Stocks'!D465)</f>
        <v>-0.10037345917793171</v>
      </c>
      <c r="E465">
        <f>LN('25 TSE Stocks'!E466/'25 TSE Stocks'!E465)</f>
        <v>2.2256107130734032E-2</v>
      </c>
      <c r="F465">
        <f>LN('25 TSE Stocks'!F466/'25 TSE Stocks'!F465)</f>
        <v>9.0668523867460001E-3</v>
      </c>
      <c r="G465">
        <f>LN('25 TSE Stocks'!G466/'25 TSE Stocks'!G465)</f>
        <v>2.1150658974041059E-2</v>
      </c>
      <c r="H465">
        <f>LN('25 TSE Stocks'!H466/'25 TSE Stocks'!H465)</f>
        <v>4.2559611056703486E-2</v>
      </c>
      <c r="I465">
        <f>LN('25 TSE Stocks'!I466/'25 TSE Stocks'!I465)</f>
        <v>1.1479946703867943E-2</v>
      </c>
      <c r="J465">
        <f>LN('25 TSE Stocks'!J466/'25 TSE Stocks'!J465)</f>
        <v>-1.4440756850199275E-2</v>
      </c>
      <c r="K465">
        <f>LN('25 TSE Stocks'!K466/'25 TSE Stocks'!K465)</f>
        <v>-2.6442532273190981E-2</v>
      </c>
      <c r="L465">
        <f>LN('25 TSE Stocks'!L466/'25 TSE Stocks'!L465)</f>
        <v>-3.4786124299309433E-2</v>
      </c>
      <c r="M465">
        <f>LN('25 TSE Stocks'!M466/'25 TSE Stocks'!M465)</f>
        <v>-4.2773884751152798E-2</v>
      </c>
      <c r="N465">
        <f>LN('25 TSE Stocks'!N466/'25 TSE Stocks'!N465)</f>
        <v>1.6570030221742969E-3</v>
      </c>
      <c r="O465">
        <f>LN('25 TSE Stocks'!O466/'25 TSE Stocks'!O465)</f>
        <v>-1.4362987242184431E-2</v>
      </c>
      <c r="P465">
        <f>LN('25 TSE Stocks'!P466/'25 TSE Stocks'!P465)</f>
        <v>5.8720005557605467E-2</v>
      </c>
      <c r="Q465">
        <f>LN('25 TSE Stocks'!Q466/'25 TSE Stocks'!Q465)</f>
        <v>5.6021498556634705E-3</v>
      </c>
      <c r="R465">
        <f>LN('25 TSE Stocks'!R466/'25 TSE Stocks'!R465)</f>
        <v>-5.9701209652085561E-3</v>
      </c>
      <c r="S465">
        <f>LN('25 TSE Stocks'!S466/'25 TSE Stocks'!S465)</f>
        <v>1.5139134002457798E-2</v>
      </c>
      <c r="T465">
        <f>LN('25 TSE Stocks'!T466/'25 TSE Stocks'!T465)</f>
        <v>-1.7827742436016619E-2</v>
      </c>
      <c r="U465">
        <f>LN('25 TSE Stocks'!U466/'25 TSE Stocks'!U465)</f>
        <v>-2.8466753050115684E-3</v>
      </c>
      <c r="V465">
        <f>LN('25 TSE Stocks'!V466/'25 TSE Stocks'!V465)</f>
        <v>-5.5020760326088937E-3</v>
      </c>
      <c r="W465">
        <f>LN('25 TSE Stocks'!W466/'25 TSE Stocks'!W465)</f>
        <v>3.0867668170041548E-2</v>
      </c>
      <c r="X465">
        <f>LN('25 TSE Stocks'!X466/'25 TSE Stocks'!X465)</f>
        <v>-2.6726474730538203E-2</v>
      </c>
      <c r="Y465">
        <f>LN('25 TSE Stocks'!Y466/'25 TSE Stocks'!Y465)</f>
        <v>-5.1299805018545025E-3</v>
      </c>
      <c r="Z465">
        <f>LN('25 TSE Stocks'!Z466/'25 TSE Stocks'!Z465)</f>
        <v>-4.0703294514504121E-2</v>
      </c>
    </row>
    <row r="466" spans="1:26" x14ac:dyDescent="0.25">
      <c r="A466" s="1">
        <v>44515</v>
      </c>
      <c r="B466">
        <f>LN('25 TSE Stocks'!B467/'25 TSE Stocks'!B466)</f>
        <v>0.1149319717942686</v>
      </c>
      <c r="C466">
        <f>LN('25 TSE Stocks'!C467/'25 TSE Stocks'!C466)</f>
        <v>8.1973524560776598E-2</v>
      </c>
      <c r="D466">
        <f>LN('25 TSE Stocks'!D467/'25 TSE Stocks'!D466)</f>
        <v>2.3081910691000851E-2</v>
      </c>
      <c r="E466">
        <f>LN('25 TSE Stocks'!E467/'25 TSE Stocks'!E466)</f>
        <v>4.0264270266224464E-2</v>
      </c>
      <c r="F466">
        <f>LN('25 TSE Stocks'!F467/'25 TSE Stocks'!F466)</f>
        <v>-8.4388464498153289E-3</v>
      </c>
      <c r="G466">
        <f>LN('25 TSE Stocks'!G467/'25 TSE Stocks'!G466)</f>
        <v>2.5648534313815315E-2</v>
      </c>
      <c r="H466">
        <f>LN('25 TSE Stocks'!H467/'25 TSE Stocks'!H466)</f>
        <v>1.0362766129457976E-2</v>
      </c>
      <c r="I466">
        <f>LN('25 TSE Stocks'!I467/'25 TSE Stocks'!I466)</f>
        <v>-4.8228524165901204E-2</v>
      </c>
      <c r="J466">
        <f>LN('25 TSE Stocks'!J467/'25 TSE Stocks'!J466)</f>
        <v>6.4424920378123349E-2</v>
      </c>
      <c r="K466">
        <f>LN('25 TSE Stocks'!K467/'25 TSE Stocks'!K466)</f>
        <v>8.5379368428473608E-3</v>
      </c>
      <c r="L466">
        <f>LN('25 TSE Stocks'!L467/'25 TSE Stocks'!L466)</f>
        <v>1.7544356929196911E-2</v>
      </c>
      <c r="M466">
        <f>LN('25 TSE Stocks'!M467/'25 TSE Stocks'!M466)</f>
        <v>-2.6923010047386616E-2</v>
      </c>
      <c r="N466">
        <f>LN('25 TSE Stocks'!N467/'25 TSE Stocks'!N466)</f>
        <v>-1.7031670795840299E-2</v>
      </c>
      <c r="O466">
        <f>LN('25 TSE Stocks'!O467/'25 TSE Stocks'!O466)</f>
        <v>-3.0602122204936237E-2</v>
      </c>
      <c r="P466">
        <f>LN('25 TSE Stocks'!P467/'25 TSE Stocks'!P466)</f>
        <v>2.4886741240130652E-2</v>
      </c>
      <c r="Q466">
        <f>LN('25 TSE Stocks'!Q467/'25 TSE Stocks'!Q466)</f>
        <v>-4.1054773357580711E-2</v>
      </c>
      <c r="R466">
        <f>LN('25 TSE Stocks'!R467/'25 TSE Stocks'!R466)</f>
        <v>-3.845464359871667E-2</v>
      </c>
      <c r="S466">
        <f>LN('25 TSE Stocks'!S467/'25 TSE Stocks'!S466)</f>
        <v>-4.2632269059211456E-2</v>
      </c>
      <c r="T466">
        <f>LN('25 TSE Stocks'!T467/'25 TSE Stocks'!T466)</f>
        <v>-6.2025276221206911E-3</v>
      </c>
      <c r="U466">
        <f>LN('25 TSE Stocks'!U467/'25 TSE Stocks'!U466)</f>
        <v>-1.4035406103483784E-2</v>
      </c>
      <c r="V466">
        <f>LN('25 TSE Stocks'!V467/'25 TSE Stocks'!V466)</f>
        <v>3.4423763557545881E-3</v>
      </c>
      <c r="W466">
        <f>LN('25 TSE Stocks'!W467/'25 TSE Stocks'!W466)</f>
        <v>-5.4750394780837139E-2</v>
      </c>
      <c r="X466">
        <f>LN('25 TSE Stocks'!X467/'25 TSE Stocks'!X466)</f>
        <v>-4.1190553126408291E-2</v>
      </c>
      <c r="Y466">
        <f>LN('25 TSE Stocks'!Y467/'25 TSE Stocks'!Y466)</f>
        <v>-6.920283911384878E-2</v>
      </c>
      <c r="Z466">
        <f>LN('25 TSE Stocks'!Z467/'25 TSE Stocks'!Z466)</f>
        <v>8.8626806047432585E-3</v>
      </c>
    </row>
    <row r="467" spans="1:26" x14ac:dyDescent="0.25">
      <c r="A467" s="1">
        <v>44522</v>
      </c>
      <c r="B467">
        <f>LN('25 TSE Stocks'!B468/'25 TSE Stocks'!B467)</f>
        <v>-9.6844566104524202E-2</v>
      </c>
      <c r="C467">
        <f>LN('25 TSE Stocks'!C468/'25 TSE Stocks'!C467)</f>
        <v>-3.3422680488182692E-2</v>
      </c>
      <c r="D467">
        <f>LN('25 TSE Stocks'!D468/'25 TSE Stocks'!D467)</f>
        <v>-7.3040184314452694E-2</v>
      </c>
      <c r="E467">
        <f>LN('25 TSE Stocks'!E468/'25 TSE Stocks'!E467)</f>
        <v>-4.7628096163124863E-2</v>
      </c>
      <c r="F467">
        <f>LN('25 TSE Stocks'!F468/'25 TSE Stocks'!F467)</f>
        <v>-2.2537087535407715E-2</v>
      </c>
      <c r="G467">
        <f>LN('25 TSE Stocks'!G468/'25 TSE Stocks'!G467)</f>
        <v>-2.7574897611034054E-2</v>
      </c>
      <c r="H467">
        <f>LN('25 TSE Stocks'!H468/'25 TSE Stocks'!H467)</f>
        <v>5.0261813139489298E-2</v>
      </c>
      <c r="I467">
        <f>LN('25 TSE Stocks'!I468/'25 TSE Stocks'!I467)</f>
        <v>-0.12355485431231311</v>
      </c>
      <c r="J467">
        <f>LN('25 TSE Stocks'!J468/'25 TSE Stocks'!J467)</f>
        <v>-1.4769288263684892E-2</v>
      </c>
      <c r="K467">
        <f>LN('25 TSE Stocks'!K468/'25 TSE Stocks'!K467)</f>
        <v>-2.801920406779906E-2</v>
      </c>
      <c r="L467">
        <f>LN('25 TSE Stocks'!L468/'25 TSE Stocks'!L467)</f>
        <v>1.8949629741251306E-2</v>
      </c>
      <c r="M467">
        <f>LN('25 TSE Stocks'!M468/'25 TSE Stocks'!M467)</f>
        <v>-7.9540758019482228E-3</v>
      </c>
      <c r="N467">
        <f>LN('25 TSE Stocks'!N468/'25 TSE Stocks'!N467)</f>
        <v>-5.9677791579917164E-2</v>
      </c>
      <c r="O467">
        <f>LN('25 TSE Stocks'!O468/'25 TSE Stocks'!O467)</f>
        <v>-5.0345100228355394E-2</v>
      </c>
      <c r="P467">
        <f>LN('25 TSE Stocks'!P468/'25 TSE Stocks'!P467)</f>
        <v>-3.9583027285736365E-2</v>
      </c>
      <c r="Q467">
        <f>LN('25 TSE Stocks'!Q468/'25 TSE Stocks'!Q467)</f>
        <v>-1.5249484862975827E-2</v>
      </c>
      <c r="R467">
        <f>LN('25 TSE Stocks'!R468/'25 TSE Stocks'!R467)</f>
        <v>-7.9134692293963728E-3</v>
      </c>
      <c r="S467">
        <f>LN('25 TSE Stocks'!S468/'25 TSE Stocks'!S467)</f>
        <v>3.4781512050681362E-3</v>
      </c>
      <c r="T467">
        <f>LN('25 TSE Stocks'!T468/'25 TSE Stocks'!T467)</f>
        <v>-3.8044914524393507E-2</v>
      </c>
      <c r="U467">
        <f>LN('25 TSE Stocks'!U468/'25 TSE Stocks'!U467)</f>
        <v>-2.9998995079000581E-2</v>
      </c>
      <c r="V467">
        <f>LN('25 TSE Stocks'!V468/'25 TSE Stocks'!V467)</f>
        <v>2.1754762467307939E-2</v>
      </c>
      <c r="W467">
        <f>LN('25 TSE Stocks'!W468/'25 TSE Stocks'!W467)</f>
        <v>-2.4837007116692972E-2</v>
      </c>
      <c r="X467">
        <f>LN('25 TSE Stocks'!X468/'25 TSE Stocks'!X467)</f>
        <v>-1.3337474579816731E-2</v>
      </c>
      <c r="Y467">
        <f>LN('25 TSE Stocks'!Y468/'25 TSE Stocks'!Y467)</f>
        <v>-1.2678479825845803E-2</v>
      </c>
      <c r="Z467">
        <f>LN('25 TSE Stocks'!Z468/'25 TSE Stocks'!Z467)</f>
        <v>-8.8626806047432481E-3</v>
      </c>
    </row>
    <row r="468" spans="1:26" x14ac:dyDescent="0.25">
      <c r="A468" s="1">
        <v>44529</v>
      </c>
      <c r="B468">
        <f>LN('25 TSE Stocks'!B469/'25 TSE Stocks'!B468)</f>
        <v>1.9288842077078573E-2</v>
      </c>
      <c r="C468">
        <f>LN('25 TSE Stocks'!C469/'25 TSE Stocks'!C468)</f>
        <v>-5.4599232514640293E-2</v>
      </c>
      <c r="D468">
        <f>LN('25 TSE Stocks'!D469/'25 TSE Stocks'!D468)</f>
        <v>2.0074718960706693E-2</v>
      </c>
      <c r="E468">
        <f>LN('25 TSE Stocks'!E469/'25 TSE Stocks'!E468)</f>
        <v>-1.2644218448853996E-2</v>
      </c>
      <c r="F468">
        <f>LN('25 TSE Stocks'!F469/'25 TSE Stocks'!F468)</f>
        <v>3.2105979131011396E-4</v>
      </c>
      <c r="G468">
        <f>LN('25 TSE Stocks'!G469/'25 TSE Stocks'!G468)</f>
        <v>2.1668900778496736E-3</v>
      </c>
      <c r="H468">
        <f>LN('25 TSE Stocks'!H469/'25 TSE Stocks'!H468)</f>
        <v>-0.15048093922943873</v>
      </c>
      <c r="I468">
        <f>LN('25 TSE Stocks'!I469/'25 TSE Stocks'!I468)</f>
        <v>-1.6871729625536472E-2</v>
      </c>
      <c r="J468">
        <f>LN('25 TSE Stocks'!J469/'25 TSE Stocks'!J468)</f>
        <v>-2.9853011007374121E-2</v>
      </c>
      <c r="K468">
        <f>LN('25 TSE Stocks'!K469/'25 TSE Stocks'!K468)</f>
        <v>-2.3218190323122712E-2</v>
      </c>
      <c r="L468">
        <f>LN('25 TSE Stocks'!L469/'25 TSE Stocks'!L468)</f>
        <v>-2.7683420186855792E-2</v>
      </c>
      <c r="M468">
        <f>LN('25 TSE Stocks'!M469/'25 TSE Stocks'!M468)</f>
        <v>-9.8084019241511857E-3</v>
      </c>
      <c r="N468">
        <f>LN('25 TSE Stocks'!N469/'25 TSE Stocks'!N468)</f>
        <v>-1.6582969023986361E-2</v>
      </c>
      <c r="O468">
        <f>LN('25 TSE Stocks'!O469/'25 TSE Stocks'!O468)</f>
        <v>-1.6474825436598308E-2</v>
      </c>
      <c r="P468">
        <f>LN('25 TSE Stocks'!P469/'25 TSE Stocks'!P468)</f>
        <v>-2.7286977177992458E-2</v>
      </c>
      <c r="Q468">
        <f>LN('25 TSE Stocks'!Q469/'25 TSE Stocks'!Q468)</f>
        <v>-1.0695371396843243E-2</v>
      </c>
      <c r="R468">
        <f>LN('25 TSE Stocks'!R469/'25 TSE Stocks'!R468)</f>
        <v>-1.1988662837058963E-2</v>
      </c>
      <c r="S468">
        <f>LN('25 TSE Stocks'!S469/'25 TSE Stocks'!S468)</f>
        <v>-3.5339316738665763E-2</v>
      </c>
      <c r="T468">
        <f>LN('25 TSE Stocks'!T469/'25 TSE Stocks'!T468)</f>
        <v>-2.4986350603021765E-2</v>
      </c>
      <c r="U468">
        <f>LN('25 TSE Stocks'!U469/'25 TSE Stocks'!U468)</f>
        <v>-2.1920017957370277E-2</v>
      </c>
      <c r="V468">
        <f>LN('25 TSE Stocks'!V469/'25 TSE Stocks'!V468)</f>
        <v>5.3677695208258977E-2</v>
      </c>
      <c r="W468">
        <f>LN('25 TSE Stocks'!W469/'25 TSE Stocks'!W468)</f>
        <v>3.6981845445798188E-4</v>
      </c>
      <c r="X468">
        <f>LN('25 TSE Stocks'!X469/'25 TSE Stocks'!X468)</f>
        <v>-0.10711330151691145</v>
      </c>
      <c r="Y468">
        <f>LN('25 TSE Stocks'!Y469/'25 TSE Stocks'!Y468)</f>
        <v>-5.6595560062093771E-2</v>
      </c>
      <c r="Z468">
        <f>LN('25 TSE Stocks'!Z469/'25 TSE Stocks'!Z468)</f>
        <v>-2.0990226418703732E-2</v>
      </c>
    </row>
    <row r="469" spans="1:26" x14ac:dyDescent="0.25">
      <c r="A469" s="1">
        <v>44536</v>
      </c>
      <c r="B469">
        <f>LN('25 TSE Stocks'!B470/'25 TSE Stocks'!B469)</f>
        <v>2.1574599698969747E-2</v>
      </c>
      <c r="C469">
        <f>LN('25 TSE Stocks'!C470/'25 TSE Stocks'!C469)</f>
        <v>3.0287362437848289E-3</v>
      </c>
      <c r="D469">
        <f>LN('25 TSE Stocks'!D470/'25 TSE Stocks'!D469)</f>
        <v>2.0897706521815392E-3</v>
      </c>
      <c r="E469">
        <f>LN('25 TSE Stocks'!E470/'25 TSE Stocks'!E469)</f>
        <v>9.1492324875169048E-2</v>
      </c>
      <c r="F469">
        <f>LN('25 TSE Stocks'!F470/'25 TSE Stocks'!F469)</f>
        <v>6.0789760554848648E-3</v>
      </c>
      <c r="G469">
        <f>LN('25 TSE Stocks'!G470/'25 TSE Stocks'!G469)</f>
        <v>-1.3072088686628949E-2</v>
      </c>
      <c r="H469">
        <f>LN('25 TSE Stocks'!H470/'25 TSE Stocks'!H469)</f>
        <v>-6.1693583549758638E-2</v>
      </c>
      <c r="I469">
        <f>LN('25 TSE Stocks'!I470/'25 TSE Stocks'!I469)</f>
        <v>2.4046269790750793E-2</v>
      </c>
      <c r="J469">
        <f>LN('25 TSE Stocks'!J470/'25 TSE Stocks'!J469)</f>
        <v>1.8018548554040236E-2</v>
      </c>
      <c r="K469">
        <f>LN('25 TSE Stocks'!K470/'25 TSE Stocks'!K469)</f>
        <v>2.2124737513616804E-2</v>
      </c>
      <c r="L469">
        <f>LN('25 TSE Stocks'!L470/'25 TSE Stocks'!L469)</f>
        <v>2.9388455174064181E-2</v>
      </c>
      <c r="M469">
        <f>LN('25 TSE Stocks'!M470/'25 TSE Stocks'!M469)</f>
        <v>-4.4903398402220051E-3</v>
      </c>
      <c r="N469">
        <f>LN('25 TSE Stocks'!N470/'25 TSE Stocks'!N469)</f>
        <v>-3.634952487418441E-4</v>
      </c>
      <c r="O469">
        <f>LN('25 TSE Stocks'!O470/'25 TSE Stocks'!O469)</f>
        <v>1.2545503781448314E-2</v>
      </c>
      <c r="P469">
        <f>LN('25 TSE Stocks'!P470/'25 TSE Stocks'!P469)</f>
        <v>-1.8144189096670246E-2</v>
      </c>
      <c r="Q469">
        <f>LN('25 TSE Stocks'!Q470/'25 TSE Stocks'!Q469)</f>
        <v>-3.5905765726089926E-3</v>
      </c>
      <c r="R469">
        <f>LN('25 TSE Stocks'!R470/'25 TSE Stocks'!R469)</f>
        <v>5.0541756142719961E-2</v>
      </c>
      <c r="S469">
        <f>LN('25 TSE Stocks'!S470/'25 TSE Stocks'!S469)</f>
        <v>3.1861165533597573E-2</v>
      </c>
      <c r="T469">
        <f>LN('25 TSE Stocks'!T470/'25 TSE Stocks'!T469)</f>
        <v>1.4354213145102865E-2</v>
      </c>
      <c r="U469">
        <f>LN('25 TSE Stocks'!U470/'25 TSE Stocks'!U469)</f>
        <v>2.0097875309852704E-2</v>
      </c>
      <c r="V469">
        <f>LN('25 TSE Stocks'!V470/'25 TSE Stocks'!V469)</f>
        <v>9.7682992823293152E-2</v>
      </c>
      <c r="W469">
        <f>LN('25 TSE Stocks'!W470/'25 TSE Stocks'!W469)</f>
        <v>2.3384345162204629E-2</v>
      </c>
      <c r="X469">
        <f>LN('25 TSE Stocks'!X470/'25 TSE Stocks'!X469)</f>
        <v>3.0082263189965375E-2</v>
      </c>
      <c r="Y469">
        <f>LN('25 TSE Stocks'!Y470/'25 TSE Stocks'!Y469)</f>
        <v>2.2529143357253416E-2</v>
      </c>
      <c r="Z469">
        <f>LN('25 TSE Stocks'!Z470/'25 TSE Stocks'!Z469)</f>
        <v>2.2472837996695538E-2</v>
      </c>
    </row>
    <row r="470" spans="1:26" x14ac:dyDescent="0.25">
      <c r="A470" s="1">
        <v>44543</v>
      </c>
      <c r="B470">
        <f>LN('25 TSE Stocks'!B471/'25 TSE Stocks'!B470)</f>
        <v>3.6391157352662185E-2</v>
      </c>
      <c r="C470">
        <f>LN('25 TSE Stocks'!C471/'25 TSE Stocks'!C470)</f>
        <v>-3.0189057696465911E-2</v>
      </c>
      <c r="D470">
        <f>LN('25 TSE Stocks'!D471/'25 TSE Stocks'!D470)</f>
        <v>2.6778135930381496E-2</v>
      </c>
      <c r="E470">
        <f>LN('25 TSE Stocks'!E471/'25 TSE Stocks'!E470)</f>
        <v>1.2894680670001716E-2</v>
      </c>
      <c r="F470">
        <f>LN('25 TSE Stocks'!F471/'25 TSE Stocks'!F470)</f>
        <v>1.5980010789226597E-2</v>
      </c>
      <c r="G470">
        <f>LN('25 TSE Stocks'!G471/'25 TSE Stocks'!G470)</f>
        <v>2.4312153972766495E-2</v>
      </c>
      <c r="H470">
        <f>LN('25 TSE Stocks'!H471/'25 TSE Stocks'!H470)</f>
        <v>-1.219524907838768E-2</v>
      </c>
      <c r="I470">
        <f>LN('25 TSE Stocks'!I471/'25 TSE Stocks'!I470)</f>
        <v>-1.5895216510601825E-2</v>
      </c>
      <c r="J470">
        <f>LN('25 TSE Stocks'!J471/'25 TSE Stocks'!J470)</f>
        <v>2.5239008191920313E-2</v>
      </c>
      <c r="K470">
        <f>LN('25 TSE Stocks'!K471/'25 TSE Stocks'!K470)</f>
        <v>4.3669814137707102E-3</v>
      </c>
      <c r="L470">
        <f>LN('25 TSE Stocks'!L471/'25 TSE Stocks'!L470)</f>
        <v>4.4970069410009E-2</v>
      </c>
      <c r="M470">
        <f>LN('25 TSE Stocks'!M471/'25 TSE Stocks'!M470)</f>
        <v>-5.4152205885360906E-3</v>
      </c>
      <c r="N470">
        <f>LN('25 TSE Stocks'!N471/'25 TSE Stocks'!N470)</f>
        <v>-2.5038114473785966E-2</v>
      </c>
      <c r="O470">
        <f>LN('25 TSE Stocks'!O471/'25 TSE Stocks'!O470)</f>
        <v>4.3024336129738897E-2</v>
      </c>
      <c r="P470">
        <f>LN('25 TSE Stocks'!P471/'25 TSE Stocks'!P470)</f>
        <v>-8.6755291898228767E-2</v>
      </c>
      <c r="Q470">
        <f>LN('25 TSE Stocks'!Q471/'25 TSE Stocks'!Q470)</f>
        <v>4.4555973925365137E-2</v>
      </c>
      <c r="R470">
        <f>LN('25 TSE Stocks'!R471/'25 TSE Stocks'!R470)</f>
        <v>2.4638658616466989E-2</v>
      </c>
      <c r="S470">
        <f>LN('25 TSE Stocks'!S471/'25 TSE Stocks'!S470)</f>
        <v>2.0690344741812753E-2</v>
      </c>
      <c r="T470">
        <f>LN('25 TSE Stocks'!T471/'25 TSE Stocks'!T470)</f>
        <v>1.5906074885915653E-2</v>
      </c>
      <c r="U470">
        <f>LN('25 TSE Stocks'!U471/'25 TSE Stocks'!U470)</f>
        <v>8.2862721471965511E-4</v>
      </c>
      <c r="V470">
        <f>LN('25 TSE Stocks'!V471/'25 TSE Stocks'!V470)</f>
        <v>-2.9327668559802997E-2</v>
      </c>
      <c r="W470">
        <f>LN('25 TSE Stocks'!W471/'25 TSE Stocks'!W470)</f>
        <v>1.0418542615707217E-2</v>
      </c>
      <c r="X470">
        <f>LN('25 TSE Stocks'!X471/'25 TSE Stocks'!X470)</f>
        <v>1.1908691311742018E-2</v>
      </c>
      <c r="Y470">
        <f>LN('25 TSE Stocks'!Y471/'25 TSE Stocks'!Y470)</f>
        <v>2.6060045378905359E-2</v>
      </c>
      <c r="Z470">
        <f>LN('25 TSE Stocks'!Z471/'25 TSE Stocks'!Z470)</f>
        <v>-1.1922701788895864E-2</v>
      </c>
    </row>
    <row r="471" spans="1:26" x14ac:dyDescent="0.25">
      <c r="A471" s="1">
        <v>44550</v>
      </c>
      <c r="B471">
        <f>LN('25 TSE Stocks'!B472/'25 TSE Stocks'!B471)</f>
        <v>8.8499359489226673E-2</v>
      </c>
      <c r="C471">
        <f>LN('25 TSE Stocks'!C472/'25 TSE Stocks'!C471)</f>
        <v>5.6980427276280311E-3</v>
      </c>
      <c r="D471">
        <f>LN('25 TSE Stocks'!D472/'25 TSE Stocks'!D471)</f>
        <v>-2.4692620142100417E-2</v>
      </c>
      <c r="E471">
        <f>LN('25 TSE Stocks'!E472/'25 TSE Stocks'!E471)</f>
        <v>0.10912955509760007</v>
      </c>
      <c r="F471">
        <f>LN('25 TSE Stocks'!F472/'25 TSE Stocks'!F471)</f>
        <v>-2.0295570017396909E-2</v>
      </c>
      <c r="G471">
        <f>LN('25 TSE Stocks'!G472/'25 TSE Stocks'!G471)</f>
        <v>-2.8577391329371871E-3</v>
      </c>
      <c r="H471">
        <f>LN('25 TSE Stocks'!H472/'25 TSE Stocks'!H471)</f>
        <v>-1.5456275358607632E-2</v>
      </c>
      <c r="I471">
        <f>LN('25 TSE Stocks'!I472/'25 TSE Stocks'!I471)</f>
        <v>1.7995616358616788E-2</v>
      </c>
      <c r="J471">
        <f>LN('25 TSE Stocks'!J472/'25 TSE Stocks'!J471)</f>
        <v>5.2862550275876038E-2</v>
      </c>
      <c r="K471">
        <f>LN('25 TSE Stocks'!K472/'25 TSE Stocks'!K471)</f>
        <v>-1.6474983998423502E-2</v>
      </c>
      <c r="L471">
        <f>LN('25 TSE Stocks'!L472/'25 TSE Stocks'!L471)</f>
        <v>-2.1399889714046137E-2</v>
      </c>
      <c r="M471">
        <f>LN('25 TSE Stocks'!M472/'25 TSE Stocks'!M471)</f>
        <v>-9.395346694854206E-3</v>
      </c>
      <c r="N471">
        <f>LN('25 TSE Stocks'!N472/'25 TSE Stocks'!N471)</f>
        <v>1.1860731274571304E-2</v>
      </c>
      <c r="O471">
        <f>LN('25 TSE Stocks'!O472/'25 TSE Stocks'!O471)</f>
        <v>-2.6753161717668523E-2</v>
      </c>
      <c r="P471">
        <f>LN('25 TSE Stocks'!P472/'25 TSE Stocks'!P471)</f>
        <v>4.7985328855696181E-2</v>
      </c>
      <c r="Q471">
        <f>LN('25 TSE Stocks'!Q472/'25 TSE Stocks'!Q471)</f>
        <v>-3.6197850074172908E-2</v>
      </c>
      <c r="R471">
        <f>LN('25 TSE Stocks'!R472/'25 TSE Stocks'!R471)</f>
        <v>-2.846807724983352E-2</v>
      </c>
      <c r="S471">
        <f>LN('25 TSE Stocks'!S472/'25 TSE Stocks'!S471)</f>
        <v>-4.5382975394677304E-2</v>
      </c>
      <c r="T471">
        <f>LN('25 TSE Stocks'!T472/'25 TSE Stocks'!T471)</f>
        <v>-3.5128405084563258E-3</v>
      </c>
      <c r="U471">
        <f>LN('25 TSE Stocks'!U472/'25 TSE Stocks'!U471)</f>
        <v>1.1366600394760571E-2</v>
      </c>
      <c r="V471">
        <f>LN('25 TSE Stocks'!V472/'25 TSE Stocks'!V471)</f>
        <v>-5.9701471434484435E-3</v>
      </c>
      <c r="W471">
        <f>LN('25 TSE Stocks'!W472/'25 TSE Stocks'!W471)</f>
        <v>2.3314421078594997E-2</v>
      </c>
      <c r="X471">
        <f>LN('25 TSE Stocks'!X472/'25 TSE Stocks'!X471)</f>
        <v>-3.4868788039767992E-2</v>
      </c>
      <c r="Y471">
        <f>LN('25 TSE Stocks'!Y472/'25 TSE Stocks'!Y471)</f>
        <v>-1.7843046013474143E-2</v>
      </c>
      <c r="Z471">
        <f>LN('25 TSE Stocks'!Z472/'25 TSE Stocks'!Z471)</f>
        <v>-2.2745467222006953E-2</v>
      </c>
    </row>
    <row r="472" spans="1:26" x14ac:dyDescent="0.25">
      <c r="A472" s="1">
        <v>44557</v>
      </c>
      <c r="B472">
        <f>LN('25 TSE Stocks'!B473/'25 TSE Stocks'!B472)</f>
        <v>3.020511627182652E-2</v>
      </c>
      <c r="C472">
        <f>LN('25 TSE Stocks'!C473/'25 TSE Stocks'!C472)</f>
        <v>-1.1428674822104136E-2</v>
      </c>
      <c r="D472">
        <f>LN('25 TSE Stocks'!D473/'25 TSE Stocks'!D472)</f>
        <v>-2.1053398260308987E-2</v>
      </c>
      <c r="E472">
        <f>LN('25 TSE Stocks'!E473/'25 TSE Stocks'!E472)</f>
        <v>-1.4616650237044865E-2</v>
      </c>
      <c r="F472">
        <f>LN('25 TSE Stocks'!F473/'25 TSE Stocks'!F472)</f>
        <v>9.6076232477843081E-4</v>
      </c>
      <c r="G472">
        <f>LN('25 TSE Stocks'!G473/'25 TSE Stocks'!G472)</f>
        <v>4.2835823078629983E-3</v>
      </c>
      <c r="H472">
        <f>LN('25 TSE Stocks'!H473/'25 TSE Stocks'!H472)</f>
        <v>0</v>
      </c>
      <c r="I472">
        <f>LN('25 TSE Stocks'!I473/'25 TSE Stocks'!I472)</f>
        <v>8.9817836189751716E-3</v>
      </c>
      <c r="J472">
        <f>LN('25 TSE Stocks'!J473/'25 TSE Stocks'!J472)</f>
        <v>7.0991047234065111E-3</v>
      </c>
      <c r="K472">
        <f>LN('25 TSE Stocks'!K473/'25 TSE Stocks'!K472)</f>
        <v>1.1067654471946286E-3</v>
      </c>
      <c r="L472">
        <f>LN('25 TSE Stocks'!L473/'25 TSE Stocks'!L472)</f>
        <v>-1.6652838363611828E-3</v>
      </c>
      <c r="M472">
        <f>LN('25 TSE Stocks'!M473/'25 TSE Stocks'!M472)</f>
        <v>7.281516758296947E-3</v>
      </c>
      <c r="N472">
        <f>LN('25 TSE Stocks'!N473/'25 TSE Stocks'!N472)</f>
        <v>5.5116861573546424E-3</v>
      </c>
      <c r="O472">
        <f>LN('25 TSE Stocks'!O473/'25 TSE Stocks'!O472)</f>
        <v>-1.3649939469988005E-2</v>
      </c>
      <c r="P472">
        <f>LN('25 TSE Stocks'!P473/'25 TSE Stocks'!P472)</f>
        <v>-1.1782278512669445E-2</v>
      </c>
      <c r="Q472">
        <f>LN('25 TSE Stocks'!Q473/'25 TSE Stocks'!Q472)</f>
        <v>-2.3809325143729155E-3</v>
      </c>
      <c r="R472">
        <f>LN('25 TSE Stocks'!R473/'25 TSE Stocks'!R472)</f>
        <v>2.0784136168092007E-2</v>
      </c>
      <c r="S472">
        <f>LN('25 TSE Stocks'!S473/'25 TSE Stocks'!S472)</f>
        <v>-2.7150995853141988E-2</v>
      </c>
      <c r="T472">
        <f>LN('25 TSE Stocks'!T473/'25 TSE Stocks'!T472)</f>
        <v>5.863953229457812E-4</v>
      </c>
      <c r="U472">
        <f>LN('25 TSE Stocks'!U473/'25 TSE Stocks'!U472)</f>
        <v>-1.4187046869134887E-2</v>
      </c>
      <c r="V472">
        <f>LN('25 TSE Stocks'!V473/'25 TSE Stocks'!V472)</f>
        <v>3.3562234359874474E-2</v>
      </c>
      <c r="W472">
        <f>LN('25 TSE Stocks'!W473/'25 TSE Stocks'!W472)</f>
        <v>1.0074864742453997E-2</v>
      </c>
      <c r="X472">
        <f>LN('25 TSE Stocks'!X473/'25 TSE Stocks'!X472)</f>
        <v>-8.4225285649964926E-3</v>
      </c>
      <c r="Y472">
        <f>LN('25 TSE Stocks'!Y473/'25 TSE Stocks'!Y472)</f>
        <v>-1.1522925472925011E-2</v>
      </c>
      <c r="Z472">
        <f>LN('25 TSE Stocks'!Z473/'25 TSE Stocks'!Z472)</f>
        <v>1.5326000457068403E-3</v>
      </c>
    </row>
    <row r="473" spans="1:26" x14ac:dyDescent="0.25">
      <c r="A473" s="1">
        <v>44564</v>
      </c>
      <c r="B473">
        <f>LN('25 TSE Stocks'!B474/'25 TSE Stocks'!B473)</f>
        <v>-9.0107411325115114E-2</v>
      </c>
      <c r="C473">
        <f>LN('25 TSE Stocks'!C474/'25 TSE Stocks'!C473)</f>
        <v>-5.4764097693019688E-2</v>
      </c>
      <c r="D473">
        <f>LN('25 TSE Stocks'!D474/'25 TSE Stocks'!D473)</f>
        <v>1.0582155879741314E-2</v>
      </c>
      <c r="E473">
        <f>LN('25 TSE Stocks'!E474/'25 TSE Stocks'!E473)</f>
        <v>-1.0484168701135254E-2</v>
      </c>
      <c r="F473">
        <f>LN('25 TSE Stocks'!F474/'25 TSE Stocks'!F473)</f>
        <v>9.2994312220541983E-2</v>
      </c>
      <c r="G473">
        <f>LN('25 TSE Stocks'!G474/'25 TSE Stocks'!G473)</f>
        <v>9.1611829073493328E-2</v>
      </c>
      <c r="H473">
        <f>LN('25 TSE Stocks'!H474/'25 TSE Stocks'!H473)</f>
        <v>4.2689418566348468E-2</v>
      </c>
      <c r="I473">
        <f>LN('25 TSE Stocks'!I474/'25 TSE Stocks'!I473)</f>
        <v>-1.3608500600101242E-2</v>
      </c>
      <c r="J473">
        <f>LN('25 TSE Stocks'!J474/'25 TSE Stocks'!J473)</f>
        <v>-0.20167155402138734</v>
      </c>
      <c r="K473">
        <f>LN('25 TSE Stocks'!K474/'25 TSE Stocks'!K473)</f>
        <v>-7.2572676683521136E-3</v>
      </c>
      <c r="L473">
        <f>LN('25 TSE Stocks'!L474/'25 TSE Stocks'!L473)</f>
        <v>-2.020276306905593E-2</v>
      </c>
      <c r="M473">
        <f>LN('25 TSE Stocks'!M474/'25 TSE Stocks'!M473)</f>
        <v>1.6787061471828787E-2</v>
      </c>
      <c r="N473">
        <f>LN('25 TSE Stocks'!N474/'25 TSE Stocks'!N473)</f>
        <v>4.7585452620451718E-2</v>
      </c>
      <c r="O473">
        <f>LN('25 TSE Stocks'!O474/'25 TSE Stocks'!O473)</f>
        <v>3.8694915957450102E-2</v>
      </c>
      <c r="P473">
        <f>LN('25 TSE Stocks'!P474/'25 TSE Stocks'!P473)</f>
        <v>-8.0545410904596576E-2</v>
      </c>
      <c r="Q473">
        <f>LN('25 TSE Stocks'!Q474/'25 TSE Stocks'!Q473)</f>
        <v>8.3087566326331356E-3</v>
      </c>
      <c r="R473">
        <f>LN('25 TSE Stocks'!R474/'25 TSE Stocks'!R473)</f>
        <v>1.199265671376422E-2</v>
      </c>
      <c r="S473">
        <f>LN('25 TSE Stocks'!S474/'25 TSE Stocks'!S473)</f>
        <v>-1.6651521927505242E-2</v>
      </c>
      <c r="T473">
        <f>LN('25 TSE Stocks'!T474/'25 TSE Stocks'!T473)</f>
        <v>3.3432493667262676E-2</v>
      </c>
      <c r="U473">
        <f>LN('25 TSE Stocks'!U474/'25 TSE Stocks'!U473)</f>
        <v>2.4060054085670505E-3</v>
      </c>
      <c r="V473">
        <f>LN('25 TSE Stocks'!V474/'25 TSE Stocks'!V473)</f>
        <v>-2.3188781443150208E-3</v>
      </c>
      <c r="W473">
        <f>LN('25 TSE Stocks'!W474/'25 TSE Stocks'!W473)</f>
        <v>-9.7257911206974565E-3</v>
      </c>
      <c r="X473">
        <f>LN('25 TSE Stocks'!X474/'25 TSE Stocks'!X473)</f>
        <v>8.2839936477743497E-3</v>
      </c>
      <c r="Y473">
        <f>LN('25 TSE Stocks'!Y474/'25 TSE Stocks'!Y473)</f>
        <v>5.125612058912505E-2</v>
      </c>
      <c r="Z473">
        <f>LN('25 TSE Stocks'!Z474/'25 TSE Stocks'!Z473)</f>
        <v>-1.2326871342504018E-2</v>
      </c>
    </row>
    <row r="474" spans="1:26" x14ac:dyDescent="0.25">
      <c r="A474" s="1">
        <v>44571</v>
      </c>
      <c r="B474">
        <f>LN('25 TSE Stocks'!B475/'25 TSE Stocks'!B474)</f>
        <v>-7.1390052121677969E-2</v>
      </c>
      <c r="C474">
        <f>LN('25 TSE Stocks'!C475/'25 TSE Stocks'!C474)</f>
        <v>-7.2002612636963038E-3</v>
      </c>
      <c r="D474">
        <f>LN('25 TSE Stocks'!D475/'25 TSE Stocks'!D474)</f>
        <v>-0.10302419442395674</v>
      </c>
      <c r="E474">
        <f>LN('25 TSE Stocks'!E475/'25 TSE Stocks'!E474)</f>
        <v>1.1710426590447231E-2</v>
      </c>
      <c r="F474">
        <f>LN('25 TSE Stocks'!F475/'25 TSE Stocks'!F474)</f>
        <v>3.1575595018688563E-2</v>
      </c>
      <c r="G474">
        <f>LN('25 TSE Stocks'!G475/'25 TSE Stocks'!G474)</f>
        <v>3.5128582772656597E-2</v>
      </c>
      <c r="H474">
        <f>LN('25 TSE Stocks'!H475/'25 TSE Stocks'!H474)</f>
        <v>-1.2012132592748227E-2</v>
      </c>
      <c r="I474">
        <f>LN('25 TSE Stocks'!I475/'25 TSE Stocks'!I474)</f>
        <v>5.0462680676242192E-3</v>
      </c>
      <c r="J474">
        <f>LN('25 TSE Stocks'!J475/'25 TSE Stocks'!J474)</f>
        <v>-0.10352641113250004</v>
      </c>
      <c r="K474">
        <f>LN('25 TSE Stocks'!K475/'25 TSE Stocks'!K474)</f>
        <v>-5.2885918299825425E-2</v>
      </c>
      <c r="L474">
        <f>LN('25 TSE Stocks'!L475/'25 TSE Stocks'!L474)</f>
        <v>-6.8258991760341689E-3</v>
      </c>
      <c r="M474">
        <f>LN('25 TSE Stocks'!M475/'25 TSE Stocks'!M474)</f>
        <v>2.6717602599447767E-3</v>
      </c>
      <c r="N474">
        <f>LN('25 TSE Stocks'!N475/'25 TSE Stocks'!N474)</f>
        <v>6.852683948374412E-2</v>
      </c>
      <c r="O474">
        <f>LN('25 TSE Stocks'!O475/'25 TSE Stocks'!O474)</f>
        <v>-3.9067454703552128E-2</v>
      </c>
      <c r="P474">
        <f>LN('25 TSE Stocks'!P475/'25 TSE Stocks'!P474)</f>
        <v>-1.2987316244671678E-2</v>
      </c>
      <c r="Q474">
        <f>LN('25 TSE Stocks'!Q475/'25 TSE Stocks'!Q474)</f>
        <v>-3.8559008969575419E-2</v>
      </c>
      <c r="R474">
        <f>LN('25 TSE Stocks'!R475/'25 TSE Stocks'!R474)</f>
        <v>8.5620354213529742E-3</v>
      </c>
      <c r="S474">
        <f>LN('25 TSE Stocks'!S475/'25 TSE Stocks'!S474)</f>
        <v>-7.7558210812049042E-2</v>
      </c>
      <c r="T474">
        <f>LN('25 TSE Stocks'!T475/'25 TSE Stocks'!T474)</f>
        <v>2.7398913826328846E-2</v>
      </c>
      <c r="U474">
        <f>LN('25 TSE Stocks'!U475/'25 TSE Stocks'!U474)</f>
        <v>-4.4230793326442891E-2</v>
      </c>
      <c r="V474">
        <f>LN('25 TSE Stocks'!V475/'25 TSE Stocks'!V474)</f>
        <v>4.6323178597221844E-3</v>
      </c>
      <c r="W474">
        <f>LN('25 TSE Stocks'!W475/'25 TSE Stocks'!W474)</f>
        <v>-6.3024903693657732E-3</v>
      </c>
      <c r="X474">
        <f>LN('25 TSE Stocks'!X475/'25 TSE Stocks'!X474)</f>
        <v>-3.3722223252084682E-2</v>
      </c>
      <c r="Y474">
        <f>LN('25 TSE Stocks'!Y475/'25 TSE Stocks'!Y474)</f>
        <v>8.7199292727548356E-3</v>
      </c>
      <c r="Z474">
        <f>LN('25 TSE Stocks'!Z475/'25 TSE Stocks'!Z474)</f>
        <v>-1.0911956291326472E-2</v>
      </c>
    </row>
    <row r="475" spans="1:26" x14ac:dyDescent="0.25">
      <c r="A475" s="1">
        <v>44578</v>
      </c>
      <c r="B475">
        <f>LN('25 TSE Stocks'!B476/'25 TSE Stocks'!B475)</f>
        <v>-0.11391546254770468</v>
      </c>
      <c r="C475">
        <f>LN('25 TSE Stocks'!C476/'25 TSE Stocks'!C475)</f>
        <v>-1.3994060363241885E-2</v>
      </c>
      <c r="D475">
        <f>LN('25 TSE Stocks'!D476/'25 TSE Stocks'!D475)</f>
        <v>-3.8054586960487025E-2</v>
      </c>
      <c r="E475">
        <f>LN('25 TSE Stocks'!E476/'25 TSE Stocks'!E475)</f>
        <v>-8.5008066631871826E-2</v>
      </c>
      <c r="F475">
        <f>LN('25 TSE Stocks'!F476/'25 TSE Stocks'!F475)</f>
        <v>-4.7893417014139218E-2</v>
      </c>
      <c r="G475">
        <f>LN('25 TSE Stocks'!G476/'25 TSE Stocks'!G475)</f>
        <v>-4.5146109931301269E-2</v>
      </c>
      <c r="H475">
        <f>LN('25 TSE Stocks'!H476/'25 TSE Stocks'!H475)</f>
        <v>-6.5546091288417624E-2</v>
      </c>
      <c r="I475">
        <f>LN('25 TSE Stocks'!I476/'25 TSE Stocks'!I475)</f>
        <v>2.6491615446976285E-2</v>
      </c>
      <c r="J475">
        <f>LN('25 TSE Stocks'!J476/'25 TSE Stocks'!J475)</f>
        <v>-2.0273854354665506E-2</v>
      </c>
      <c r="K475">
        <f>LN('25 TSE Stocks'!K476/'25 TSE Stocks'!K475)</f>
        <v>2.5642451355194731E-2</v>
      </c>
      <c r="L475">
        <f>LN('25 TSE Stocks'!L476/'25 TSE Stocks'!L475)</f>
        <v>1.3605605053580635E-2</v>
      </c>
      <c r="M475">
        <f>LN('25 TSE Stocks'!M476/'25 TSE Stocks'!M475)</f>
        <v>-1.5536632478334866E-2</v>
      </c>
      <c r="N475">
        <f>LN('25 TSE Stocks'!N476/'25 TSE Stocks'!N475)</f>
        <v>-7.2728567057089924E-2</v>
      </c>
      <c r="O475">
        <f>LN('25 TSE Stocks'!O476/'25 TSE Stocks'!O475)</f>
        <v>1.7116978974070239E-2</v>
      </c>
      <c r="P475">
        <f>LN('25 TSE Stocks'!P476/'25 TSE Stocks'!P475)</f>
        <v>6.5147116147406788E-3</v>
      </c>
      <c r="Q475">
        <f>LN('25 TSE Stocks'!Q476/'25 TSE Stocks'!Q475)</f>
        <v>-2.4876930640829065E-2</v>
      </c>
      <c r="R475">
        <f>LN('25 TSE Stocks'!R476/'25 TSE Stocks'!R475)</f>
        <v>1.5191077773819232E-2</v>
      </c>
      <c r="S475">
        <f>LN('25 TSE Stocks'!S476/'25 TSE Stocks'!S475)</f>
        <v>-1.2170664085996647E-2</v>
      </c>
      <c r="T475">
        <f>LN('25 TSE Stocks'!T476/'25 TSE Stocks'!T475)</f>
        <v>-3.0237382487990502E-2</v>
      </c>
      <c r="U475">
        <f>LN('25 TSE Stocks'!U476/'25 TSE Stocks'!U475)</f>
        <v>2.5611301312296227E-2</v>
      </c>
      <c r="V475">
        <f>LN('25 TSE Stocks'!V476/'25 TSE Stocks'!V475)</f>
        <v>-3.5277060517297926E-2</v>
      </c>
      <c r="W475">
        <f>LN('25 TSE Stocks'!W476/'25 TSE Stocks'!W475)</f>
        <v>-1.7718438626530709E-2</v>
      </c>
      <c r="X475">
        <f>LN('25 TSE Stocks'!X476/'25 TSE Stocks'!X475)</f>
        <v>2.9160398921231713E-2</v>
      </c>
      <c r="Y475">
        <f>LN('25 TSE Stocks'!Y476/'25 TSE Stocks'!Y475)</f>
        <v>-5.3497327006234378E-2</v>
      </c>
      <c r="Z475">
        <f>LN('25 TSE Stocks'!Z476/'25 TSE Stocks'!Z475)</f>
        <v>-6.1408651332919423E-2</v>
      </c>
    </row>
    <row r="476" spans="1:26" x14ac:dyDescent="0.25">
      <c r="A476" s="1">
        <v>44585</v>
      </c>
      <c r="B476">
        <f>LN('25 TSE Stocks'!B477/'25 TSE Stocks'!B476)</f>
        <v>-0.11340341095383252</v>
      </c>
      <c r="C476">
        <f>LN('25 TSE Stocks'!C477/'25 TSE Stocks'!C476)</f>
        <v>-0.23676467937568121</v>
      </c>
      <c r="D476">
        <f>LN('25 TSE Stocks'!D477/'25 TSE Stocks'!D476)</f>
        <v>-5.7372228513800146E-2</v>
      </c>
      <c r="E476">
        <f>LN('25 TSE Stocks'!E477/'25 TSE Stocks'!E476)</f>
        <v>-7.3652456783177547E-3</v>
      </c>
      <c r="F476">
        <f>LN('25 TSE Stocks'!F477/'25 TSE Stocks'!F476)</f>
        <v>3.7668864195619114E-2</v>
      </c>
      <c r="G476">
        <f>LN('25 TSE Stocks'!G477/'25 TSE Stocks'!G476)</f>
        <v>-2.1011537784109489E-2</v>
      </c>
      <c r="H476">
        <f>LN('25 TSE Stocks'!H477/'25 TSE Stocks'!H476)</f>
        <v>3.4868805314817543E-2</v>
      </c>
      <c r="I476">
        <f>LN('25 TSE Stocks'!I477/'25 TSE Stocks'!I476)</f>
        <v>-3.2170461290043674E-2</v>
      </c>
      <c r="J476">
        <f>LN('25 TSE Stocks'!J477/'25 TSE Stocks'!J476)</f>
        <v>-5.8678670474714971E-2</v>
      </c>
      <c r="K476">
        <f>LN('25 TSE Stocks'!K477/'25 TSE Stocks'!K476)</f>
        <v>1.1441730171707602E-2</v>
      </c>
      <c r="L476">
        <f>LN('25 TSE Stocks'!L477/'25 TSE Stocks'!L476)</f>
        <v>-5.0804654205986455E-3</v>
      </c>
      <c r="M476">
        <f>LN('25 TSE Stocks'!M477/'25 TSE Stocks'!M476)</f>
        <v>-6.0244882015948688E-4</v>
      </c>
      <c r="N476">
        <f>LN('25 TSE Stocks'!N477/'25 TSE Stocks'!N476)</f>
        <v>5.5983593038806947E-3</v>
      </c>
      <c r="O476">
        <f>LN('25 TSE Stocks'!O477/'25 TSE Stocks'!O476)</f>
        <v>6.6291240197809367E-2</v>
      </c>
      <c r="P476">
        <f>LN('25 TSE Stocks'!P477/'25 TSE Stocks'!P476)</f>
        <v>-1.6246577809423252E-3</v>
      </c>
      <c r="Q476">
        <f>LN('25 TSE Stocks'!Q477/'25 TSE Stocks'!Q476)</f>
        <v>2.7330897751911307E-2</v>
      </c>
      <c r="R476">
        <f>LN('25 TSE Stocks'!R477/'25 TSE Stocks'!R476)</f>
        <v>3.5617801341337491E-2</v>
      </c>
      <c r="S476">
        <f>LN('25 TSE Stocks'!S477/'25 TSE Stocks'!S476)</f>
        <v>1.6194683045691171E-2</v>
      </c>
      <c r="T476">
        <f>LN('25 TSE Stocks'!T477/'25 TSE Stocks'!T476)</f>
        <v>2.8581353196136104E-2</v>
      </c>
      <c r="U476">
        <f>LN('25 TSE Stocks'!U477/'25 TSE Stocks'!U476)</f>
        <v>-7.5458779252443285E-3</v>
      </c>
      <c r="V476">
        <f>LN('25 TSE Stocks'!V477/'25 TSE Stocks'!V476)</f>
        <v>2.0142915734082726E-2</v>
      </c>
      <c r="W476">
        <f>LN('25 TSE Stocks'!W477/'25 TSE Stocks'!W476)</f>
        <v>-3.222940124984394E-3</v>
      </c>
      <c r="X476">
        <f>LN('25 TSE Stocks'!X477/'25 TSE Stocks'!X476)</f>
        <v>-7.210728169504816E-3</v>
      </c>
      <c r="Y476">
        <f>LN('25 TSE Stocks'!Y477/'25 TSE Stocks'!Y476)</f>
        <v>-5.0084514326721999E-3</v>
      </c>
      <c r="Z476">
        <f>LN('25 TSE Stocks'!Z477/'25 TSE Stocks'!Z476)</f>
        <v>5.1959664811173437E-2</v>
      </c>
    </row>
    <row r="477" spans="1:26" x14ac:dyDescent="0.25">
      <c r="A477" s="1">
        <v>44592</v>
      </c>
      <c r="B477">
        <f>LN('25 TSE Stocks'!B478/'25 TSE Stocks'!B477)</f>
        <v>-3.4478820608084881E-2</v>
      </c>
      <c r="C477">
        <f>LN('25 TSE Stocks'!C478/'25 TSE Stocks'!C477)</f>
        <v>5.0149816112615778E-2</v>
      </c>
      <c r="D477">
        <f>LN('25 TSE Stocks'!D478/'25 TSE Stocks'!D477)</f>
        <v>-1.0322718395419822E-2</v>
      </c>
      <c r="E477">
        <f>LN('25 TSE Stocks'!E478/'25 TSE Stocks'!E477)</f>
        <v>-6.6691416121906877E-2</v>
      </c>
      <c r="F477">
        <f>LN('25 TSE Stocks'!F478/'25 TSE Stocks'!F477)</f>
        <v>3.5199572817568525E-2</v>
      </c>
      <c r="G477">
        <f>LN('25 TSE Stocks'!G478/'25 TSE Stocks'!G477)</f>
        <v>1.7942733743729348E-2</v>
      </c>
      <c r="H477">
        <f>LN('25 TSE Stocks'!H478/'25 TSE Stocks'!H477)</f>
        <v>0</v>
      </c>
      <c r="I477">
        <f>LN('25 TSE Stocks'!I478/'25 TSE Stocks'!I477)</f>
        <v>9.375579026078075E-2</v>
      </c>
      <c r="J477">
        <f>LN('25 TSE Stocks'!J478/'25 TSE Stocks'!J477)</f>
        <v>2.9769626468107296E-2</v>
      </c>
      <c r="K477">
        <f>LN('25 TSE Stocks'!K478/'25 TSE Stocks'!K477)</f>
        <v>0</v>
      </c>
      <c r="L477">
        <f>LN('25 TSE Stocks'!L478/'25 TSE Stocks'!L477)</f>
        <v>-2.0583888942449037E-2</v>
      </c>
      <c r="M477">
        <f>LN('25 TSE Stocks'!M478/'25 TSE Stocks'!M477)</f>
        <v>1.7028084009984682E-2</v>
      </c>
      <c r="N477">
        <f>LN('25 TSE Stocks'!N478/'25 TSE Stocks'!N477)</f>
        <v>-1.0522731956189642E-2</v>
      </c>
      <c r="O477">
        <f>LN('25 TSE Stocks'!O478/'25 TSE Stocks'!O477)</f>
        <v>2.440472587713554E-3</v>
      </c>
      <c r="P477">
        <f>LN('25 TSE Stocks'!P478/'25 TSE Stocks'!P477)</f>
        <v>4.6076622446684895E-2</v>
      </c>
      <c r="Q477">
        <f>LN('25 TSE Stocks'!Q478/'25 TSE Stocks'!Q477)</f>
        <v>6.6375067814405983E-2</v>
      </c>
      <c r="R477">
        <f>LN('25 TSE Stocks'!R478/'25 TSE Stocks'!R477)</f>
        <v>6.3502022682826009E-2</v>
      </c>
      <c r="S477">
        <f>LN('25 TSE Stocks'!S478/'25 TSE Stocks'!S477)</f>
        <v>-3.0583431121451059E-2</v>
      </c>
      <c r="T477">
        <f>LN('25 TSE Stocks'!T478/'25 TSE Stocks'!T477)</f>
        <v>3.1005953758884486E-2</v>
      </c>
      <c r="U477">
        <f>LN('25 TSE Stocks'!U478/'25 TSE Stocks'!U477)</f>
        <v>-7.9325602990393276E-2</v>
      </c>
      <c r="V477">
        <f>LN('25 TSE Stocks'!V478/'25 TSE Stocks'!V477)</f>
        <v>0.24116207801152825</v>
      </c>
      <c r="W477">
        <f>LN('25 TSE Stocks'!W478/'25 TSE Stocks'!W477)</f>
        <v>-2.5428113238577254E-2</v>
      </c>
      <c r="X477">
        <f>LN('25 TSE Stocks'!X478/'25 TSE Stocks'!X477)</f>
        <v>7.8637750395280596E-3</v>
      </c>
      <c r="Y477">
        <f>LN('25 TSE Stocks'!Y478/'25 TSE Stocks'!Y477)</f>
        <v>-8.371509183347206E-4</v>
      </c>
      <c r="Z477">
        <f>LN('25 TSE Stocks'!Z478/'25 TSE Stocks'!Z477)</f>
        <v>-2.7267071083251718E-2</v>
      </c>
    </row>
    <row r="478" spans="1:26" x14ac:dyDescent="0.25">
      <c r="A478" s="1">
        <v>44599</v>
      </c>
      <c r="B478">
        <f>LN('25 TSE Stocks'!B479/'25 TSE Stocks'!B478)</f>
        <v>-1.0448530294464523E-2</v>
      </c>
      <c r="C478">
        <f>LN('25 TSE Stocks'!C479/'25 TSE Stocks'!C478)</f>
        <v>4.3210412936265041E-2</v>
      </c>
      <c r="D478">
        <f>LN('25 TSE Stocks'!D479/'25 TSE Stocks'!D478)</f>
        <v>0.14577770273400684</v>
      </c>
      <c r="E478">
        <f>LN('25 TSE Stocks'!E479/'25 TSE Stocks'!E478)</f>
        <v>3.7367826092739392E-2</v>
      </c>
      <c r="F478">
        <f>LN('25 TSE Stocks'!F479/'25 TSE Stocks'!F478)</f>
        <v>2.7722871781907445E-2</v>
      </c>
      <c r="G478">
        <f>LN('25 TSE Stocks'!G479/'25 TSE Stocks'!G478)</f>
        <v>-1.0371954339020478E-2</v>
      </c>
      <c r="H478">
        <f>LN('25 TSE Stocks'!H479/'25 TSE Stocks'!H478)</f>
        <v>1.8519105932660224E-2</v>
      </c>
      <c r="I478">
        <f>LN('25 TSE Stocks'!I479/'25 TSE Stocks'!I478)</f>
        <v>1.5247103072551079E-2</v>
      </c>
      <c r="J478">
        <f>LN('25 TSE Stocks'!J479/'25 TSE Stocks'!J478)</f>
        <v>-7.3597580678516038E-3</v>
      </c>
      <c r="K478">
        <f>LN('25 TSE Stocks'!K479/'25 TSE Stocks'!K478)</f>
        <v>9.4378863022753598E-2</v>
      </c>
      <c r="L478">
        <f>LN('25 TSE Stocks'!L479/'25 TSE Stocks'!L478)</f>
        <v>2.9036964664255906E-2</v>
      </c>
      <c r="M478">
        <f>LN('25 TSE Stocks'!M479/'25 TSE Stocks'!M478)</f>
        <v>1.3241363856792143E-2</v>
      </c>
      <c r="N478">
        <f>LN('25 TSE Stocks'!N479/'25 TSE Stocks'!N478)</f>
        <v>-1.994362821102038E-2</v>
      </c>
      <c r="O478">
        <f>LN('25 TSE Stocks'!O479/'25 TSE Stocks'!O478)</f>
        <v>-1.2194921149651526E-3</v>
      </c>
      <c r="P478">
        <f>LN('25 TSE Stocks'!P479/'25 TSE Stocks'!P478)</f>
        <v>-1.5542546423761685E-3</v>
      </c>
      <c r="Q478">
        <f>LN('25 TSE Stocks'!Q479/'25 TSE Stocks'!Q478)</f>
        <v>2.4916354761891281E-2</v>
      </c>
      <c r="R478">
        <f>LN('25 TSE Stocks'!R479/'25 TSE Stocks'!R478)</f>
        <v>-1.6555259832315074E-2</v>
      </c>
      <c r="S478">
        <f>LN('25 TSE Stocks'!S479/'25 TSE Stocks'!S478)</f>
        <v>2.0492490432857297E-2</v>
      </c>
      <c r="T478">
        <f>LN('25 TSE Stocks'!T479/'25 TSE Stocks'!T478)</f>
        <v>8.0022518241310587E-3</v>
      </c>
      <c r="U478">
        <f>LN('25 TSE Stocks'!U479/'25 TSE Stocks'!U478)</f>
        <v>-2.3188993037198839E-2</v>
      </c>
      <c r="V478">
        <f>LN('25 TSE Stocks'!V479/'25 TSE Stocks'!V478)</f>
        <v>-2.768879643521834E-3</v>
      </c>
      <c r="W478">
        <f>LN('25 TSE Stocks'!W479/'25 TSE Stocks'!W478)</f>
        <v>2.5786791015994213E-2</v>
      </c>
      <c r="X478">
        <f>LN('25 TSE Stocks'!X479/'25 TSE Stocks'!X478)</f>
        <v>-4.5797313546973402E-3</v>
      </c>
      <c r="Y478">
        <f>LN('25 TSE Stocks'!Y479/'25 TSE Stocks'!Y478)</f>
        <v>4.6634155616050436E-2</v>
      </c>
      <c r="Z478">
        <f>LN('25 TSE Stocks'!Z479/'25 TSE Stocks'!Z478)</f>
        <v>2.0917918227825051E-2</v>
      </c>
    </row>
    <row r="479" spans="1:26" x14ac:dyDescent="0.25">
      <c r="A479" s="1">
        <v>44606</v>
      </c>
      <c r="B479">
        <f>LN('25 TSE Stocks'!B480/'25 TSE Stocks'!B479)</f>
        <v>-6.2993417971951182E-2</v>
      </c>
      <c r="C479">
        <f>LN('25 TSE Stocks'!C480/'25 TSE Stocks'!C479)</f>
        <v>-1.5077315132188433E-2</v>
      </c>
      <c r="D479">
        <f>LN('25 TSE Stocks'!D480/'25 TSE Stocks'!D479)</f>
        <v>-4.2364628989974222E-2</v>
      </c>
      <c r="E479">
        <f>LN('25 TSE Stocks'!E480/'25 TSE Stocks'!E479)</f>
        <v>-7.6416099937148384E-3</v>
      </c>
      <c r="F479">
        <f>LN('25 TSE Stocks'!F480/'25 TSE Stocks'!F479)</f>
        <v>-2.6896387877847674E-2</v>
      </c>
      <c r="G479">
        <f>LN('25 TSE Stocks'!G480/'25 TSE Stocks'!G479)</f>
        <v>-3.1548421972259842E-2</v>
      </c>
      <c r="H479">
        <f>LN('25 TSE Stocks'!H480/'25 TSE Stocks'!H479)</f>
        <v>2.4170312633688268E-2</v>
      </c>
      <c r="I479">
        <f>LN('25 TSE Stocks'!I480/'25 TSE Stocks'!I479)</f>
        <v>-5.1199505036947108E-3</v>
      </c>
      <c r="J479">
        <f>LN('25 TSE Stocks'!J480/'25 TSE Stocks'!J479)</f>
        <v>-0.22835082450153629</v>
      </c>
      <c r="K479">
        <f>LN('25 TSE Stocks'!K480/'25 TSE Stocks'!K479)</f>
        <v>1.0298918484266423E-2</v>
      </c>
      <c r="L479">
        <f>LN('25 TSE Stocks'!L480/'25 TSE Stocks'!L479)</f>
        <v>2.9853046597315386E-2</v>
      </c>
      <c r="M479">
        <f>LN('25 TSE Stocks'!M480/'25 TSE Stocks'!M479)</f>
        <v>-1.62078105009258E-2</v>
      </c>
      <c r="N479">
        <f>LN('25 TSE Stocks'!N480/'25 TSE Stocks'!N479)</f>
        <v>-6.3100773291432766E-2</v>
      </c>
      <c r="O479">
        <f>LN('25 TSE Stocks'!O480/'25 TSE Stocks'!O479)</f>
        <v>-5.2610797417134862E-2</v>
      </c>
      <c r="P479">
        <f>LN('25 TSE Stocks'!P480/'25 TSE Stocks'!P479)</f>
        <v>3.5145094612888415E-2</v>
      </c>
      <c r="Q479">
        <f>LN('25 TSE Stocks'!Q480/'25 TSE Stocks'!Q479)</f>
        <v>2.2124819193873043E-2</v>
      </c>
      <c r="R479">
        <f>LN('25 TSE Stocks'!R480/'25 TSE Stocks'!R479)</f>
        <v>1.2291911048701223E-3</v>
      </c>
      <c r="S479">
        <f>LN('25 TSE Stocks'!S480/'25 TSE Stocks'!S479)</f>
        <v>-1.019370027748436E-2</v>
      </c>
      <c r="T479">
        <f>LN('25 TSE Stocks'!T480/'25 TSE Stocks'!T479)</f>
        <v>-1.0146950873805335E-2</v>
      </c>
      <c r="U479">
        <f>LN('25 TSE Stocks'!U480/'25 TSE Stocks'!U479)</f>
        <v>1.795717717677817E-2</v>
      </c>
      <c r="V479">
        <f>LN('25 TSE Stocks'!V480/'25 TSE Stocks'!V479)</f>
        <v>-3.6230691587740046E-2</v>
      </c>
      <c r="W479">
        <f>LN('25 TSE Stocks'!W480/'25 TSE Stocks'!W479)</f>
        <v>5.4086086028032082E-2</v>
      </c>
      <c r="X479">
        <f>LN('25 TSE Stocks'!X480/'25 TSE Stocks'!X479)</f>
        <v>-1.0547144327307674E-2</v>
      </c>
      <c r="Y479">
        <f>LN('25 TSE Stocks'!Y480/'25 TSE Stocks'!Y479)</f>
        <v>-5.1671937262623639E-2</v>
      </c>
      <c r="Z479">
        <f>LN('25 TSE Stocks'!Z480/'25 TSE Stocks'!Z479)</f>
        <v>-2.9081186459605616E-2</v>
      </c>
    </row>
    <row r="480" spans="1:26" x14ac:dyDescent="0.25">
      <c r="A480" s="1">
        <v>44613</v>
      </c>
      <c r="B480">
        <f>LN('25 TSE Stocks'!B481/'25 TSE Stocks'!B480)</f>
        <v>-2.7165876348929505E-2</v>
      </c>
      <c r="C480">
        <f>LN('25 TSE Stocks'!C481/'25 TSE Stocks'!C480)</f>
        <v>-2.6775341997763959E-2</v>
      </c>
      <c r="D480">
        <f>LN('25 TSE Stocks'!D481/'25 TSE Stocks'!D480)</f>
        <v>-3.4506614318557352E-2</v>
      </c>
      <c r="E480">
        <f>LN('25 TSE Stocks'!E481/'25 TSE Stocks'!E480)</f>
        <v>4.4330445701200191E-2</v>
      </c>
      <c r="F480">
        <f>LN('25 TSE Stocks'!F481/'25 TSE Stocks'!F480)</f>
        <v>-2.6366851354932806E-2</v>
      </c>
      <c r="G480">
        <f>LN('25 TSE Stocks'!G481/'25 TSE Stocks'!G480)</f>
        <v>-3.7317728155061659E-2</v>
      </c>
      <c r="H480">
        <f>LN('25 TSE Stocks'!H481/'25 TSE Stocks'!H480)</f>
        <v>-9.054539346696959E-2</v>
      </c>
      <c r="I480">
        <f>LN('25 TSE Stocks'!I481/'25 TSE Stocks'!I480)</f>
        <v>-5.5504671312740124E-2</v>
      </c>
      <c r="J480">
        <f>LN('25 TSE Stocks'!J481/'25 TSE Stocks'!J480)</f>
        <v>2.3506138302373903E-2</v>
      </c>
      <c r="K480">
        <f>LN('25 TSE Stocks'!K481/'25 TSE Stocks'!K480)</f>
        <v>-8.2305704093999926E-3</v>
      </c>
      <c r="L480">
        <f>LN('25 TSE Stocks'!L481/'25 TSE Stocks'!L480)</f>
        <v>-4.9140283122150593E-3</v>
      </c>
      <c r="M480">
        <f>LN('25 TSE Stocks'!M481/'25 TSE Stocks'!M480)</f>
        <v>-4.3102283106689274E-2</v>
      </c>
      <c r="N480">
        <f>LN('25 TSE Stocks'!N481/'25 TSE Stocks'!N480)</f>
        <v>-4.3459534871867211E-2</v>
      </c>
      <c r="O480">
        <f>LN('25 TSE Stocks'!O481/'25 TSE Stocks'!O480)</f>
        <v>-2.4740831452658395E-2</v>
      </c>
      <c r="P480">
        <f>LN('25 TSE Stocks'!P481/'25 TSE Stocks'!P480)</f>
        <v>-2.1245177599272847E-2</v>
      </c>
      <c r="Q480">
        <f>LN('25 TSE Stocks'!Q481/'25 TSE Stocks'!Q480)</f>
        <v>-1.7660565688858976E-2</v>
      </c>
      <c r="R480">
        <f>LN('25 TSE Stocks'!R481/'25 TSE Stocks'!R480)</f>
        <v>-3.4640207620114265E-2</v>
      </c>
      <c r="S480">
        <f>LN('25 TSE Stocks'!S481/'25 TSE Stocks'!S480)</f>
        <v>-2.4897600735700784E-2</v>
      </c>
      <c r="T480">
        <f>LN('25 TSE Stocks'!T481/'25 TSE Stocks'!T480)</f>
        <v>-5.517117400590902E-2</v>
      </c>
      <c r="U480">
        <f>LN('25 TSE Stocks'!U481/'25 TSE Stocks'!U480)</f>
        <v>-1.0924926823867793E-2</v>
      </c>
      <c r="V480">
        <f>LN('25 TSE Stocks'!V481/'25 TSE Stocks'!V480)</f>
        <v>-4.960501582083892E-2</v>
      </c>
      <c r="W480">
        <f>LN('25 TSE Stocks'!W481/'25 TSE Stocks'!W480)</f>
        <v>-9.5565003282868533E-3</v>
      </c>
      <c r="X480">
        <f>LN('25 TSE Stocks'!X481/'25 TSE Stocks'!X480)</f>
        <v>-2.482520301889635E-2</v>
      </c>
      <c r="Y480">
        <f>LN('25 TSE Stocks'!Y481/'25 TSE Stocks'!Y480)</f>
        <v>-0.10367833834779291</v>
      </c>
      <c r="Z480">
        <f>LN('25 TSE Stocks'!Z481/'25 TSE Stocks'!Z480)</f>
        <v>-1.6407244313626254E-3</v>
      </c>
    </row>
    <row r="481" spans="1:26" x14ac:dyDescent="0.25">
      <c r="A481" s="1">
        <v>44620</v>
      </c>
      <c r="B481">
        <f>LN('25 TSE Stocks'!B482/'25 TSE Stocks'!B481)</f>
        <v>-7.558272332088814E-2</v>
      </c>
      <c r="C481">
        <f>LN('25 TSE Stocks'!C482/'25 TSE Stocks'!C481)</f>
        <v>-6.9526064718339595E-2</v>
      </c>
      <c r="D481">
        <f>LN('25 TSE Stocks'!D482/'25 TSE Stocks'!D481)</f>
        <v>-2.0795888397661604E-2</v>
      </c>
      <c r="E481">
        <f>LN('25 TSE Stocks'!E482/'25 TSE Stocks'!E481)</f>
        <v>-5.4845787051187242E-2</v>
      </c>
      <c r="F481">
        <f>LN('25 TSE Stocks'!F482/'25 TSE Stocks'!F481)</f>
        <v>-1.667780793981789E-2</v>
      </c>
      <c r="G481">
        <f>LN('25 TSE Stocks'!G482/'25 TSE Stocks'!G481)</f>
        <v>-6.3778413342510845E-2</v>
      </c>
      <c r="H481">
        <f>LN('25 TSE Stocks'!H482/'25 TSE Stocks'!H481)</f>
        <v>-9.2373401241916259E-2</v>
      </c>
      <c r="I481">
        <f>LN('25 TSE Stocks'!I482/'25 TSE Stocks'!I481)</f>
        <v>-4.4588793297904966E-2</v>
      </c>
      <c r="J481">
        <f>LN('25 TSE Stocks'!J482/'25 TSE Stocks'!J481)</f>
        <v>3.9586404679138763E-3</v>
      </c>
      <c r="K481">
        <f>LN('25 TSE Stocks'!K482/'25 TSE Stocks'!K481)</f>
        <v>1.2320439148576305E-2</v>
      </c>
      <c r="L481">
        <f>LN('25 TSE Stocks'!L482/'25 TSE Stocks'!L481)</f>
        <v>5.5880454721728347E-2</v>
      </c>
      <c r="M481">
        <f>LN('25 TSE Stocks'!M482/'25 TSE Stocks'!M481)</f>
        <v>-2.5126980608750918E-2</v>
      </c>
      <c r="N481">
        <f>LN('25 TSE Stocks'!N482/'25 TSE Stocks'!N481)</f>
        <v>3.5767181135726571E-2</v>
      </c>
      <c r="O481">
        <f>LN('25 TSE Stocks'!O482/'25 TSE Stocks'!O481)</f>
        <v>-2.2667584716293966E-2</v>
      </c>
      <c r="P481">
        <f>LN('25 TSE Stocks'!P482/'25 TSE Stocks'!P481)</f>
        <v>-0.10843271963871355</v>
      </c>
      <c r="Q481">
        <f>LN('25 TSE Stocks'!Q482/'25 TSE Stocks'!Q481)</f>
        <v>1.3274523575541408E-2</v>
      </c>
      <c r="R481">
        <f>LN('25 TSE Stocks'!R482/'25 TSE Stocks'!R481)</f>
        <v>3.1850370642831981E-3</v>
      </c>
      <c r="S481">
        <f>LN('25 TSE Stocks'!S482/'25 TSE Stocks'!S481)</f>
        <v>-1.1107214549786157E-2</v>
      </c>
      <c r="T481">
        <f>LN('25 TSE Stocks'!T482/'25 TSE Stocks'!T481)</f>
        <v>1.1280344428937956E-2</v>
      </c>
      <c r="U481">
        <f>LN('25 TSE Stocks'!U482/'25 TSE Stocks'!U481)</f>
        <v>-3.743434800113702E-2</v>
      </c>
      <c r="V481">
        <f>LN('25 TSE Stocks'!V482/'25 TSE Stocks'!V481)</f>
        <v>2.0434290431060285E-2</v>
      </c>
      <c r="W481">
        <f>LN('25 TSE Stocks'!W482/'25 TSE Stocks'!W481)</f>
        <v>1.2947389756775129E-2</v>
      </c>
      <c r="X481">
        <f>LN('25 TSE Stocks'!X482/'25 TSE Stocks'!X481)</f>
        <v>-4.4451747138595038E-2</v>
      </c>
      <c r="Y481">
        <f>LN('25 TSE Stocks'!Y482/'25 TSE Stocks'!Y481)</f>
        <v>3.6667551202507941E-2</v>
      </c>
      <c r="Z481">
        <f>LN('25 TSE Stocks'!Z482/'25 TSE Stocks'!Z481)</f>
        <v>8.1767262065718001E-3</v>
      </c>
    </row>
    <row r="482" spans="1:26" x14ac:dyDescent="0.25">
      <c r="A482" s="1">
        <v>44627</v>
      </c>
      <c r="B482">
        <f>LN('25 TSE Stocks'!B483/'25 TSE Stocks'!B482)</f>
        <v>-0.14720165771751331</v>
      </c>
      <c r="C482">
        <f>LN('25 TSE Stocks'!C483/'25 TSE Stocks'!C482)</f>
        <v>7.9681990055029024E-3</v>
      </c>
      <c r="D482">
        <f>LN('25 TSE Stocks'!D483/'25 TSE Stocks'!D482)</f>
        <v>-3.3944204213469831E-2</v>
      </c>
      <c r="E482">
        <f>LN('25 TSE Stocks'!E483/'25 TSE Stocks'!E482)</f>
        <v>-1.2052625643890605E-2</v>
      </c>
      <c r="F482">
        <f>LN('25 TSE Stocks'!F483/'25 TSE Stocks'!F482)</f>
        <v>1.171786728925635E-2</v>
      </c>
      <c r="G482">
        <f>LN('25 TSE Stocks'!G483/'25 TSE Stocks'!G482)</f>
        <v>-5.9216680903449871E-2</v>
      </c>
      <c r="H482">
        <f>LN('25 TSE Stocks'!H483/'25 TSE Stocks'!H482)</f>
        <v>-5.5262627397555532E-2</v>
      </c>
      <c r="I482">
        <f>LN('25 TSE Stocks'!I483/'25 TSE Stocks'!I482)</f>
        <v>-1.9949727839666268E-2</v>
      </c>
      <c r="J482">
        <f>LN('25 TSE Stocks'!J483/'25 TSE Stocks'!J482)</f>
        <v>-7.6202813119219101E-2</v>
      </c>
      <c r="K482">
        <f>LN('25 TSE Stocks'!K483/'25 TSE Stocks'!K482)</f>
        <v>-5.115132773798106E-3</v>
      </c>
      <c r="L482">
        <f>LN('25 TSE Stocks'!L483/'25 TSE Stocks'!L482)</f>
        <v>-2.6752102355215811E-2</v>
      </c>
      <c r="M482">
        <f>LN('25 TSE Stocks'!M483/'25 TSE Stocks'!M482)</f>
        <v>-2.2190938295872941E-2</v>
      </c>
      <c r="N482">
        <f>LN('25 TSE Stocks'!N483/'25 TSE Stocks'!N482)</f>
        <v>-2.044567826940857E-2</v>
      </c>
      <c r="O482">
        <f>LN('25 TSE Stocks'!O483/'25 TSE Stocks'!O482)</f>
        <v>-1.1529474709132419E-2</v>
      </c>
      <c r="P482">
        <f>LN('25 TSE Stocks'!P483/'25 TSE Stocks'!P482)</f>
        <v>-0.14903560313507652</v>
      </c>
      <c r="Q482">
        <f>LN('25 TSE Stocks'!Q483/'25 TSE Stocks'!Q482)</f>
        <v>-7.4108056337712336E-2</v>
      </c>
      <c r="R482">
        <f>LN('25 TSE Stocks'!R483/'25 TSE Stocks'!R482)</f>
        <v>-1.8447291912072533E-2</v>
      </c>
      <c r="S482">
        <f>LN('25 TSE Stocks'!S483/'25 TSE Stocks'!S482)</f>
        <v>2.6611305646003031E-2</v>
      </c>
      <c r="T482">
        <f>LN('25 TSE Stocks'!T483/'25 TSE Stocks'!T482)</f>
        <v>-3.5391729992660464E-2</v>
      </c>
      <c r="U482">
        <f>LN('25 TSE Stocks'!U483/'25 TSE Stocks'!U482)</f>
        <v>-7.1298723833532071E-2</v>
      </c>
      <c r="V482">
        <f>LN('25 TSE Stocks'!V483/'25 TSE Stocks'!V482)</f>
        <v>-8.0083840227649E-2</v>
      </c>
      <c r="W482">
        <f>LN('25 TSE Stocks'!W483/'25 TSE Stocks'!W482)</f>
        <v>-1.3976645396972654E-2</v>
      </c>
      <c r="X482">
        <f>LN('25 TSE Stocks'!X483/'25 TSE Stocks'!X482)</f>
        <v>2.128359004381822E-3</v>
      </c>
      <c r="Y482">
        <f>LN('25 TSE Stocks'!Y483/'25 TSE Stocks'!Y482)</f>
        <v>-9.2344201549313457E-2</v>
      </c>
      <c r="Z482">
        <f>LN('25 TSE Stocks'!Z483/'25 TSE Stocks'!Z482)</f>
        <v>-2.3065327271350435E-2</v>
      </c>
    </row>
    <row r="483" spans="1:26" x14ac:dyDescent="0.25">
      <c r="A483" s="1">
        <v>44634</v>
      </c>
      <c r="B483">
        <f>LN('25 TSE Stocks'!B484/'25 TSE Stocks'!B483)</f>
        <v>0.13681741032900796</v>
      </c>
      <c r="C483">
        <f>LN('25 TSE Stocks'!C484/'25 TSE Stocks'!C483)</f>
        <v>7.6373006539242186E-2</v>
      </c>
      <c r="D483">
        <f>LN('25 TSE Stocks'!D484/'25 TSE Stocks'!D483)</f>
        <v>6.557697320686294E-2</v>
      </c>
      <c r="E483">
        <f>LN('25 TSE Stocks'!E484/'25 TSE Stocks'!E483)</f>
        <v>8.9978998931644724E-2</v>
      </c>
      <c r="F483">
        <f>LN('25 TSE Stocks'!F484/'25 TSE Stocks'!F483)</f>
        <v>7.8128340423938208E-2</v>
      </c>
      <c r="G483">
        <f>LN('25 TSE Stocks'!G484/'25 TSE Stocks'!G483)</f>
        <v>8.2252302399729874E-2</v>
      </c>
      <c r="H483">
        <f>LN('25 TSE Stocks'!H484/'25 TSE Stocks'!H483)</f>
        <v>7.6540093315356619E-2</v>
      </c>
      <c r="I483">
        <f>LN('25 TSE Stocks'!I484/'25 TSE Stocks'!I483)</f>
        <v>7.2146165436794432E-2</v>
      </c>
      <c r="J483">
        <f>LN('25 TSE Stocks'!J484/'25 TSE Stocks'!J483)</f>
        <v>5.7286889641165892E-2</v>
      </c>
      <c r="K483">
        <f>LN('25 TSE Stocks'!K484/'25 TSE Stocks'!K483)</f>
        <v>2.6317412623156167E-2</v>
      </c>
      <c r="L483">
        <f>LN('25 TSE Stocks'!L484/'25 TSE Stocks'!L483)</f>
        <v>4.0630543873627654E-2</v>
      </c>
      <c r="M483">
        <f>LN('25 TSE Stocks'!M484/'25 TSE Stocks'!M483)</f>
        <v>4.7317918904623779E-2</v>
      </c>
      <c r="N483">
        <f>LN('25 TSE Stocks'!N484/'25 TSE Stocks'!N483)</f>
        <v>4.5912287753655766E-2</v>
      </c>
      <c r="O483">
        <f>LN('25 TSE Stocks'!O484/'25 TSE Stocks'!O483)</f>
        <v>3.1556838343023794E-2</v>
      </c>
      <c r="P483">
        <f>LN('25 TSE Stocks'!P484/'25 TSE Stocks'!P483)</f>
        <v>0.1230600769896087</v>
      </c>
      <c r="Q483">
        <f>LN('25 TSE Stocks'!Q484/'25 TSE Stocks'!Q483)</f>
        <v>4.1721091997060381E-2</v>
      </c>
      <c r="R483">
        <f>LN('25 TSE Stocks'!R484/'25 TSE Stocks'!R483)</f>
        <v>2.7726152817727327E-2</v>
      </c>
      <c r="S483">
        <f>LN('25 TSE Stocks'!S484/'25 TSE Stocks'!S483)</f>
        <v>2.4897736981397578E-2</v>
      </c>
      <c r="T483">
        <f>LN('25 TSE Stocks'!T484/'25 TSE Stocks'!T483)</f>
        <v>5.5381333136820615E-2</v>
      </c>
      <c r="U483">
        <f>LN('25 TSE Stocks'!U484/'25 TSE Stocks'!U483)</f>
        <v>4.0146000089582384E-2</v>
      </c>
      <c r="V483">
        <f>LN('25 TSE Stocks'!V484/'25 TSE Stocks'!V483)</f>
        <v>8.7946287419805022E-2</v>
      </c>
      <c r="W483">
        <f>LN('25 TSE Stocks'!W484/'25 TSE Stocks'!W483)</f>
        <v>1.8704843017963057E-2</v>
      </c>
      <c r="X483">
        <f>LN('25 TSE Stocks'!X484/'25 TSE Stocks'!X483)</f>
        <v>1.1275661734306591E-2</v>
      </c>
      <c r="Y483">
        <f>LN('25 TSE Stocks'!Y484/'25 TSE Stocks'!Y483)</f>
        <v>8.330264699175477E-2</v>
      </c>
      <c r="Z483">
        <f>LN('25 TSE Stocks'!Z484/'25 TSE Stocks'!Z483)</f>
        <v>4.4016852114171563E-2</v>
      </c>
    </row>
    <row r="484" spans="1:26" x14ac:dyDescent="0.25">
      <c r="A484" s="1">
        <v>44641</v>
      </c>
      <c r="B484">
        <f>LN('25 TSE Stocks'!B485/'25 TSE Stocks'!B484)</f>
        <v>6.9549366410043001E-2</v>
      </c>
      <c r="C484">
        <f>LN('25 TSE Stocks'!C485/'25 TSE Stocks'!C484)</f>
        <v>3.4168853934575714E-2</v>
      </c>
      <c r="D484">
        <f>LN('25 TSE Stocks'!D485/'25 TSE Stocks'!D484)</f>
        <v>5.2490188075836448E-2</v>
      </c>
      <c r="E484">
        <f>LN('25 TSE Stocks'!E485/'25 TSE Stocks'!E484)</f>
        <v>6.7426986742758308E-2</v>
      </c>
      <c r="F484">
        <f>LN('25 TSE Stocks'!F485/'25 TSE Stocks'!F484)</f>
        <v>4.3828987282164597E-2</v>
      </c>
      <c r="G484">
        <f>LN('25 TSE Stocks'!G485/'25 TSE Stocks'!G484)</f>
        <v>8.0347260447502747E-2</v>
      </c>
      <c r="H484">
        <f>LN('25 TSE Stocks'!H485/'25 TSE Stocks'!H484)</f>
        <v>0.1189519102247365</v>
      </c>
      <c r="I484">
        <f>LN('25 TSE Stocks'!I485/'25 TSE Stocks'!I484)</f>
        <v>-5.985037585141018E-4</v>
      </c>
      <c r="J484">
        <f>LN('25 TSE Stocks'!J485/'25 TSE Stocks'!J484)</f>
        <v>3.9804699457737423E-2</v>
      </c>
      <c r="K484">
        <f>LN('25 TSE Stocks'!K485/'25 TSE Stocks'!K484)</f>
        <v>3.7259266878318355E-2</v>
      </c>
      <c r="L484">
        <f>LN('25 TSE Stocks'!L485/'25 TSE Stocks'!L484)</f>
        <v>1.3688388785953545E-2</v>
      </c>
      <c r="M484">
        <f>LN('25 TSE Stocks'!M485/'25 TSE Stocks'!M484)</f>
        <v>3.3849874847529153E-2</v>
      </c>
      <c r="N484">
        <f>LN('25 TSE Stocks'!N485/'25 TSE Stocks'!N484)</f>
        <v>4.2462615423790482E-3</v>
      </c>
      <c r="O484">
        <f>LN('25 TSE Stocks'!O485/'25 TSE Stocks'!O484)</f>
        <v>-8.6293864481581679E-3</v>
      </c>
      <c r="P484">
        <f>LN('25 TSE Stocks'!P485/'25 TSE Stocks'!P484)</f>
        <v>-3.5149259398326482E-3</v>
      </c>
      <c r="Q484">
        <f>LN('25 TSE Stocks'!Q485/'25 TSE Stocks'!Q484)</f>
        <v>-5.6915411936109186E-3</v>
      </c>
      <c r="R484">
        <f>LN('25 TSE Stocks'!R485/'25 TSE Stocks'!R484)</f>
        <v>-1.2574326889248578E-2</v>
      </c>
      <c r="S484">
        <f>LN('25 TSE Stocks'!S485/'25 TSE Stocks'!S484)</f>
        <v>-1.0298793070854744E-2</v>
      </c>
      <c r="T484">
        <f>LN('25 TSE Stocks'!T485/'25 TSE Stocks'!T484)</f>
        <v>4.5670088905178791E-2</v>
      </c>
      <c r="U484">
        <f>LN('25 TSE Stocks'!U485/'25 TSE Stocks'!U484)</f>
        <v>2.1670213484975869E-2</v>
      </c>
      <c r="V484">
        <f>LN('25 TSE Stocks'!V485/'25 TSE Stocks'!V484)</f>
        <v>2.2266056197694735E-2</v>
      </c>
      <c r="W484">
        <f>LN('25 TSE Stocks'!W485/'25 TSE Stocks'!W484)</f>
        <v>7.7195275980278958E-3</v>
      </c>
      <c r="X484">
        <f>LN('25 TSE Stocks'!X485/'25 TSE Stocks'!X484)</f>
        <v>-2.4114569023306127E-2</v>
      </c>
      <c r="Y484">
        <f>LN('25 TSE Stocks'!Y485/'25 TSE Stocks'!Y484)</f>
        <v>5.1338619088982636E-2</v>
      </c>
      <c r="Z484">
        <f>LN('25 TSE Stocks'!Z485/'25 TSE Stocks'!Z484)</f>
        <v>6.3593522344118601E-3</v>
      </c>
    </row>
    <row r="485" spans="1:26" x14ac:dyDescent="0.25">
      <c r="A485" s="1">
        <v>44648</v>
      </c>
      <c r="B485">
        <f>LN('25 TSE Stocks'!B486/'25 TSE Stocks'!B485)</f>
        <v>4.614419910746145E-3</v>
      </c>
      <c r="C485">
        <f>LN('25 TSE Stocks'!C486/'25 TSE Stocks'!C485)</f>
        <v>-7.7821191693731515E-3</v>
      </c>
      <c r="D485">
        <f>LN('25 TSE Stocks'!D486/'25 TSE Stocks'!D485)</f>
        <v>-1.4882883977788043E-2</v>
      </c>
      <c r="E485">
        <f>LN('25 TSE Stocks'!E486/'25 TSE Stocks'!E485)</f>
        <v>-2.8432017939627047E-2</v>
      </c>
      <c r="F485">
        <f>LN('25 TSE Stocks'!F486/'25 TSE Stocks'!F485)</f>
        <v>-3.1294488412585461E-2</v>
      </c>
      <c r="G485">
        <f>LN('25 TSE Stocks'!G486/'25 TSE Stocks'!G485)</f>
        <v>7.2827419800132829E-3</v>
      </c>
      <c r="H485">
        <f>LN('25 TSE Stocks'!H486/'25 TSE Stocks'!H485)</f>
        <v>0</v>
      </c>
      <c r="I485">
        <f>LN('25 TSE Stocks'!I486/'25 TSE Stocks'!I485)</f>
        <v>2.5417583489486112E-2</v>
      </c>
      <c r="J485">
        <f>LN('25 TSE Stocks'!J486/'25 TSE Stocks'!J485)</f>
        <v>-9.4407915150708701E-3</v>
      </c>
      <c r="K485">
        <f>LN('25 TSE Stocks'!K486/'25 TSE Stocks'!K485)</f>
        <v>-6.2551415466852667E-2</v>
      </c>
      <c r="L485">
        <f>LN('25 TSE Stocks'!L486/'25 TSE Stocks'!L485)</f>
        <v>3.0166020032242882E-3</v>
      </c>
      <c r="M485">
        <f>LN('25 TSE Stocks'!M486/'25 TSE Stocks'!M485)</f>
        <v>-3.5712613591568354E-2</v>
      </c>
      <c r="N485">
        <f>LN('25 TSE Stocks'!N486/'25 TSE Stocks'!N485)</f>
        <v>-3.8594740899125764E-3</v>
      </c>
      <c r="O485">
        <f>LN('25 TSE Stocks'!O486/'25 TSE Stocks'!O485)</f>
        <v>9.9503686695668926E-3</v>
      </c>
      <c r="P485">
        <f>LN('25 TSE Stocks'!P486/'25 TSE Stocks'!P485)</f>
        <v>2.4349044800325931E-2</v>
      </c>
      <c r="Q485">
        <f>LN('25 TSE Stocks'!Q486/'25 TSE Stocks'!Q485)</f>
        <v>-1.7271605521754645E-2</v>
      </c>
      <c r="R485">
        <f>LN('25 TSE Stocks'!R486/'25 TSE Stocks'!R485)</f>
        <v>5.9966480721792059E-2</v>
      </c>
      <c r="S485">
        <f>LN('25 TSE Stocks'!S486/'25 TSE Stocks'!S485)</f>
        <v>-4.3370130360319413E-2</v>
      </c>
      <c r="T485">
        <f>LN('25 TSE Stocks'!T486/'25 TSE Stocks'!T485)</f>
        <v>-4.6219973882372721E-2</v>
      </c>
      <c r="U485">
        <f>LN('25 TSE Stocks'!U486/'25 TSE Stocks'!U485)</f>
        <v>-1.7621624353048791E-2</v>
      </c>
      <c r="V485">
        <f>LN('25 TSE Stocks'!V486/'25 TSE Stocks'!V485)</f>
        <v>-6.4761845194158119E-2</v>
      </c>
      <c r="W485">
        <f>LN('25 TSE Stocks'!W486/'25 TSE Stocks'!W485)</f>
        <v>-4.6536007602983716E-2</v>
      </c>
      <c r="X485">
        <f>LN('25 TSE Stocks'!X486/'25 TSE Stocks'!X485)</f>
        <v>-3.2096059066273275E-2</v>
      </c>
      <c r="Y485">
        <f>LN('25 TSE Stocks'!Y486/'25 TSE Stocks'!Y485)</f>
        <v>-1.916434076689524E-2</v>
      </c>
      <c r="Z485">
        <f>LN('25 TSE Stocks'!Z486/'25 TSE Stocks'!Z485)</f>
        <v>1.2598651349548426E-2</v>
      </c>
    </row>
    <row r="486" spans="1:26" x14ac:dyDescent="0.25">
      <c r="A486" s="1">
        <v>44655</v>
      </c>
      <c r="B486">
        <f>LN('25 TSE Stocks'!B487/'25 TSE Stocks'!B486)</f>
        <v>-0.10033848630588858</v>
      </c>
      <c r="C486">
        <f>LN('25 TSE Stocks'!C487/'25 TSE Stocks'!C486)</f>
        <v>-2.3716541005306437E-2</v>
      </c>
      <c r="D486">
        <f>LN('25 TSE Stocks'!D487/'25 TSE Stocks'!D486)</f>
        <v>-3.9132838392930566E-2</v>
      </c>
      <c r="E486">
        <f>LN('25 TSE Stocks'!E487/'25 TSE Stocks'!E486)</f>
        <v>-0.11754395209041915</v>
      </c>
      <c r="F486">
        <f>LN('25 TSE Stocks'!F487/'25 TSE Stocks'!F486)</f>
        <v>-2.1044781942119999E-2</v>
      </c>
      <c r="G486">
        <f>LN('25 TSE Stocks'!G487/'25 TSE Stocks'!G486)</f>
        <v>-3.8474150579717675E-2</v>
      </c>
      <c r="H486">
        <f>LN('25 TSE Stocks'!H487/'25 TSE Stocks'!H486)</f>
        <v>-5.4413362220280086E-2</v>
      </c>
      <c r="I486">
        <f>LN('25 TSE Stocks'!I487/'25 TSE Stocks'!I486)</f>
        <v>-5.1907859602017978E-2</v>
      </c>
      <c r="J486">
        <f>LN('25 TSE Stocks'!J487/'25 TSE Stocks'!J486)</f>
        <v>2.0981265319725349E-2</v>
      </c>
      <c r="K486">
        <f>LN('25 TSE Stocks'!K487/'25 TSE Stocks'!K486)</f>
        <v>-1.4448184030066709E-2</v>
      </c>
      <c r="L486">
        <f>LN('25 TSE Stocks'!L487/'25 TSE Stocks'!L486)</f>
        <v>5.347596775585617E-3</v>
      </c>
      <c r="M486">
        <f>LN('25 TSE Stocks'!M487/'25 TSE Stocks'!M486)</f>
        <v>-4.507158535696032E-2</v>
      </c>
      <c r="N486">
        <f>LN('25 TSE Stocks'!N487/'25 TSE Stocks'!N486)</f>
        <v>-1.3626880865746068E-2</v>
      </c>
      <c r="O486">
        <f>LN('25 TSE Stocks'!O487/'25 TSE Stocks'!O486)</f>
        <v>2.4773090823660849E-2</v>
      </c>
      <c r="P486">
        <f>LN('25 TSE Stocks'!P487/'25 TSE Stocks'!P486)</f>
        <v>-8.6281086982468204E-3</v>
      </c>
      <c r="Q486">
        <f>LN('25 TSE Stocks'!Q487/'25 TSE Stocks'!Q486)</f>
        <v>4.2182154103634795E-2</v>
      </c>
      <c r="R486">
        <f>LN('25 TSE Stocks'!R487/'25 TSE Stocks'!R486)</f>
        <v>-3.1581599752699772E-2</v>
      </c>
      <c r="S486">
        <f>LN('25 TSE Stocks'!S487/'25 TSE Stocks'!S486)</f>
        <v>-2.5179105169195505E-2</v>
      </c>
      <c r="T486">
        <f>LN('25 TSE Stocks'!T487/'25 TSE Stocks'!T486)</f>
        <v>-3.495973655055868E-2</v>
      </c>
      <c r="U486">
        <f>LN('25 TSE Stocks'!U487/'25 TSE Stocks'!U486)</f>
        <v>-6.8922927057906988E-3</v>
      </c>
      <c r="V486">
        <f>LN('25 TSE Stocks'!V487/'25 TSE Stocks'!V486)</f>
        <v>-7.2024365617864398E-3</v>
      </c>
      <c r="W486">
        <f>LN('25 TSE Stocks'!W487/'25 TSE Stocks'!W486)</f>
        <v>-3.4376583547627466E-2</v>
      </c>
      <c r="X486">
        <f>LN('25 TSE Stocks'!X487/'25 TSE Stocks'!X486)</f>
        <v>-2.3248214033682175E-2</v>
      </c>
      <c r="Y486">
        <f>LN('25 TSE Stocks'!Y487/'25 TSE Stocks'!Y486)</f>
        <v>-5.3285747825622919E-2</v>
      </c>
      <c r="Z486">
        <f>LN('25 TSE Stocks'!Z487/'25 TSE Stocks'!Z486)</f>
        <v>-3.2090336300213629E-2</v>
      </c>
    </row>
    <row r="487" spans="1:26" x14ac:dyDescent="0.25">
      <c r="A487" s="1">
        <v>44662</v>
      </c>
      <c r="B487">
        <f>LN('25 TSE Stocks'!B488/'25 TSE Stocks'!B487)</f>
        <v>-2.4404779578731401E-2</v>
      </c>
      <c r="C487">
        <f>LN('25 TSE Stocks'!C488/'25 TSE Stocks'!C487)</f>
        <v>-2.3609847834327576E-2</v>
      </c>
      <c r="D487">
        <f>LN('25 TSE Stocks'!D488/'25 TSE Stocks'!D487)</f>
        <v>-4.5490369219556896E-2</v>
      </c>
      <c r="E487">
        <f>LN('25 TSE Stocks'!E488/'25 TSE Stocks'!E487)</f>
        <v>1.8207780409575016E-2</v>
      </c>
      <c r="F487">
        <f>LN('25 TSE Stocks'!F488/'25 TSE Stocks'!F487)</f>
        <v>1.5003618708411947E-2</v>
      </c>
      <c r="G487">
        <f>LN('25 TSE Stocks'!G488/'25 TSE Stocks'!G487)</f>
        <v>3.031596807200141E-2</v>
      </c>
      <c r="H487">
        <f>LN('25 TSE Stocks'!H488/'25 TSE Stocks'!H487)</f>
        <v>1.3072055286124738E-2</v>
      </c>
      <c r="I487">
        <f>LN('25 TSE Stocks'!I488/'25 TSE Stocks'!I487)</f>
        <v>1.7268077632080003E-2</v>
      </c>
      <c r="J487">
        <f>LN('25 TSE Stocks'!J488/'25 TSE Stocks'!J487)</f>
        <v>-4.9954201983249298E-2</v>
      </c>
      <c r="K487">
        <f>LN('25 TSE Stocks'!K488/'25 TSE Stocks'!K487)</f>
        <v>-3.0609400212869654E-2</v>
      </c>
      <c r="L487">
        <f>LN('25 TSE Stocks'!L488/'25 TSE Stocks'!L487)</f>
        <v>-1.2121323386164279E-2</v>
      </c>
      <c r="M487">
        <f>LN('25 TSE Stocks'!M488/'25 TSE Stocks'!M487)</f>
        <v>-7.8560236277459509E-3</v>
      </c>
      <c r="N487">
        <f>LN('25 TSE Stocks'!N488/'25 TSE Stocks'!N487)</f>
        <v>-0.13134969990764056</v>
      </c>
      <c r="O487">
        <f>LN('25 TSE Stocks'!O488/'25 TSE Stocks'!O487)</f>
        <v>-4.2083814476807216E-2</v>
      </c>
      <c r="P487">
        <f>LN('25 TSE Stocks'!P488/'25 TSE Stocks'!P487)</f>
        <v>-3.5277056430312682E-2</v>
      </c>
      <c r="Q487">
        <f>LN('25 TSE Stocks'!Q488/'25 TSE Stocks'!Q487)</f>
        <v>2.2395959854642914E-3</v>
      </c>
      <c r="R487">
        <f>LN('25 TSE Stocks'!R488/'25 TSE Stocks'!R487)</f>
        <v>-6.6171781463334805E-3</v>
      </c>
      <c r="S487">
        <f>LN('25 TSE Stocks'!S488/'25 TSE Stocks'!S487)</f>
        <v>6.2318639460793177E-2</v>
      </c>
      <c r="T487">
        <f>LN('25 TSE Stocks'!T488/'25 TSE Stocks'!T487)</f>
        <v>9.8981989620915735E-3</v>
      </c>
      <c r="U487">
        <f>LN('25 TSE Stocks'!U488/'25 TSE Stocks'!U487)</f>
        <v>1.1729021332655343E-2</v>
      </c>
      <c r="V487">
        <f>LN('25 TSE Stocks'!V488/'25 TSE Stocks'!V487)</f>
        <v>-4.1950777553513363E-3</v>
      </c>
      <c r="W487">
        <f>LN('25 TSE Stocks'!W488/'25 TSE Stocks'!W487)</f>
        <v>-1.6999669142781892E-2</v>
      </c>
      <c r="X487">
        <f>LN('25 TSE Stocks'!X488/'25 TSE Stocks'!X487)</f>
        <v>-2.691437703698692E-2</v>
      </c>
      <c r="Y487">
        <f>LN('25 TSE Stocks'!Y488/'25 TSE Stocks'!Y487)</f>
        <v>-6.5145271414137418E-3</v>
      </c>
      <c r="Z487">
        <f>LN('25 TSE Stocks'!Z488/'25 TSE Stocks'!Z487)</f>
        <v>1.9544629936740148E-2</v>
      </c>
    </row>
    <row r="488" spans="1:26" x14ac:dyDescent="0.25">
      <c r="A488" s="1">
        <v>44669</v>
      </c>
      <c r="B488">
        <f>LN('25 TSE Stocks'!B489/'25 TSE Stocks'!B488)</f>
        <v>3.2886104443644684E-3</v>
      </c>
      <c r="C488">
        <f>LN('25 TSE Stocks'!C489/'25 TSE Stocks'!C488)</f>
        <v>-4.3955437893678687E-2</v>
      </c>
      <c r="D488">
        <f>LN('25 TSE Stocks'!D489/'25 TSE Stocks'!D488)</f>
        <v>3.9462637187055692E-2</v>
      </c>
      <c r="E488">
        <f>LN('25 TSE Stocks'!E489/'25 TSE Stocks'!E488)</f>
        <v>5.9930405102041291E-2</v>
      </c>
      <c r="F488">
        <f>LN('25 TSE Stocks'!F489/'25 TSE Stocks'!F488)</f>
        <v>1.6875870948672666E-2</v>
      </c>
      <c r="G488">
        <f>LN('25 TSE Stocks'!G489/'25 TSE Stocks'!G488)</f>
        <v>2.2884388243601252E-2</v>
      </c>
      <c r="H488">
        <f>LN('25 TSE Stocks'!H489/'25 TSE Stocks'!H488)</f>
        <v>3.5091299220025352E-2</v>
      </c>
      <c r="I488">
        <f>LN('25 TSE Stocks'!I489/'25 TSE Stocks'!I488)</f>
        <v>5.0226122662913042E-3</v>
      </c>
      <c r="J488">
        <f>LN('25 TSE Stocks'!J489/'25 TSE Stocks'!J488)</f>
        <v>1.2610565278865305E-2</v>
      </c>
      <c r="K488">
        <f>LN('25 TSE Stocks'!K489/'25 TSE Stocks'!K488)</f>
        <v>1.1721081346355348E-2</v>
      </c>
      <c r="L488">
        <f>LN('25 TSE Stocks'!L489/'25 TSE Stocks'!L488)</f>
        <v>1.5128835303011902E-2</v>
      </c>
      <c r="M488">
        <f>LN('25 TSE Stocks'!M489/'25 TSE Stocks'!M488)</f>
        <v>1.8880826231645425E-2</v>
      </c>
      <c r="N488">
        <f>LN('25 TSE Stocks'!N489/'25 TSE Stocks'!N488)</f>
        <v>4.0303329087885142E-2</v>
      </c>
      <c r="O488">
        <f>LN('25 TSE Stocks'!O489/'25 TSE Stocks'!O488)</f>
        <v>5.0419846442857789E-2</v>
      </c>
      <c r="P488">
        <f>LN('25 TSE Stocks'!P489/'25 TSE Stocks'!P488)</f>
        <v>-6.6815301283976281E-2</v>
      </c>
      <c r="Q488">
        <f>LN('25 TSE Stocks'!Q489/'25 TSE Stocks'!Q488)</f>
        <v>-4.4842189079732859E-3</v>
      </c>
      <c r="R488">
        <f>LN('25 TSE Stocks'!R489/'25 TSE Stocks'!R488)</f>
        <v>2.2708015555279626E-2</v>
      </c>
      <c r="S488">
        <f>LN('25 TSE Stocks'!S489/'25 TSE Stocks'!S488)</f>
        <v>-3.7139534291597713E-2</v>
      </c>
      <c r="T488">
        <f>LN('25 TSE Stocks'!T489/'25 TSE Stocks'!T488)</f>
        <v>2.9682544653230211E-2</v>
      </c>
      <c r="U488">
        <f>LN('25 TSE Stocks'!U489/'25 TSE Stocks'!U488)</f>
        <v>4.5011128595206784E-2</v>
      </c>
      <c r="V488">
        <f>LN('25 TSE Stocks'!V489/'25 TSE Stocks'!V488)</f>
        <v>-1.5890199912975682E-2</v>
      </c>
      <c r="W488">
        <f>LN('25 TSE Stocks'!W489/'25 TSE Stocks'!W488)</f>
        <v>1.4897457755339613E-3</v>
      </c>
      <c r="X488">
        <f>LN('25 TSE Stocks'!X489/'25 TSE Stocks'!X488)</f>
        <v>2.3113573765226533E-2</v>
      </c>
      <c r="Y488">
        <f>LN('25 TSE Stocks'!Y489/'25 TSE Stocks'!Y488)</f>
        <v>-9.3810079427873519E-3</v>
      </c>
      <c r="Z488">
        <f>LN('25 TSE Stocks'!Z489/'25 TSE Stocks'!Z488)</f>
        <v>1.122706443670978E-2</v>
      </c>
    </row>
    <row r="489" spans="1:26" x14ac:dyDescent="0.25">
      <c r="A489" s="1">
        <v>44676</v>
      </c>
      <c r="B489">
        <f>LN('25 TSE Stocks'!B490/'25 TSE Stocks'!B489)</f>
        <v>-3.1122193290667136E-2</v>
      </c>
      <c r="C489">
        <f>LN('25 TSE Stocks'!C490/'25 TSE Stocks'!C489)</f>
        <v>-1.1477914571132175E-2</v>
      </c>
      <c r="D489">
        <f>LN('25 TSE Stocks'!D490/'25 TSE Stocks'!D489)</f>
        <v>-2.6962440842121717E-2</v>
      </c>
      <c r="E489">
        <f>LN('25 TSE Stocks'!E490/'25 TSE Stocks'!E489)</f>
        <v>6.5336374609856196E-4</v>
      </c>
      <c r="F489">
        <f>LN('25 TSE Stocks'!F490/'25 TSE Stocks'!F489)</f>
        <v>-1.3955027263661395E-2</v>
      </c>
      <c r="G489">
        <f>LN('25 TSE Stocks'!G490/'25 TSE Stocks'!G489)</f>
        <v>1.1472437570578602E-2</v>
      </c>
      <c r="H489">
        <f>LN('25 TSE Stocks'!H490/'25 TSE Stocks'!H489)</f>
        <v>2.4769113646789985E-2</v>
      </c>
      <c r="I489">
        <f>LN('25 TSE Stocks'!I490/'25 TSE Stocks'!I489)</f>
        <v>-1.6773152655661004E-2</v>
      </c>
      <c r="J489">
        <f>LN('25 TSE Stocks'!J490/'25 TSE Stocks'!J489)</f>
        <v>-1.9324230864650342E-2</v>
      </c>
      <c r="K489">
        <f>LN('25 TSE Stocks'!K490/'25 TSE Stocks'!K489)</f>
        <v>-6.0028870508496673E-2</v>
      </c>
      <c r="L489">
        <f>LN('25 TSE Stocks'!L490/'25 TSE Stocks'!L489)</f>
        <v>8.9686428681190825E-3</v>
      </c>
      <c r="M489">
        <f>LN('25 TSE Stocks'!M490/'25 TSE Stocks'!M489)</f>
        <v>1.3453113158601586E-2</v>
      </c>
      <c r="N489">
        <f>LN('25 TSE Stocks'!N490/'25 TSE Stocks'!N489)</f>
        <v>2.2081578376364007E-2</v>
      </c>
      <c r="O489">
        <f>LN('25 TSE Stocks'!O490/'25 TSE Stocks'!O489)</f>
        <v>2.5222061280052797E-2</v>
      </c>
      <c r="P489">
        <f>LN('25 TSE Stocks'!P490/'25 TSE Stocks'!P489)</f>
        <v>3.5819176652491062E-2</v>
      </c>
      <c r="Q489">
        <f>LN('25 TSE Stocks'!Q490/'25 TSE Stocks'!Q489)</f>
        <v>1.6713462461746122E-2</v>
      </c>
      <c r="R489">
        <f>LN('25 TSE Stocks'!R490/'25 TSE Stocks'!R489)</f>
        <v>2.9775189273866286E-3</v>
      </c>
      <c r="S489">
        <f>LN('25 TSE Stocks'!S490/'25 TSE Stocks'!S489)</f>
        <v>3.0869874596459061E-2</v>
      </c>
      <c r="T489">
        <f>LN('25 TSE Stocks'!T490/'25 TSE Stocks'!T489)</f>
        <v>8.9586649130111041E-3</v>
      </c>
      <c r="U489">
        <f>LN('25 TSE Stocks'!U490/'25 TSE Stocks'!U489)</f>
        <v>5.3670048336030268E-3</v>
      </c>
      <c r="V489">
        <f>LN('25 TSE Stocks'!V490/'25 TSE Stocks'!V489)</f>
        <v>8.5061664517686719E-3</v>
      </c>
      <c r="W489">
        <f>LN('25 TSE Stocks'!W490/'25 TSE Stocks'!W489)</f>
        <v>1.1838831435983448E-2</v>
      </c>
      <c r="X489">
        <f>LN('25 TSE Stocks'!X490/'25 TSE Stocks'!X489)</f>
        <v>1.9608393087590249E-2</v>
      </c>
      <c r="Y489">
        <f>LN('25 TSE Stocks'!Y490/'25 TSE Stocks'!Y489)</f>
        <v>1.4038685714154262E-2</v>
      </c>
      <c r="Z489">
        <f>LN('25 TSE Stocks'!Z490/'25 TSE Stocks'!Z489)</f>
        <v>3.1846870026099919E-3</v>
      </c>
    </row>
    <row r="490" spans="1:26" x14ac:dyDescent="0.25">
      <c r="A490" s="1">
        <v>44683</v>
      </c>
      <c r="B490">
        <f>LN('25 TSE Stocks'!B491/'25 TSE Stocks'!B490)</f>
        <v>-1.9955131508555688E-2</v>
      </c>
      <c r="C490">
        <f>LN('25 TSE Stocks'!C491/'25 TSE Stocks'!C490)</f>
        <v>3.7526516782072264E-2</v>
      </c>
      <c r="D490">
        <f>LN('25 TSE Stocks'!D491/'25 TSE Stocks'!D490)</f>
        <v>1.2414745757322024E-3</v>
      </c>
      <c r="E490">
        <f>LN('25 TSE Stocks'!E491/'25 TSE Stocks'!E490)</f>
        <v>4.2205756577297644E-2</v>
      </c>
      <c r="F490">
        <f>LN('25 TSE Stocks'!F491/'25 TSE Stocks'!F490)</f>
        <v>3.286253830231943E-2</v>
      </c>
      <c r="G490">
        <f>LN('25 TSE Stocks'!G491/'25 TSE Stocks'!G490)</f>
        <v>1.7954583992512863E-2</v>
      </c>
      <c r="H490">
        <f>LN('25 TSE Stocks'!H491/'25 TSE Stocks'!H490)</f>
        <v>5.3584229911795921E-2</v>
      </c>
      <c r="I490">
        <f>LN('25 TSE Stocks'!I491/'25 TSE Stocks'!I490)</f>
        <v>5.2403336306318146E-2</v>
      </c>
      <c r="J490">
        <f>LN('25 TSE Stocks'!J491/'25 TSE Stocks'!J490)</f>
        <v>-6.6259024974121283E-2</v>
      </c>
      <c r="K490">
        <f>LN('25 TSE Stocks'!K491/'25 TSE Stocks'!K490)</f>
        <v>1.1185757450720127E-2</v>
      </c>
      <c r="L490">
        <f>LN('25 TSE Stocks'!L491/'25 TSE Stocks'!L490)</f>
        <v>4.454336897989835E-3</v>
      </c>
      <c r="M490">
        <f>LN('25 TSE Stocks'!M491/'25 TSE Stocks'!M490)</f>
        <v>-3.5059804067656113E-3</v>
      </c>
      <c r="N490">
        <f>LN('25 TSE Stocks'!N491/'25 TSE Stocks'!N490)</f>
        <v>5.3956625304959017E-2</v>
      </c>
      <c r="O490">
        <f>LN('25 TSE Stocks'!O491/'25 TSE Stocks'!O490)</f>
        <v>3.7279001330130464E-2</v>
      </c>
      <c r="P490">
        <f>LN('25 TSE Stocks'!P491/'25 TSE Stocks'!P490)</f>
        <v>-2.0580645428582071E-2</v>
      </c>
      <c r="Q490">
        <f>LN('25 TSE Stocks'!Q491/'25 TSE Stocks'!Q490)</f>
        <v>7.7049946391460769E-3</v>
      </c>
      <c r="R490">
        <f>LN('25 TSE Stocks'!R491/'25 TSE Stocks'!R490)</f>
        <v>4.6972972084929183E-2</v>
      </c>
      <c r="S490">
        <f>LN('25 TSE Stocks'!S491/'25 TSE Stocks'!S490)</f>
        <v>1.3534889497328258E-2</v>
      </c>
      <c r="T490">
        <f>LN('25 TSE Stocks'!T491/'25 TSE Stocks'!T490)</f>
        <v>3.3975866564021219E-2</v>
      </c>
      <c r="U490">
        <f>LN('25 TSE Stocks'!U491/'25 TSE Stocks'!U490)</f>
        <v>-2.871518351819004E-3</v>
      </c>
      <c r="V490">
        <f>LN('25 TSE Stocks'!V491/'25 TSE Stocks'!V490)</f>
        <v>2.0435691748881393E-2</v>
      </c>
      <c r="W490">
        <f>LN('25 TSE Stocks'!W491/'25 TSE Stocks'!W490)</f>
        <v>2.2905944177394749E-2</v>
      </c>
      <c r="X490">
        <f>LN('25 TSE Stocks'!X491/'25 TSE Stocks'!X490)</f>
        <v>1.4089992872005894E-2</v>
      </c>
      <c r="Y490">
        <f>LN('25 TSE Stocks'!Y491/'25 TSE Stocks'!Y490)</f>
        <v>2.6594825774821005E-2</v>
      </c>
      <c r="Z490">
        <f>LN('25 TSE Stocks'!Z491/'25 TSE Stocks'!Z490)</f>
        <v>1.1067308756141862E-2</v>
      </c>
    </row>
    <row r="491" spans="1:26" x14ac:dyDescent="0.25">
      <c r="A491" s="1">
        <v>44690</v>
      </c>
      <c r="B491">
        <f>LN('25 TSE Stocks'!B492/'25 TSE Stocks'!B491)</f>
        <v>-2.0655316378014751E-2</v>
      </c>
      <c r="C491">
        <f>LN('25 TSE Stocks'!C492/'25 TSE Stocks'!C491)</f>
        <v>-3.5364337113065102E-2</v>
      </c>
      <c r="D491">
        <f>LN('25 TSE Stocks'!D492/'25 TSE Stocks'!D491)</f>
        <v>-9.3574719080368726E-2</v>
      </c>
      <c r="E491">
        <f>LN('25 TSE Stocks'!E492/'25 TSE Stocks'!E491)</f>
        <v>-2.9871889260186947E-2</v>
      </c>
      <c r="F491">
        <f>LN('25 TSE Stocks'!F492/'25 TSE Stocks'!F491)</f>
        <v>-6.4512886365766881E-2</v>
      </c>
      <c r="G491">
        <f>LN('25 TSE Stocks'!G492/'25 TSE Stocks'!G491)</f>
        <v>-0.10214370285315241</v>
      </c>
      <c r="H491">
        <f>LN('25 TSE Stocks'!H492/'25 TSE Stocks'!H491)</f>
        <v>4.2559573335704509E-2</v>
      </c>
      <c r="I491">
        <f>LN('25 TSE Stocks'!I492/'25 TSE Stocks'!I491)</f>
        <v>-4.8944885091877381E-2</v>
      </c>
      <c r="J491">
        <f>LN('25 TSE Stocks'!J492/'25 TSE Stocks'!J491)</f>
        <v>6.0434880841219077E-2</v>
      </c>
      <c r="K491">
        <f>LN('25 TSE Stocks'!K492/'25 TSE Stocks'!K491)</f>
        <v>-4.4594104373977296E-3</v>
      </c>
      <c r="L491">
        <f>LN('25 TSE Stocks'!L492/'25 TSE Stocks'!L491)</f>
        <v>-3.6203013932762512E-2</v>
      </c>
      <c r="M491">
        <f>LN('25 TSE Stocks'!M492/'25 TSE Stocks'!M491)</f>
        <v>-1.6742214751895027E-2</v>
      </c>
      <c r="N491">
        <f>LN('25 TSE Stocks'!N492/'25 TSE Stocks'!N491)</f>
        <v>-5.2278109027298278E-2</v>
      </c>
      <c r="O491">
        <f>LN('25 TSE Stocks'!O492/'25 TSE Stocks'!O491)</f>
        <v>5.3843444594427583E-3</v>
      </c>
      <c r="P491">
        <f>LN('25 TSE Stocks'!P492/'25 TSE Stocks'!P491)</f>
        <v>-1.7159716608901913E-2</v>
      </c>
      <c r="Q491">
        <f>LN('25 TSE Stocks'!Q492/'25 TSE Stocks'!Q491)</f>
        <v>-4.2559614447767263E-2</v>
      </c>
      <c r="R491">
        <f>LN('25 TSE Stocks'!R492/'25 TSE Stocks'!R491)</f>
        <v>-5.2760952735630022E-2</v>
      </c>
      <c r="S491">
        <f>LN('25 TSE Stocks'!S492/'25 TSE Stocks'!S491)</f>
        <v>-1.0395039353616948E-2</v>
      </c>
      <c r="T491">
        <f>LN('25 TSE Stocks'!T492/'25 TSE Stocks'!T491)</f>
        <v>1.1783754267496576E-2</v>
      </c>
      <c r="U491">
        <f>LN('25 TSE Stocks'!U492/'25 TSE Stocks'!U491)</f>
        <v>-3.1748795807333495E-2</v>
      </c>
      <c r="V491">
        <f>LN('25 TSE Stocks'!V492/'25 TSE Stocks'!V491)</f>
        <v>-8.8565805323230912E-3</v>
      </c>
      <c r="W491">
        <f>LN('25 TSE Stocks'!W492/'25 TSE Stocks'!W491)</f>
        <v>1.0725837194367979E-2</v>
      </c>
      <c r="X491">
        <f>LN('25 TSE Stocks'!X492/'25 TSE Stocks'!X491)</f>
        <v>4.0409524952837006E-2</v>
      </c>
      <c r="Y491">
        <f>LN('25 TSE Stocks'!Y492/'25 TSE Stocks'!Y491)</f>
        <v>-8.5942497292547965E-2</v>
      </c>
      <c r="Z491">
        <f>LN('25 TSE Stocks'!Z492/'25 TSE Stocks'!Z491)</f>
        <v>0</v>
      </c>
    </row>
    <row r="492" spans="1:26" x14ac:dyDescent="0.25">
      <c r="A492" s="1">
        <v>44697</v>
      </c>
      <c r="B492">
        <f>LN('25 TSE Stocks'!B493/'25 TSE Stocks'!B492)</f>
        <v>5.573666975525645E-2</v>
      </c>
      <c r="C492">
        <f>LN('25 TSE Stocks'!C493/'25 TSE Stocks'!C492)</f>
        <v>-1.5234268851467468E-2</v>
      </c>
      <c r="D492">
        <f>LN('25 TSE Stocks'!D493/'25 TSE Stocks'!D492)</f>
        <v>0.13370162869994706</v>
      </c>
      <c r="E492">
        <f>LN('25 TSE Stocks'!E493/'25 TSE Stocks'!E492)</f>
        <v>-5.8449639374315701E-2</v>
      </c>
      <c r="F492">
        <f>LN('25 TSE Stocks'!F493/'25 TSE Stocks'!F492)</f>
        <v>-6.865340239726723E-3</v>
      </c>
      <c r="G492">
        <f>LN('25 TSE Stocks'!G493/'25 TSE Stocks'!G492)</f>
        <v>-3.4121226948114441E-3</v>
      </c>
      <c r="H492">
        <f>LN('25 TSE Stocks'!H493/'25 TSE Stocks'!H492)</f>
        <v>5.4067198914427211E-2</v>
      </c>
      <c r="I492">
        <f>LN('25 TSE Stocks'!I493/'25 TSE Stocks'!I492)</f>
        <v>1.7913329959159216E-2</v>
      </c>
      <c r="J492">
        <f>LN('25 TSE Stocks'!J493/'25 TSE Stocks'!J492)</f>
        <v>-7.2545637259092854E-2</v>
      </c>
      <c r="K492">
        <f>LN('25 TSE Stocks'!K493/'25 TSE Stocks'!K492)</f>
        <v>3.1888508567804882E-2</v>
      </c>
      <c r="L492">
        <f>LN('25 TSE Stocks'!L493/'25 TSE Stocks'!L492)</f>
        <v>6.9709468426241886E-2</v>
      </c>
      <c r="M492">
        <f>LN('25 TSE Stocks'!M493/'25 TSE Stocks'!M492)</f>
        <v>4.0094445381413685E-2</v>
      </c>
      <c r="N492">
        <f>LN('25 TSE Stocks'!N493/'25 TSE Stocks'!N492)</f>
        <v>-1.8193819929857812E-2</v>
      </c>
      <c r="O492">
        <f>LN('25 TSE Stocks'!O493/'25 TSE Stocks'!O492)</f>
        <v>-6.85241302327778E-2</v>
      </c>
      <c r="P492">
        <f>LN('25 TSE Stocks'!P493/'25 TSE Stocks'!P492)</f>
        <v>-1.550418650851281E-2</v>
      </c>
      <c r="Q492">
        <f>LN('25 TSE Stocks'!Q493/'25 TSE Stocks'!Q492)</f>
        <v>-1.9642390173147596E-2</v>
      </c>
      <c r="R492">
        <f>LN('25 TSE Stocks'!R493/'25 TSE Stocks'!R492)</f>
        <v>-6.9747032627884648E-2</v>
      </c>
      <c r="S492">
        <f>LN('25 TSE Stocks'!S493/'25 TSE Stocks'!S492)</f>
        <v>-6.4747566466975895E-2</v>
      </c>
      <c r="T492">
        <f>LN('25 TSE Stocks'!T493/'25 TSE Stocks'!T492)</f>
        <v>4.4775844588230369E-2</v>
      </c>
      <c r="U492">
        <f>LN('25 TSE Stocks'!U493/'25 TSE Stocks'!U492)</f>
        <v>-1.6361132485423407E-2</v>
      </c>
      <c r="V492">
        <f>LN('25 TSE Stocks'!V493/'25 TSE Stocks'!V492)</f>
        <v>4.6985050283210022E-3</v>
      </c>
      <c r="W492">
        <f>LN('25 TSE Stocks'!W493/'25 TSE Stocks'!W492)</f>
        <v>3.3569573913196885E-2</v>
      </c>
      <c r="X492">
        <f>LN('25 TSE Stocks'!X493/'25 TSE Stocks'!X492)</f>
        <v>-5.375295858849144E-2</v>
      </c>
      <c r="Y492">
        <f>LN('25 TSE Stocks'!Y493/'25 TSE Stocks'!Y492)</f>
        <v>3.936982557729958E-3</v>
      </c>
      <c r="Z492">
        <f>LN('25 TSE Stocks'!Z493/'25 TSE Stocks'!Z492)</f>
        <v>6.2696578153927287E-3</v>
      </c>
    </row>
    <row r="493" spans="1:26" x14ac:dyDescent="0.25">
      <c r="A493" s="1">
        <v>44704</v>
      </c>
      <c r="B493">
        <f>LN('25 TSE Stocks'!B494/'25 TSE Stocks'!B493)</f>
        <v>-1.8802280906227396E-2</v>
      </c>
      <c r="C493">
        <f>LN('25 TSE Stocks'!C494/'25 TSE Stocks'!C493)</f>
        <v>-2.8170874790676974E-2</v>
      </c>
      <c r="D493">
        <f>LN('25 TSE Stocks'!D494/'25 TSE Stocks'!D493)</f>
        <v>-4.2611401820347151E-2</v>
      </c>
      <c r="E493">
        <f>LN('25 TSE Stocks'!E494/'25 TSE Stocks'!E493)</f>
        <v>-8.2417875102378212E-3</v>
      </c>
      <c r="F493">
        <f>LN('25 TSE Stocks'!F494/'25 TSE Stocks'!F493)</f>
        <v>1.7752694521619952E-2</v>
      </c>
      <c r="G493">
        <f>LN('25 TSE Stocks'!G494/'25 TSE Stocks'!G493)</f>
        <v>1.7425429226363778E-2</v>
      </c>
      <c r="H493">
        <f>LN('25 TSE Stocks'!H494/'25 TSE Stocks'!H493)</f>
        <v>2.5975515319792954E-2</v>
      </c>
      <c r="I493">
        <f>LN('25 TSE Stocks'!I494/'25 TSE Stocks'!I493)</f>
        <v>3.8929120981232308E-2</v>
      </c>
      <c r="J493">
        <f>LN('25 TSE Stocks'!J494/'25 TSE Stocks'!J493)</f>
        <v>-3.2036411583045064E-2</v>
      </c>
      <c r="K493">
        <f>LN('25 TSE Stocks'!K494/'25 TSE Stocks'!K493)</f>
        <v>-4.879020172358127E-2</v>
      </c>
      <c r="L493">
        <f>LN('25 TSE Stocks'!L494/'25 TSE Stocks'!L493)</f>
        <v>-1.4430292317091338E-2</v>
      </c>
      <c r="M493">
        <f>LN('25 TSE Stocks'!M494/'25 TSE Stocks'!M493)</f>
        <v>-8.4573526575371406E-3</v>
      </c>
      <c r="N493">
        <f>LN('25 TSE Stocks'!N494/'25 TSE Stocks'!N493)</f>
        <v>-2.9025249278270875E-2</v>
      </c>
      <c r="O493">
        <f>LN('25 TSE Stocks'!O494/'25 TSE Stocks'!O493)</f>
        <v>-3.6438674107217787E-2</v>
      </c>
      <c r="P493">
        <f>LN('25 TSE Stocks'!P494/'25 TSE Stocks'!P493)</f>
        <v>1.1650563258176112E-2</v>
      </c>
      <c r="Q493">
        <f>LN('25 TSE Stocks'!Q494/'25 TSE Stocks'!Q493)</f>
        <v>-2.2419816614984957E-2</v>
      </c>
      <c r="R493">
        <f>LN('25 TSE Stocks'!R494/'25 TSE Stocks'!R493)</f>
        <v>-7.5728062264594108E-3</v>
      </c>
      <c r="S493">
        <f>LN('25 TSE Stocks'!S494/'25 TSE Stocks'!S493)</f>
        <v>8.878959017069572E-3</v>
      </c>
      <c r="T493">
        <f>LN('25 TSE Stocks'!T494/'25 TSE Stocks'!T493)</f>
        <v>-5.1722223475879237E-2</v>
      </c>
      <c r="U493">
        <f>LN('25 TSE Stocks'!U494/'25 TSE Stocks'!U493)</f>
        <v>3.206929211023625E-2</v>
      </c>
      <c r="V493">
        <f>LN('25 TSE Stocks'!V494/'25 TSE Stocks'!V493)</f>
        <v>2.1639145921722513E-2</v>
      </c>
      <c r="W493">
        <f>LN('25 TSE Stocks'!W494/'25 TSE Stocks'!W493)</f>
        <v>7.5369296302917931E-3</v>
      </c>
      <c r="X493">
        <f>LN('25 TSE Stocks'!X494/'25 TSE Stocks'!X493)</f>
        <v>4.1657464254656246E-2</v>
      </c>
      <c r="Y493">
        <f>LN('25 TSE Stocks'!Y494/'25 TSE Stocks'!Y493)</f>
        <v>2.4261301466304491E-2</v>
      </c>
      <c r="Z493">
        <f>LN('25 TSE Stocks'!Z494/'25 TSE Stocks'!Z493)</f>
        <v>3.1200988042580508E-3</v>
      </c>
    </row>
    <row r="494" spans="1:26" x14ac:dyDescent="0.25">
      <c r="A494" s="1">
        <v>44711</v>
      </c>
      <c r="B494">
        <f>LN('25 TSE Stocks'!B495/'25 TSE Stocks'!B494)</f>
        <v>2.9861326961490197E-2</v>
      </c>
      <c r="C494">
        <f>LN('25 TSE Stocks'!C495/'25 TSE Stocks'!C494)</f>
        <v>3.6904530294139669E-2</v>
      </c>
      <c r="D494">
        <f>LN('25 TSE Stocks'!D495/'25 TSE Stocks'!D494)</f>
        <v>1.7263077013860876E-2</v>
      </c>
      <c r="E494">
        <f>LN('25 TSE Stocks'!E495/'25 TSE Stocks'!E494)</f>
        <v>0.10467059343976719</v>
      </c>
      <c r="F494">
        <f>LN('25 TSE Stocks'!F495/'25 TSE Stocks'!F494)</f>
        <v>1.2175125251989501E-3</v>
      </c>
      <c r="G494">
        <f>LN('25 TSE Stocks'!G495/'25 TSE Stocks'!G494)</f>
        <v>3.8131147355980617E-2</v>
      </c>
      <c r="H494">
        <f>LN('25 TSE Stocks'!H495/'25 TSE Stocks'!H494)</f>
        <v>2.5317835707494869E-2</v>
      </c>
      <c r="I494">
        <f>LN('25 TSE Stocks'!I495/'25 TSE Stocks'!I494)</f>
        <v>-3.3756009564137657E-2</v>
      </c>
      <c r="J494">
        <f>LN('25 TSE Stocks'!J495/'25 TSE Stocks'!J494)</f>
        <v>9.141149831906796E-2</v>
      </c>
      <c r="K494">
        <f>LN('25 TSE Stocks'!K495/'25 TSE Stocks'!K494)</f>
        <v>-1.9507200541402783E-2</v>
      </c>
      <c r="L494">
        <f>LN('25 TSE Stocks'!L495/'25 TSE Stocks'!L494)</f>
        <v>3.9891348974537111E-2</v>
      </c>
      <c r="M494">
        <f>LN('25 TSE Stocks'!M495/'25 TSE Stocks'!M494)</f>
        <v>-6.6278045397587674E-3</v>
      </c>
      <c r="N494">
        <f>LN('25 TSE Stocks'!N495/'25 TSE Stocks'!N494)</f>
        <v>4.0065702011344601E-2</v>
      </c>
      <c r="O494">
        <f>LN('25 TSE Stocks'!O495/'25 TSE Stocks'!O494)</f>
        <v>1.1857891341247175E-2</v>
      </c>
      <c r="P494">
        <f>LN('25 TSE Stocks'!P495/'25 TSE Stocks'!P494)</f>
        <v>9.2146230247539596E-2</v>
      </c>
      <c r="Q494">
        <f>LN('25 TSE Stocks'!Q495/'25 TSE Stocks'!Q494)</f>
        <v>1.6568431341511633E-2</v>
      </c>
      <c r="R494">
        <f>LN('25 TSE Stocks'!R495/'25 TSE Stocks'!R494)</f>
        <v>3.5104356783125935E-2</v>
      </c>
      <c r="S494">
        <f>LN('25 TSE Stocks'!S495/'25 TSE Stocks'!S494)</f>
        <v>-1.2229070770898664E-2</v>
      </c>
      <c r="T494">
        <f>LN('25 TSE Stocks'!T495/'25 TSE Stocks'!T494)</f>
        <v>-1.949164644340038E-2</v>
      </c>
      <c r="U494">
        <f>LN('25 TSE Stocks'!U495/'25 TSE Stocks'!U494)</f>
        <v>2.8993121918835549E-2</v>
      </c>
      <c r="V494">
        <f>LN('25 TSE Stocks'!V495/'25 TSE Stocks'!V494)</f>
        <v>0.12128810310342956</v>
      </c>
      <c r="W494">
        <f>LN('25 TSE Stocks'!W495/'25 TSE Stocks'!W494)</f>
        <v>5.4459351904833728E-3</v>
      </c>
      <c r="X494">
        <f>LN('25 TSE Stocks'!X495/'25 TSE Stocks'!X494)</f>
        <v>4.8892381528527554E-2</v>
      </c>
      <c r="Y494">
        <f>LN('25 TSE Stocks'!Y495/'25 TSE Stocks'!Y494)</f>
        <v>0.1123351703013301</v>
      </c>
      <c r="Z494">
        <f>LN('25 TSE Stocks'!Z495/'25 TSE Stocks'!Z494)</f>
        <v>1.5565076375109754E-3</v>
      </c>
    </row>
    <row r="495" spans="1:26" x14ac:dyDescent="0.25">
      <c r="A495" s="1">
        <v>44718</v>
      </c>
      <c r="B495">
        <f>LN('25 TSE Stocks'!B496/'25 TSE Stocks'!B495)</f>
        <v>-4.5852549342709159E-2</v>
      </c>
      <c r="C495">
        <f>LN('25 TSE Stocks'!C496/'25 TSE Stocks'!C495)</f>
        <v>1.7953791007006812E-2</v>
      </c>
      <c r="D495">
        <f>LN('25 TSE Stocks'!D496/'25 TSE Stocks'!D495)</f>
        <v>1.2150790397652909E-2</v>
      </c>
      <c r="E495">
        <f>LN('25 TSE Stocks'!E496/'25 TSE Stocks'!E495)</f>
        <v>-8.9612127666909042E-2</v>
      </c>
      <c r="F495">
        <f>LN('25 TSE Stocks'!F496/'25 TSE Stocks'!F495)</f>
        <v>7.1395222170002682E-3</v>
      </c>
      <c r="G495">
        <f>LN('25 TSE Stocks'!G496/'25 TSE Stocks'!G495)</f>
        <v>1.7626667516258097E-2</v>
      </c>
      <c r="H495">
        <f>LN('25 TSE Stocks'!H496/'25 TSE Stocks'!H495)</f>
        <v>0.12442758224671867</v>
      </c>
      <c r="I495">
        <f>LN('25 TSE Stocks'!I496/'25 TSE Stocks'!I495)</f>
        <v>7.5128862667962941E-3</v>
      </c>
      <c r="J495">
        <f>LN('25 TSE Stocks'!J496/'25 TSE Stocks'!J495)</f>
        <v>1.183038587002379E-3</v>
      </c>
      <c r="K495">
        <f>LN('25 TSE Stocks'!K496/'25 TSE Stocks'!K495)</f>
        <v>-3.4181218418300872E-2</v>
      </c>
      <c r="L495">
        <f>LN('25 TSE Stocks'!L496/'25 TSE Stocks'!L495)</f>
        <v>3.5669103009155601E-2</v>
      </c>
      <c r="M495">
        <f>LN('25 TSE Stocks'!M496/'25 TSE Stocks'!M495)</f>
        <v>-6.6719440493728417E-3</v>
      </c>
      <c r="N495">
        <f>LN('25 TSE Stocks'!N496/'25 TSE Stocks'!N495)</f>
        <v>4.9433406683203951E-2</v>
      </c>
      <c r="O495">
        <f>LN('25 TSE Stocks'!O496/'25 TSE Stocks'!O495)</f>
        <v>-2.9237962715889149E-2</v>
      </c>
      <c r="P495">
        <f>LN('25 TSE Stocks'!P496/'25 TSE Stocks'!P495)</f>
        <v>5.6473538718220161E-2</v>
      </c>
      <c r="Q495">
        <f>LN('25 TSE Stocks'!Q496/'25 TSE Stocks'!Q495)</f>
        <v>-2.3754059247496025E-2</v>
      </c>
      <c r="R495">
        <f>LN('25 TSE Stocks'!R496/'25 TSE Stocks'!R495)</f>
        <v>1.7281012216461469E-2</v>
      </c>
      <c r="S495">
        <f>LN('25 TSE Stocks'!S496/'25 TSE Stocks'!S495)</f>
        <v>-4.1101749106340429E-2</v>
      </c>
      <c r="T495">
        <f>LN('25 TSE Stocks'!T496/'25 TSE Stocks'!T495)</f>
        <v>-1.876429495689403E-2</v>
      </c>
      <c r="U495">
        <f>LN('25 TSE Stocks'!U496/'25 TSE Stocks'!U495)</f>
        <v>-3.6022752986930753E-3</v>
      </c>
      <c r="V495">
        <f>LN('25 TSE Stocks'!V496/'25 TSE Stocks'!V495)</f>
        <v>6.7491965871073921E-3</v>
      </c>
      <c r="W495">
        <f>LN('25 TSE Stocks'!W496/'25 TSE Stocks'!W495)</f>
        <v>-3.5236904766534669E-2</v>
      </c>
      <c r="X495">
        <f>LN('25 TSE Stocks'!X496/'25 TSE Stocks'!X495)</f>
        <v>-3.8212248924517703E-2</v>
      </c>
      <c r="Y495">
        <f>LN('25 TSE Stocks'!Y496/'25 TSE Stocks'!Y495)</f>
        <v>3.535713307203036E-2</v>
      </c>
      <c r="Z495">
        <f>LN('25 TSE Stocks'!Z496/'25 TSE Stocks'!Z495)</f>
        <v>6.2015132782744778E-3</v>
      </c>
    </row>
    <row r="496" spans="1:26" x14ac:dyDescent="0.25">
      <c r="A496" s="1">
        <v>44725</v>
      </c>
      <c r="B496">
        <f>LN('25 TSE Stocks'!B497/'25 TSE Stocks'!B496)</f>
        <v>-0.11293727009401805</v>
      </c>
      <c r="C496">
        <f>LN('25 TSE Stocks'!C497/'25 TSE Stocks'!C496)</f>
        <v>-0.11929656726631796</v>
      </c>
      <c r="D496">
        <f>LN('25 TSE Stocks'!D497/'25 TSE Stocks'!D496)</f>
        <v>-0.11778305062365704</v>
      </c>
      <c r="E496">
        <f>LN('25 TSE Stocks'!E497/'25 TSE Stocks'!E496)</f>
        <v>-1.9204938496995647E-2</v>
      </c>
      <c r="F496">
        <f>LN('25 TSE Stocks'!F497/'25 TSE Stocks'!F496)</f>
        <v>-1.8833972242602148E-2</v>
      </c>
      <c r="G496">
        <f>LN('25 TSE Stocks'!G497/'25 TSE Stocks'!G496)</f>
        <v>-6.5885712086959133E-2</v>
      </c>
      <c r="H496">
        <f>LN('25 TSE Stocks'!H497/'25 TSE Stocks'!H496)</f>
        <v>-3.8249910009381625E-2</v>
      </c>
      <c r="I496">
        <f>LN('25 TSE Stocks'!I497/'25 TSE Stocks'!I496)</f>
        <v>-5.1946607902748292E-2</v>
      </c>
      <c r="J496">
        <f>LN('25 TSE Stocks'!J497/'25 TSE Stocks'!J496)</f>
        <v>-9.8448215600045019E-2</v>
      </c>
      <c r="K496">
        <f>LN('25 TSE Stocks'!K497/'25 TSE Stocks'!K496)</f>
        <v>-4.5378857870047334E-2</v>
      </c>
      <c r="L496">
        <f>LN('25 TSE Stocks'!L497/'25 TSE Stocks'!L496)</f>
        <v>1.8692141592330756E-2</v>
      </c>
      <c r="M496">
        <f>LN('25 TSE Stocks'!M497/'25 TSE Stocks'!M496)</f>
        <v>-2.9437651399162486E-2</v>
      </c>
      <c r="N496">
        <f>LN('25 TSE Stocks'!N497/'25 TSE Stocks'!N496)</f>
        <v>-5.8341232360838331E-2</v>
      </c>
      <c r="O496">
        <f>LN('25 TSE Stocks'!O497/'25 TSE Stocks'!O496)</f>
        <v>6.3990465522496515E-2</v>
      </c>
      <c r="P496">
        <f>LN('25 TSE Stocks'!P497/'25 TSE Stocks'!P496)</f>
        <v>-4.5965545087277578E-2</v>
      </c>
      <c r="Q496">
        <f>LN('25 TSE Stocks'!Q497/'25 TSE Stocks'!Q496)</f>
        <v>5.495246338462971E-2</v>
      </c>
      <c r="R496">
        <f>LN('25 TSE Stocks'!R497/'25 TSE Stocks'!R496)</f>
        <v>-6.7319662345180942E-2</v>
      </c>
      <c r="S496">
        <f>LN('25 TSE Stocks'!S497/'25 TSE Stocks'!S496)</f>
        <v>4.6511663229739002E-3</v>
      </c>
      <c r="T496">
        <f>LN('25 TSE Stocks'!T497/'25 TSE Stocks'!T496)</f>
        <v>-1.7421170488508358E-2</v>
      </c>
      <c r="U496">
        <f>LN('25 TSE Stocks'!U497/'25 TSE Stocks'!U496)</f>
        <v>-2.0338475511620786E-2</v>
      </c>
      <c r="V496">
        <f>LN('25 TSE Stocks'!V497/'25 TSE Stocks'!V496)</f>
        <v>-8.3186696174739602E-2</v>
      </c>
      <c r="W496">
        <f>LN('25 TSE Stocks'!W497/'25 TSE Stocks'!W496)</f>
        <v>3.8963733426928902E-2</v>
      </c>
      <c r="X496">
        <f>LN('25 TSE Stocks'!X497/'25 TSE Stocks'!X496)</f>
        <v>1.8246134995647634E-2</v>
      </c>
      <c r="Y496">
        <f>LN('25 TSE Stocks'!Y497/'25 TSE Stocks'!Y496)</f>
        <v>-0.11190694819276367</v>
      </c>
      <c r="Z496">
        <f>LN('25 TSE Stocks'!Z497/'25 TSE Stocks'!Z496)</f>
        <v>-6.8772091399603191E-2</v>
      </c>
    </row>
    <row r="497" spans="1:26" x14ac:dyDescent="0.25">
      <c r="A497" s="1">
        <v>44732</v>
      </c>
      <c r="B497">
        <f>LN('25 TSE Stocks'!B498/'25 TSE Stocks'!B497)</f>
        <v>4.2586577506695873E-2</v>
      </c>
      <c r="C497">
        <f>LN('25 TSE Stocks'!C498/'25 TSE Stocks'!C497)</f>
        <v>6.9687579480778264E-2</v>
      </c>
      <c r="D497">
        <f>LN('25 TSE Stocks'!D498/'25 TSE Stocks'!D497)</f>
        <v>2.0175554330281641E-2</v>
      </c>
      <c r="E497">
        <f>LN('25 TSE Stocks'!E498/'25 TSE Stocks'!E497)</f>
        <v>3.2029943072285245E-2</v>
      </c>
      <c r="F497">
        <f>LN('25 TSE Stocks'!F498/'25 TSE Stocks'!F497)</f>
        <v>7.2232889855169992E-3</v>
      </c>
      <c r="G497">
        <f>LN('25 TSE Stocks'!G498/'25 TSE Stocks'!G497)</f>
        <v>2.3237368070804256E-2</v>
      </c>
      <c r="H497">
        <f>LN('25 TSE Stocks'!H498/'25 TSE Stocks'!H497)</f>
        <v>2.2676733451493847E-2</v>
      </c>
      <c r="I497">
        <f>LN('25 TSE Stocks'!I498/'25 TSE Stocks'!I497)</f>
        <v>4.0656005641128964E-2</v>
      </c>
      <c r="J497">
        <f>LN('25 TSE Stocks'!J498/'25 TSE Stocks'!J497)</f>
        <v>5.8896425274152606E-2</v>
      </c>
      <c r="K497">
        <f>LN('25 TSE Stocks'!K498/'25 TSE Stocks'!K497)</f>
        <v>4.6577116515995221E-2</v>
      </c>
      <c r="L497">
        <f>LN('25 TSE Stocks'!L498/'25 TSE Stocks'!L497)</f>
        <v>6.5919615992585901E-3</v>
      </c>
      <c r="M497">
        <f>LN('25 TSE Stocks'!M498/'25 TSE Stocks'!M497)</f>
        <v>2.688415663183381E-2</v>
      </c>
      <c r="N497">
        <f>LN('25 TSE Stocks'!N498/'25 TSE Stocks'!N497)</f>
        <v>-4.1319167943747487E-2</v>
      </c>
      <c r="O497">
        <f>LN('25 TSE Stocks'!O498/'25 TSE Stocks'!O497)</f>
        <v>5.4766095270473325E-2</v>
      </c>
      <c r="P497">
        <f>LN('25 TSE Stocks'!P498/'25 TSE Stocks'!P497)</f>
        <v>4.2632224637279496E-2</v>
      </c>
      <c r="Q497">
        <f>LN('25 TSE Stocks'!Q498/'25 TSE Stocks'!Q497)</f>
        <v>3.2459466071873576E-2</v>
      </c>
      <c r="R497">
        <f>LN('25 TSE Stocks'!R498/'25 TSE Stocks'!R497)</f>
        <v>2.664790228345857E-2</v>
      </c>
      <c r="S497">
        <f>LN('25 TSE Stocks'!S498/'25 TSE Stocks'!S497)</f>
        <v>4.4250085007677027E-2</v>
      </c>
      <c r="T497">
        <f>LN('25 TSE Stocks'!T498/'25 TSE Stocks'!T497)</f>
        <v>-4.0491266305927469E-2</v>
      </c>
      <c r="U497">
        <f>LN('25 TSE Stocks'!U498/'25 TSE Stocks'!U497)</f>
        <v>9.2681211462659063E-2</v>
      </c>
      <c r="V497">
        <f>LN('25 TSE Stocks'!V498/'25 TSE Stocks'!V497)</f>
        <v>-2.9675708932470242E-2</v>
      </c>
      <c r="W497">
        <f>LN('25 TSE Stocks'!W498/'25 TSE Stocks'!W497)</f>
        <v>-1.8086145131253836E-2</v>
      </c>
      <c r="X497">
        <f>LN('25 TSE Stocks'!X498/'25 TSE Stocks'!X497)</f>
        <v>5.0179936170441024E-2</v>
      </c>
      <c r="Y497">
        <f>LN('25 TSE Stocks'!Y498/'25 TSE Stocks'!Y497)</f>
        <v>-3.0049155256746167E-2</v>
      </c>
      <c r="Z497">
        <f>LN('25 TSE Stocks'!Z498/'25 TSE Stocks'!Z497)</f>
        <v>1.6542449464289552E-3</v>
      </c>
    </row>
    <row r="498" spans="1:26" x14ac:dyDescent="0.25">
      <c r="A498" s="1">
        <v>44739</v>
      </c>
      <c r="B498">
        <f>LN('25 TSE Stocks'!B499/'25 TSE Stocks'!B498)</f>
        <v>-4.1942219479624405E-2</v>
      </c>
      <c r="C498">
        <f>LN('25 TSE Stocks'!C499/'25 TSE Stocks'!C498)</f>
        <v>-9.7708516963757163E-3</v>
      </c>
      <c r="D498">
        <f>LN('25 TSE Stocks'!D499/'25 TSE Stocks'!D498)</f>
        <v>2.4984858892916472E-2</v>
      </c>
      <c r="E498">
        <f>LN('25 TSE Stocks'!E499/'25 TSE Stocks'!E498)</f>
        <v>-1.4865140628210297E-2</v>
      </c>
      <c r="F498">
        <f>LN('25 TSE Stocks'!F499/'25 TSE Stocks'!F498)</f>
        <v>-1.1472435394992191E-2</v>
      </c>
      <c r="G498">
        <f>LN('25 TSE Stocks'!G499/'25 TSE Stocks'!G498)</f>
        <v>-2.1300401099164267E-2</v>
      </c>
      <c r="H498">
        <f>LN('25 TSE Stocks'!H499/'25 TSE Stocks'!H498)</f>
        <v>-2.9581270684011403E-2</v>
      </c>
      <c r="I498">
        <f>LN('25 TSE Stocks'!I499/'25 TSE Stocks'!I498)</f>
        <v>-2.9309829253827302E-2</v>
      </c>
      <c r="J498">
        <f>LN('25 TSE Stocks'!J499/'25 TSE Stocks'!J498)</f>
        <v>5.3974500283282415E-3</v>
      </c>
      <c r="K498">
        <f>LN('25 TSE Stocks'!K499/'25 TSE Stocks'!K498)</f>
        <v>4.7789637093662348E-3</v>
      </c>
      <c r="L498">
        <f>LN('25 TSE Stocks'!L499/'25 TSE Stocks'!L498)</f>
        <v>2.9775636058159957E-2</v>
      </c>
      <c r="M498">
        <f>LN('25 TSE Stocks'!M499/'25 TSE Stocks'!M498)</f>
        <v>2.5534947673286749E-3</v>
      </c>
      <c r="N498">
        <f>LN('25 TSE Stocks'!N499/'25 TSE Stocks'!N498)</f>
        <v>1.4984771181359243E-2</v>
      </c>
      <c r="O498">
        <f>LN('25 TSE Stocks'!O499/'25 TSE Stocks'!O498)</f>
        <v>4.1828230017406706E-3</v>
      </c>
      <c r="P498">
        <f>LN('25 TSE Stocks'!P499/'25 TSE Stocks'!P498)</f>
        <v>-3.3959151491563561E-2</v>
      </c>
      <c r="Q498">
        <f>LN('25 TSE Stocks'!Q499/'25 TSE Stocks'!Q498)</f>
        <v>3.4635415964705187E-2</v>
      </c>
      <c r="R498">
        <f>LN('25 TSE Stocks'!R499/'25 TSE Stocks'!R498)</f>
        <v>-1.3615899764762643E-2</v>
      </c>
      <c r="S498">
        <f>LN('25 TSE Stocks'!S499/'25 TSE Stocks'!S498)</f>
        <v>-1.6788316923175003E-2</v>
      </c>
      <c r="T498">
        <f>LN('25 TSE Stocks'!T499/'25 TSE Stocks'!T498)</f>
        <v>-2.3640965446433074E-3</v>
      </c>
      <c r="U498">
        <f>LN('25 TSE Stocks'!U499/'25 TSE Stocks'!U498)</f>
        <v>-4.5544543010886993E-2</v>
      </c>
      <c r="V498">
        <f>LN('25 TSE Stocks'!V499/'25 TSE Stocks'!V498)</f>
        <v>-1.1105648896118845E-2</v>
      </c>
      <c r="W498">
        <f>LN('25 TSE Stocks'!W499/'25 TSE Stocks'!W498)</f>
        <v>-1.0384354051108644E-2</v>
      </c>
      <c r="X498">
        <f>LN('25 TSE Stocks'!X499/'25 TSE Stocks'!X498)</f>
        <v>-8.6351080657147174E-3</v>
      </c>
      <c r="Y498">
        <f>LN('25 TSE Stocks'!Y499/'25 TSE Stocks'!Y498)</f>
        <v>-3.4921140548330773E-2</v>
      </c>
      <c r="Z498">
        <f>LN('25 TSE Stocks'!Z499/'25 TSE Stocks'!Z498)</f>
        <v>3.2523107306969098E-2</v>
      </c>
    </row>
    <row r="499" spans="1:26" x14ac:dyDescent="0.25">
      <c r="A499" s="1">
        <v>44746</v>
      </c>
      <c r="B499">
        <f>LN('25 TSE Stocks'!B500/'25 TSE Stocks'!B499)</f>
        <v>0.1224434488824642</v>
      </c>
      <c r="C499">
        <f>LN('25 TSE Stocks'!C500/'25 TSE Stocks'!C499)</f>
        <v>2.6091659281156393E-2</v>
      </c>
      <c r="D499">
        <f>LN('25 TSE Stocks'!D500/'25 TSE Stocks'!D499)</f>
        <v>6.0471847002805973E-2</v>
      </c>
      <c r="E499">
        <f>LN('25 TSE Stocks'!E500/'25 TSE Stocks'!E499)</f>
        <v>2.9512540965959708E-2</v>
      </c>
      <c r="F499">
        <f>LN('25 TSE Stocks'!F500/'25 TSE Stocks'!F499)</f>
        <v>-4.6812943157857039E-3</v>
      </c>
      <c r="G499">
        <f>LN('25 TSE Stocks'!G500/'25 TSE Stocks'!G499)</f>
        <v>2.1063524653092795E-2</v>
      </c>
      <c r="H499">
        <f>LN('25 TSE Stocks'!H500/'25 TSE Stocks'!H499)</f>
        <v>-3.0482992694672983E-2</v>
      </c>
      <c r="I499">
        <f>LN('25 TSE Stocks'!I500/'25 TSE Stocks'!I499)</f>
        <v>-6.1728591070809675E-3</v>
      </c>
      <c r="J499">
        <f>LN('25 TSE Stocks'!J500/'25 TSE Stocks'!J499)</f>
        <v>7.8215438532113088E-2</v>
      </c>
      <c r="K499">
        <f>LN('25 TSE Stocks'!K500/'25 TSE Stocks'!K499)</f>
        <v>5.5637762887815627E-2</v>
      </c>
      <c r="L499">
        <f>LN('25 TSE Stocks'!L500/'25 TSE Stocks'!L499)</f>
        <v>2.1451985779295368E-2</v>
      </c>
      <c r="M499">
        <f>LN('25 TSE Stocks'!M500/'25 TSE Stocks'!M499)</f>
        <v>2.2692459877239814E-2</v>
      </c>
      <c r="N499">
        <f>LN('25 TSE Stocks'!N500/'25 TSE Stocks'!N499)</f>
        <v>2.803720835113914E-2</v>
      </c>
      <c r="O499">
        <f>LN('25 TSE Stocks'!O500/'25 TSE Stocks'!O499)</f>
        <v>2.4154333993978136E-2</v>
      </c>
      <c r="P499">
        <f>LN('25 TSE Stocks'!P500/'25 TSE Stocks'!P499)</f>
        <v>-6.746351874229975E-2</v>
      </c>
      <c r="Q499">
        <f>LN('25 TSE Stocks'!Q500/'25 TSE Stocks'!Q499)</f>
        <v>3.3475955616539328E-2</v>
      </c>
      <c r="R499">
        <f>LN('25 TSE Stocks'!R500/'25 TSE Stocks'!R499)</f>
        <v>1.3803745346559586E-2</v>
      </c>
      <c r="S499">
        <f>LN('25 TSE Stocks'!S500/'25 TSE Stocks'!S499)</f>
        <v>1.9005553829152443E-2</v>
      </c>
      <c r="T499">
        <f>LN('25 TSE Stocks'!T500/'25 TSE Stocks'!T499)</f>
        <v>1.2933681985660113E-2</v>
      </c>
      <c r="U499">
        <f>LN('25 TSE Stocks'!U500/'25 TSE Stocks'!U499)</f>
        <v>6.7407595533108072E-2</v>
      </c>
      <c r="V499">
        <f>LN('25 TSE Stocks'!V500/'25 TSE Stocks'!V499)</f>
        <v>-1.6377030560846127E-2</v>
      </c>
      <c r="W499">
        <f>LN('25 TSE Stocks'!W500/'25 TSE Stocks'!W499)</f>
        <v>-1.9322439715015828E-2</v>
      </c>
      <c r="X499">
        <f>LN('25 TSE Stocks'!X500/'25 TSE Stocks'!X499)</f>
        <v>1.9293253083970129E-2</v>
      </c>
      <c r="Y499">
        <f>LN('25 TSE Stocks'!Y500/'25 TSE Stocks'!Y499)</f>
        <v>3.3485177435102688E-2</v>
      </c>
      <c r="Z499">
        <f>LN('25 TSE Stocks'!Z500/'25 TSE Stocks'!Z499)</f>
        <v>-1.6011624647747137E-3</v>
      </c>
    </row>
    <row r="500" spans="1:26" x14ac:dyDescent="0.25">
      <c r="A500" s="1">
        <v>44753</v>
      </c>
      <c r="B500">
        <f>LN('25 TSE Stocks'!B501/'25 TSE Stocks'!B500)</f>
        <v>-1.905923980827192E-2</v>
      </c>
      <c r="C500">
        <f>LN('25 TSE Stocks'!C501/'25 TSE Stocks'!C500)</f>
        <v>-7.3605142192855204E-4</v>
      </c>
      <c r="D500">
        <f>LN('25 TSE Stocks'!D501/'25 TSE Stocks'!D500)</f>
        <v>-1.2300250018949663E-2</v>
      </c>
      <c r="E500">
        <f>LN('25 TSE Stocks'!E501/'25 TSE Stocks'!E500)</f>
        <v>-1.1968235144643131E-2</v>
      </c>
      <c r="F500">
        <f>LN('25 TSE Stocks'!F501/'25 TSE Stocks'!F500)</f>
        <v>-3.3397326575460053E-2</v>
      </c>
      <c r="G500">
        <f>LN('25 TSE Stocks'!G501/'25 TSE Stocks'!G500)</f>
        <v>2.4334376915357576E-2</v>
      </c>
      <c r="H500">
        <f>LN('25 TSE Stocks'!H501/'25 TSE Stocks'!H500)</f>
        <v>3.9678512399623944E-2</v>
      </c>
      <c r="I500">
        <f>LN('25 TSE Stocks'!I501/'25 TSE Stocks'!I500)</f>
        <v>-5.7959176946458012E-3</v>
      </c>
      <c r="J500">
        <f>LN('25 TSE Stocks'!J501/'25 TSE Stocks'!J500)</f>
        <v>3.4798624514970969E-2</v>
      </c>
      <c r="K500">
        <f>LN('25 TSE Stocks'!K501/'25 TSE Stocks'!K500)</f>
        <v>1.4615163353675803E-2</v>
      </c>
      <c r="L500">
        <f>LN('25 TSE Stocks'!L501/'25 TSE Stocks'!L500)</f>
        <v>4.9812536810684115E-3</v>
      </c>
      <c r="M500">
        <f>LN('25 TSE Stocks'!M501/'25 TSE Stocks'!M500)</f>
        <v>-8.7637731734888508E-3</v>
      </c>
      <c r="N500">
        <f>LN('25 TSE Stocks'!N501/'25 TSE Stocks'!N500)</f>
        <v>2.3540456732764305E-2</v>
      </c>
      <c r="O500">
        <f>LN('25 TSE Stocks'!O501/'25 TSE Stocks'!O500)</f>
        <v>-1.8209040090424511E-2</v>
      </c>
      <c r="P500">
        <f>LN('25 TSE Stocks'!P501/'25 TSE Stocks'!P500)</f>
        <v>1.1090695585384981E-2</v>
      </c>
      <c r="Q500">
        <f>LN('25 TSE Stocks'!Q501/'25 TSE Stocks'!Q500)</f>
        <v>8.1967987572069585E-3</v>
      </c>
      <c r="R500">
        <f>LN('25 TSE Stocks'!R501/'25 TSE Stocks'!R500)</f>
        <v>2.2101359093140052E-2</v>
      </c>
      <c r="S500">
        <f>LN('25 TSE Stocks'!S501/'25 TSE Stocks'!S500)</f>
        <v>4.1220598210694015E-2</v>
      </c>
      <c r="T500">
        <f>LN('25 TSE Stocks'!T501/'25 TSE Stocks'!T500)</f>
        <v>-9.3897057657161883E-3</v>
      </c>
      <c r="U500">
        <f>LN('25 TSE Stocks'!U501/'25 TSE Stocks'!U500)</f>
        <v>3.8468507397339743E-3</v>
      </c>
      <c r="V500">
        <f>LN('25 TSE Stocks'!V501/'25 TSE Stocks'!V500)</f>
        <v>2.3458465918311296E-2</v>
      </c>
      <c r="W500">
        <f>LN('25 TSE Stocks'!W501/'25 TSE Stocks'!W500)</f>
        <v>-7.1201206254250578E-3</v>
      </c>
      <c r="X500">
        <f>LN('25 TSE Stocks'!X501/'25 TSE Stocks'!X500)</f>
        <v>2.5400183572425121E-2</v>
      </c>
      <c r="Y500">
        <f>LN('25 TSE Stocks'!Y501/'25 TSE Stocks'!Y500)</f>
        <v>-2.9471637606170258E-2</v>
      </c>
      <c r="Z500">
        <f>LN('25 TSE Stocks'!Z501/'25 TSE Stocks'!Z500)</f>
        <v>-3.2103508059568762E-3</v>
      </c>
    </row>
    <row r="501" spans="1:26" x14ac:dyDescent="0.25">
      <c r="A501" s="1">
        <v>44760</v>
      </c>
      <c r="B501">
        <f>LN('25 TSE Stocks'!B502/'25 TSE Stocks'!B501)</f>
        <v>7.4690923463396244E-2</v>
      </c>
      <c r="C501">
        <f>LN('25 TSE Stocks'!C502/'25 TSE Stocks'!C501)</f>
        <v>2.1130061349615606E-2</v>
      </c>
      <c r="D501">
        <f>LN('25 TSE Stocks'!D502/'25 TSE Stocks'!D501)</f>
        <v>6.5852543354927268E-2</v>
      </c>
      <c r="E501">
        <f>LN('25 TSE Stocks'!E502/'25 TSE Stocks'!E501)</f>
        <v>0.10589540977623198</v>
      </c>
      <c r="F501">
        <f>LN('25 TSE Stocks'!F502/'25 TSE Stocks'!F501)</f>
        <v>4.3011479052360975E-2</v>
      </c>
      <c r="G501">
        <f>LN('25 TSE Stocks'!G502/'25 TSE Stocks'!G501)</f>
        <v>1.8096935733171254E-2</v>
      </c>
      <c r="H501">
        <f>LN('25 TSE Stocks'!H502/'25 TSE Stocks'!H501)</f>
        <v>2.2625354640637536E-2</v>
      </c>
      <c r="I501">
        <f>LN('25 TSE Stocks'!I502/'25 TSE Stocks'!I501)</f>
        <v>2.2809755872013906E-3</v>
      </c>
      <c r="J501">
        <f>LN('25 TSE Stocks'!J502/'25 TSE Stocks'!J501)</f>
        <v>4.392899699581921E-2</v>
      </c>
      <c r="K501">
        <f>LN('25 TSE Stocks'!K502/'25 TSE Stocks'!K501)</f>
        <v>1.2202047040322737E-2</v>
      </c>
      <c r="L501">
        <f>LN('25 TSE Stocks'!L502/'25 TSE Stocks'!L501)</f>
        <v>-1.8809337287976246E-2</v>
      </c>
      <c r="M501">
        <f>LN('25 TSE Stocks'!M502/'25 TSE Stocks'!M501)</f>
        <v>2.6982527916343649E-2</v>
      </c>
      <c r="N501">
        <f>LN('25 TSE Stocks'!N502/'25 TSE Stocks'!N501)</f>
        <v>4.1503080851668206E-2</v>
      </c>
      <c r="O501">
        <f>LN('25 TSE Stocks'!O502/'25 TSE Stocks'!O501)</f>
        <v>-3.3145548242787495E-2</v>
      </c>
      <c r="P501">
        <f>LN('25 TSE Stocks'!P502/'25 TSE Stocks'!P501)</f>
        <v>1.6408768188894206E-2</v>
      </c>
      <c r="Q501">
        <f>LN('25 TSE Stocks'!Q502/'25 TSE Stocks'!Q501)</f>
        <v>-2.5841202153688927E-2</v>
      </c>
      <c r="R501">
        <f>LN('25 TSE Stocks'!R502/'25 TSE Stocks'!R501)</f>
        <v>-1.6109973205195752E-2</v>
      </c>
      <c r="S501">
        <f>LN('25 TSE Stocks'!S502/'25 TSE Stocks'!S501)</f>
        <v>8.4657575530110198E-3</v>
      </c>
      <c r="T501">
        <f>LN('25 TSE Stocks'!T502/'25 TSE Stocks'!T501)</f>
        <v>3.4196332324098674E-2</v>
      </c>
      <c r="U501">
        <f>LN('25 TSE Stocks'!U502/'25 TSE Stocks'!U501)</f>
        <v>1.9528782888611027E-2</v>
      </c>
      <c r="V501">
        <f>LN('25 TSE Stocks'!V502/'25 TSE Stocks'!V501)</f>
        <v>5.4915704305121993E-2</v>
      </c>
      <c r="W501">
        <f>LN('25 TSE Stocks'!W502/'25 TSE Stocks'!W501)</f>
        <v>5.1525507981886973E-2</v>
      </c>
      <c r="X501">
        <f>LN('25 TSE Stocks'!X502/'25 TSE Stocks'!X501)</f>
        <v>6.4287018638865237E-4</v>
      </c>
      <c r="Y501">
        <f>LN('25 TSE Stocks'!Y502/'25 TSE Stocks'!Y501)</f>
        <v>5.1492633108888637E-2</v>
      </c>
      <c r="Z501">
        <f>LN('25 TSE Stocks'!Z502/'25 TSE Stocks'!Z501)</f>
        <v>2.3829655049249537E-2</v>
      </c>
    </row>
    <row r="502" spans="1:26" x14ac:dyDescent="0.25">
      <c r="A502" s="1">
        <v>44767</v>
      </c>
      <c r="B502">
        <f>LN('25 TSE Stocks'!B503/'25 TSE Stocks'!B502)</f>
        <v>4.5227884227931767E-2</v>
      </c>
      <c r="C502">
        <f>LN('25 TSE Stocks'!C503/'25 TSE Stocks'!C502)</f>
        <v>-4.8754118794154123E-2</v>
      </c>
      <c r="D502">
        <f>LN('25 TSE Stocks'!D503/'25 TSE Stocks'!D502)</f>
        <v>-2.2262135072263975E-2</v>
      </c>
      <c r="E502">
        <f>LN('25 TSE Stocks'!E503/'25 TSE Stocks'!E502)</f>
        <v>2.2018202956424149E-2</v>
      </c>
      <c r="F502">
        <f>LN('25 TSE Stocks'!F503/'25 TSE Stocks'!F502)</f>
        <v>1.8687047011226275E-2</v>
      </c>
      <c r="G502">
        <f>LN('25 TSE Stocks'!G503/'25 TSE Stocks'!G502)</f>
        <v>-3.0190076307930885E-2</v>
      </c>
      <c r="H502">
        <f>LN('25 TSE Stocks'!H503/'25 TSE Stocks'!H502)</f>
        <v>2.8667939677576637E-2</v>
      </c>
      <c r="I502">
        <f>LN('25 TSE Stocks'!I503/'25 TSE Stocks'!I502)</f>
        <v>2.4146865863939337E-2</v>
      </c>
      <c r="J502">
        <f>LN('25 TSE Stocks'!J503/'25 TSE Stocks'!J502)</f>
        <v>-2.724208735842926E-2</v>
      </c>
      <c r="K502">
        <f>LN('25 TSE Stocks'!K503/'25 TSE Stocks'!K502)</f>
        <v>-2.45547135842442E-2</v>
      </c>
      <c r="L502">
        <f>LN('25 TSE Stocks'!L503/'25 TSE Stocks'!L502)</f>
        <v>2.5001289063703136E-2</v>
      </c>
      <c r="M502">
        <f>LN('25 TSE Stocks'!M503/'25 TSE Stocks'!M502)</f>
        <v>7.6208778600233493E-3</v>
      </c>
      <c r="N502">
        <f>LN('25 TSE Stocks'!N503/'25 TSE Stocks'!N502)</f>
        <v>1.8167965790060397E-2</v>
      </c>
      <c r="O502">
        <f>LN('25 TSE Stocks'!O503/'25 TSE Stocks'!O502)</f>
        <v>-1.4815065575797861E-2</v>
      </c>
      <c r="P502">
        <f>LN('25 TSE Stocks'!P503/'25 TSE Stocks'!P502)</f>
        <v>5.4542960358608943E-2</v>
      </c>
      <c r="Q502">
        <f>LN('25 TSE Stocks'!Q503/'25 TSE Stocks'!Q502)</f>
        <v>9.3799640143915966E-3</v>
      </c>
      <c r="R502">
        <f>LN('25 TSE Stocks'!R503/'25 TSE Stocks'!R502)</f>
        <v>1.3350886636883604E-2</v>
      </c>
      <c r="S502">
        <f>LN('25 TSE Stocks'!S503/'25 TSE Stocks'!S502)</f>
        <v>-6.3425626109833832E-3</v>
      </c>
      <c r="T502">
        <f>LN('25 TSE Stocks'!T503/'25 TSE Stocks'!T502)</f>
        <v>-1.550419321015597E-2</v>
      </c>
      <c r="U502">
        <f>LN('25 TSE Stocks'!U503/'25 TSE Stocks'!U502)</f>
        <v>-9.9759913743699344E-3</v>
      </c>
      <c r="V502">
        <f>LN('25 TSE Stocks'!V503/'25 TSE Stocks'!V502)</f>
        <v>-2.3882716255582449E-3</v>
      </c>
      <c r="W502">
        <f>LN('25 TSE Stocks'!W503/'25 TSE Stocks'!W502)</f>
        <v>-5.78521230996121E-3</v>
      </c>
      <c r="X502">
        <f>LN('25 TSE Stocks'!X503/'25 TSE Stocks'!X502)</f>
        <v>-1.5544271808361427E-2</v>
      </c>
      <c r="Y502">
        <f>LN('25 TSE Stocks'!Y503/'25 TSE Stocks'!Y502)</f>
        <v>1.0362874270298243E-2</v>
      </c>
      <c r="Z502">
        <f>LN('25 TSE Stocks'!Z503/'25 TSE Stocks'!Z502)</f>
        <v>9.3750840894126202E-3</v>
      </c>
    </row>
    <row r="503" spans="1:26" x14ac:dyDescent="0.25">
      <c r="A503" s="1">
        <v>44774</v>
      </c>
      <c r="B503">
        <f>LN('25 TSE Stocks'!B504/'25 TSE Stocks'!B503)</f>
        <v>1.7939990110191928E-2</v>
      </c>
      <c r="C503">
        <f>LN('25 TSE Stocks'!C504/'25 TSE Stocks'!C503)</f>
        <v>0.10414859387563143</v>
      </c>
      <c r="D503">
        <f>LN('25 TSE Stocks'!D504/'25 TSE Stocks'!D503)</f>
        <v>1.9942045308225052E-2</v>
      </c>
      <c r="E503">
        <f>LN('25 TSE Stocks'!E504/'25 TSE Stocks'!E503)</f>
        <v>1.4607342168532086E-2</v>
      </c>
      <c r="F503">
        <f>LN('25 TSE Stocks'!F504/'25 TSE Stocks'!F503)</f>
        <v>-5.2324701974403344E-2</v>
      </c>
      <c r="G503">
        <f>LN('25 TSE Stocks'!G504/'25 TSE Stocks'!G503)</f>
        <v>-6.5728778326726136E-3</v>
      </c>
      <c r="H503">
        <f>LN('25 TSE Stocks'!H504/'25 TSE Stocks'!H503)</f>
        <v>2.7868876440459225E-2</v>
      </c>
      <c r="I503">
        <f>LN('25 TSE Stocks'!I504/'25 TSE Stocks'!I503)</f>
        <v>4.3325933472377322E-2</v>
      </c>
      <c r="J503">
        <f>LN('25 TSE Stocks'!J504/'25 TSE Stocks'!J503)</f>
        <v>-0.12153763471948452</v>
      </c>
      <c r="K503">
        <f>LN('25 TSE Stocks'!K504/'25 TSE Stocks'!K503)</f>
        <v>-3.4486179985881361E-2</v>
      </c>
      <c r="L503">
        <f>LN('25 TSE Stocks'!L504/'25 TSE Stocks'!L503)</f>
        <v>3.6969115722210151E-3</v>
      </c>
      <c r="M503">
        <f>LN('25 TSE Stocks'!M504/'25 TSE Stocks'!M503)</f>
        <v>-3.2405271680607674E-2</v>
      </c>
      <c r="N503">
        <f>LN('25 TSE Stocks'!N504/'25 TSE Stocks'!N503)</f>
        <v>-2.2161636117571857E-2</v>
      </c>
      <c r="O503">
        <f>LN('25 TSE Stocks'!O504/'25 TSE Stocks'!O503)</f>
        <v>1.5427650436373582E-2</v>
      </c>
      <c r="P503">
        <f>LN('25 TSE Stocks'!P504/'25 TSE Stocks'!P503)</f>
        <v>-1.7137341630901692E-3</v>
      </c>
      <c r="Q503">
        <f>LN('25 TSE Stocks'!Q504/'25 TSE Stocks'!Q503)</f>
        <v>3.46618632528677E-2</v>
      </c>
      <c r="R503">
        <f>LN('25 TSE Stocks'!R504/'25 TSE Stocks'!R503)</f>
        <v>-8.5092028829291434E-3</v>
      </c>
      <c r="S503">
        <f>LN('25 TSE Stocks'!S504/'25 TSE Stocks'!S503)</f>
        <v>1.9948172550515585E-2</v>
      </c>
      <c r="T503">
        <f>LN('25 TSE Stocks'!T504/'25 TSE Stocks'!T503)</f>
        <v>2.8893383542144204E-3</v>
      </c>
      <c r="U503">
        <f>LN('25 TSE Stocks'!U504/'25 TSE Stocks'!U503)</f>
        <v>1.6628463105898956E-2</v>
      </c>
      <c r="V503">
        <f>LN('25 TSE Stocks'!V504/'25 TSE Stocks'!V503)</f>
        <v>5.7609989379192414E-2</v>
      </c>
      <c r="W503">
        <f>LN('25 TSE Stocks'!W504/'25 TSE Stocks'!W503)</f>
        <v>-1.9993823079419666E-2</v>
      </c>
      <c r="X503">
        <f>LN('25 TSE Stocks'!X504/'25 TSE Stocks'!X503)</f>
        <v>-1.2479602879969052E-2</v>
      </c>
      <c r="Y503">
        <f>LN('25 TSE Stocks'!Y504/'25 TSE Stocks'!Y503)</f>
        <v>-1.4157896322771191E-2</v>
      </c>
      <c r="Z503">
        <f>LN('25 TSE Stocks'!Z504/'25 TSE Stocks'!Z503)</f>
        <v>9.2879072523724404E-3</v>
      </c>
    </row>
    <row r="504" spans="1:26" x14ac:dyDescent="0.25">
      <c r="A504" s="1">
        <v>44781</v>
      </c>
      <c r="B504">
        <f>LN('25 TSE Stocks'!B505/'25 TSE Stocks'!B504)</f>
        <v>7.7910752320466209E-2</v>
      </c>
      <c r="C504">
        <f>LN('25 TSE Stocks'!C505/'25 TSE Stocks'!C504)</f>
        <v>1.7579918902257574E-2</v>
      </c>
      <c r="D504">
        <f>LN('25 TSE Stocks'!D505/'25 TSE Stocks'!D504)</f>
        <v>-1.1682348789571783E-2</v>
      </c>
      <c r="E504">
        <f>LN('25 TSE Stocks'!E505/'25 TSE Stocks'!E504)</f>
        <v>-4.651047457449084E-3</v>
      </c>
      <c r="F504">
        <f>LN('25 TSE Stocks'!F505/'25 TSE Stocks'!F504)</f>
        <v>2.7467617503096477E-2</v>
      </c>
      <c r="G504">
        <f>LN('25 TSE Stocks'!G505/'25 TSE Stocks'!G504)</f>
        <v>5.6364687168337082E-3</v>
      </c>
      <c r="H504">
        <f>LN('25 TSE Stocks'!H505/'25 TSE Stocks'!H504)</f>
        <v>7.1386073836977426E-2</v>
      </c>
      <c r="I504">
        <f>LN('25 TSE Stocks'!I505/'25 TSE Stocks'!I504)</f>
        <v>-1.0510022785459405E-2</v>
      </c>
      <c r="J504">
        <f>LN('25 TSE Stocks'!J505/'25 TSE Stocks'!J504)</f>
        <v>5.3166341016892507E-2</v>
      </c>
      <c r="K504">
        <f>LN('25 TSE Stocks'!K505/'25 TSE Stocks'!K504)</f>
        <v>-4.6893331077425384E-3</v>
      </c>
      <c r="L504">
        <f>LN('25 TSE Stocks'!L505/'25 TSE Stocks'!L504)</f>
        <v>3.0286900366334791E-2</v>
      </c>
      <c r="M504">
        <f>LN('25 TSE Stocks'!M505/'25 TSE Stocks'!M504)</f>
        <v>-9.7715465072621237E-3</v>
      </c>
      <c r="N504">
        <f>LN('25 TSE Stocks'!N505/'25 TSE Stocks'!N504)</f>
        <v>3.4994797440674984E-2</v>
      </c>
      <c r="O504">
        <f>LN('25 TSE Stocks'!O505/'25 TSE Stocks'!O504)</f>
        <v>-1.6049762282899536E-2</v>
      </c>
      <c r="P504">
        <f>LN('25 TSE Stocks'!P505/'25 TSE Stocks'!P504)</f>
        <v>0.14948413746838379</v>
      </c>
      <c r="Q504">
        <f>LN('25 TSE Stocks'!Q505/'25 TSE Stocks'!Q504)</f>
        <v>-3.8819992184911223E-2</v>
      </c>
      <c r="R504">
        <f>LN('25 TSE Stocks'!R505/'25 TSE Stocks'!R504)</f>
        <v>1.2369832621565102E-2</v>
      </c>
      <c r="S504">
        <f>LN('25 TSE Stocks'!S505/'25 TSE Stocks'!S504)</f>
        <v>-1.6771862630385635E-2</v>
      </c>
      <c r="T504">
        <f>LN('25 TSE Stocks'!T505/'25 TSE Stocks'!T504)</f>
        <v>1.545980559817591E-2</v>
      </c>
      <c r="U504">
        <f>LN('25 TSE Stocks'!U505/'25 TSE Stocks'!U504)</f>
        <v>8.1273607143916016E-3</v>
      </c>
      <c r="V504">
        <f>LN('25 TSE Stocks'!V505/'25 TSE Stocks'!V504)</f>
        <v>2.1438965095637599E-2</v>
      </c>
      <c r="W504">
        <f>LN('25 TSE Stocks'!W505/'25 TSE Stocks'!W504)</f>
        <v>3.7920822373678879E-2</v>
      </c>
      <c r="X504">
        <f>LN('25 TSE Stocks'!X505/'25 TSE Stocks'!X504)</f>
        <v>4.0160768753096633E-2</v>
      </c>
      <c r="Y504">
        <f>LN('25 TSE Stocks'!Y505/'25 TSE Stocks'!Y504)</f>
        <v>-6.6762468949802013E-3</v>
      </c>
      <c r="Z504">
        <f>LN('25 TSE Stocks'!Z505/'25 TSE Stocks'!Z504)</f>
        <v>-1.8662991341785052E-2</v>
      </c>
    </row>
    <row r="505" spans="1:26" x14ac:dyDescent="0.25">
      <c r="A505" s="1">
        <v>44788</v>
      </c>
      <c r="B505">
        <f>LN('25 TSE Stocks'!B506/'25 TSE Stocks'!B505)</f>
        <v>-3.442025806572558E-2</v>
      </c>
      <c r="C505">
        <f>LN('25 TSE Stocks'!C506/'25 TSE Stocks'!C505)</f>
        <v>-1.7579918902257647E-2</v>
      </c>
      <c r="D505">
        <f>LN('25 TSE Stocks'!D506/'25 TSE Stocks'!D505)</f>
        <v>7.0257276712897389E-3</v>
      </c>
      <c r="E505">
        <f>LN('25 TSE Stocks'!E506/'25 TSE Stocks'!E505)</f>
        <v>6.5412177670690061E-2</v>
      </c>
      <c r="F505">
        <f>LN('25 TSE Stocks'!F506/'25 TSE Stocks'!F505)</f>
        <v>1.2371792989653756E-3</v>
      </c>
      <c r="G505">
        <f>LN('25 TSE Stocks'!G506/'25 TSE Stocks'!G505)</f>
        <v>7.0012595578371343E-3</v>
      </c>
      <c r="H505">
        <f>LN('25 TSE Stocks'!H506/'25 TSE Stocks'!H505)</f>
        <v>2.9099988435869684E-2</v>
      </c>
      <c r="I505">
        <f>LN('25 TSE Stocks'!I506/'25 TSE Stocks'!I505)</f>
        <v>5.4634282239499231E-3</v>
      </c>
      <c r="J505">
        <f>LN('25 TSE Stocks'!J506/'25 TSE Stocks'!J505)</f>
        <v>3.2266230940959116E-2</v>
      </c>
      <c r="K505">
        <f>LN('25 TSE Stocks'!K506/'25 TSE Stocks'!K505)</f>
        <v>-2.1378512403470804E-2</v>
      </c>
      <c r="L505">
        <f>LN('25 TSE Stocks'!L506/'25 TSE Stocks'!L505)</f>
        <v>-1.9277588160035827E-2</v>
      </c>
      <c r="M505">
        <f>LN('25 TSE Stocks'!M506/'25 TSE Stocks'!M505)</f>
        <v>1.5713736644859536E-2</v>
      </c>
      <c r="N505">
        <f>LN('25 TSE Stocks'!N506/'25 TSE Stocks'!N505)</f>
        <v>-8.537149028237415E-3</v>
      </c>
      <c r="O505">
        <f>LN('25 TSE Stocks'!O506/'25 TSE Stocks'!O505)</f>
        <v>1.6661972112990038E-2</v>
      </c>
      <c r="P505">
        <f>LN('25 TSE Stocks'!P506/'25 TSE Stocks'!P505)</f>
        <v>-1.4782526750052062E-3</v>
      </c>
      <c r="Q505">
        <f>LN('25 TSE Stocks'!Q506/'25 TSE Stocks'!Q505)</f>
        <v>3.0771727333807373E-2</v>
      </c>
      <c r="R505">
        <f>LN('25 TSE Stocks'!R506/'25 TSE Stocks'!R505)</f>
        <v>3.284892663588708E-2</v>
      </c>
      <c r="S505">
        <f>LN('25 TSE Stocks'!S506/'25 TSE Stocks'!S505)</f>
        <v>1.2605088008251348E-2</v>
      </c>
      <c r="T505">
        <f>LN('25 TSE Stocks'!T506/'25 TSE Stocks'!T505)</f>
        <v>2.5246769990488412E-2</v>
      </c>
      <c r="U505">
        <f>LN('25 TSE Stocks'!U506/'25 TSE Stocks'!U505)</f>
        <v>4.4686309411892014E-2</v>
      </c>
      <c r="V505">
        <f>LN('25 TSE Stocks'!V506/'25 TSE Stocks'!V505)</f>
        <v>2.5306736131587178E-2</v>
      </c>
      <c r="W505">
        <f>LN('25 TSE Stocks'!W506/'25 TSE Stocks'!W505)</f>
        <v>-2.3493065606473439E-3</v>
      </c>
      <c r="X505">
        <f>LN('25 TSE Stocks'!X506/'25 TSE Stocks'!X505)</f>
        <v>7.5901290242864679E-3</v>
      </c>
      <c r="Y505">
        <f>LN('25 TSE Stocks'!Y506/'25 TSE Stocks'!Y505)</f>
        <v>-1.4458061265345138E-2</v>
      </c>
      <c r="Z505">
        <f>LN('25 TSE Stocks'!Z506/'25 TSE Stocks'!Z505)</f>
        <v>1.5576597367687069E-2</v>
      </c>
    </row>
    <row r="506" spans="1:26" x14ac:dyDescent="0.25">
      <c r="A506" s="1">
        <v>44795</v>
      </c>
      <c r="B506">
        <f>LN('25 TSE Stocks'!B507/'25 TSE Stocks'!B506)</f>
        <v>-1.7169900724540409E-2</v>
      </c>
      <c r="C506">
        <f>LN('25 TSE Stocks'!C507/'25 TSE Stocks'!C506)</f>
        <v>-5.1796057115774771E-2</v>
      </c>
      <c r="D506">
        <f>LN('25 TSE Stocks'!D507/'25 TSE Stocks'!D506)</f>
        <v>-1.6470969854726701E-2</v>
      </c>
      <c r="E506">
        <f>LN('25 TSE Stocks'!E507/'25 TSE Stocks'!E506)</f>
        <v>-2.9356780074041734E-2</v>
      </c>
      <c r="F506">
        <f>LN('25 TSE Stocks'!F507/'25 TSE Stocks'!F506)</f>
        <v>5.4794739072119795E-3</v>
      </c>
      <c r="G506">
        <f>LN('25 TSE Stocks'!G507/'25 TSE Stocks'!G506)</f>
        <v>-1.9728166463635396E-2</v>
      </c>
      <c r="H506">
        <f>LN('25 TSE Stocks'!H507/'25 TSE Stocks'!H506)</f>
        <v>1.8939980934329508E-2</v>
      </c>
      <c r="I506">
        <f>LN('25 TSE Stocks'!I507/'25 TSE Stocks'!I506)</f>
        <v>2.7635610172086125E-2</v>
      </c>
      <c r="J506">
        <f>LN('25 TSE Stocks'!J507/'25 TSE Stocks'!J506)</f>
        <v>-2.7445267397922794E-2</v>
      </c>
      <c r="K506">
        <f>LN('25 TSE Stocks'!K507/'25 TSE Stocks'!K506)</f>
        <v>-1.9394578180428081E-2</v>
      </c>
      <c r="L506">
        <f>LN('25 TSE Stocks'!L507/'25 TSE Stocks'!L506)</f>
        <v>-1.2240077918412052E-2</v>
      </c>
      <c r="M506">
        <f>LN('25 TSE Stocks'!M507/'25 TSE Stocks'!M506)</f>
        <v>-1.8726816977076219E-3</v>
      </c>
      <c r="N506">
        <f>LN('25 TSE Stocks'!N507/'25 TSE Stocks'!N506)</f>
        <v>2.9187914187294071E-2</v>
      </c>
      <c r="O506">
        <f>LN('25 TSE Stocks'!O507/'25 TSE Stocks'!O506)</f>
        <v>-1.2315447442971245E-2</v>
      </c>
      <c r="P506">
        <f>LN('25 TSE Stocks'!P507/'25 TSE Stocks'!P506)</f>
        <v>3.631478553190471E-2</v>
      </c>
      <c r="Q506">
        <f>LN('25 TSE Stocks'!Q507/'25 TSE Stocks'!Q506)</f>
        <v>1.2048384562814006E-2</v>
      </c>
      <c r="R506">
        <f>LN('25 TSE Stocks'!R507/'25 TSE Stocks'!R506)</f>
        <v>1.2878443869221642E-2</v>
      </c>
      <c r="S506">
        <f>LN('25 TSE Stocks'!S507/'25 TSE Stocks'!S506)</f>
        <v>-1.5781397928381381E-2</v>
      </c>
      <c r="T506">
        <f>LN('25 TSE Stocks'!T507/'25 TSE Stocks'!T506)</f>
        <v>4.4223236651216016E-3</v>
      </c>
      <c r="U506">
        <f>LN('25 TSE Stocks'!U507/'25 TSE Stocks'!U506)</f>
        <v>-1.0537389350809898E-2</v>
      </c>
      <c r="V506">
        <f>LN('25 TSE Stocks'!V507/'25 TSE Stocks'!V506)</f>
        <v>3.4408638547425885E-3</v>
      </c>
      <c r="W506">
        <f>LN('25 TSE Stocks'!W507/'25 TSE Stocks'!W506)</f>
        <v>-1.3531979338184792E-2</v>
      </c>
      <c r="X506">
        <f>LN('25 TSE Stocks'!X507/'25 TSE Stocks'!X506)</f>
        <v>2.6734617553509015E-2</v>
      </c>
      <c r="Y506">
        <f>LN('25 TSE Stocks'!Y507/'25 TSE Stocks'!Y506)</f>
        <v>2.9083347100798949E-3</v>
      </c>
      <c r="Z506">
        <f>LN('25 TSE Stocks'!Z507/'25 TSE Stocks'!Z506)</f>
        <v>-6.2015132782746018E-3</v>
      </c>
    </row>
    <row r="507" spans="1:26" x14ac:dyDescent="0.25">
      <c r="A507" s="1">
        <v>44802</v>
      </c>
      <c r="B507">
        <f>LN('25 TSE Stocks'!B508/'25 TSE Stocks'!B507)</f>
        <v>-9.5458683679012044E-2</v>
      </c>
      <c r="C507">
        <f>LN('25 TSE Stocks'!C508/'25 TSE Stocks'!C507)</f>
        <v>-4.4810934854341962E-2</v>
      </c>
      <c r="D507">
        <f>LN('25 TSE Stocks'!D508/'25 TSE Stocks'!D507)</f>
        <v>-7.7673083641921825E-2</v>
      </c>
      <c r="E507">
        <f>LN('25 TSE Stocks'!E508/'25 TSE Stocks'!E507)</f>
        <v>-5.1323038229911591E-2</v>
      </c>
      <c r="F507">
        <f>LN('25 TSE Stocks'!F508/'25 TSE Stocks'!F507)</f>
        <v>-2.0007640609226683E-2</v>
      </c>
      <c r="G507">
        <f>LN('25 TSE Stocks'!G508/'25 TSE Stocks'!G507)</f>
        <v>-2.8387801957967383E-2</v>
      </c>
      <c r="H507">
        <f>LN('25 TSE Stocks'!H508/'25 TSE Stocks'!H507)</f>
        <v>6.7114942360519667E-2</v>
      </c>
      <c r="I507">
        <f>LN('25 TSE Stocks'!I508/'25 TSE Stocks'!I507)</f>
        <v>-1.1363637586479709E-3</v>
      </c>
      <c r="J507">
        <f>LN('25 TSE Stocks'!J508/'25 TSE Stocks'!J507)</f>
        <v>-7.6356718474591884E-2</v>
      </c>
      <c r="K507">
        <f>LN('25 TSE Stocks'!K508/'25 TSE Stocks'!K507)</f>
        <v>-1.2315408264603221E-2</v>
      </c>
      <c r="L507">
        <f>LN('25 TSE Stocks'!L508/'25 TSE Stocks'!L507)</f>
        <v>-2.4661458601077245E-3</v>
      </c>
      <c r="M507">
        <f>LN('25 TSE Stocks'!M508/'25 TSE Stocks'!M507)</f>
        <v>-3.496860635804222E-2</v>
      </c>
      <c r="N507">
        <f>LN('25 TSE Stocks'!N508/'25 TSE Stocks'!N507)</f>
        <v>-9.1255103610588841E-3</v>
      </c>
      <c r="O507">
        <f>LN('25 TSE Stocks'!O508/'25 TSE Stocks'!O507)</f>
        <v>2.5689507227457598E-2</v>
      </c>
      <c r="P507">
        <f>LN('25 TSE Stocks'!P508/'25 TSE Stocks'!P507)</f>
        <v>-1.8719010167987479E-2</v>
      </c>
      <c r="Q507">
        <f>LN('25 TSE Stocks'!Q508/'25 TSE Stocks'!Q507)</f>
        <v>-1.3059075023114999E-2</v>
      </c>
      <c r="R507">
        <f>LN('25 TSE Stocks'!R508/'25 TSE Stocks'!R507)</f>
        <v>-2.7364868470381356E-2</v>
      </c>
      <c r="S507">
        <f>LN('25 TSE Stocks'!S508/'25 TSE Stocks'!S507)</f>
        <v>-1.9272578802375061E-2</v>
      </c>
      <c r="T507">
        <f>LN('25 TSE Stocks'!T508/'25 TSE Stocks'!T507)</f>
        <v>9.8793851816442856E-3</v>
      </c>
      <c r="U507">
        <f>LN('25 TSE Stocks'!U508/'25 TSE Stocks'!U507)</f>
        <v>-2.2246995649045649E-2</v>
      </c>
      <c r="V507">
        <f>LN('25 TSE Stocks'!V508/'25 TSE Stocks'!V507)</f>
        <v>1.067700603124061E-2</v>
      </c>
      <c r="W507">
        <f>LN('25 TSE Stocks'!W508/'25 TSE Stocks'!W507)</f>
        <v>-4.0956203143633022E-3</v>
      </c>
      <c r="X507">
        <f>LN('25 TSE Stocks'!X508/'25 TSE Stocks'!X507)</f>
        <v>-1.1724879403721708E-2</v>
      </c>
      <c r="Y507">
        <f>LN('25 TSE Stocks'!Y508/'25 TSE Stocks'!Y507)</f>
        <v>-2.8475122561734723E-2</v>
      </c>
      <c r="Z507">
        <f>LN('25 TSE Stocks'!Z508/'25 TSE Stocks'!Z507)</f>
        <v>0</v>
      </c>
    </row>
    <row r="508" spans="1:26" x14ac:dyDescent="0.25">
      <c r="A508" s="1">
        <v>44809</v>
      </c>
      <c r="B508">
        <f>LN('25 TSE Stocks'!B509/'25 TSE Stocks'!B508)</f>
        <v>3.1612637287348276E-2</v>
      </c>
      <c r="C508">
        <f>LN('25 TSE Stocks'!C509/'25 TSE Stocks'!C508)</f>
        <v>3.0007125736415739E-3</v>
      </c>
      <c r="D508">
        <f>LN('25 TSE Stocks'!D509/'25 TSE Stocks'!D508)</f>
        <v>3.0305394029131079E-2</v>
      </c>
      <c r="E508">
        <f>LN('25 TSE Stocks'!E509/'25 TSE Stocks'!E508)</f>
        <v>2.1657325484568349E-2</v>
      </c>
      <c r="F508">
        <f>LN('25 TSE Stocks'!F509/'25 TSE Stocks'!F508)</f>
        <v>1.425335074132005E-2</v>
      </c>
      <c r="G508">
        <f>LN('25 TSE Stocks'!G509/'25 TSE Stocks'!G508)</f>
        <v>1.4294631257629559E-2</v>
      </c>
      <c r="H508">
        <f>LN('25 TSE Stocks'!H509/'25 TSE Stocks'!H508)</f>
        <v>7.5985885943818582E-2</v>
      </c>
      <c r="I508">
        <f>LN('25 TSE Stocks'!I509/'25 TSE Stocks'!I508)</f>
        <v>-1.3273918702598978E-3</v>
      </c>
      <c r="J508">
        <f>LN('25 TSE Stocks'!J509/'25 TSE Stocks'!J508)</f>
        <v>2.514170729905706E-2</v>
      </c>
      <c r="K508">
        <f>LN('25 TSE Stocks'!K509/'25 TSE Stocks'!K508)</f>
        <v>1.5980678300261741E-2</v>
      </c>
      <c r="L508">
        <f>LN('25 TSE Stocks'!L509/'25 TSE Stocks'!L508)</f>
        <v>-6.191951775726845E-3</v>
      </c>
      <c r="M508">
        <f>LN('25 TSE Stocks'!M509/'25 TSE Stocks'!M508)</f>
        <v>-2.2671929416241995E-3</v>
      </c>
      <c r="N508">
        <f>LN('25 TSE Stocks'!N509/'25 TSE Stocks'!N508)</f>
        <v>4.2257215330798133E-2</v>
      </c>
      <c r="O508">
        <f>LN('25 TSE Stocks'!O509/'25 TSE Stocks'!O508)</f>
        <v>-1.0929111980861416E-2</v>
      </c>
      <c r="P508">
        <f>LN('25 TSE Stocks'!P509/'25 TSE Stocks'!P508)</f>
        <v>3.1476051372801052E-2</v>
      </c>
      <c r="Q508">
        <f>LN('25 TSE Stocks'!Q509/'25 TSE Stocks'!Q508)</f>
        <v>-6.0850844790157066E-3</v>
      </c>
      <c r="R508">
        <f>LN('25 TSE Stocks'!R509/'25 TSE Stocks'!R508)</f>
        <v>6.4721848183381184E-2</v>
      </c>
      <c r="S508">
        <f>LN('25 TSE Stocks'!S509/'25 TSE Stocks'!S508)</f>
        <v>3.5428059975812255E-2</v>
      </c>
      <c r="T508">
        <f>LN('25 TSE Stocks'!T509/'25 TSE Stocks'!T508)</f>
        <v>2.1610770134156031E-2</v>
      </c>
      <c r="U508">
        <f>LN('25 TSE Stocks'!U509/'25 TSE Stocks'!U508)</f>
        <v>-5.0006712213671164E-4</v>
      </c>
      <c r="V508">
        <f>LN('25 TSE Stocks'!V509/'25 TSE Stocks'!V508)</f>
        <v>1.7267211002291838E-2</v>
      </c>
      <c r="W508">
        <f>LN('25 TSE Stocks'!W509/'25 TSE Stocks'!W508)</f>
        <v>2.8987510179540224E-2</v>
      </c>
      <c r="X508">
        <f>LN('25 TSE Stocks'!X509/'25 TSE Stocks'!X508)</f>
        <v>1.7841162089157255E-2</v>
      </c>
      <c r="Y508">
        <f>LN('25 TSE Stocks'!Y509/'25 TSE Stocks'!Y508)</f>
        <v>1.7769456421003353E-2</v>
      </c>
      <c r="Z508">
        <f>LN('25 TSE Stocks'!Z509/'25 TSE Stocks'!Z508)</f>
        <v>7.7459009933213765E-3</v>
      </c>
    </row>
    <row r="509" spans="1:26" x14ac:dyDescent="0.25">
      <c r="A509" s="1">
        <v>44816</v>
      </c>
      <c r="B509">
        <f>LN('25 TSE Stocks'!B510/'25 TSE Stocks'!B509)</f>
        <v>-7.9273797443493443E-2</v>
      </c>
      <c r="C509">
        <f>LN('25 TSE Stocks'!C510/'25 TSE Stocks'!C509)</f>
        <v>-2.1962300841725874E-2</v>
      </c>
      <c r="D509">
        <f>LN('25 TSE Stocks'!D510/'25 TSE Stocks'!D509)</f>
        <v>-9.3818762276457662E-2</v>
      </c>
      <c r="E509">
        <f>LN('25 TSE Stocks'!E510/'25 TSE Stocks'!E509)</f>
        <v>7.4993967382217374E-3</v>
      </c>
      <c r="F509">
        <f>LN('25 TSE Stocks'!F510/'25 TSE Stocks'!F509)</f>
        <v>4.7974509875321264E-3</v>
      </c>
      <c r="G509">
        <f>LN('25 TSE Stocks'!G510/'25 TSE Stocks'!G509)</f>
        <v>-2.3364428841688805E-2</v>
      </c>
      <c r="H509">
        <f>LN('25 TSE Stocks'!H510/'25 TSE Stocks'!H509)</f>
        <v>-1.1447337762169246E-2</v>
      </c>
      <c r="I509">
        <f>LN('25 TSE Stocks'!I510/'25 TSE Stocks'!I509)</f>
        <v>5.4286911507925625E-2</v>
      </c>
      <c r="J509">
        <f>LN('25 TSE Stocks'!J510/'25 TSE Stocks'!J509)</f>
        <v>-2.217984536838508E-2</v>
      </c>
      <c r="K509">
        <f>LN('25 TSE Stocks'!K510/'25 TSE Stocks'!K509)</f>
        <v>1.9324185009021642E-2</v>
      </c>
      <c r="L509">
        <f>LN('25 TSE Stocks'!L510/'25 TSE Stocks'!L509)</f>
        <v>8.6580976358345222E-3</v>
      </c>
      <c r="M509">
        <f>LN('25 TSE Stocks'!M510/'25 TSE Stocks'!M509)</f>
        <v>9.0381748318892428E-3</v>
      </c>
      <c r="N509">
        <f>LN('25 TSE Stocks'!N510/'25 TSE Stocks'!N509)</f>
        <v>-2.5214581164047917E-2</v>
      </c>
      <c r="O509">
        <f>LN('25 TSE Stocks'!O510/'25 TSE Stocks'!O509)</f>
        <v>-1.6620867438380042E-2</v>
      </c>
      <c r="P509">
        <f>LN('25 TSE Stocks'!P510/'25 TSE Stocks'!P509)</f>
        <v>2.8129435228439635E-3</v>
      </c>
      <c r="Q509">
        <f>LN('25 TSE Stocks'!Q510/'25 TSE Stocks'!Q509)</f>
        <v>-9.1978262155532377E-3</v>
      </c>
      <c r="R509">
        <f>LN('25 TSE Stocks'!R510/'25 TSE Stocks'!R509)</f>
        <v>1.3704643251555716E-2</v>
      </c>
      <c r="S509">
        <f>LN('25 TSE Stocks'!S510/'25 TSE Stocks'!S509)</f>
        <v>-8.519716161441454E-3</v>
      </c>
      <c r="T509">
        <f>LN('25 TSE Stocks'!T510/'25 TSE Stocks'!T509)</f>
        <v>-7.6619054569586426E-2</v>
      </c>
      <c r="U509">
        <f>LN('25 TSE Stocks'!U510/'25 TSE Stocks'!U509)</f>
        <v>1.7190466889823827E-2</v>
      </c>
      <c r="V509">
        <f>LN('25 TSE Stocks'!V510/'25 TSE Stocks'!V509)</f>
        <v>-4.3522260743448858E-2</v>
      </c>
      <c r="W509">
        <f>LN('25 TSE Stocks'!W510/'25 TSE Stocks'!W509)</f>
        <v>6.622569149056891E-3</v>
      </c>
      <c r="X509">
        <f>LN('25 TSE Stocks'!X510/'25 TSE Stocks'!X509)</f>
        <v>-1.4123743971070517E-2</v>
      </c>
      <c r="Y509">
        <f>LN('25 TSE Stocks'!Y510/'25 TSE Stocks'!Y509)</f>
        <v>-1.6773933532554904E-2</v>
      </c>
      <c r="Z509">
        <f>LN('25 TSE Stocks'!Z510/'25 TSE Stocks'!Z509)</f>
        <v>-3.0912650721591564E-3</v>
      </c>
    </row>
    <row r="510" spans="1:26" x14ac:dyDescent="0.25">
      <c r="A510" s="1">
        <v>44823</v>
      </c>
      <c r="B510">
        <f>LN('25 TSE Stocks'!B511/'25 TSE Stocks'!B510)</f>
        <v>-2.36867830951988E-2</v>
      </c>
      <c r="C510">
        <f>LN('25 TSE Stocks'!C511/'25 TSE Stocks'!C510)</f>
        <v>-4.7833506784157709E-2</v>
      </c>
      <c r="D510">
        <f>LN('25 TSE Stocks'!D511/'25 TSE Stocks'!D510)</f>
        <v>-3.0515501967489141E-2</v>
      </c>
      <c r="E510">
        <f>LN('25 TSE Stocks'!E511/'25 TSE Stocks'!E510)</f>
        <v>2.0478431602902657E-2</v>
      </c>
      <c r="F510">
        <f>LN('25 TSE Stocks'!F511/'25 TSE Stocks'!F510)</f>
        <v>-1.0723102382677419E-2</v>
      </c>
      <c r="G510">
        <f>LN('25 TSE Stocks'!G511/'25 TSE Stocks'!G510)</f>
        <v>-1.2319933128214099E-3</v>
      </c>
      <c r="H510">
        <f>LN('25 TSE Stocks'!H511/'25 TSE Stocks'!H510)</f>
        <v>3.284018066257569E-3</v>
      </c>
      <c r="I510">
        <f>LN('25 TSE Stocks'!I511/'25 TSE Stocks'!I510)</f>
        <v>-1.1023875983574741E-2</v>
      </c>
      <c r="J510">
        <f>LN('25 TSE Stocks'!J511/'25 TSE Stocks'!J510)</f>
        <v>-1.5022924184591979E-2</v>
      </c>
      <c r="K510">
        <f>LN('25 TSE Stocks'!K511/'25 TSE Stocks'!K510)</f>
        <v>-2.1766184889691797E-2</v>
      </c>
      <c r="L510">
        <f>LN('25 TSE Stocks'!L511/'25 TSE Stocks'!L510)</f>
        <v>-1.2322822386158934E-3</v>
      </c>
      <c r="M510">
        <f>LN('25 TSE Stocks'!M511/'25 TSE Stocks'!M510)</f>
        <v>-1.8158784230906045E-2</v>
      </c>
      <c r="N510">
        <f>LN('25 TSE Stocks'!N511/'25 TSE Stocks'!N510)</f>
        <v>1.4908976749672878E-2</v>
      </c>
      <c r="O510">
        <f>LN('25 TSE Stocks'!O511/'25 TSE Stocks'!O510)</f>
        <v>5.5710658448211497E-3</v>
      </c>
      <c r="P510">
        <f>LN('25 TSE Stocks'!P511/'25 TSE Stocks'!P510)</f>
        <v>-5.6337181219045917E-3</v>
      </c>
      <c r="Q510">
        <f>LN('25 TSE Stocks'!Q511/'25 TSE Stocks'!Q510)</f>
        <v>3.0752842037194109E-3</v>
      </c>
      <c r="R510">
        <f>LN('25 TSE Stocks'!R511/'25 TSE Stocks'!R510)</f>
        <v>-6.2369068599783355E-3</v>
      </c>
      <c r="S510">
        <f>LN('25 TSE Stocks'!S511/'25 TSE Stocks'!S510)</f>
        <v>-1.0702207855134828E-3</v>
      </c>
      <c r="T510">
        <f>LN('25 TSE Stocks'!T511/'25 TSE Stocks'!T510)</f>
        <v>-2.3942706796882967E-2</v>
      </c>
      <c r="U510">
        <f>LN('25 TSE Stocks'!U511/'25 TSE Stocks'!U510)</f>
        <v>-1.2201263565302609E-2</v>
      </c>
      <c r="V510">
        <f>LN('25 TSE Stocks'!V511/'25 TSE Stocks'!V510)</f>
        <v>-1.5824452988759573E-2</v>
      </c>
      <c r="W510">
        <f>LN('25 TSE Stocks'!W511/'25 TSE Stocks'!W510)</f>
        <v>-1.6514938747925123E-3</v>
      </c>
      <c r="X510">
        <f>LN('25 TSE Stocks'!X511/'25 TSE Stocks'!X510)</f>
        <v>3.0874033245589841E-3</v>
      </c>
      <c r="Y510">
        <f>LN('25 TSE Stocks'!Y511/'25 TSE Stocks'!Y510)</f>
        <v>2.3599917394580613E-2</v>
      </c>
      <c r="Z510">
        <f>LN('25 TSE Stocks'!Z511/'25 TSE Stocks'!Z510)</f>
        <v>-3.1007494990496938E-3</v>
      </c>
    </row>
    <row r="511" spans="1:26" x14ac:dyDescent="0.25">
      <c r="A511" s="1">
        <v>44830</v>
      </c>
      <c r="B511">
        <f>LN('25 TSE Stocks'!B512/'25 TSE Stocks'!B511)</f>
        <v>-0.15186361315796212</v>
      </c>
      <c r="C511">
        <f>LN('25 TSE Stocks'!C512/'25 TSE Stocks'!C511)</f>
        <v>-2.1925324411764729E-2</v>
      </c>
      <c r="D511">
        <f>LN('25 TSE Stocks'!D512/'25 TSE Stocks'!D511)</f>
        <v>-4.1702696681335222E-2</v>
      </c>
      <c r="E511">
        <f>LN('25 TSE Stocks'!E512/'25 TSE Stocks'!E511)</f>
        <v>-0.1386926679065453</v>
      </c>
      <c r="F511">
        <f>LN('25 TSE Stocks'!F512/'25 TSE Stocks'!F511)</f>
        <v>-0.10482321229211297</v>
      </c>
      <c r="G511">
        <f>LN('25 TSE Stocks'!G512/'25 TSE Stocks'!G511)</f>
        <v>-7.7908251233440418E-2</v>
      </c>
      <c r="H511">
        <f>LN('25 TSE Stocks'!H512/'25 TSE Stocks'!H511)</f>
        <v>-0.16348372187156165</v>
      </c>
      <c r="I511">
        <f>LN('25 TSE Stocks'!I512/'25 TSE Stocks'!I511)</f>
        <v>-1.2249901788724435E-2</v>
      </c>
      <c r="J511">
        <f>LN('25 TSE Stocks'!J512/'25 TSE Stocks'!J511)</f>
        <v>-2.8678562454281121E-2</v>
      </c>
      <c r="K511">
        <f>LN('25 TSE Stocks'!K512/'25 TSE Stocks'!K511)</f>
        <v>3.6018304024768522E-2</v>
      </c>
      <c r="L511">
        <f>LN('25 TSE Stocks'!L512/'25 TSE Stocks'!L511)</f>
        <v>3.6323614611605104E-2</v>
      </c>
      <c r="M511">
        <f>LN('25 TSE Stocks'!M512/'25 TSE Stocks'!M511)</f>
        <v>-3.7507563043655955E-2</v>
      </c>
      <c r="N511">
        <f>LN('25 TSE Stocks'!N512/'25 TSE Stocks'!N511)</f>
        <v>-1.5660320860243108E-2</v>
      </c>
      <c r="O511">
        <f>LN('25 TSE Stocks'!O512/'25 TSE Stocks'!O511)</f>
        <v>2.619702354759797E-2</v>
      </c>
      <c r="P511">
        <f>LN('25 TSE Stocks'!P512/'25 TSE Stocks'!P511)</f>
        <v>-1.9972254289463125E-2</v>
      </c>
      <c r="Q511">
        <f>LN('25 TSE Stocks'!Q512/'25 TSE Stocks'!Q511)</f>
        <v>3.0244208642127332E-2</v>
      </c>
      <c r="R511">
        <f>LN('25 TSE Stocks'!R512/'25 TSE Stocks'!R511)</f>
        <v>-1.8430591161480703E-2</v>
      </c>
      <c r="S511">
        <f>LN('25 TSE Stocks'!S512/'25 TSE Stocks'!S511)</f>
        <v>1.4878054057437994E-2</v>
      </c>
      <c r="T511">
        <f>LN('25 TSE Stocks'!T512/'25 TSE Stocks'!T511)</f>
        <v>-4.9677070249505226E-2</v>
      </c>
      <c r="U511">
        <f>LN('25 TSE Stocks'!U512/'25 TSE Stocks'!U511)</f>
        <v>-2.180198344265254E-2</v>
      </c>
      <c r="V511">
        <f>LN('25 TSE Stocks'!V512/'25 TSE Stocks'!V511)</f>
        <v>-2.694365081425126E-2</v>
      </c>
      <c r="W511">
        <f>LN('25 TSE Stocks'!W512/'25 TSE Stocks'!W511)</f>
        <v>-4.2200408344461302E-2</v>
      </c>
      <c r="X511">
        <f>LN('25 TSE Stocks'!X512/'25 TSE Stocks'!X511)</f>
        <v>8.59429974694342E-3</v>
      </c>
      <c r="Y511">
        <f>LN('25 TSE Stocks'!Y512/'25 TSE Stocks'!Y511)</f>
        <v>-4.9811102524985315E-2</v>
      </c>
      <c r="Z511">
        <f>LN('25 TSE Stocks'!Z512/'25 TSE Stocks'!Z511)</f>
        <v>-7.5781550711224013E-2</v>
      </c>
    </row>
    <row r="512" spans="1:26" x14ac:dyDescent="0.25">
      <c r="A512" s="1">
        <v>44837</v>
      </c>
      <c r="B512">
        <f>LN('25 TSE Stocks'!B513/'25 TSE Stocks'!B512)</f>
        <v>0.15010804977835299</v>
      </c>
      <c r="C512">
        <f>LN('25 TSE Stocks'!C513/'25 TSE Stocks'!C512)</f>
        <v>6.0334484180171774E-2</v>
      </c>
      <c r="D512">
        <f>LN('25 TSE Stocks'!D513/'25 TSE Stocks'!D512)</f>
        <v>6.7273441186917152E-2</v>
      </c>
      <c r="E512">
        <f>LN('25 TSE Stocks'!E513/'25 TSE Stocks'!E512)</f>
        <v>0.12282170668491546</v>
      </c>
      <c r="F512">
        <f>LN('25 TSE Stocks'!F513/'25 TSE Stocks'!F512)</f>
        <v>2.5538018680353627E-2</v>
      </c>
      <c r="G512">
        <f>LN('25 TSE Stocks'!G513/'25 TSE Stocks'!G512)</f>
        <v>6.9609069178175886E-2</v>
      </c>
      <c r="H512">
        <f>LN('25 TSE Stocks'!H513/'25 TSE Stocks'!H512)</f>
        <v>-1.1650594256428429E-2</v>
      </c>
      <c r="I512">
        <f>LN('25 TSE Stocks'!I513/'25 TSE Stocks'!I512)</f>
        <v>2.3453488438610937E-2</v>
      </c>
      <c r="J512">
        <f>LN('25 TSE Stocks'!J513/'25 TSE Stocks'!J512)</f>
        <v>2.9073700734947961E-2</v>
      </c>
      <c r="K512">
        <f>LN('25 TSE Stocks'!K513/'25 TSE Stocks'!K512)</f>
        <v>-8.2889925786124186E-3</v>
      </c>
      <c r="L512">
        <f>LN('25 TSE Stocks'!L513/'25 TSE Stocks'!L512)</f>
        <v>4.3266491573397403E-3</v>
      </c>
      <c r="M512">
        <f>LN('25 TSE Stocks'!M513/'25 TSE Stocks'!M512)</f>
        <v>3.764950394402504E-2</v>
      </c>
      <c r="N512">
        <f>LN('25 TSE Stocks'!N513/'25 TSE Stocks'!N512)</f>
        <v>4.1948810339665833E-2</v>
      </c>
      <c r="O512">
        <f>LN('25 TSE Stocks'!O513/'25 TSE Stocks'!O512)</f>
        <v>-3.0527415638355697E-2</v>
      </c>
      <c r="P512">
        <f>LN('25 TSE Stocks'!P513/'25 TSE Stocks'!P512)</f>
        <v>5.74725300195941E-3</v>
      </c>
      <c r="Q512">
        <f>LN('25 TSE Stocks'!Q513/'25 TSE Stocks'!Q512)</f>
        <v>-7.4262029301716574E-3</v>
      </c>
      <c r="R512">
        <f>LN('25 TSE Stocks'!R513/'25 TSE Stocks'!R512)</f>
        <v>-5.6692395821113802E-2</v>
      </c>
      <c r="S512">
        <f>LN('25 TSE Stocks'!S513/'25 TSE Stocks'!S512)</f>
        <v>-3.6523827988082389E-2</v>
      </c>
      <c r="T512">
        <f>LN('25 TSE Stocks'!T513/'25 TSE Stocks'!T512)</f>
        <v>4.8904851769338391E-2</v>
      </c>
      <c r="U512">
        <f>LN('25 TSE Stocks'!U513/'25 TSE Stocks'!U512)</f>
        <v>-2.4196741218572383E-2</v>
      </c>
      <c r="V512">
        <f>LN('25 TSE Stocks'!V513/'25 TSE Stocks'!V512)</f>
        <v>6.0348948004822683E-2</v>
      </c>
      <c r="W512">
        <f>LN('25 TSE Stocks'!W513/'25 TSE Stocks'!W512)</f>
        <v>3.2323392038634463E-2</v>
      </c>
      <c r="X512">
        <f>LN('25 TSE Stocks'!X513/'25 TSE Stocks'!X512)</f>
        <v>-2.2875828998920648E-2</v>
      </c>
      <c r="Y512">
        <f>LN('25 TSE Stocks'!Y513/'25 TSE Stocks'!Y512)</f>
        <v>2.0223127118849368E-2</v>
      </c>
      <c r="Z512">
        <f>LN('25 TSE Stocks'!Z513/'25 TSE Stocks'!Z512)</f>
        <v>1.2597456167293873E-2</v>
      </c>
    </row>
    <row r="513" spans="1:26" x14ac:dyDescent="0.25">
      <c r="A513" s="1">
        <v>44844</v>
      </c>
      <c r="B513">
        <f>LN('25 TSE Stocks'!B514/'25 TSE Stocks'!B513)</f>
        <v>-8.5281687161342292E-3</v>
      </c>
      <c r="C513">
        <f>LN('25 TSE Stocks'!C514/'25 TSE Stocks'!C513)</f>
        <v>-1.258867922835155E-2</v>
      </c>
      <c r="D513">
        <f>LN('25 TSE Stocks'!D514/'25 TSE Stocks'!D513)</f>
        <v>-6.3896818379352155E-2</v>
      </c>
      <c r="E513">
        <f>LN('25 TSE Stocks'!E514/'25 TSE Stocks'!E513)</f>
        <v>-7.6227429389365636E-2</v>
      </c>
      <c r="F513">
        <f>LN('25 TSE Stocks'!F514/'25 TSE Stocks'!F513)</f>
        <v>9.9093617751903288E-3</v>
      </c>
      <c r="G513">
        <f>LN('25 TSE Stocks'!G514/'25 TSE Stocks'!G513)</f>
        <v>1.1268453078389393E-2</v>
      </c>
      <c r="H513">
        <f>LN('25 TSE Stocks'!H514/'25 TSE Stocks'!H513)</f>
        <v>-2.3716540646847285E-2</v>
      </c>
      <c r="I513">
        <f>LN('25 TSE Stocks'!I514/'25 TSE Stocks'!I513)</f>
        <v>1.9221093616922008E-2</v>
      </c>
      <c r="J513">
        <f>LN('25 TSE Stocks'!J514/'25 TSE Stocks'!J513)</f>
        <v>-6.1756010379174974E-3</v>
      </c>
      <c r="K513">
        <f>LN('25 TSE Stocks'!K514/'25 TSE Stocks'!K513)</f>
        <v>-1.6786999319728199E-2</v>
      </c>
      <c r="L513">
        <f>LN('25 TSE Stocks'!L514/'25 TSE Stocks'!L513)</f>
        <v>1.189756469131077E-3</v>
      </c>
      <c r="M513">
        <f>LN('25 TSE Stocks'!M514/'25 TSE Stocks'!M513)</f>
        <v>5.4949841571035676E-3</v>
      </c>
      <c r="N513">
        <f>LN('25 TSE Stocks'!N514/'25 TSE Stocks'!N513)</f>
        <v>-3.248549381264748E-3</v>
      </c>
      <c r="O513">
        <f>LN('25 TSE Stocks'!O514/'25 TSE Stocks'!O513)</f>
        <v>1.7819253609191652E-2</v>
      </c>
      <c r="P513">
        <f>LN('25 TSE Stocks'!P514/'25 TSE Stocks'!P513)</f>
        <v>3.5189991712960091E-2</v>
      </c>
      <c r="Q513">
        <f>LN('25 TSE Stocks'!Q514/'25 TSE Stocks'!Q513)</f>
        <v>-6.0606878375389439E-3</v>
      </c>
      <c r="R513">
        <f>LN('25 TSE Stocks'!R514/'25 TSE Stocks'!R513)</f>
        <v>2.2885899887915648E-2</v>
      </c>
      <c r="S513">
        <f>LN('25 TSE Stocks'!S514/'25 TSE Stocks'!S513)</f>
        <v>6.5431249197775041E-3</v>
      </c>
      <c r="T513">
        <f>LN('25 TSE Stocks'!T514/'25 TSE Stocks'!T513)</f>
        <v>-1.0362760654066536E-2</v>
      </c>
      <c r="U513">
        <f>LN('25 TSE Stocks'!U514/'25 TSE Stocks'!U513)</f>
        <v>-4.5264376379469352E-3</v>
      </c>
      <c r="V513">
        <f>LN('25 TSE Stocks'!V514/'25 TSE Stocks'!V513)</f>
        <v>-8.6962573794813094E-4</v>
      </c>
      <c r="W513">
        <f>LN('25 TSE Stocks'!W514/'25 TSE Stocks'!W513)</f>
        <v>-6.0955246301918203E-3</v>
      </c>
      <c r="X513">
        <f>LN('25 TSE Stocks'!X514/'25 TSE Stocks'!X513)</f>
        <v>-5.6444067149458849E-3</v>
      </c>
      <c r="Y513">
        <f>LN('25 TSE Stocks'!Y514/'25 TSE Stocks'!Y513)</f>
        <v>-4.6091037240402574E-2</v>
      </c>
      <c r="Z513">
        <f>LN('25 TSE Stocks'!Z514/'25 TSE Stocks'!Z513)</f>
        <v>-1.7007246092847192E-2</v>
      </c>
    </row>
    <row r="514" spans="1:26" x14ac:dyDescent="0.25">
      <c r="A514" s="1">
        <v>44851</v>
      </c>
      <c r="B514">
        <f>LN('25 TSE Stocks'!B515/'25 TSE Stocks'!B514)</f>
        <v>0.13773109333587263</v>
      </c>
      <c r="C514">
        <f>LN('25 TSE Stocks'!C515/'25 TSE Stocks'!C514)</f>
        <v>-1.5157849051366332E-2</v>
      </c>
      <c r="D514">
        <f>LN('25 TSE Stocks'!D515/'25 TSE Stocks'!D514)</f>
        <v>-1.6260530483226194E-2</v>
      </c>
      <c r="E514">
        <f>LN('25 TSE Stocks'!E515/'25 TSE Stocks'!E514)</f>
        <v>-2.4429622481864571E-2</v>
      </c>
      <c r="F514">
        <f>LN('25 TSE Stocks'!F515/'25 TSE Stocks'!F514)</f>
        <v>5.3316353898520324E-2</v>
      </c>
      <c r="G514">
        <f>LN('25 TSE Stocks'!G515/'25 TSE Stocks'!G514)</f>
        <v>-1.0261680210603101E-2</v>
      </c>
      <c r="H514">
        <f>LN('25 TSE Stocks'!H515/'25 TSE Stocks'!H514)</f>
        <v>-1.0050347085925931E-2</v>
      </c>
      <c r="I514">
        <f>LN('25 TSE Stocks'!I515/'25 TSE Stocks'!I514)</f>
        <v>2.3862492519389808E-2</v>
      </c>
      <c r="J514">
        <f>LN('25 TSE Stocks'!J515/'25 TSE Stocks'!J514)</f>
        <v>-2.0693040590017097E-2</v>
      </c>
      <c r="K514">
        <f>LN('25 TSE Stocks'!K515/'25 TSE Stocks'!K514)</f>
        <v>-6.3652174103149772E-2</v>
      </c>
      <c r="L514">
        <f>LN('25 TSE Stocks'!L515/'25 TSE Stocks'!L514)</f>
        <v>-2.1635483379739247E-2</v>
      </c>
      <c r="M514">
        <f>LN('25 TSE Stocks'!M515/'25 TSE Stocks'!M514)</f>
        <v>-2.2163378710407505E-2</v>
      </c>
      <c r="N514">
        <f>LN('25 TSE Stocks'!N515/'25 TSE Stocks'!N514)</f>
        <v>2.8863619933018836E-2</v>
      </c>
      <c r="O514">
        <f>LN('25 TSE Stocks'!O515/'25 TSE Stocks'!O514)</f>
        <v>-2.7162163143768386E-2</v>
      </c>
      <c r="P514">
        <f>LN('25 TSE Stocks'!P515/'25 TSE Stocks'!P514)</f>
        <v>-5.8379562494365385E-2</v>
      </c>
      <c r="Q514">
        <f>LN('25 TSE Stocks'!Q515/'25 TSE Stocks'!Q514)</f>
        <v>-3.2958637682189221E-2</v>
      </c>
      <c r="R514">
        <f>LN('25 TSE Stocks'!R515/'25 TSE Stocks'!R514)</f>
        <v>-8.9115608977179692E-4</v>
      </c>
      <c r="S514">
        <f>LN('25 TSE Stocks'!S515/'25 TSE Stocks'!S514)</f>
        <v>2.2569398691473865E-2</v>
      </c>
      <c r="T514">
        <f>LN('25 TSE Stocks'!T515/'25 TSE Stocks'!T514)</f>
        <v>-1.4193379691614201E-2</v>
      </c>
      <c r="U514">
        <f>LN('25 TSE Stocks'!U515/'25 TSE Stocks'!U514)</f>
        <v>-2.5984746683478131E-2</v>
      </c>
      <c r="V514">
        <f>LN('25 TSE Stocks'!V515/'25 TSE Stocks'!V514)</f>
        <v>4.3490762034303248E-4</v>
      </c>
      <c r="W514">
        <f>LN('25 TSE Stocks'!W515/'25 TSE Stocks'!W514)</f>
        <v>-4.4255415164580541E-3</v>
      </c>
      <c r="X514">
        <f>LN('25 TSE Stocks'!X515/'25 TSE Stocks'!X514)</f>
        <v>-2.4834057723746902E-2</v>
      </c>
      <c r="Y514">
        <f>LN('25 TSE Stocks'!Y515/'25 TSE Stocks'!Y514)</f>
        <v>-2.2258529867017499E-2</v>
      </c>
      <c r="Z514">
        <f>LN('25 TSE Stocks'!Z515/'25 TSE Stocks'!Z514)</f>
        <v>-2.0797973624052377E-2</v>
      </c>
    </row>
    <row r="515" spans="1:26" x14ac:dyDescent="0.25">
      <c r="A515" s="1">
        <v>44858</v>
      </c>
      <c r="B515">
        <f>LN('25 TSE Stocks'!B516/'25 TSE Stocks'!B515)</f>
        <v>5.7258439560734412E-2</v>
      </c>
      <c r="C515">
        <f>LN('25 TSE Stocks'!C516/'25 TSE Stocks'!C515)</f>
        <v>8.0353559968317299E-4</v>
      </c>
      <c r="D515">
        <f>LN('25 TSE Stocks'!D516/'25 TSE Stocks'!D515)</f>
        <v>-5.9790810188706418E-3</v>
      </c>
      <c r="E515">
        <f>LN('25 TSE Stocks'!E516/'25 TSE Stocks'!E515)</f>
        <v>4.0390714459849139E-2</v>
      </c>
      <c r="F515">
        <f>LN('25 TSE Stocks'!F516/'25 TSE Stocks'!F515)</f>
        <v>-1.1281529498363673E-2</v>
      </c>
      <c r="G515">
        <f>LN('25 TSE Stocks'!G516/'25 TSE Stocks'!G515)</f>
        <v>2.1158268550243053E-2</v>
      </c>
      <c r="H515">
        <f>LN('25 TSE Stocks'!H516/'25 TSE Stocks'!H515)</f>
        <v>-2.6613627474835599E-2</v>
      </c>
      <c r="I515">
        <f>LN('25 TSE Stocks'!I516/'25 TSE Stocks'!I515)</f>
        <v>-1.508742743685469E-2</v>
      </c>
      <c r="J515">
        <f>LN('25 TSE Stocks'!J516/'25 TSE Stocks'!J515)</f>
        <v>1.1548942792992718E-2</v>
      </c>
      <c r="K515">
        <f>LN('25 TSE Stocks'!K516/'25 TSE Stocks'!K515)</f>
        <v>1.0256548132647359E-2</v>
      </c>
      <c r="L515">
        <f>LN('25 TSE Stocks'!L516/'25 TSE Stocks'!L515)</f>
        <v>-4.872128944128363E-3</v>
      </c>
      <c r="M515">
        <f>LN('25 TSE Stocks'!M516/'25 TSE Stocks'!M515)</f>
        <v>1.8003335050866553E-2</v>
      </c>
      <c r="N515">
        <f>LN('25 TSE Stocks'!N516/'25 TSE Stocks'!N515)</f>
        <v>4.6663694705530591E-2</v>
      </c>
      <c r="O515">
        <f>LN('25 TSE Stocks'!O516/'25 TSE Stocks'!O515)</f>
        <v>-5.0042541881157088E-2</v>
      </c>
      <c r="P515">
        <f>LN('25 TSE Stocks'!P516/'25 TSE Stocks'!P515)</f>
        <v>-8.8364800687485666E-3</v>
      </c>
      <c r="Q515">
        <f>LN('25 TSE Stocks'!Q516/'25 TSE Stocks'!Q515)</f>
        <v>4.1796753183906341E-3</v>
      </c>
      <c r="R515">
        <f>LN('25 TSE Stocks'!R516/'25 TSE Stocks'!R515)</f>
        <v>-1.7629534908138501E-2</v>
      </c>
      <c r="S515">
        <f>LN('25 TSE Stocks'!S516/'25 TSE Stocks'!S515)</f>
        <v>5.2994333170066936E-3</v>
      </c>
      <c r="T515">
        <f>LN('25 TSE Stocks'!T516/'25 TSE Stocks'!T515)</f>
        <v>-6.2170070670190304E-4</v>
      </c>
      <c r="U515">
        <f>LN('25 TSE Stocks'!U516/'25 TSE Stocks'!U515)</f>
        <v>-6.1073869935761053E-3</v>
      </c>
      <c r="V515">
        <f>LN('25 TSE Stocks'!V516/'25 TSE Stocks'!V515)</f>
        <v>7.3640990002657386E-3</v>
      </c>
      <c r="W515">
        <f>LN('25 TSE Stocks'!W516/'25 TSE Stocks'!W515)</f>
        <v>3.4060125504552985E-3</v>
      </c>
      <c r="X515">
        <f>LN('25 TSE Stocks'!X516/'25 TSE Stocks'!X515)</f>
        <v>-3.0771743582390362E-2</v>
      </c>
      <c r="Y515">
        <f>LN('25 TSE Stocks'!Y516/'25 TSE Stocks'!Y515)</f>
        <v>2.2258529867017457E-2</v>
      </c>
      <c r="Z515">
        <f>LN('25 TSE Stocks'!Z516/'25 TSE Stocks'!Z515)</f>
        <v>8.2330290939333708E-2</v>
      </c>
    </row>
    <row r="516" spans="1:26" x14ac:dyDescent="0.25">
      <c r="A516" s="1">
        <v>44865</v>
      </c>
      <c r="B516">
        <f>LN('25 TSE Stocks'!B517/'25 TSE Stocks'!B516)</f>
        <v>1.8061931709224457E-2</v>
      </c>
      <c r="C516">
        <f>LN('25 TSE Stocks'!C517/'25 TSE Stocks'!C516)</f>
        <v>-0.13020932072226946</v>
      </c>
      <c r="D516">
        <f>LN('25 TSE Stocks'!D517/'25 TSE Stocks'!D516)</f>
        <v>1.0440084251286542E-2</v>
      </c>
      <c r="E516">
        <f>LN('25 TSE Stocks'!E517/'25 TSE Stocks'!E516)</f>
        <v>6.9966808296061014E-2</v>
      </c>
      <c r="F516">
        <f>LN('25 TSE Stocks'!F517/'25 TSE Stocks'!F516)</f>
        <v>2.087154501144866E-2</v>
      </c>
      <c r="G516">
        <f>LN('25 TSE Stocks'!G517/'25 TSE Stocks'!G516)</f>
        <v>-2.2416924667592781E-2</v>
      </c>
      <c r="H516">
        <f>LN('25 TSE Stocks'!H517/'25 TSE Stocks'!H516)</f>
        <v>0.24530286855546596</v>
      </c>
      <c r="I516">
        <f>LN('25 TSE Stocks'!I517/'25 TSE Stocks'!I516)</f>
        <v>5.1590297281144219E-2</v>
      </c>
      <c r="J516">
        <f>LN('25 TSE Stocks'!J517/'25 TSE Stocks'!J516)</f>
        <v>-3.0967021230897011E-2</v>
      </c>
      <c r="K516">
        <f>LN('25 TSE Stocks'!K517/'25 TSE Stocks'!K516)</f>
        <v>-3.8338962599865616E-3</v>
      </c>
      <c r="L516">
        <f>LN('25 TSE Stocks'!L517/'25 TSE Stocks'!L516)</f>
        <v>-3.669692993298365E-3</v>
      </c>
      <c r="M516">
        <f>LN('25 TSE Stocks'!M517/'25 TSE Stocks'!M516)</f>
        <v>5.8192442034975733E-3</v>
      </c>
      <c r="N516">
        <f>LN('25 TSE Stocks'!N517/'25 TSE Stocks'!N516)</f>
        <v>5.3493494491853562E-3</v>
      </c>
      <c r="O516">
        <f>LN('25 TSE Stocks'!O517/'25 TSE Stocks'!O516)</f>
        <v>-2.1949667924164584E-2</v>
      </c>
      <c r="P516">
        <f>LN('25 TSE Stocks'!P517/'25 TSE Stocks'!P516)</f>
        <v>-2.9629671983185737E-3</v>
      </c>
      <c r="Q516">
        <f>LN('25 TSE Stocks'!Q517/'25 TSE Stocks'!Q516)</f>
        <v>2.5734887984801821E-2</v>
      </c>
      <c r="R516">
        <f>LN('25 TSE Stocks'!R517/'25 TSE Stocks'!R516)</f>
        <v>-6.5551150462879347E-3</v>
      </c>
      <c r="S516">
        <f>LN('25 TSE Stocks'!S517/'25 TSE Stocks'!S516)</f>
        <v>1.0515351579706912E-2</v>
      </c>
      <c r="T516">
        <f>LN('25 TSE Stocks'!T517/'25 TSE Stocks'!T516)</f>
        <v>-5.9575697581625363E-2</v>
      </c>
      <c r="U516">
        <f>LN('25 TSE Stocks'!U517/'25 TSE Stocks'!U516)</f>
        <v>-8.1620525558002213E-2</v>
      </c>
      <c r="V516">
        <f>LN('25 TSE Stocks'!V517/'25 TSE Stocks'!V516)</f>
        <v>0.11061215614805756</v>
      </c>
      <c r="W516">
        <f>LN('25 TSE Stocks'!W517/'25 TSE Stocks'!W516)</f>
        <v>-2.9327570669501903E-2</v>
      </c>
      <c r="X516">
        <f>LN('25 TSE Stocks'!X517/'25 TSE Stocks'!X516)</f>
        <v>-4.001886497777217E-2</v>
      </c>
      <c r="Y516">
        <f>LN('25 TSE Stocks'!Y517/'25 TSE Stocks'!Y516)</f>
        <v>1.6632314046555088E-2</v>
      </c>
      <c r="Z516">
        <f>LN('25 TSE Stocks'!Z517/'25 TSE Stocks'!Z516)</f>
        <v>-3.1124573506311752E-2</v>
      </c>
    </row>
    <row r="517" spans="1:26" x14ac:dyDescent="0.25">
      <c r="A517" s="1">
        <v>44872</v>
      </c>
      <c r="B517">
        <f>LN('25 TSE Stocks'!B518/'25 TSE Stocks'!B517)</f>
        <v>0.26144586151554033</v>
      </c>
      <c r="C517">
        <f>LN('25 TSE Stocks'!C518/'25 TSE Stocks'!C517)</f>
        <v>7.997232726741238E-2</v>
      </c>
      <c r="D517">
        <f>LN('25 TSE Stocks'!D518/'25 TSE Stocks'!D517)</f>
        <v>9.4770528589070951E-2</v>
      </c>
      <c r="E517">
        <f>LN('25 TSE Stocks'!E518/'25 TSE Stocks'!E517)</f>
        <v>4.5512827390449623E-2</v>
      </c>
      <c r="F517">
        <f>LN('25 TSE Stocks'!F518/'25 TSE Stocks'!F517)</f>
        <v>1.2457697925112447E-2</v>
      </c>
      <c r="G517">
        <f>LN('25 TSE Stocks'!G518/'25 TSE Stocks'!G517)</f>
        <v>8.0281456503648319E-3</v>
      </c>
      <c r="H517">
        <f>LN('25 TSE Stocks'!H518/'25 TSE Stocks'!H517)</f>
        <v>-6.5146679664658804E-3</v>
      </c>
      <c r="I517">
        <f>LN('25 TSE Stocks'!I518/'25 TSE Stocks'!I517)</f>
        <v>-5.8780157276113333E-2</v>
      </c>
      <c r="J517">
        <f>LN('25 TSE Stocks'!J518/'25 TSE Stocks'!J517)</f>
        <v>0.11510365825599768</v>
      </c>
      <c r="K517">
        <f>LN('25 TSE Stocks'!K518/'25 TSE Stocks'!K517)</f>
        <v>4.7508925355429686E-2</v>
      </c>
      <c r="L517">
        <f>LN('25 TSE Stocks'!L518/'25 TSE Stocks'!L517)</f>
        <v>-2.7330931195963769E-2</v>
      </c>
      <c r="M517">
        <f>LN('25 TSE Stocks'!M518/'25 TSE Stocks'!M517)</f>
        <v>4.7589552047872775E-2</v>
      </c>
      <c r="N517">
        <f>LN('25 TSE Stocks'!N518/'25 TSE Stocks'!N517)</f>
        <v>-1.0727553449138196E-2</v>
      </c>
      <c r="O517">
        <f>LN('25 TSE Stocks'!O518/'25 TSE Stocks'!O517)</f>
        <v>2.2607375763417207E-2</v>
      </c>
      <c r="P517">
        <f>LN('25 TSE Stocks'!P518/'25 TSE Stocks'!P517)</f>
        <v>7.1561232314367132E-2</v>
      </c>
      <c r="Q517">
        <f>LN('25 TSE Stocks'!Q518/'25 TSE Stocks'!Q517)</f>
        <v>3.1017924157512256E-2</v>
      </c>
      <c r="R517">
        <f>LN('25 TSE Stocks'!R518/'25 TSE Stocks'!R517)</f>
        <v>3.5003185462444533E-2</v>
      </c>
      <c r="S517">
        <f>LN('25 TSE Stocks'!S518/'25 TSE Stocks'!S517)</f>
        <v>3.1331221140584666E-3</v>
      </c>
      <c r="T517">
        <f>LN('25 TSE Stocks'!T518/'25 TSE Stocks'!T517)</f>
        <v>3.2470378496606299E-2</v>
      </c>
      <c r="U517">
        <f>LN('25 TSE Stocks'!U518/'25 TSE Stocks'!U517)</f>
        <v>5.976171968141817E-2</v>
      </c>
      <c r="V517">
        <f>LN('25 TSE Stocks'!V518/'25 TSE Stocks'!V517)</f>
        <v>2.1407522070969336E-2</v>
      </c>
      <c r="W517">
        <f>LN('25 TSE Stocks'!W518/'25 TSE Stocks'!W517)</f>
        <v>1.6322641806566073E-2</v>
      </c>
      <c r="X517">
        <f>LN('25 TSE Stocks'!X518/'25 TSE Stocks'!X517)</f>
        <v>-1.3850202353563796E-3</v>
      </c>
      <c r="Y517">
        <f>LN('25 TSE Stocks'!Y518/'25 TSE Stocks'!Y517)</f>
        <v>9.8117875362704082E-2</v>
      </c>
      <c r="Z517">
        <f>LN('25 TSE Stocks'!Z518/'25 TSE Stocks'!Z517)</f>
        <v>2.4652025547203173E-2</v>
      </c>
    </row>
    <row r="518" spans="1:26" x14ac:dyDescent="0.25">
      <c r="A518" s="1">
        <v>44879</v>
      </c>
      <c r="B518">
        <f>LN('25 TSE Stocks'!B519/'25 TSE Stocks'!B518)</f>
        <v>-8.7512606247435148E-2</v>
      </c>
      <c r="C518">
        <f>LN('25 TSE Stocks'!C519/'25 TSE Stocks'!C518)</f>
        <v>4.7824447049473001E-2</v>
      </c>
      <c r="D518">
        <f>LN('25 TSE Stocks'!D519/'25 TSE Stocks'!D518)</f>
        <v>-3.7117702423442277E-2</v>
      </c>
      <c r="E518">
        <f>LN('25 TSE Stocks'!E519/'25 TSE Stocks'!E518)</f>
        <v>-1.3657712199507852E-2</v>
      </c>
      <c r="F518">
        <f>LN('25 TSE Stocks'!F519/'25 TSE Stocks'!F518)</f>
        <v>3.3708627179494925E-3</v>
      </c>
      <c r="G518">
        <f>LN('25 TSE Stocks'!G519/'25 TSE Stocks'!G518)</f>
        <v>-4.0059852597989941E-3</v>
      </c>
      <c r="H518">
        <f>LN('25 TSE Stocks'!H519/'25 TSE Stocks'!H518)</f>
        <v>-3.1537897021119747E-2</v>
      </c>
      <c r="I518">
        <f>LN('25 TSE Stocks'!I519/'25 TSE Stocks'!I518)</f>
        <v>-2.2905480898295309E-3</v>
      </c>
      <c r="J518">
        <f>LN('25 TSE Stocks'!J519/'25 TSE Stocks'!J518)</f>
        <v>1.4901373804906205E-2</v>
      </c>
      <c r="K518">
        <f>LN('25 TSE Stocks'!K519/'25 TSE Stocks'!K518)</f>
        <v>4.4186314967740899E-2</v>
      </c>
      <c r="L518">
        <f>LN('25 TSE Stocks'!L519/'25 TSE Stocks'!L518)</f>
        <v>4.1929647809327335E-2</v>
      </c>
      <c r="M518">
        <f>LN('25 TSE Stocks'!M519/'25 TSE Stocks'!M518)</f>
        <v>3.78667172017161E-3</v>
      </c>
      <c r="N518">
        <f>LN('25 TSE Stocks'!N519/'25 TSE Stocks'!N518)</f>
        <v>2.1011255440064963E-2</v>
      </c>
      <c r="O518">
        <f>LN('25 TSE Stocks'!O519/'25 TSE Stocks'!O518)</f>
        <v>2.6599030853438187E-2</v>
      </c>
      <c r="P518">
        <f>LN('25 TSE Stocks'!P519/'25 TSE Stocks'!P518)</f>
        <v>-3.3711085583783287E-2</v>
      </c>
      <c r="Q518">
        <f>LN('25 TSE Stocks'!Q519/'25 TSE Stocks'!Q518)</f>
        <v>3.7703851624443001E-2</v>
      </c>
      <c r="R518">
        <f>LN('25 TSE Stocks'!R519/'25 TSE Stocks'!R518)</f>
        <v>-8.6810758721510995E-3</v>
      </c>
      <c r="S518">
        <f>LN('25 TSE Stocks'!S519/'25 TSE Stocks'!S518)</f>
        <v>5.5767150317184815E-2</v>
      </c>
      <c r="T518">
        <f>LN('25 TSE Stocks'!T519/'25 TSE Stocks'!T518)</f>
        <v>2.2117753627487385E-2</v>
      </c>
      <c r="U518">
        <f>LN('25 TSE Stocks'!U519/'25 TSE Stocks'!U518)</f>
        <v>1.1171269738430868E-2</v>
      </c>
      <c r="V518">
        <f>LN('25 TSE Stocks'!V519/'25 TSE Stocks'!V518)</f>
        <v>-8.3554602743071745E-3</v>
      </c>
      <c r="W518">
        <f>LN('25 TSE Stocks'!W519/'25 TSE Stocks'!W518)</f>
        <v>-4.5454419155338925E-2</v>
      </c>
      <c r="X518">
        <f>LN('25 TSE Stocks'!X519/'25 TSE Stocks'!X518)</f>
        <v>1.9897683611914945E-2</v>
      </c>
      <c r="Y518">
        <f>LN('25 TSE Stocks'!Y519/'25 TSE Stocks'!Y518)</f>
        <v>4.2092213748388722E-2</v>
      </c>
      <c r="Z518">
        <f>LN('25 TSE Stocks'!Z519/'25 TSE Stocks'!Z518)</f>
        <v>-2.1329693197559889E-2</v>
      </c>
    </row>
    <row r="519" spans="1:26" x14ac:dyDescent="0.25">
      <c r="A519" s="1">
        <v>44886</v>
      </c>
      <c r="B519">
        <f>LN('25 TSE Stocks'!B520/'25 TSE Stocks'!B519)</f>
        <v>6.6341910591017822E-2</v>
      </c>
      <c r="C519">
        <f>LN('25 TSE Stocks'!C520/'25 TSE Stocks'!C519)</f>
        <v>7.8182934029813425E-2</v>
      </c>
      <c r="D519">
        <f>LN('25 TSE Stocks'!D520/'25 TSE Stocks'!D519)</f>
        <v>-4.2104908408404267E-3</v>
      </c>
      <c r="E519">
        <f>LN('25 TSE Stocks'!E520/'25 TSE Stocks'!E519)</f>
        <v>2.9804470193627065E-2</v>
      </c>
      <c r="F519">
        <f>LN('25 TSE Stocks'!F520/'25 TSE Stocks'!F519)</f>
        <v>6.1844569765255861E-2</v>
      </c>
      <c r="G519">
        <f>LN('25 TSE Stocks'!G520/'25 TSE Stocks'!G519)</f>
        <v>3.039148080758227E-2</v>
      </c>
      <c r="H519">
        <f>LN('25 TSE Stocks'!H520/'25 TSE Stocks'!H519)</f>
        <v>2.4980509701460971E-2</v>
      </c>
      <c r="I519">
        <f>LN('25 TSE Stocks'!I520/'25 TSE Stocks'!I519)</f>
        <v>3.1941614966917262E-2</v>
      </c>
      <c r="J519">
        <f>LN('25 TSE Stocks'!J520/'25 TSE Stocks'!J519)</f>
        <v>6.3353408607741473E-3</v>
      </c>
      <c r="K519">
        <f>LN('25 TSE Stocks'!K520/'25 TSE Stocks'!K519)</f>
        <v>3.7826886959964237E-2</v>
      </c>
      <c r="L519">
        <f>LN('25 TSE Stocks'!L520/'25 TSE Stocks'!L519)</f>
        <v>5.9771849331680178E-2</v>
      </c>
      <c r="M519">
        <f>LN('25 TSE Stocks'!M520/'25 TSE Stocks'!M519)</f>
        <v>2.1807714326826509E-2</v>
      </c>
      <c r="N519">
        <f>LN('25 TSE Stocks'!N520/'25 TSE Stocks'!N519)</f>
        <v>6.081876691039842E-2</v>
      </c>
      <c r="O519">
        <f>LN('25 TSE Stocks'!O520/'25 TSE Stocks'!O519)</f>
        <v>2.5909815295775809E-2</v>
      </c>
      <c r="P519">
        <f>LN('25 TSE Stocks'!P520/'25 TSE Stocks'!P519)</f>
        <v>3.9220847382971047E-2</v>
      </c>
      <c r="Q519">
        <f>LN('25 TSE Stocks'!Q520/'25 TSE Stocks'!Q519)</f>
        <v>-9.4922625635625129E-4</v>
      </c>
      <c r="R519">
        <f>LN('25 TSE Stocks'!R520/'25 TSE Stocks'!R519)</f>
        <v>1.5011335966641795E-2</v>
      </c>
      <c r="S519">
        <f>LN('25 TSE Stocks'!S520/'25 TSE Stocks'!S519)</f>
        <v>-5.9347597409674735E-3</v>
      </c>
      <c r="T519">
        <f>LN('25 TSE Stocks'!T520/'25 TSE Stocks'!T519)</f>
        <v>3.6211403509035088E-2</v>
      </c>
      <c r="U519">
        <f>LN('25 TSE Stocks'!U520/'25 TSE Stocks'!U519)</f>
        <v>2.0370277900626246E-2</v>
      </c>
      <c r="V519">
        <f>LN('25 TSE Stocks'!V520/'25 TSE Stocks'!V519)</f>
        <v>4.1462449147622087E-2</v>
      </c>
      <c r="W519">
        <f>LN('25 TSE Stocks'!W520/'25 TSE Stocks'!W519)</f>
        <v>1.9632967072035316E-2</v>
      </c>
      <c r="X519">
        <f>LN('25 TSE Stocks'!X520/'25 TSE Stocks'!X519)</f>
        <v>2.2170863298866954E-2</v>
      </c>
      <c r="Y519">
        <f>LN('25 TSE Stocks'!Y520/'25 TSE Stocks'!Y519)</f>
        <v>-5.5262712729685144E-2</v>
      </c>
      <c r="Z519">
        <f>LN('25 TSE Stocks'!Z520/'25 TSE Stocks'!Z519)</f>
        <v>3.3112254060895848E-3</v>
      </c>
    </row>
    <row r="520" spans="1:26" x14ac:dyDescent="0.25">
      <c r="A520" s="1">
        <v>44893</v>
      </c>
      <c r="B520">
        <f>LN('25 TSE Stocks'!B521/'25 TSE Stocks'!B520)</f>
        <v>2.8113794643662821E-3</v>
      </c>
      <c r="C520">
        <f>LN('25 TSE Stocks'!C521/'25 TSE Stocks'!C520)</f>
        <v>-4.1815289858938703E-2</v>
      </c>
      <c r="D520">
        <f>LN('25 TSE Stocks'!D521/'25 TSE Stocks'!D520)</f>
        <v>-2.7086463199421901E-2</v>
      </c>
      <c r="E520">
        <f>LN('25 TSE Stocks'!E521/'25 TSE Stocks'!E520)</f>
        <v>-3.6980811632192342E-2</v>
      </c>
      <c r="F520">
        <f>LN('25 TSE Stocks'!F521/'25 TSE Stocks'!F520)</f>
        <v>-2.6714552424952701E-2</v>
      </c>
      <c r="G520">
        <f>LN('25 TSE Stocks'!G521/'25 TSE Stocks'!G520)</f>
        <v>-4.1491491067943365E-2</v>
      </c>
      <c r="H520">
        <f>LN('25 TSE Stocks'!H521/'25 TSE Stocks'!H520)</f>
        <v>-3.1748711314686096E-2</v>
      </c>
      <c r="I520">
        <f>LN('25 TSE Stocks'!I521/'25 TSE Stocks'!I520)</f>
        <v>-1.9495139977608784E-2</v>
      </c>
      <c r="J520">
        <f>LN('25 TSE Stocks'!J521/'25 TSE Stocks'!J520)</f>
        <v>-2.8298922236626802E-2</v>
      </c>
      <c r="K520">
        <f>LN('25 TSE Stocks'!K521/'25 TSE Stocks'!K520)</f>
        <v>-3.78268869599643E-2</v>
      </c>
      <c r="L520">
        <f>LN('25 TSE Stocks'!L521/'25 TSE Stocks'!L520)</f>
        <v>-3.2372791838357784E-2</v>
      </c>
      <c r="M520">
        <f>LN('25 TSE Stocks'!M521/'25 TSE Stocks'!M520)</f>
        <v>-5.837372984998921E-2</v>
      </c>
      <c r="N520">
        <f>LN('25 TSE Stocks'!N521/'25 TSE Stocks'!N520)</f>
        <v>-5.5880459324701849E-2</v>
      </c>
      <c r="O520">
        <f>LN('25 TSE Stocks'!O521/'25 TSE Stocks'!O520)</f>
        <v>-1.7621615927581408E-2</v>
      </c>
      <c r="P520">
        <f>LN('25 TSE Stocks'!P521/'25 TSE Stocks'!P520)</f>
        <v>-6.6738845258318205E-2</v>
      </c>
      <c r="Q520">
        <f>LN('25 TSE Stocks'!Q521/'25 TSE Stocks'!Q520)</f>
        <v>-7.626334103068423E-3</v>
      </c>
      <c r="R520">
        <f>LN('25 TSE Stocks'!R521/'25 TSE Stocks'!R520)</f>
        <v>-5.0509377179385036E-2</v>
      </c>
      <c r="S520">
        <f>LN('25 TSE Stocks'!S521/'25 TSE Stocks'!S520)</f>
        <v>-4.049128800454127E-2</v>
      </c>
      <c r="T520">
        <f>LN('25 TSE Stocks'!T521/'25 TSE Stocks'!T520)</f>
        <v>-3.8714545790424569E-2</v>
      </c>
      <c r="U520">
        <f>LN('25 TSE Stocks'!U521/'25 TSE Stocks'!U520)</f>
        <v>-6.9836383108106805E-3</v>
      </c>
      <c r="V520">
        <f>LN('25 TSE Stocks'!V521/'25 TSE Stocks'!V520)</f>
        <v>-5.3741958177323419E-2</v>
      </c>
      <c r="W520">
        <f>LN('25 TSE Stocks'!W521/'25 TSE Stocks'!W520)</f>
        <v>-3.4523320755346053E-2</v>
      </c>
      <c r="X520">
        <f>LN('25 TSE Stocks'!X521/'25 TSE Stocks'!X520)</f>
        <v>-2.4210954751863363E-2</v>
      </c>
      <c r="Y520">
        <f>LN('25 TSE Stocks'!Y521/'25 TSE Stocks'!Y520)</f>
        <v>1.5970379860439022E-2</v>
      </c>
      <c r="Z520">
        <f>LN('25 TSE Stocks'!Z521/'25 TSE Stocks'!Z520)</f>
        <v>-3.3112254060895211E-3</v>
      </c>
    </row>
    <row r="521" spans="1:26" x14ac:dyDescent="0.25">
      <c r="A521" s="1">
        <v>44900</v>
      </c>
      <c r="B521">
        <f>LN('25 TSE Stocks'!B522/'25 TSE Stocks'!B521)</f>
        <v>1.5414879149593583E-2</v>
      </c>
      <c r="C521">
        <f>LN('25 TSE Stocks'!C522/'25 TSE Stocks'!C521)</f>
        <v>-5.7523844138186599E-2</v>
      </c>
      <c r="D521">
        <f>LN('25 TSE Stocks'!D522/'25 TSE Stocks'!D521)</f>
        <v>-4.3447128646168691E-3</v>
      </c>
      <c r="E521">
        <f>LN('25 TSE Stocks'!E522/'25 TSE Stocks'!E521)</f>
        <v>-2.2976677667236479E-2</v>
      </c>
      <c r="F521">
        <f>LN('25 TSE Stocks'!F522/'25 TSE Stocks'!F521)</f>
        <v>2.1560863659530156E-2</v>
      </c>
      <c r="G521">
        <f>LN('25 TSE Stocks'!G522/'25 TSE Stocks'!G521)</f>
        <v>-8.6624667951648547E-3</v>
      </c>
      <c r="H521">
        <f>LN('25 TSE Stocks'!H522/'25 TSE Stocks'!H521)</f>
        <v>-5.1064628058652235E-3</v>
      </c>
      <c r="I521">
        <f>LN('25 TSE Stocks'!I522/'25 TSE Stocks'!I521)</f>
        <v>1.1604876058437685E-2</v>
      </c>
      <c r="J521">
        <f>LN('25 TSE Stocks'!J522/'25 TSE Stocks'!J521)</f>
        <v>4.9093891585757179E-2</v>
      </c>
      <c r="K521">
        <f>LN('25 TSE Stocks'!K522/'25 TSE Stocks'!K521)</f>
        <v>-2.7236722193669807E-2</v>
      </c>
      <c r="L521">
        <f>LN('25 TSE Stocks'!L522/'25 TSE Stocks'!L521)</f>
        <v>3.6913050260016893E-2</v>
      </c>
      <c r="M521">
        <f>LN('25 TSE Stocks'!M522/'25 TSE Stocks'!M521)</f>
        <v>1.0076501718901794E-2</v>
      </c>
      <c r="N521">
        <f>LN('25 TSE Stocks'!N522/'25 TSE Stocks'!N521)</f>
        <v>-1.5555522658917319E-2</v>
      </c>
      <c r="O521">
        <f>LN('25 TSE Stocks'!O522/'25 TSE Stocks'!O521)</f>
        <v>2.0113787122550242E-2</v>
      </c>
      <c r="P521">
        <f>LN('25 TSE Stocks'!P522/'25 TSE Stocks'!P521)</f>
        <v>1.8909616191276315E-2</v>
      </c>
      <c r="Q521">
        <f>LN('25 TSE Stocks'!Q522/'25 TSE Stocks'!Q521)</f>
        <v>1.5194946208300777E-2</v>
      </c>
      <c r="R521">
        <f>LN('25 TSE Stocks'!R522/'25 TSE Stocks'!R521)</f>
        <v>2.7099975471068408E-2</v>
      </c>
      <c r="S521">
        <f>LN('25 TSE Stocks'!S522/'25 TSE Stocks'!S521)</f>
        <v>4.4451672263623468E-2</v>
      </c>
      <c r="T521">
        <f>LN('25 TSE Stocks'!T522/'25 TSE Stocks'!T521)</f>
        <v>2.1079540217263028E-2</v>
      </c>
      <c r="U521">
        <f>LN('25 TSE Stocks'!U522/'25 TSE Stocks'!U521)</f>
        <v>-7.5758156918032445E-3</v>
      </c>
      <c r="V521">
        <f>LN('25 TSE Stocks'!V522/'25 TSE Stocks'!V521)</f>
        <v>7.3090680961024378E-3</v>
      </c>
      <c r="W521">
        <f>LN('25 TSE Stocks'!W522/'25 TSE Stocks'!W521)</f>
        <v>7.2912607531014396E-3</v>
      </c>
      <c r="X521">
        <f>LN('25 TSE Stocks'!X522/'25 TSE Stocks'!X521)</f>
        <v>1.2178747219991638E-2</v>
      </c>
      <c r="Y521">
        <f>LN('25 TSE Stocks'!Y522/'25 TSE Stocks'!Y521)</f>
        <v>3.5701768442723755E-2</v>
      </c>
      <c r="Z521">
        <f>LN('25 TSE Stocks'!Z522/'25 TSE Stocks'!Z521)</f>
        <v>-1.672283006576572E-2</v>
      </c>
    </row>
    <row r="522" spans="1:26" x14ac:dyDescent="0.25">
      <c r="A522" s="1">
        <v>44907</v>
      </c>
      <c r="B522">
        <f>LN('25 TSE Stocks'!B523/'25 TSE Stocks'!B522)</f>
        <v>-7.9766221103554649E-2</v>
      </c>
      <c r="C522">
        <f>LN('25 TSE Stocks'!C523/'25 TSE Stocks'!C522)</f>
        <v>-3.9418101054043891E-2</v>
      </c>
      <c r="D522">
        <f>LN('25 TSE Stocks'!D523/'25 TSE Stocks'!D522)</f>
        <v>-2.3495901351823199E-2</v>
      </c>
      <c r="E522">
        <f>LN('25 TSE Stocks'!E523/'25 TSE Stocks'!E522)</f>
        <v>-2.7005356337659971E-2</v>
      </c>
      <c r="F522">
        <f>LN('25 TSE Stocks'!F523/'25 TSE Stocks'!F522)</f>
        <v>8.4433403476541161E-3</v>
      </c>
      <c r="G522">
        <f>LN('25 TSE Stocks'!G523/'25 TSE Stocks'!G522)</f>
        <v>-6.6752888813188631E-3</v>
      </c>
      <c r="H522">
        <f>LN('25 TSE Stocks'!H523/'25 TSE Stocks'!H522)</f>
        <v>1.3559607352322992E-2</v>
      </c>
      <c r="I522">
        <f>LN('25 TSE Stocks'!I523/'25 TSE Stocks'!I522)</f>
        <v>-6.0454454782884323E-3</v>
      </c>
      <c r="J522">
        <f>LN('25 TSE Stocks'!J523/'25 TSE Stocks'!J522)</f>
        <v>-1.3929249751069144E-2</v>
      </c>
      <c r="K522">
        <f>LN('25 TSE Stocks'!K523/'25 TSE Stocks'!K522)</f>
        <v>-8.4389455604405653E-3</v>
      </c>
      <c r="L522">
        <f>LN('25 TSE Stocks'!L523/'25 TSE Stocks'!L522)</f>
        <v>-2.2675524697259035E-3</v>
      </c>
      <c r="M522">
        <f>LN('25 TSE Stocks'!M523/'25 TSE Stocks'!M522)</f>
        <v>3.0575657431475483E-2</v>
      </c>
      <c r="N522">
        <f>LN('25 TSE Stocks'!N523/'25 TSE Stocks'!N522)</f>
        <v>-3.0064648960212892E-3</v>
      </c>
      <c r="O522">
        <f>LN('25 TSE Stocks'!O523/'25 TSE Stocks'!O522)</f>
        <v>-1.3153935808883369E-2</v>
      </c>
      <c r="P522">
        <f>LN('25 TSE Stocks'!P523/'25 TSE Stocks'!P522)</f>
        <v>-9.0422969911652537E-2</v>
      </c>
      <c r="Q522">
        <f>LN('25 TSE Stocks'!Q523/'25 TSE Stocks'!Q522)</f>
        <v>-4.7236302530240361E-3</v>
      </c>
      <c r="R522">
        <f>LN('25 TSE Stocks'!R523/'25 TSE Stocks'!R522)</f>
        <v>1.8841507857730741E-2</v>
      </c>
      <c r="S522">
        <f>LN('25 TSE Stocks'!S523/'25 TSE Stocks'!S522)</f>
        <v>0</v>
      </c>
      <c r="T522">
        <f>LN('25 TSE Stocks'!T523/'25 TSE Stocks'!T522)</f>
        <v>-1.1724889962969739E-2</v>
      </c>
      <c r="U522">
        <f>LN('25 TSE Stocks'!U523/'25 TSE Stocks'!U522)</f>
        <v>-2.8279571687545794E-2</v>
      </c>
      <c r="V522">
        <f>LN('25 TSE Stocks'!V523/'25 TSE Stocks'!V522)</f>
        <v>4.1664894758188395E-2</v>
      </c>
      <c r="W522">
        <f>LN('25 TSE Stocks'!W523/'25 TSE Stocks'!W522)</f>
        <v>3.9876613096204118E-3</v>
      </c>
      <c r="X522">
        <f>LN('25 TSE Stocks'!X523/'25 TSE Stocks'!X522)</f>
        <v>1.3440647041788032E-3</v>
      </c>
      <c r="Y522">
        <f>LN('25 TSE Stocks'!Y523/'25 TSE Stocks'!Y522)</f>
        <v>2.8370549936960834E-2</v>
      </c>
      <c r="Z522">
        <f>LN('25 TSE Stocks'!Z523/'25 TSE Stocks'!Z522)</f>
        <v>3.3170496342727403E-2</v>
      </c>
    </row>
    <row r="523" spans="1:26" x14ac:dyDescent="0.25">
      <c r="A523" s="1">
        <v>44914</v>
      </c>
      <c r="B523">
        <f>LN('25 TSE Stocks'!B524/'25 TSE Stocks'!B523)</f>
        <v>-0.13575803797794439</v>
      </c>
      <c r="C523">
        <f>LN('25 TSE Stocks'!C524/'25 TSE Stocks'!C523)</f>
        <v>-2.2492297677257772E-2</v>
      </c>
      <c r="D523">
        <f>LN('25 TSE Stocks'!D524/'25 TSE Stocks'!D523)</f>
        <v>-7.3993705567196547E-2</v>
      </c>
      <c r="E523">
        <f>LN('25 TSE Stocks'!E524/'25 TSE Stocks'!E523)</f>
        <v>-0.11858418339813107</v>
      </c>
      <c r="F523">
        <f>LN('25 TSE Stocks'!F524/'25 TSE Stocks'!F523)</f>
        <v>0.16527390066030112</v>
      </c>
      <c r="G523">
        <f>LN('25 TSE Stocks'!G524/'25 TSE Stocks'!G523)</f>
        <v>-6.546627012364914E-2</v>
      </c>
      <c r="H523">
        <f>LN('25 TSE Stocks'!H524/'25 TSE Stocks'!H523)</f>
        <v>-0.16034266353740989</v>
      </c>
      <c r="I523">
        <f>LN('25 TSE Stocks'!I524/'25 TSE Stocks'!I523)</f>
        <v>-2.6686977006024772E-2</v>
      </c>
      <c r="J523">
        <f>LN('25 TSE Stocks'!J524/'25 TSE Stocks'!J523)</f>
        <v>-8.803822200394637E-2</v>
      </c>
      <c r="K523">
        <f>LN('25 TSE Stocks'!K524/'25 TSE Stocks'!K523)</f>
        <v>3.5675667754110504E-2</v>
      </c>
      <c r="L523">
        <f>LN('25 TSE Stocks'!L524/'25 TSE Stocks'!L523)</f>
        <v>-1.3714478293194381E-2</v>
      </c>
      <c r="M523">
        <f>LN('25 TSE Stocks'!M524/'25 TSE Stocks'!M523)</f>
        <v>-5.3805915238252122E-2</v>
      </c>
      <c r="N523">
        <f>LN('25 TSE Stocks'!N524/'25 TSE Stocks'!N523)</f>
        <v>-5.3955726557775349E-2</v>
      </c>
      <c r="O523">
        <f>LN('25 TSE Stocks'!O524/'25 TSE Stocks'!O523)</f>
        <v>2.9815907921873254E-2</v>
      </c>
      <c r="P523">
        <f>LN('25 TSE Stocks'!P524/'25 TSE Stocks'!P523)</f>
        <v>-1.110248177431938E-2</v>
      </c>
      <c r="Q523">
        <f>LN('25 TSE Stocks'!Q524/'25 TSE Stocks'!Q523)</f>
        <v>1.8921675547061507E-3</v>
      </c>
      <c r="R523">
        <f>LN('25 TSE Stocks'!R524/'25 TSE Stocks'!R523)</f>
        <v>-8.1329539510619879E-3</v>
      </c>
      <c r="S523">
        <f>LN('25 TSE Stocks'!S524/'25 TSE Stocks'!S523)</f>
        <v>3.9447614675212498E-3</v>
      </c>
      <c r="T523">
        <f>LN('25 TSE Stocks'!T524/'25 TSE Stocks'!T523)</f>
        <v>-2.8969261600391032E-2</v>
      </c>
      <c r="U523">
        <f>LN('25 TSE Stocks'!U524/'25 TSE Stocks'!U523)</f>
        <v>0</v>
      </c>
      <c r="V523">
        <f>LN('25 TSE Stocks'!V524/'25 TSE Stocks'!V523)</f>
        <v>-1.1834457558314177E-2</v>
      </c>
      <c r="W523">
        <f>LN('25 TSE Stocks'!W524/'25 TSE Stocks'!W523)</f>
        <v>-3.9104895932016999E-2</v>
      </c>
      <c r="X523">
        <f>LN('25 TSE Stocks'!X524/'25 TSE Stocks'!X523)</f>
        <v>3.3028156820124825E-2</v>
      </c>
      <c r="Y523">
        <f>LN('25 TSE Stocks'!Y524/'25 TSE Stocks'!Y523)</f>
        <v>-3.0170848218598247E-2</v>
      </c>
      <c r="Z523">
        <f>LN('25 TSE Stocks'!Z524/'25 TSE Stocks'!Z523)</f>
        <v>-6.7479135196046577E-2</v>
      </c>
    </row>
    <row r="524" spans="1:26" x14ac:dyDescent="0.25">
      <c r="A524" s="1">
        <v>44921</v>
      </c>
      <c r="B524">
        <f>LN('25 TSE Stocks'!B525/'25 TSE Stocks'!B524)</f>
        <v>-5.731908110926158E-3</v>
      </c>
      <c r="C524">
        <f>LN('25 TSE Stocks'!C525/'25 TSE Stocks'!C524)</f>
        <v>2.1636499593361624E-2</v>
      </c>
      <c r="D524">
        <f>LN('25 TSE Stocks'!D525/'25 TSE Stocks'!D524)</f>
        <v>-1.1263212906860645E-2</v>
      </c>
      <c r="E524">
        <f>LN('25 TSE Stocks'!E525/'25 TSE Stocks'!E524)</f>
        <v>2.7806517502600138E-2</v>
      </c>
      <c r="F524">
        <f>LN('25 TSE Stocks'!F525/'25 TSE Stocks'!F524)</f>
        <v>-1.0072789532903215E-2</v>
      </c>
      <c r="G524">
        <f>LN('25 TSE Stocks'!G525/'25 TSE Stocks'!G524)</f>
        <v>-3.0299215223449647E-3</v>
      </c>
      <c r="H524">
        <f>LN('25 TSE Stocks'!H525/'25 TSE Stocks'!H524)</f>
        <v>7.8740406973557709E-3</v>
      </c>
      <c r="I524">
        <f>LN('25 TSE Stocks'!I525/'25 TSE Stocks'!I524)</f>
        <v>-3.5650661644961459E-3</v>
      </c>
      <c r="J524">
        <f>LN('25 TSE Stocks'!J525/'25 TSE Stocks'!J524)</f>
        <v>-3.9930311733731875E-3</v>
      </c>
      <c r="K524">
        <f>LN('25 TSE Stocks'!K525/'25 TSE Stocks'!K524)</f>
        <v>5.3452126527344004E-2</v>
      </c>
      <c r="L524">
        <f>LN('25 TSE Stocks'!L525/'25 TSE Stocks'!L524)</f>
        <v>-1.5072829171800058E-2</v>
      </c>
      <c r="M524">
        <f>LN('25 TSE Stocks'!M525/'25 TSE Stocks'!M524)</f>
        <v>5.9406273888234608E-3</v>
      </c>
      <c r="N524">
        <f>LN('25 TSE Stocks'!N525/'25 TSE Stocks'!N524)</f>
        <v>2.8543501735821677E-2</v>
      </c>
      <c r="O524">
        <f>LN('25 TSE Stocks'!O525/'25 TSE Stocks'!O524)</f>
        <v>-3.7410909947155527E-2</v>
      </c>
      <c r="P524">
        <f>LN('25 TSE Stocks'!P525/'25 TSE Stocks'!P524)</f>
        <v>4.2160903497790607E-2</v>
      </c>
      <c r="Q524">
        <f>LN('25 TSE Stocks'!Q525/'25 TSE Stocks'!Q524)</f>
        <v>-1.5238455675620472E-2</v>
      </c>
      <c r="R524">
        <f>LN('25 TSE Stocks'!R525/'25 TSE Stocks'!R524)</f>
        <v>4.7817633198814326E-3</v>
      </c>
      <c r="S524">
        <f>LN('25 TSE Stocks'!S525/'25 TSE Stocks'!S524)</f>
        <v>-9.8911853726711095E-3</v>
      </c>
      <c r="T524">
        <f>LN('25 TSE Stocks'!T525/'25 TSE Stocks'!T524)</f>
        <v>3.1897309065611491E-3</v>
      </c>
      <c r="U524">
        <f>LN('25 TSE Stocks'!U525/'25 TSE Stocks'!U524)</f>
        <v>-2.1461717813269065E-2</v>
      </c>
      <c r="V524">
        <f>LN('25 TSE Stocks'!V525/'25 TSE Stocks'!V524)</f>
        <v>4.1179054186963299E-2</v>
      </c>
      <c r="W524">
        <f>LN('25 TSE Stocks'!W525/'25 TSE Stocks'!W524)</f>
        <v>-3.0143146582247873E-3</v>
      </c>
      <c r="X524">
        <f>LN('25 TSE Stocks'!X525/'25 TSE Stocks'!X524)</f>
        <v>-1.6377685862350333E-2</v>
      </c>
      <c r="Y524">
        <f>LN('25 TSE Stocks'!Y525/'25 TSE Stocks'!Y524)</f>
        <v>-3.3901470161086376E-2</v>
      </c>
      <c r="Z524">
        <f>LN('25 TSE Stocks'!Z525/'25 TSE Stocks'!Z524)</f>
        <v>6.9564744373300305E-3</v>
      </c>
    </row>
    <row r="525" spans="1:26" x14ac:dyDescent="0.25">
      <c r="A525" s="1">
        <v>44928</v>
      </c>
      <c r="B525">
        <f>LN('25 TSE Stocks'!B526/'25 TSE Stocks'!B525)</f>
        <v>1.5356889019160861E-2</v>
      </c>
      <c r="C525">
        <f>LN('25 TSE Stocks'!C526/'25 TSE Stocks'!C525)</f>
        <v>-7.7353200484206611E-3</v>
      </c>
      <c r="D525">
        <f>LN('25 TSE Stocks'!D526/'25 TSE Stocks'!D525)</f>
        <v>2.556053238002344E-2</v>
      </c>
      <c r="E525">
        <f>LN('25 TSE Stocks'!E526/'25 TSE Stocks'!E525)</f>
        <v>2.0202740172380478E-2</v>
      </c>
      <c r="F525">
        <f>LN('25 TSE Stocks'!F526/'25 TSE Stocks'!F525)</f>
        <v>1.4960673078369064E-2</v>
      </c>
      <c r="G525">
        <f>LN('25 TSE Stocks'!G526/'25 TSE Stocks'!G525)</f>
        <v>6.8728934235900065E-3</v>
      </c>
      <c r="H525">
        <f>LN('25 TSE Stocks'!H526/'25 TSE Stocks'!H525)</f>
        <v>-3.390157677203022E-2</v>
      </c>
      <c r="I525">
        <f>LN('25 TSE Stocks'!I526/'25 TSE Stocks'!I525)</f>
        <v>-1.4569913283739312E-2</v>
      </c>
      <c r="J525">
        <f>LN('25 TSE Stocks'!J526/'25 TSE Stocks'!J525)</f>
        <v>-3.8880692387825377E-2</v>
      </c>
      <c r="K525">
        <f>LN('25 TSE Stocks'!K526/'25 TSE Stocks'!K525)</f>
        <v>-2.5818019959762056E-2</v>
      </c>
      <c r="L525">
        <f>LN('25 TSE Stocks'!L526/'25 TSE Stocks'!L525)</f>
        <v>-9.389764190642455E-3</v>
      </c>
      <c r="M525">
        <f>LN('25 TSE Stocks'!M526/'25 TSE Stocks'!M525)</f>
        <v>-1.7091602740056538E-2</v>
      </c>
      <c r="N525">
        <f>LN('25 TSE Stocks'!N526/'25 TSE Stocks'!N525)</f>
        <v>-2.8896685193128366E-2</v>
      </c>
      <c r="O525">
        <f>LN('25 TSE Stocks'!O526/'25 TSE Stocks'!O525)</f>
        <v>-1.8014731466170189E-3</v>
      </c>
      <c r="P525">
        <f>LN('25 TSE Stocks'!P526/'25 TSE Stocks'!P525)</f>
        <v>-1.7614052090696695E-2</v>
      </c>
      <c r="Q525">
        <f>LN('25 TSE Stocks'!Q526/'25 TSE Stocks'!Q525)</f>
        <v>-1.3526727801837128E-2</v>
      </c>
      <c r="R525">
        <f>LN('25 TSE Stocks'!R526/'25 TSE Stocks'!R525)</f>
        <v>-1.9085559471836971E-2</v>
      </c>
      <c r="S525">
        <f>LN('25 TSE Stocks'!S526/'25 TSE Stocks'!S525)</f>
        <v>-1.2000192509006304E-2</v>
      </c>
      <c r="T525">
        <f>LN('25 TSE Stocks'!T526/'25 TSE Stocks'!T525)</f>
        <v>1.9090140826700814E-3</v>
      </c>
      <c r="U525">
        <f>LN('25 TSE Stocks'!U526/'25 TSE Stocks'!U525)</f>
        <v>-1.5283439777262667E-2</v>
      </c>
      <c r="V525">
        <f>LN('25 TSE Stocks'!V526/'25 TSE Stocks'!V525)</f>
        <v>-3.709513444335534E-2</v>
      </c>
      <c r="W525">
        <f>LN('25 TSE Stocks'!W526/'25 TSE Stocks'!W525)</f>
        <v>-2.4834144084391659E-2</v>
      </c>
      <c r="X525">
        <f>LN('25 TSE Stocks'!X526/'25 TSE Stocks'!X525)</f>
        <v>-4.4498455857632166E-2</v>
      </c>
      <c r="Y525">
        <f>LN('25 TSE Stocks'!Y526/'25 TSE Stocks'!Y525)</f>
        <v>2.4209700460263266E-3</v>
      </c>
      <c r="Z525">
        <f>LN('25 TSE Stocks'!Z526/'25 TSE Stocks'!Z525)</f>
        <v>-1.7482885064777302E-2</v>
      </c>
    </row>
    <row r="526" spans="1:26" x14ac:dyDescent="0.25">
      <c r="A526" s="1">
        <v>44935</v>
      </c>
      <c r="B526">
        <f>LN('25 TSE Stocks'!B527/'25 TSE Stocks'!B526)</f>
        <v>0.15311255252696376</v>
      </c>
      <c r="C526">
        <f>LN('25 TSE Stocks'!C527/'25 TSE Stocks'!C526)</f>
        <v>1.6260520871780326E-2</v>
      </c>
      <c r="D526">
        <f>LN('25 TSE Stocks'!D527/'25 TSE Stocks'!D526)</f>
        <v>3.1058344847515729E-2</v>
      </c>
      <c r="E526">
        <f>LN('25 TSE Stocks'!E527/'25 TSE Stocks'!E526)</f>
        <v>6.5319423195767279E-2</v>
      </c>
      <c r="F526">
        <f>LN('25 TSE Stocks'!F527/'25 TSE Stocks'!F526)</f>
        <v>7.9531042863995635E-2</v>
      </c>
      <c r="G526">
        <f>LN('25 TSE Stocks'!G527/'25 TSE Stocks'!G526)</f>
        <v>-5.219058692373049E-3</v>
      </c>
      <c r="H526">
        <f>LN('25 TSE Stocks'!H527/'25 TSE Stocks'!H526)</f>
        <v>-5.4179872709677446E-2</v>
      </c>
      <c r="I526">
        <f>LN('25 TSE Stocks'!I527/'25 TSE Stocks'!I526)</f>
        <v>3.7978163018282641E-3</v>
      </c>
      <c r="J526">
        <f>LN('25 TSE Stocks'!J527/'25 TSE Stocks'!J526)</f>
        <v>4.8833502663792799E-2</v>
      </c>
      <c r="K526">
        <f>LN('25 TSE Stocks'!K527/'25 TSE Stocks'!K526)</f>
        <v>-1.4968635947166832E-2</v>
      </c>
      <c r="L526">
        <f>LN('25 TSE Stocks'!L527/'25 TSE Stocks'!L526)</f>
        <v>3.931149061463738E-2</v>
      </c>
      <c r="M526">
        <f>LN('25 TSE Stocks'!M527/'25 TSE Stocks'!M526)</f>
        <v>-3.5208096169646263E-3</v>
      </c>
      <c r="N526">
        <f>LN('25 TSE Stocks'!N527/'25 TSE Stocks'!N526)</f>
        <v>-4.9575316941847013E-3</v>
      </c>
      <c r="O526">
        <f>LN('25 TSE Stocks'!O527/'25 TSE Stocks'!O526)</f>
        <v>-4.2840158676492365E-2</v>
      </c>
      <c r="P526">
        <f>LN('25 TSE Stocks'!P527/'25 TSE Stocks'!P526)</f>
        <v>-6.2794224577356842E-3</v>
      </c>
      <c r="Q526">
        <f>LN('25 TSE Stocks'!Q527/'25 TSE Stocks'!Q526)</f>
        <v>-1.9647009331306007E-2</v>
      </c>
      <c r="R526">
        <f>LN('25 TSE Stocks'!R527/'25 TSE Stocks'!R526)</f>
        <v>0.10081210891398272</v>
      </c>
      <c r="S526">
        <f>LN('25 TSE Stocks'!S527/'25 TSE Stocks'!S526)</f>
        <v>2.9734620133241949E-2</v>
      </c>
      <c r="T526">
        <f>LN('25 TSE Stocks'!T527/'25 TSE Stocks'!T526)</f>
        <v>2.5396961221702311E-3</v>
      </c>
      <c r="U526">
        <f>LN('25 TSE Stocks'!U527/'25 TSE Stocks'!U526)</f>
        <v>-1.4800511799409839E-2</v>
      </c>
      <c r="V526">
        <f>LN('25 TSE Stocks'!V527/'25 TSE Stocks'!V526)</f>
        <v>2.5243739789069689E-2</v>
      </c>
      <c r="W526">
        <f>LN('25 TSE Stocks'!W527/'25 TSE Stocks'!W526)</f>
        <v>-1.1673334716784766E-2</v>
      </c>
      <c r="X526">
        <f>LN('25 TSE Stocks'!X527/'25 TSE Stocks'!X526)</f>
        <v>-1.4025442411318697E-2</v>
      </c>
      <c r="Y526">
        <f>LN('25 TSE Stocks'!Y527/'25 TSE Stocks'!Y526)</f>
        <v>2.8235899525783583E-3</v>
      </c>
      <c r="Z526">
        <f>LN('25 TSE Stocks'!Z527/'25 TSE Stocks'!Z526)</f>
        <v>-2.1391300213303526E-2</v>
      </c>
    </row>
    <row r="527" spans="1:26" x14ac:dyDescent="0.25">
      <c r="A527" s="1">
        <v>44942</v>
      </c>
      <c r="B527">
        <f>LN('25 TSE Stocks'!B528/'25 TSE Stocks'!B527)</f>
        <v>-1.4911007225924288E-2</v>
      </c>
      <c r="C527">
        <f>LN('25 TSE Stocks'!C528/'25 TSE Stocks'!C527)</f>
        <v>1.7669790815982123E-2</v>
      </c>
      <c r="D527">
        <f>LN('25 TSE Stocks'!D528/'25 TSE Stocks'!D527)</f>
        <v>7.6162078066612047E-3</v>
      </c>
      <c r="E527">
        <f>LN('25 TSE Stocks'!E528/'25 TSE Stocks'!E527)</f>
        <v>-9.4118495156074854E-3</v>
      </c>
      <c r="F527">
        <f>LN('25 TSE Stocks'!F528/'25 TSE Stocks'!F527)</f>
        <v>-4.1265557266082727E-2</v>
      </c>
      <c r="G527">
        <f>LN('25 TSE Stocks'!G528/'25 TSE Stocks'!G527)</f>
        <v>3.6505344866160291E-2</v>
      </c>
      <c r="H527">
        <f>LN('25 TSE Stocks'!H528/'25 TSE Stocks'!H527)</f>
        <v>3.5755610311883387E-2</v>
      </c>
      <c r="I527">
        <f>LN('25 TSE Stocks'!I528/'25 TSE Stocks'!I527)</f>
        <v>3.3895534810408016E-2</v>
      </c>
      <c r="J527">
        <f>LN('25 TSE Stocks'!J528/'25 TSE Stocks'!J527)</f>
        <v>4.288964059105288E-2</v>
      </c>
      <c r="K527">
        <f>LN('25 TSE Stocks'!K528/'25 TSE Stocks'!K527)</f>
        <v>4.646723606785827E-2</v>
      </c>
      <c r="L527">
        <f>LN('25 TSE Stocks'!L528/'25 TSE Stocks'!L527)</f>
        <v>2.9052258382266358E-2</v>
      </c>
      <c r="M527">
        <f>LN('25 TSE Stocks'!M528/'25 TSE Stocks'!M527)</f>
        <v>3.3039009165253666E-2</v>
      </c>
      <c r="N527">
        <f>LN('25 TSE Stocks'!N528/'25 TSE Stocks'!N527)</f>
        <v>-3.724891890636213E-2</v>
      </c>
      <c r="O527">
        <f>LN('25 TSE Stocks'!O528/'25 TSE Stocks'!O527)</f>
        <v>1.5369497331101342E-2</v>
      </c>
      <c r="P527">
        <f>LN('25 TSE Stocks'!P528/'25 TSE Stocks'!P527)</f>
        <v>3.1010189161522511E-2</v>
      </c>
      <c r="Q527">
        <f>LN('25 TSE Stocks'!Q528/'25 TSE Stocks'!Q527)</f>
        <v>-1.0972694931672911E-2</v>
      </c>
      <c r="R527">
        <f>LN('25 TSE Stocks'!R528/'25 TSE Stocks'!R527)</f>
        <v>-2.9912187745991744E-2</v>
      </c>
      <c r="S527">
        <f>LN('25 TSE Stocks'!S528/'25 TSE Stocks'!S527)</f>
        <v>-9.8136282372005314E-3</v>
      </c>
      <c r="T527">
        <f>LN('25 TSE Stocks'!T528/'25 TSE Stocks'!T527)</f>
        <v>-1.0197635771680235E-2</v>
      </c>
      <c r="U527">
        <f>LN('25 TSE Stocks'!U528/'25 TSE Stocks'!U527)</f>
        <v>3.1891643786034929E-2</v>
      </c>
      <c r="V527">
        <f>LN('25 TSE Stocks'!V528/'25 TSE Stocks'!V527)</f>
        <v>1.08321431206202E-3</v>
      </c>
      <c r="W527">
        <f>LN('25 TSE Stocks'!W528/'25 TSE Stocks'!W527)</f>
        <v>6.2427891032452902E-3</v>
      </c>
      <c r="X527">
        <f>LN('25 TSE Stocks'!X528/'25 TSE Stocks'!X527)</f>
        <v>-1.422504598948581E-2</v>
      </c>
      <c r="Y527">
        <f>LN('25 TSE Stocks'!Y528/'25 TSE Stocks'!Y527)</f>
        <v>4.688146273538708E-3</v>
      </c>
      <c r="Z527">
        <f>LN('25 TSE Stocks'!Z528/'25 TSE Stocks'!Z527)</f>
        <v>-1.0869670978935278E-2</v>
      </c>
    </row>
    <row r="528" spans="1:26" x14ac:dyDescent="0.25">
      <c r="A528" s="1">
        <v>44949</v>
      </c>
      <c r="B528">
        <f>LN('25 TSE Stocks'!B529/'25 TSE Stocks'!B528)</f>
        <v>2.6720246073667738E-2</v>
      </c>
      <c r="C528">
        <f>LN('25 TSE Stocks'!C529/'25 TSE Stocks'!C528)</f>
        <v>2.6338971156939346E-2</v>
      </c>
      <c r="D528">
        <f>LN('25 TSE Stocks'!D529/'25 TSE Stocks'!D528)</f>
        <v>8.9915594839740209E-2</v>
      </c>
      <c r="E528">
        <f>LN('25 TSE Stocks'!E529/'25 TSE Stocks'!E528)</f>
        <v>-1.0695204709314586E-2</v>
      </c>
      <c r="F528">
        <f>LN('25 TSE Stocks'!F529/'25 TSE Stocks'!F528)</f>
        <v>4.218622245570481E-2</v>
      </c>
      <c r="G528">
        <f>LN('25 TSE Stocks'!G529/'25 TSE Stocks'!G528)</f>
        <v>9.2507126773057335E-3</v>
      </c>
      <c r="H528">
        <f>LN('25 TSE Stocks'!H529/'25 TSE Stocks'!H528)</f>
        <v>4.0491344095766976E-2</v>
      </c>
      <c r="I528">
        <f>LN('25 TSE Stocks'!I529/'25 TSE Stocks'!I528)</f>
        <v>5.0474391381995403E-3</v>
      </c>
      <c r="J528">
        <f>LN('25 TSE Stocks'!J529/'25 TSE Stocks'!J528)</f>
        <v>1.0147632326344556E-2</v>
      </c>
      <c r="K528">
        <f>LN('25 TSE Stocks'!K529/'25 TSE Stocks'!K528)</f>
        <v>1.4293831266425989E-2</v>
      </c>
      <c r="L528">
        <f>LN('25 TSE Stocks'!L529/'25 TSE Stocks'!L528)</f>
        <v>5.4915561372789728E-3</v>
      </c>
      <c r="M528">
        <f>LN('25 TSE Stocks'!M529/'25 TSE Stocks'!M528)</f>
        <v>9.7025328565933013E-3</v>
      </c>
      <c r="N528">
        <f>LN('25 TSE Stocks'!N529/'25 TSE Stocks'!N528)</f>
        <v>4.9596968444663041E-2</v>
      </c>
      <c r="O528">
        <f>LN('25 TSE Stocks'!O529/'25 TSE Stocks'!O528)</f>
        <v>-4.6527169344393726E-3</v>
      </c>
      <c r="P528">
        <f>LN('25 TSE Stocks'!P529/'25 TSE Stocks'!P528)</f>
        <v>-2.0046912702317385E-2</v>
      </c>
      <c r="Q528">
        <f>LN('25 TSE Stocks'!Q529/'25 TSE Stocks'!Q528)</f>
        <v>1.0025168617833252E-3</v>
      </c>
      <c r="R528">
        <f>LN('25 TSE Stocks'!R529/'25 TSE Stocks'!R528)</f>
        <v>2.9097816689475413E-2</v>
      </c>
      <c r="S528">
        <f>LN('25 TSE Stocks'!S529/'25 TSE Stocks'!S528)</f>
        <v>1.5655830053588105E-2</v>
      </c>
      <c r="T528">
        <f>LN('25 TSE Stocks'!T529/'25 TSE Stocks'!T528)</f>
        <v>8.2945909386703751E-2</v>
      </c>
      <c r="U528">
        <f>LN('25 TSE Stocks'!U529/'25 TSE Stocks'!U528)</f>
        <v>4.2275043049069868E-3</v>
      </c>
      <c r="V528">
        <f>LN('25 TSE Stocks'!V529/'25 TSE Stocks'!V528)</f>
        <v>4.6191873722340994E-2</v>
      </c>
      <c r="W528">
        <f>LN('25 TSE Stocks'!W529/'25 TSE Stocks'!W528)</f>
        <v>0.1806346037747798</v>
      </c>
      <c r="X528">
        <f>LN('25 TSE Stocks'!X529/'25 TSE Stocks'!X528)</f>
        <v>1.5636484105903192E-2</v>
      </c>
      <c r="Y528">
        <f>LN('25 TSE Stocks'!Y529/'25 TSE Stocks'!Y528)</f>
        <v>3.9436559531323072E-2</v>
      </c>
      <c r="Z528">
        <f>LN('25 TSE Stocks'!Z529/'25 TSE Stocks'!Z528)</f>
        <v>3.4023010809125807E-2</v>
      </c>
    </row>
    <row r="529" spans="1:26" x14ac:dyDescent="0.25">
      <c r="A529" s="1">
        <v>44956</v>
      </c>
      <c r="B529">
        <f>LN('25 TSE Stocks'!B530/'25 TSE Stocks'!B529)</f>
        <v>-0.12096358907416234</v>
      </c>
      <c r="C529">
        <f>LN('25 TSE Stocks'!C530/'25 TSE Stocks'!C529)</f>
        <v>-1.2260063658341171E-2</v>
      </c>
      <c r="D529">
        <f>LN('25 TSE Stocks'!D530/'25 TSE Stocks'!D529)</f>
        <v>-4.1695270123210809E-3</v>
      </c>
      <c r="E529">
        <f>LN('25 TSE Stocks'!E530/'25 TSE Stocks'!E529)</f>
        <v>3.2905430787398028E-2</v>
      </c>
      <c r="F529">
        <f>LN('25 TSE Stocks'!F530/'25 TSE Stocks'!F529)</f>
        <v>-5.1939263063819525E-2</v>
      </c>
      <c r="G529">
        <f>LN('25 TSE Stocks'!G530/'25 TSE Stocks'!G529)</f>
        <v>-4.7468015847400942E-3</v>
      </c>
      <c r="H529">
        <f>LN('25 TSE Stocks'!H530/'25 TSE Stocks'!H529)</f>
        <v>-3.6367635019419482E-2</v>
      </c>
      <c r="I529">
        <f>LN('25 TSE Stocks'!I530/'25 TSE Stocks'!I529)</f>
        <v>-1.7362618326457631E-4</v>
      </c>
      <c r="J529">
        <f>LN('25 TSE Stocks'!J530/'25 TSE Stocks'!J529)</f>
        <v>1.6071130717512799E-2</v>
      </c>
      <c r="K529">
        <f>LN('25 TSE Stocks'!K530/'25 TSE Stocks'!K529)</f>
        <v>-7.6712812082665978E-3</v>
      </c>
      <c r="L529">
        <f>LN('25 TSE Stocks'!L530/'25 TSE Stocks'!L529)</f>
        <v>1.0946801597711607E-3</v>
      </c>
      <c r="M529">
        <f>LN('25 TSE Stocks'!M530/'25 TSE Stocks'!M529)</f>
        <v>-1.8516020930927406E-2</v>
      </c>
      <c r="N529">
        <f>LN('25 TSE Stocks'!N530/'25 TSE Stocks'!N529)</f>
        <v>-2.0188377458061537E-2</v>
      </c>
      <c r="O529">
        <f>LN('25 TSE Stocks'!O530/'25 TSE Stocks'!O529)</f>
        <v>-1.4765368922662116E-2</v>
      </c>
      <c r="P529">
        <f>LN('25 TSE Stocks'!P530/'25 TSE Stocks'!P529)</f>
        <v>1.5563837105943585E-3</v>
      </c>
      <c r="Q529">
        <f>LN('25 TSE Stocks'!Q530/'25 TSE Stocks'!Q529)</f>
        <v>1.1952360613942609E-2</v>
      </c>
      <c r="R529">
        <f>LN('25 TSE Stocks'!R530/'25 TSE Stocks'!R529)</f>
        <v>-3.0944836701835069E-2</v>
      </c>
      <c r="S529">
        <f>LN('25 TSE Stocks'!S530/'25 TSE Stocks'!S529)</f>
        <v>-1.3685444067952135E-2</v>
      </c>
      <c r="T529">
        <f>LN('25 TSE Stocks'!T530/'25 TSE Stocks'!T529)</f>
        <v>-3.0532149831950087E-2</v>
      </c>
      <c r="U529">
        <f>LN('25 TSE Stocks'!U530/'25 TSE Stocks'!U529)</f>
        <v>-1.5069882122039906E-2</v>
      </c>
      <c r="V529">
        <f>LN('25 TSE Stocks'!V530/'25 TSE Stocks'!V529)</f>
        <v>-9.8036171135387887E-2</v>
      </c>
      <c r="W529">
        <f>LN('25 TSE Stocks'!W530/'25 TSE Stocks'!W529)</f>
        <v>-1.6366967254772546E-2</v>
      </c>
      <c r="X529">
        <f>LN('25 TSE Stocks'!X530/'25 TSE Stocks'!X529)</f>
        <v>-1.2061207179307134E-2</v>
      </c>
      <c r="Y529">
        <f>LN('25 TSE Stocks'!Y530/'25 TSE Stocks'!Y529)</f>
        <v>-2.2738577795356717E-2</v>
      </c>
      <c r="Z529">
        <f>LN('25 TSE Stocks'!Z530/'25 TSE Stocks'!Z529)</f>
        <v>-1.4184594824209057E-2</v>
      </c>
    </row>
    <row r="530" spans="1:26" x14ac:dyDescent="0.25">
      <c r="A530" s="1">
        <v>44963</v>
      </c>
      <c r="B530">
        <f>LN('25 TSE Stocks'!B531/'25 TSE Stocks'!B530)</f>
        <v>-1.0260937435167011E-2</v>
      </c>
      <c r="C530">
        <f>LN('25 TSE Stocks'!C531/'25 TSE Stocks'!C530)</f>
        <v>1.4694141939220784E-2</v>
      </c>
      <c r="D530">
        <f>LN('25 TSE Stocks'!D531/'25 TSE Stocks'!D530)</f>
        <v>3.959558253931577E-2</v>
      </c>
      <c r="E530">
        <f>LN('25 TSE Stocks'!E531/'25 TSE Stocks'!E530)</f>
        <v>1.9462482302566905E-2</v>
      </c>
      <c r="F530">
        <f>LN('25 TSE Stocks'!F531/'25 TSE Stocks'!F530)</f>
        <v>3.1068627524818412E-2</v>
      </c>
      <c r="G530">
        <f>LN('25 TSE Stocks'!G531/'25 TSE Stocks'!G530)</f>
        <v>-6.6304581673698147E-3</v>
      </c>
      <c r="H530">
        <f>LN('25 TSE Stocks'!H531/'25 TSE Stocks'!H530)</f>
        <v>2.6397513134109426E-2</v>
      </c>
      <c r="I530">
        <f>LN('25 TSE Stocks'!I531/'25 TSE Stocks'!I530)</f>
        <v>-1.9108303366185714E-2</v>
      </c>
      <c r="J530">
        <f>LN('25 TSE Stocks'!J531/'25 TSE Stocks'!J530)</f>
        <v>-1.0101647589311098E-2</v>
      </c>
      <c r="K530">
        <f>LN('25 TSE Stocks'!K531/'25 TSE Stocks'!K530)</f>
        <v>-1.1007171357088252E-3</v>
      </c>
      <c r="L530">
        <f>LN('25 TSE Stocks'!L531/'25 TSE Stocks'!L530)</f>
        <v>-3.1113644276646452E-2</v>
      </c>
      <c r="M530">
        <f>LN('25 TSE Stocks'!M531/'25 TSE Stocks'!M530)</f>
        <v>-9.2227417311087356E-3</v>
      </c>
      <c r="N530">
        <f>LN('25 TSE Stocks'!N531/'25 TSE Stocks'!N530)</f>
        <v>2.4736225594776631E-2</v>
      </c>
      <c r="O530">
        <f>LN('25 TSE Stocks'!O531/'25 TSE Stocks'!O530)</f>
        <v>1.009090298196272E-2</v>
      </c>
      <c r="P530">
        <f>LN('25 TSE Stocks'!P531/'25 TSE Stocks'!P530)</f>
        <v>1.3899851060745299E-2</v>
      </c>
      <c r="Q530">
        <f>LN('25 TSE Stocks'!Q531/'25 TSE Stocks'!Q530)</f>
        <v>0.11756293260582211</v>
      </c>
      <c r="R530">
        <f>LN('25 TSE Stocks'!R531/'25 TSE Stocks'!R530)</f>
        <v>8.0348208661950825E-3</v>
      </c>
      <c r="S530">
        <f>LN('25 TSE Stocks'!S531/'25 TSE Stocks'!S530)</f>
        <v>3.4819810567850176E-2</v>
      </c>
      <c r="T530">
        <f>LN('25 TSE Stocks'!T531/'25 TSE Stocks'!T530)</f>
        <v>5.038097059409969E-2</v>
      </c>
      <c r="U530">
        <f>LN('25 TSE Stocks'!U531/'25 TSE Stocks'!U530)</f>
        <v>-2.9242725413938038E-3</v>
      </c>
      <c r="V530">
        <f>LN('25 TSE Stocks'!V531/'25 TSE Stocks'!V530)</f>
        <v>3.4737400439379382E-2</v>
      </c>
      <c r="W530">
        <f>LN('25 TSE Stocks'!W531/'25 TSE Stocks'!W530)</f>
        <v>0.17929169621220131</v>
      </c>
      <c r="X530">
        <f>LN('25 TSE Stocks'!X531/'25 TSE Stocks'!X530)</f>
        <v>4.2735269106661013E-3</v>
      </c>
      <c r="Y530">
        <f>LN('25 TSE Stocks'!Y531/'25 TSE Stocks'!Y530)</f>
        <v>9.8066336586663722E-2</v>
      </c>
      <c r="Z530">
        <f>LN('25 TSE Stocks'!Z531/'25 TSE Stocks'!Z530)</f>
        <v>0</v>
      </c>
    </row>
    <row r="531" spans="1:26" x14ac:dyDescent="0.25">
      <c r="A531" s="1">
        <v>44970</v>
      </c>
      <c r="B531">
        <f>LN('25 TSE Stocks'!B532/'25 TSE Stocks'!B531)</f>
        <v>-2.2188680982959428E-2</v>
      </c>
      <c r="C531">
        <f>LN('25 TSE Stocks'!C532/'25 TSE Stocks'!C531)</f>
        <v>-1.9640565874546351E-2</v>
      </c>
      <c r="D531">
        <f>LN('25 TSE Stocks'!D532/'25 TSE Stocks'!D531)</f>
        <v>-2.7138729205641605E-2</v>
      </c>
      <c r="E531">
        <f>LN('25 TSE Stocks'!E532/'25 TSE Stocks'!E531)</f>
        <v>-6.2553832459581798E-3</v>
      </c>
      <c r="F531">
        <f>LN('25 TSE Stocks'!F532/'25 TSE Stocks'!F531)</f>
        <v>2.3933475382650747E-2</v>
      </c>
      <c r="G531">
        <f>LN('25 TSE Stocks'!G532/'25 TSE Stocks'!G531)</f>
        <v>1.5053781289227323E-2</v>
      </c>
      <c r="H531">
        <f>LN('25 TSE Stocks'!H532/'25 TSE Stocks'!H531)</f>
        <v>7.8962977086679181E-2</v>
      </c>
      <c r="I531">
        <f>LN('25 TSE Stocks'!I532/'25 TSE Stocks'!I531)</f>
        <v>-1.1750179698278263E-2</v>
      </c>
      <c r="J531">
        <f>LN('25 TSE Stocks'!J532/'25 TSE Stocks'!J531)</f>
        <v>-2.529086561906517E-2</v>
      </c>
      <c r="K531">
        <f>LN('25 TSE Stocks'!K532/'25 TSE Stocks'!K531)</f>
        <v>-8.9818691532198708E-2</v>
      </c>
      <c r="L531">
        <f>LN('25 TSE Stocks'!L532/'25 TSE Stocks'!L531)</f>
        <v>2.5628220732436167E-2</v>
      </c>
      <c r="M531">
        <f>LN('25 TSE Stocks'!M532/'25 TSE Stocks'!M531)</f>
        <v>2.8382247083339446E-2</v>
      </c>
      <c r="N531">
        <f>LN('25 TSE Stocks'!N532/'25 TSE Stocks'!N531)</f>
        <v>2.1067987633134444E-2</v>
      </c>
      <c r="O531">
        <f>LN('25 TSE Stocks'!O532/'25 TSE Stocks'!O531)</f>
        <v>5.025527256285852E-2</v>
      </c>
      <c r="P531">
        <f>LN('25 TSE Stocks'!P532/'25 TSE Stocks'!P531)</f>
        <v>8.0986142190834234E-2</v>
      </c>
      <c r="Q531">
        <f>LN('25 TSE Stocks'!Q532/'25 TSE Stocks'!Q531)</f>
        <v>-7.0671538113513824E-3</v>
      </c>
      <c r="R531">
        <f>LN('25 TSE Stocks'!R532/'25 TSE Stocks'!R531)</f>
        <v>1.4071930740587142E-2</v>
      </c>
      <c r="S531">
        <f>LN('25 TSE Stocks'!S532/'25 TSE Stocks'!S531)</f>
        <v>2.2557344970476054E-2</v>
      </c>
      <c r="T531">
        <f>LN('25 TSE Stocks'!T532/'25 TSE Stocks'!T531)</f>
        <v>1.0350918553725132E-2</v>
      </c>
      <c r="U531">
        <f>LN('25 TSE Stocks'!U532/'25 TSE Stocks'!U531)</f>
        <v>-8.2336537316075129E-3</v>
      </c>
      <c r="V531">
        <f>LN('25 TSE Stocks'!V532/'25 TSE Stocks'!V531)</f>
        <v>2.8588902839791784E-2</v>
      </c>
      <c r="W531">
        <f>LN('25 TSE Stocks'!W532/'25 TSE Stocks'!W531)</f>
        <v>-2.7624442748240166E-3</v>
      </c>
      <c r="X531">
        <f>LN('25 TSE Stocks'!X532/'25 TSE Stocks'!X531)</f>
        <v>3.9029323188109186E-2</v>
      </c>
      <c r="Y531">
        <f>LN('25 TSE Stocks'!Y532/'25 TSE Stocks'!Y531)</f>
        <v>7.3929224253590206E-2</v>
      </c>
      <c r="Z531">
        <f>LN('25 TSE Stocks'!Z532/'25 TSE Stocks'!Z531)</f>
        <v>1.7841594122779874E-3</v>
      </c>
    </row>
    <row r="532" spans="1:26" x14ac:dyDescent="0.25">
      <c r="A532" s="1">
        <v>44977</v>
      </c>
      <c r="B532">
        <f>LN('25 TSE Stocks'!B533/'25 TSE Stocks'!B532)</f>
        <v>2.1530063862011183E-2</v>
      </c>
      <c r="C532">
        <f>LN('25 TSE Stocks'!C533/'25 TSE Stocks'!C532)</f>
        <v>-4.9989229868904098E-2</v>
      </c>
      <c r="D532">
        <f>LN('25 TSE Stocks'!D533/'25 TSE Stocks'!D532)</f>
        <v>-1.3764264211232082E-3</v>
      </c>
      <c r="E532">
        <f>LN('25 TSE Stocks'!E533/'25 TSE Stocks'!E532)</f>
        <v>-2.1332505413411747E-2</v>
      </c>
      <c r="F532">
        <f>LN('25 TSE Stocks'!F533/'25 TSE Stocks'!F532)</f>
        <v>-1.8519096288704621E-2</v>
      </c>
      <c r="G532">
        <f>LN('25 TSE Stocks'!G533/'25 TSE Stocks'!G532)</f>
        <v>-2.6292870760464077E-2</v>
      </c>
      <c r="H532">
        <f>LN('25 TSE Stocks'!H533/'25 TSE Stocks'!H532)</f>
        <v>-1.3047661061198344E-2</v>
      </c>
      <c r="I532">
        <f>LN('25 TSE Stocks'!I533/'25 TSE Stocks'!I532)</f>
        <v>-4.846971162287125E-3</v>
      </c>
      <c r="J532">
        <f>LN('25 TSE Stocks'!J533/'25 TSE Stocks'!J532)</f>
        <v>-2.5333177351872942E-2</v>
      </c>
      <c r="K532">
        <f>LN('25 TSE Stocks'!K533/'25 TSE Stocks'!K532)</f>
        <v>-1.8237553475453309E-2</v>
      </c>
      <c r="L532">
        <f>LN('25 TSE Stocks'!L533/'25 TSE Stocks'!L532)</f>
        <v>2.2839481163034473E-2</v>
      </c>
      <c r="M532">
        <f>LN('25 TSE Stocks'!M533/'25 TSE Stocks'!M532)</f>
        <v>7.6899275321291012E-3</v>
      </c>
      <c r="N532">
        <f>LN('25 TSE Stocks'!N533/'25 TSE Stocks'!N532)</f>
        <v>1.492563178619865E-2</v>
      </c>
      <c r="O532">
        <f>LN('25 TSE Stocks'!O533/'25 TSE Stocks'!O532)</f>
        <v>1.954048937268334E-2</v>
      </c>
      <c r="P532">
        <f>LN('25 TSE Stocks'!P533/'25 TSE Stocks'!P532)</f>
        <v>2.824794202637055E-3</v>
      </c>
      <c r="Q532">
        <f>LN('25 TSE Stocks'!Q533/'25 TSE Stocks'!Q532)</f>
        <v>-8.8692760014437856E-4</v>
      </c>
      <c r="R532">
        <f>LN('25 TSE Stocks'!R533/'25 TSE Stocks'!R532)</f>
        <v>-1.1513880495011275E-3</v>
      </c>
      <c r="S532">
        <f>LN('25 TSE Stocks'!S533/'25 TSE Stocks'!S532)</f>
        <v>1.8570494321829432E-3</v>
      </c>
      <c r="T532">
        <f>LN('25 TSE Stocks'!T533/'25 TSE Stocks'!T532)</f>
        <v>5.074963386302464E-2</v>
      </c>
      <c r="U532">
        <f>LN('25 TSE Stocks'!U533/'25 TSE Stocks'!U532)</f>
        <v>0</v>
      </c>
      <c r="V532">
        <f>LN('25 TSE Stocks'!V533/'25 TSE Stocks'!V532)</f>
        <v>1.4260361522295082E-3</v>
      </c>
      <c r="W532">
        <f>LN('25 TSE Stocks'!W533/'25 TSE Stocks'!W532)</f>
        <v>4.1408101494282744E-3</v>
      </c>
      <c r="X532">
        <f>LN('25 TSE Stocks'!X533/'25 TSE Stocks'!X532)</f>
        <v>-6.1706820169056742E-3</v>
      </c>
      <c r="Y532">
        <f>LN('25 TSE Stocks'!Y533/'25 TSE Stocks'!Y532)</f>
        <v>-6.9958035569240885E-3</v>
      </c>
      <c r="Z532">
        <f>LN('25 TSE Stocks'!Z533/'25 TSE Stocks'!Z532)</f>
        <v>1.9418044249639672E-2</v>
      </c>
    </row>
    <row r="533" spans="1:26" x14ac:dyDescent="0.25">
      <c r="A533" s="1">
        <v>44984</v>
      </c>
      <c r="B533">
        <f>LN('25 TSE Stocks'!B534/'25 TSE Stocks'!B533)</f>
        <v>-3.0998104340632208E-2</v>
      </c>
      <c r="C533">
        <f>LN('25 TSE Stocks'!C534/'25 TSE Stocks'!C533)</f>
        <v>-2.9089755006838188E-2</v>
      </c>
      <c r="D533">
        <f>LN('25 TSE Stocks'!D534/'25 TSE Stocks'!D533)</f>
        <v>2.7175539853639963E-2</v>
      </c>
      <c r="E533">
        <f>LN('25 TSE Stocks'!E534/'25 TSE Stocks'!E533)</f>
        <v>4.5565929905254716E-2</v>
      </c>
      <c r="F533">
        <f>LN('25 TSE Stocks'!F534/'25 TSE Stocks'!F533)</f>
        <v>-3.1201140809997484E-3</v>
      </c>
      <c r="G533">
        <f>LN('25 TSE Stocks'!G534/'25 TSE Stocks'!G533)</f>
        <v>1.4161869052497587E-2</v>
      </c>
      <c r="H533">
        <f>LN('25 TSE Stocks'!H534/'25 TSE Stocks'!H533)</f>
        <v>1.4897825240152497E-2</v>
      </c>
      <c r="I533">
        <f>LN('25 TSE Stocks'!I534/'25 TSE Stocks'!I533)</f>
        <v>1.7993702252784533E-4</v>
      </c>
      <c r="J533">
        <f>LN('25 TSE Stocks'!J534/'25 TSE Stocks'!J533)</f>
        <v>1.9089867471504637E-2</v>
      </c>
      <c r="K533">
        <f>LN('25 TSE Stocks'!K534/'25 TSE Stocks'!K533)</f>
        <v>4.8959773137020497E-3</v>
      </c>
      <c r="L533">
        <f>LN('25 TSE Stocks'!L534/'25 TSE Stocks'!L533)</f>
        <v>1.6000289480681735E-2</v>
      </c>
      <c r="M533">
        <f>LN('25 TSE Stocks'!M534/'25 TSE Stocks'!M533)</f>
        <v>1.9132178900516576E-3</v>
      </c>
      <c r="N533">
        <f>LN('25 TSE Stocks'!N534/'25 TSE Stocks'!N533)</f>
        <v>3.798968268525079E-2</v>
      </c>
      <c r="O533">
        <f>LN('25 TSE Stocks'!O534/'25 TSE Stocks'!O533)</f>
        <v>-2.0814374895271989E-2</v>
      </c>
      <c r="P533">
        <f>LN('25 TSE Stocks'!P534/'25 TSE Stocks'!P533)</f>
        <v>0.11448663094523084</v>
      </c>
      <c r="Q533">
        <f>LN('25 TSE Stocks'!Q534/'25 TSE Stocks'!Q533)</f>
        <v>1.3221927391000846E-2</v>
      </c>
      <c r="R533">
        <f>LN('25 TSE Stocks'!R534/'25 TSE Stocks'!R533)</f>
        <v>1.6647947781018128E-2</v>
      </c>
      <c r="S533">
        <f>LN('25 TSE Stocks'!S534/'25 TSE Stocks'!S533)</f>
        <v>1.8535140410223801E-3</v>
      </c>
      <c r="T533">
        <f>LN('25 TSE Stocks'!T534/'25 TSE Stocks'!T533)</f>
        <v>2.4175213039041382E-2</v>
      </c>
      <c r="U533">
        <f>LN('25 TSE Stocks'!U534/'25 TSE Stocks'!U533)</f>
        <v>-3.154651247826672E-3</v>
      </c>
      <c r="V533">
        <f>LN('25 TSE Stocks'!V534/'25 TSE Stocks'!V533)</f>
        <v>4.6633334050237896E-2</v>
      </c>
      <c r="W533">
        <f>LN('25 TSE Stocks'!W534/'25 TSE Stocks'!W533)</f>
        <v>2.8515158848331095E-2</v>
      </c>
      <c r="X533">
        <f>LN('25 TSE Stocks'!X534/'25 TSE Stocks'!X533)</f>
        <v>9.5825034164353281E-3</v>
      </c>
      <c r="Y533">
        <f>LN('25 TSE Stocks'!Y534/'25 TSE Stocks'!Y533)</f>
        <v>4.4248301607353727E-2</v>
      </c>
      <c r="Z533">
        <f>LN('25 TSE Stocks'!Z534/'25 TSE Stocks'!Z533)</f>
        <v>-1.4084699485692551E-2</v>
      </c>
    </row>
    <row r="534" spans="1:26" x14ac:dyDescent="0.25">
      <c r="A534" s="1">
        <v>44991</v>
      </c>
      <c r="B534">
        <f>LN('25 TSE Stocks'!B535/'25 TSE Stocks'!B534)</f>
        <v>-3.9266016933732752E-2</v>
      </c>
      <c r="C534">
        <f>LN('25 TSE Stocks'!C535/'25 TSE Stocks'!C534)</f>
        <v>9.7909104346174478E-3</v>
      </c>
      <c r="D534">
        <f>LN('25 TSE Stocks'!D535/'25 TSE Stocks'!D534)</f>
        <v>0</v>
      </c>
      <c r="E534">
        <f>LN('25 TSE Stocks'!E535/'25 TSE Stocks'!E534)</f>
        <v>-1.063540333056472E-2</v>
      </c>
      <c r="F534">
        <f>LN('25 TSE Stocks'!F535/'25 TSE Stocks'!F534)</f>
        <v>-2.8849620164569732E-2</v>
      </c>
      <c r="G534">
        <f>LN('25 TSE Stocks'!G535/'25 TSE Stocks'!G534)</f>
        <v>6.0838958914953712E-3</v>
      </c>
      <c r="H534">
        <f>LN('25 TSE Stocks'!H535/'25 TSE Stocks'!H534)</f>
        <v>2.9146015347307586E-2</v>
      </c>
      <c r="I534">
        <f>LN('25 TSE Stocks'!I535/'25 TSE Stocks'!I534)</f>
        <v>5.0251362026729795E-3</v>
      </c>
      <c r="J534">
        <f>LN('25 TSE Stocks'!J535/'25 TSE Stocks'!J534)</f>
        <v>3.3632599381162039E-2</v>
      </c>
      <c r="K534">
        <f>LN('25 TSE Stocks'!K535/'25 TSE Stocks'!K534)</f>
        <v>-6.1237262685527238E-3</v>
      </c>
      <c r="L534">
        <f>LN('25 TSE Stocks'!L535/'25 TSE Stocks'!L534)</f>
        <v>1.0526413471260654E-2</v>
      </c>
      <c r="M534">
        <f>LN('25 TSE Stocks'!M535/'25 TSE Stocks'!M534)</f>
        <v>2.3923107821824219E-2</v>
      </c>
      <c r="N534">
        <f>LN('25 TSE Stocks'!N535/'25 TSE Stocks'!N534)</f>
        <v>5.1224466048933513E-2</v>
      </c>
      <c r="O534">
        <f>LN('25 TSE Stocks'!O535/'25 TSE Stocks'!O534)</f>
        <v>2.6416630443941772E-2</v>
      </c>
      <c r="P534">
        <f>LN('25 TSE Stocks'!P535/'25 TSE Stocks'!P534)</f>
        <v>2.3126769247833592E-2</v>
      </c>
      <c r="Q534">
        <f>LN('25 TSE Stocks'!Q535/'25 TSE Stocks'!Q534)</f>
        <v>2.1655212128000607E-2</v>
      </c>
      <c r="R534">
        <f>LN('25 TSE Stocks'!R535/'25 TSE Stocks'!R534)</f>
        <v>5.2019192863790933E-3</v>
      </c>
      <c r="S534">
        <f>LN('25 TSE Stocks'!S535/'25 TSE Stocks'!S534)</f>
        <v>3.4178066147298534E-2</v>
      </c>
      <c r="T534">
        <f>LN('25 TSE Stocks'!T535/'25 TSE Stocks'!T534)</f>
        <v>-3.0721844476665913E-2</v>
      </c>
      <c r="U534">
        <f>LN('25 TSE Stocks'!U535/'25 TSE Stocks'!U534)</f>
        <v>-6.5379332297917508E-3</v>
      </c>
      <c r="V534">
        <f>LN('25 TSE Stocks'!V535/'25 TSE Stocks'!V534)</f>
        <v>9.4755256078374386E-3</v>
      </c>
      <c r="W534">
        <f>LN('25 TSE Stocks'!W535/'25 TSE Stocks'!W534)</f>
        <v>5.0891569230729121E-2</v>
      </c>
      <c r="X534">
        <f>LN('25 TSE Stocks'!X535/'25 TSE Stocks'!X534)</f>
        <v>4.7570778549885584E-3</v>
      </c>
      <c r="Y534">
        <f>LN('25 TSE Stocks'!Y535/'25 TSE Stocks'!Y534)</f>
        <v>-1.9593668958015779E-2</v>
      </c>
      <c r="Z534">
        <f>LN('25 TSE Stocks'!Z535/'25 TSE Stocks'!Z534)</f>
        <v>-1.9696322483212653E-2</v>
      </c>
    </row>
    <row r="535" spans="1:26" x14ac:dyDescent="0.25">
      <c r="A535" s="1">
        <v>44998</v>
      </c>
      <c r="B535">
        <f>LN('25 TSE Stocks'!B536/'25 TSE Stocks'!B535)</f>
        <v>7.4427598085781546E-2</v>
      </c>
      <c r="C535">
        <f>LN('25 TSE Stocks'!C536/'25 TSE Stocks'!C535)</f>
        <v>4.4189201380354145E-3</v>
      </c>
      <c r="D535">
        <f>LN('25 TSE Stocks'!D536/'25 TSE Stocks'!D535)</f>
        <v>-2.993415761579743E-2</v>
      </c>
      <c r="E535">
        <f>LN('25 TSE Stocks'!E536/'25 TSE Stocks'!E535)</f>
        <v>-2.7383386873403595E-2</v>
      </c>
      <c r="F535">
        <f>LN('25 TSE Stocks'!F536/'25 TSE Stocks'!F535)</f>
        <v>-0.10361090355999952</v>
      </c>
      <c r="G535">
        <f>LN('25 TSE Stocks'!G536/'25 TSE Stocks'!G535)</f>
        <v>-5.9767908392787568E-2</v>
      </c>
      <c r="H535">
        <f>LN('25 TSE Stocks'!H536/'25 TSE Stocks'!H535)</f>
        <v>-0.1487791652203759</v>
      </c>
      <c r="I535">
        <f>LN('25 TSE Stocks'!I536/'25 TSE Stocks'!I535)</f>
        <v>7.1581964402282002E-4</v>
      </c>
      <c r="J535">
        <f>LN('25 TSE Stocks'!J536/'25 TSE Stocks'!J535)</f>
        <v>6.153106332671591E-3</v>
      </c>
      <c r="K535">
        <f>LN('25 TSE Stocks'!K536/'25 TSE Stocks'!K535)</f>
        <v>-6.1614575903430266E-3</v>
      </c>
      <c r="L535">
        <f>LN('25 TSE Stocks'!L536/'25 TSE Stocks'!L535)</f>
        <v>-4.1972368833704202E-3</v>
      </c>
      <c r="M535">
        <f>LN('25 TSE Stocks'!M536/'25 TSE Stocks'!M535)</f>
        <v>-3.8039445329484549E-2</v>
      </c>
      <c r="N535">
        <f>LN('25 TSE Stocks'!N536/'25 TSE Stocks'!N535)</f>
        <v>-9.3750886579987286E-2</v>
      </c>
      <c r="O535">
        <f>LN('25 TSE Stocks'!O536/'25 TSE Stocks'!O535)</f>
        <v>-9.3546051672203489E-3</v>
      </c>
      <c r="P535">
        <f>LN('25 TSE Stocks'!P536/'25 TSE Stocks'!P535)</f>
        <v>-4.4346190626427546E-3</v>
      </c>
      <c r="Q535">
        <f>LN('25 TSE Stocks'!Q536/'25 TSE Stocks'!Q535)</f>
        <v>7.6824931652730404E-3</v>
      </c>
      <c r="R535">
        <f>LN('25 TSE Stocks'!R536/'25 TSE Stocks'!R535)</f>
        <v>-4.688880490028266E-2</v>
      </c>
      <c r="S535">
        <f>LN('25 TSE Stocks'!S536/'25 TSE Stocks'!S535)</f>
        <v>-3.6363622115498594E-3</v>
      </c>
      <c r="T535">
        <f>LN('25 TSE Stocks'!T536/'25 TSE Stocks'!T535)</f>
        <v>-3.6793485408433663E-2</v>
      </c>
      <c r="U535">
        <f>LN('25 TSE Stocks'!U536/'25 TSE Stocks'!U535)</f>
        <v>2.8800196483530324E-2</v>
      </c>
      <c r="V535">
        <f>LN('25 TSE Stocks'!V536/'25 TSE Stocks'!V535)</f>
        <v>-3.8103134986970745E-2</v>
      </c>
      <c r="W535">
        <f>LN('25 TSE Stocks'!W536/'25 TSE Stocks'!W535)</f>
        <v>-6.981106729663128E-2</v>
      </c>
      <c r="X535">
        <f>LN('25 TSE Stocks'!X536/'25 TSE Stocks'!X535)</f>
        <v>-5.4385118035369185E-3</v>
      </c>
      <c r="Y535">
        <f>LN('25 TSE Stocks'!Y536/'25 TSE Stocks'!Y535)</f>
        <v>-7.1769067184942803E-2</v>
      </c>
      <c r="Z535">
        <f>LN('25 TSE Stocks'!Z536/'25 TSE Stocks'!Z535)</f>
        <v>-1.8248717967755502E-2</v>
      </c>
    </row>
    <row r="536" spans="1:26" x14ac:dyDescent="0.25">
      <c r="A536" s="1">
        <v>45005</v>
      </c>
      <c r="B536">
        <f>LN('25 TSE Stocks'!B537/'25 TSE Stocks'!B536)</f>
        <v>-3.5388102988897198E-2</v>
      </c>
      <c r="C536">
        <f>LN('25 TSE Stocks'!C537/'25 TSE Stocks'!C536)</f>
        <v>6.1538655743782859E-3</v>
      </c>
      <c r="D536">
        <f>LN('25 TSE Stocks'!D537/'25 TSE Stocks'!D536)</f>
        <v>-9.7155695029798751E-3</v>
      </c>
      <c r="E536">
        <f>LN('25 TSE Stocks'!E537/'25 TSE Stocks'!E536)</f>
        <v>1.4925632641665902E-2</v>
      </c>
      <c r="F536">
        <f>LN('25 TSE Stocks'!F537/'25 TSE Stocks'!F536)</f>
        <v>-1.3047039574266761E-2</v>
      </c>
      <c r="G536">
        <f>LN('25 TSE Stocks'!G537/'25 TSE Stocks'!G536)</f>
        <v>-1.1204225640001927E-3</v>
      </c>
      <c r="H536">
        <f>LN('25 TSE Stocks'!H537/'25 TSE Stocks'!H536)</f>
        <v>2.6723048794772178E-2</v>
      </c>
      <c r="I536">
        <f>LN('25 TSE Stocks'!I537/'25 TSE Stocks'!I536)</f>
        <v>-4.3026240633087165E-3</v>
      </c>
      <c r="J536">
        <f>LN('25 TSE Stocks'!J537/'25 TSE Stocks'!J536)</f>
        <v>-2.8051818475477486E-2</v>
      </c>
      <c r="K536">
        <f>LN('25 TSE Stocks'!K537/'25 TSE Stocks'!K536)</f>
        <v>-1.3690277307034128E-2</v>
      </c>
      <c r="L536">
        <f>LN('25 TSE Stocks'!L537/'25 TSE Stocks'!L536)</f>
        <v>-8.447800749084208E-3</v>
      </c>
      <c r="M536">
        <f>LN('25 TSE Stocks'!M537/'25 TSE Stocks'!M536)</f>
        <v>-3.5604823567482557E-3</v>
      </c>
      <c r="N536">
        <f>LN('25 TSE Stocks'!N537/'25 TSE Stocks'!N536)</f>
        <v>-1.6220383832454943E-2</v>
      </c>
      <c r="O536">
        <f>LN('25 TSE Stocks'!O537/'25 TSE Stocks'!O536)</f>
        <v>-6.9160916983730444E-3</v>
      </c>
      <c r="P536">
        <f>LN('25 TSE Stocks'!P537/'25 TSE Stocks'!P536)</f>
        <v>-2.0202762875413876E-2</v>
      </c>
      <c r="Q536">
        <f>LN('25 TSE Stocks'!Q537/'25 TSE Stocks'!Q536)</f>
        <v>1.1834497498437692E-2</v>
      </c>
      <c r="R536">
        <f>LN('25 TSE Stocks'!R537/'25 TSE Stocks'!R536)</f>
        <v>-1.687588651553661E-2</v>
      </c>
      <c r="S536">
        <f>LN('25 TSE Stocks'!S537/'25 TSE Stocks'!S536)</f>
        <v>-1.823197087186225E-3</v>
      </c>
      <c r="T536">
        <f>LN('25 TSE Stocks'!T537/'25 TSE Stocks'!T536)</f>
        <v>5.6770057678126628E-4</v>
      </c>
      <c r="U536">
        <f>LN('25 TSE Stocks'!U537/'25 TSE Stocks'!U536)</f>
        <v>-1.6748283179803269E-2</v>
      </c>
      <c r="V536">
        <f>LN('25 TSE Stocks'!V537/'25 TSE Stocks'!V536)</f>
        <v>7.804903271780024E-2</v>
      </c>
      <c r="W536">
        <f>LN('25 TSE Stocks'!W537/'25 TSE Stocks'!W536)</f>
        <v>-1.2354294768118723E-2</v>
      </c>
      <c r="X536">
        <f>LN('25 TSE Stocks'!X537/'25 TSE Stocks'!X536)</f>
        <v>-1.1655903124118098E-2</v>
      </c>
      <c r="Y536">
        <f>LN('25 TSE Stocks'!Y537/'25 TSE Stocks'!Y536)</f>
        <v>-2.4835720713051679E-2</v>
      </c>
      <c r="Z536">
        <f>LN('25 TSE Stocks'!Z537/'25 TSE Stocks'!Z536)</f>
        <v>-5.5401797220161371E-3</v>
      </c>
    </row>
    <row r="537" spans="1:26" x14ac:dyDescent="0.25">
      <c r="A537" s="1">
        <v>45012</v>
      </c>
      <c r="B537">
        <f>LN('25 TSE Stocks'!B538/'25 TSE Stocks'!B537)</f>
        <v>5.3375421776262602E-2</v>
      </c>
      <c r="C537">
        <f>LN('25 TSE Stocks'!C538/'25 TSE Stocks'!C537)</f>
        <v>-2.3050665967856501E-2</v>
      </c>
      <c r="D537">
        <f>LN('25 TSE Stocks'!D538/'25 TSE Stocks'!D537)</f>
        <v>-1.0766788821883306</v>
      </c>
      <c r="E537">
        <f>LN('25 TSE Stocks'!E538/'25 TSE Stocks'!E537)</f>
        <v>4.5120461424688806E-2</v>
      </c>
      <c r="F537">
        <f>LN('25 TSE Stocks'!F538/'25 TSE Stocks'!F537)</f>
        <v>2.1337010571428144E-2</v>
      </c>
      <c r="G537">
        <f>LN('25 TSE Stocks'!G538/'25 TSE Stocks'!G537)</f>
        <v>5.2413699688006014E-2</v>
      </c>
      <c r="H537">
        <f>LN('25 TSE Stocks'!H538/'25 TSE Stocks'!H537)</f>
        <v>5.7158392988922661E-2</v>
      </c>
      <c r="I537">
        <f>LN('25 TSE Stocks'!I538/'25 TSE Stocks'!I537)</f>
        <v>3.287095731504644E-2</v>
      </c>
      <c r="J537">
        <f>LN('25 TSE Stocks'!J538/'25 TSE Stocks'!J537)</f>
        <v>2.8398948121000168E-2</v>
      </c>
      <c r="K537">
        <f>LN('25 TSE Stocks'!K538/'25 TSE Stocks'!K537)</f>
        <v>1.3690277307034064E-2</v>
      </c>
      <c r="L537">
        <f>LN('25 TSE Stocks'!L538/'25 TSE Stocks'!L537)</f>
        <v>2.0987129799610791E-2</v>
      </c>
      <c r="M537">
        <f>LN('25 TSE Stocks'!M538/'25 TSE Stocks'!M537)</f>
        <v>9.6806166582465714E-3</v>
      </c>
      <c r="N537">
        <f>LN('25 TSE Stocks'!N538/'25 TSE Stocks'!N537)</f>
        <v>4.1433254516685281E-2</v>
      </c>
      <c r="O537">
        <f>LN('25 TSE Stocks'!O538/'25 TSE Stocks'!O537)</f>
        <v>1.1916102115078918E-2</v>
      </c>
      <c r="P537">
        <f>LN('25 TSE Stocks'!P538/'25 TSE Stocks'!P537)</f>
        <v>1.7606828656421235E-2</v>
      </c>
      <c r="Q537">
        <f>LN('25 TSE Stocks'!Q538/'25 TSE Stocks'!Q537)</f>
        <v>1.9143276993516794E-2</v>
      </c>
      <c r="R537">
        <f>LN('25 TSE Stocks'!R538/'25 TSE Stocks'!R537)</f>
        <v>2.6799469832643148E-2</v>
      </c>
      <c r="S537">
        <f>LN('25 TSE Stocks'!S538/'25 TSE Stocks'!S537)</f>
        <v>2.3445629271100697E-2</v>
      </c>
      <c r="T537">
        <f>LN('25 TSE Stocks'!T538/'25 TSE Stocks'!T537)</f>
        <v>1.9669104936210945E-2</v>
      </c>
      <c r="U537">
        <f>LN('25 TSE Stocks'!U538/'25 TSE Stocks'!U537)</f>
        <v>1.462161278013672E-2</v>
      </c>
      <c r="V537">
        <f>LN('25 TSE Stocks'!V538/'25 TSE Stocks'!V537)</f>
        <v>2.3981971872089881E-2</v>
      </c>
      <c r="W537">
        <f>LN('25 TSE Stocks'!W538/'25 TSE Stocks'!W537)</f>
        <v>2.3209198242554869E-2</v>
      </c>
      <c r="X537">
        <f>LN('25 TSE Stocks'!X538/'25 TSE Stocks'!X537)</f>
        <v>-1.3190106546130093E-2</v>
      </c>
      <c r="Y537">
        <f>LN('25 TSE Stocks'!Y538/'25 TSE Stocks'!Y537)</f>
        <v>5.4640576982944687E-2</v>
      </c>
      <c r="Z537">
        <f>LN('25 TSE Stocks'!Z538/'25 TSE Stocks'!Z537)</f>
        <v>-2.2472792571533787E-2</v>
      </c>
    </row>
    <row r="538" spans="1:26" x14ac:dyDescent="0.25">
      <c r="A538" s="1">
        <v>45019</v>
      </c>
      <c r="B538">
        <f>LN('25 TSE Stocks'!B539/'25 TSE Stocks'!B538)</f>
        <v>-7.6986794133160605E-2</v>
      </c>
      <c r="C538">
        <f>LN('25 TSE Stocks'!C539/'25 TSE Stocks'!C538)</f>
        <v>-2.2676708671029701E-2</v>
      </c>
      <c r="D538">
        <f>LN('25 TSE Stocks'!D539/'25 TSE Stocks'!D538)</f>
        <v>-1.2663233935815116E-2</v>
      </c>
      <c r="E538">
        <f>LN('25 TSE Stocks'!E539/'25 TSE Stocks'!E538)</f>
        <v>-6.125985396958495E-2</v>
      </c>
      <c r="F538">
        <f>LN('25 TSE Stocks'!F539/'25 TSE Stocks'!F538)</f>
        <v>1.6304824136216277E-2</v>
      </c>
      <c r="G538">
        <f>LN('25 TSE Stocks'!G539/'25 TSE Stocks'!G538)</f>
        <v>-1.3630682564761321E-2</v>
      </c>
      <c r="H538">
        <f>LN('25 TSE Stocks'!H539/'25 TSE Stocks'!H538)</f>
        <v>-3.3109123454021699E-2</v>
      </c>
      <c r="I538">
        <f>LN('25 TSE Stocks'!I539/'25 TSE Stocks'!I538)</f>
        <v>-3.0000485304615111E-2</v>
      </c>
      <c r="J538">
        <f>LN('25 TSE Stocks'!J539/'25 TSE Stocks'!J538)</f>
        <v>-2.5483441315615179E-3</v>
      </c>
      <c r="K538">
        <f>LN('25 TSE Stocks'!K539/'25 TSE Stocks'!K538)</f>
        <v>-2.1237493158830601E-2</v>
      </c>
      <c r="L538">
        <f>LN('25 TSE Stocks'!L539/'25 TSE Stocks'!L538)</f>
        <v>6.7634293190791915E-3</v>
      </c>
      <c r="M538">
        <f>LN('25 TSE Stocks'!M539/'25 TSE Stocks'!M538)</f>
        <v>1.6769941238438824E-2</v>
      </c>
      <c r="N538">
        <f>LN('25 TSE Stocks'!N539/'25 TSE Stocks'!N538)</f>
        <v>-5.1796041552231872E-2</v>
      </c>
      <c r="O538">
        <f>LN('25 TSE Stocks'!O539/'25 TSE Stocks'!O538)</f>
        <v>-1.1285386231666533E-2</v>
      </c>
      <c r="P538">
        <f>LN('25 TSE Stocks'!P539/'25 TSE Stocks'!P538)</f>
        <v>-4.8390509110772103E-3</v>
      </c>
      <c r="Q538">
        <f>LN('25 TSE Stocks'!Q539/'25 TSE Stocks'!Q538)</f>
        <v>-8.7686469833793048E-3</v>
      </c>
      <c r="R538">
        <f>LN('25 TSE Stocks'!R539/'25 TSE Stocks'!R538)</f>
        <v>-5.8409530302777811E-2</v>
      </c>
      <c r="S538">
        <f>LN('25 TSE Stocks'!S539/'25 TSE Stocks'!S538)</f>
        <v>-3.6301572905506251E-2</v>
      </c>
      <c r="T538">
        <f>LN('25 TSE Stocks'!T539/'25 TSE Stocks'!T538)</f>
        <v>4.3793464594905022E-3</v>
      </c>
      <c r="U538">
        <f>LN('25 TSE Stocks'!U539/'25 TSE Stocks'!U538)</f>
        <v>5.2118796807389869E-3</v>
      </c>
      <c r="V538">
        <f>LN('25 TSE Stocks'!V539/'25 TSE Stocks'!V538)</f>
        <v>-2.3918013105460108E-2</v>
      </c>
      <c r="W538">
        <f>LN('25 TSE Stocks'!W539/'25 TSE Stocks'!W538)</f>
        <v>1.8136070137971159E-2</v>
      </c>
      <c r="X538">
        <f>LN('25 TSE Stocks'!X539/'25 TSE Stocks'!X538)</f>
        <v>-1.9048181187374752E-2</v>
      </c>
      <c r="Y538">
        <f>LN('25 TSE Stocks'!Y539/'25 TSE Stocks'!Y538)</f>
        <v>-3.3080897615916129E-2</v>
      </c>
      <c r="Z538">
        <f>LN('25 TSE Stocks'!Z539/'25 TSE Stocks'!Z538)</f>
        <v>3.1308499773459966E-2</v>
      </c>
    </row>
    <row r="539" spans="1:26" x14ac:dyDescent="0.25">
      <c r="A539" s="1">
        <v>45026</v>
      </c>
      <c r="B539">
        <f>LN('25 TSE Stocks'!B540/'25 TSE Stocks'!B539)</f>
        <v>1.1760709408644248E-2</v>
      </c>
      <c r="C539">
        <f>LN('25 TSE Stocks'!C540/'25 TSE Stocks'!C539)</f>
        <v>5.1843601656322291E-2</v>
      </c>
      <c r="D539">
        <f>LN('25 TSE Stocks'!D540/'25 TSE Stocks'!D539)</f>
        <v>2.2351923931930997E-2</v>
      </c>
      <c r="E539">
        <f>LN('25 TSE Stocks'!E540/'25 TSE Stocks'!E539)</f>
        <v>2.7477401254903933E-2</v>
      </c>
      <c r="F539">
        <f>LN('25 TSE Stocks'!F540/'25 TSE Stocks'!F539)</f>
        <v>2.9524674532681715E-3</v>
      </c>
      <c r="G539">
        <f>LN('25 TSE Stocks'!G540/'25 TSE Stocks'!G539)</f>
        <v>-6.3404761000926653E-3</v>
      </c>
      <c r="H539">
        <f>LN('25 TSE Stocks'!H540/'25 TSE Stocks'!H539)</f>
        <v>7.9681696491768813E-3</v>
      </c>
      <c r="I539">
        <f>LN('25 TSE Stocks'!I540/'25 TSE Stocks'!I539)</f>
        <v>-2.8704720104313535E-3</v>
      </c>
      <c r="J539">
        <f>LN('25 TSE Stocks'!J540/'25 TSE Stocks'!J539)</f>
        <v>3.1857463718587872E-2</v>
      </c>
      <c r="K539">
        <f>LN('25 TSE Stocks'!K540/'25 TSE Stocks'!K539)</f>
        <v>4.9270996529953266E-2</v>
      </c>
      <c r="L539">
        <f>LN('25 TSE Stocks'!L540/'25 TSE Stocks'!L539)</f>
        <v>1.644435822637726E-2</v>
      </c>
      <c r="M539">
        <f>LN('25 TSE Stocks'!M540/'25 TSE Stocks'!M539)</f>
        <v>2.4881666376736691E-2</v>
      </c>
      <c r="N539">
        <f>LN('25 TSE Stocks'!N540/'25 TSE Stocks'!N539)</f>
        <v>0.19546516389206517</v>
      </c>
      <c r="O539">
        <f>LN('25 TSE Stocks'!O540/'25 TSE Stocks'!O539)</f>
        <v>-1.2618298204221652E-3</v>
      </c>
      <c r="P539">
        <f>LN('25 TSE Stocks'!P540/'25 TSE Stocks'!P539)</f>
        <v>5.7282817592084194E-2</v>
      </c>
      <c r="Q539">
        <f>LN('25 TSE Stocks'!Q540/'25 TSE Stocks'!Q539)</f>
        <v>1.1647386249181596E-2</v>
      </c>
      <c r="R539">
        <f>LN('25 TSE Stocks'!R540/'25 TSE Stocks'!R539)</f>
        <v>4.1701684950556511E-2</v>
      </c>
      <c r="S539">
        <f>LN('25 TSE Stocks'!S540/'25 TSE Stocks'!S539)</f>
        <v>7.648163516861764E-2</v>
      </c>
      <c r="T539">
        <f>LN('25 TSE Stocks'!T540/'25 TSE Stocks'!T539)</f>
        <v>1.7967917416161907E-2</v>
      </c>
      <c r="U539">
        <f>LN('25 TSE Stocks'!U540/'25 TSE Stocks'!U539)</f>
        <v>3.0899971216186959E-2</v>
      </c>
      <c r="V539">
        <f>LN('25 TSE Stocks'!V540/'25 TSE Stocks'!V539)</f>
        <v>8.1633106391608354E-3</v>
      </c>
      <c r="W539">
        <f>LN('25 TSE Stocks'!W540/'25 TSE Stocks'!W539)</f>
        <v>7.989390033478861E-3</v>
      </c>
      <c r="X539">
        <f>LN('25 TSE Stocks'!X540/'25 TSE Stocks'!X539)</f>
        <v>1.9746752149658282E-2</v>
      </c>
      <c r="Y539">
        <f>LN('25 TSE Stocks'!Y540/'25 TSE Stocks'!Y539)</f>
        <v>-1.6420029168971034E-3</v>
      </c>
      <c r="Z539">
        <f>LN('25 TSE Stocks'!Z540/'25 TSE Stocks'!Z539)</f>
        <v>-1.1320875624482198E-2</v>
      </c>
    </row>
    <row r="540" spans="1:26" x14ac:dyDescent="0.25">
      <c r="A540" s="1">
        <v>45033</v>
      </c>
      <c r="B540">
        <f>LN('25 TSE Stocks'!B541/'25 TSE Stocks'!B540)</f>
        <v>-4.7896406913814998E-2</v>
      </c>
      <c r="C540">
        <f>LN('25 TSE Stocks'!C541/'25 TSE Stocks'!C540)</f>
        <v>2.9186621086531868E-2</v>
      </c>
      <c r="D540">
        <f>LN('25 TSE Stocks'!D541/'25 TSE Stocks'!D540)</f>
        <v>-2.8694424279528201E-3</v>
      </c>
      <c r="E540">
        <f>LN('25 TSE Stocks'!E541/'25 TSE Stocks'!E540)</f>
        <v>-1.2500162764231494E-2</v>
      </c>
      <c r="F540">
        <f>LN('25 TSE Stocks'!F541/'25 TSE Stocks'!F540)</f>
        <v>2.1812274424777751E-2</v>
      </c>
      <c r="G540">
        <f>LN('25 TSE Stocks'!G541/'25 TSE Stocks'!G540)</f>
        <v>-3.3241027838385598E-3</v>
      </c>
      <c r="H540">
        <f>LN('25 TSE Stocks'!H541/'25 TSE Stocks'!H540)</f>
        <v>-1.9860979716294028E-3</v>
      </c>
      <c r="I540">
        <f>LN('25 TSE Stocks'!I541/'25 TSE Stocks'!I540)</f>
        <v>2.4140327386781114E-2</v>
      </c>
      <c r="J540">
        <f>LN('25 TSE Stocks'!J541/'25 TSE Stocks'!J540)</f>
        <v>0</v>
      </c>
      <c r="K540">
        <f>LN('25 TSE Stocks'!K541/'25 TSE Stocks'!K540)</f>
        <v>1.7868278882963454E-2</v>
      </c>
      <c r="L540">
        <f>LN('25 TSE Stocks'!L541/'25 TSE Stocks'!L540)</f>
        <v>2.2178328396572508E-2</v>
      </c>
      <c r="M540">
        <f>LN('25 TSE Stocks'!M541/'25 TSE Stocks'!M540)</f>
        <v>1.2834735585365464E-2</v>
      </c>
      <c r="N540">
        <f>LN('25 TSE Stocks'!N541/'25 TSE Stocks'!N540)</f>
        <v>5.7404567687345281E-2</v>
      </c>
      <c r="O540">
        <f>LN('25 TSE Stocks'!O541/'25 TSE Stocks'!O540)</f>
        <v>7.5472056353829038E-3</v>
      </c>
      <c r="P540">
        <f>LN('25 TSE Stocks'!P541/'25 TSE Stocks'!P540)</f>
        <v>-2.1008437857955094E-2</v>
      </c>
      <c r="Q540">
        <f>LN('25 TSE Stocks'!Q541/'25 TSE Stocks'!Q540)</f>
        <v>4.5278550546827931E-2</v>
      </c>
      <c r="R540">
        <f>LN('25 TSE Stocks'!R541/'25 TSE Stocks'!R540)</f>
        <v>1.7042549264808377E-2</v>
      </c>
      <c r="S540">
        <f>LN('25 TSE Stocks'!S541/'25 TSE Stocks'!S540)</f>
        <v>2.5360620559329597E-2</v>
      </c>
      <c r="T540">
        <f>LN('25 TSE Stocks'!T541/'25 TSE Stocks'!T540)</f>
        <v>1.1123471669739848E-3</v>
      </c>
      <c r="U540">
        <f>LN('25 TSE Stocks'!U541/'25 TSE Stocks'!U540)</f>
        <v>2.6100325883888537E-3</v>
      </c>
      <c r="V540">
        <f>LN('25 TSE Stocks'!V541/'25 TSE Stocks'!V540)</f>
        <v>4.8661896511729063E-3</v>
      </c>
      <c r="W540">
        <f>LN('25 TSE Stocks'!W541/'25 TSE Stocks'!W540)</f>
        <v>1.5789801732635292E-2</v>
      </c>
      <c r="X540">
        <f>LN('25 TSE Stocks'!X541/'25 TSE Stocks'!X540)</f>
        <v>1.5933892966764996E-2</v>
      </c>
      <c r="Y540">
        <f>LN('25 TSE Stocks'!Y541/'25 TSE Stocks'!Y540)</f>
        <v>-8.2509081286925787E-3</v>
      </c>
      <c r="Z540">
        <f>LN('25 TSE Stocks'!Z541/'25 TSE Stocks'!Z540)</f>
        <v>5.6764580048051221E-3</v>
      </c>
    </row>
    <row r="541" spans="1:26" x14ac:dyDescent="0.25">
      <c r="A541" s="1">
        <v>45040</v>
      </c>
      <c r="B541">
        <f>LN('25 TSE Stocks'!B542/'25 TSE Stocks'!B541)</f>
        <v>-0.12212151268993743</v>
      </c>
      <c r="C541">
        <f>LN('25 TSE Stocks'!C542/'25 TSE Stocks'!C541)</f>
        <v>-8.4638176868118652E-4</v>
      </c>
      <c r="D541">
        <f>LN('25 TSE Stocks'!D542/'25 TSE Stocks'!D541)</f>
        <v>2.1925360628965683E-2</v>
      </c>
      <c r="E541">
        <f>LN('25 TSE Stocks'!E542/'25 TSE Stocks'!E541)</f>
        <v>-1.3817145553141955E-2</v>
      </c>
      <c r="F541">
        <f>LN('25 TSE Stocks'!F542/'25 TSE Stocks'!F541)</f>
        <v>-1.6050574283339707E-2</v>
      </c>
      <c r="G541">
        <f>LN('25 TSE Stocks'!G542/'25 TSE Stocks'!G541)</f>
        <v>3.006512318442248E-2</v>
      </c>
      <c r="H541">
        <f>LN('25 TSE Stocks'!H542/'25 TSE Stocks'!H541)</f>
        <v>2.357673056399702E-2</v>
      </c>
      <c r="I541">
        <f>LN('25 TSE Stocks'!I542/'25 TSE Stocks'!I541)</f>
        <v>3.6674506939869754E-2</v>
      </c>
      <c r="J541">
        <f>LN('25 TSE Stocks'!J542/'25 TSE Stocks'!J541)</f>
        <v>-2.1814089253744215E-2</v>
      </c>
      <c r="K541">
        <f>LN('25 TSE Stocks'!K542/'25 TSE Stocks'!K541)</f>
        <v>1.1799427942780737E-3</v>
      </c>
      <c r="L541">
        <f>LN('25 TSE Stocks'!L542/'25 TSE Stocks'!L541)</f>
        <v>1.9743977989690988E-2</v>
      </c>
      <c r="M541">
        <f>LN('25 TSE Stocks'!M542/'25 TSE Stocks'!M541)</f>
        <v>7.2573803249904673E-2</v>
      </c>
      <c r="N541">
        <f>LN('25 TSE Stocks'!N542/'25 TSE Stocks'!N541)</f>
        <v>3.4273402567760014E-2</v>
      </c>
      <c r="O541">
        <f>LN('25 TSE Stocks'!O542/'25 TSE Stocks'!O541)</f>
        <v>0.13407948800683772</v>
      </c>
      <c r="P541">
        <f>LN('25 TSE Stocks'!P542/'25 TSE Stocks'!P541)</f>
        <v>2.7680979891712094E-2</v>
      </c>
      <c r="Q541">
        <f>LN('25 TSE Stocks'!Q542/'25 TSE Stocks'!Q541)</f>
        <v>3.6480568342413748E-2</v>
      </c>
      <c r="R541">
        <f>LN('25 TSE Stocks'!R542/'25 TSE Stocks'!R541)</f>
        <v>2.7719921203729125E-2</v>
      </c>
      <c r="S541">
        <f>LN('25 TSE Stocks'!S542/'25 TSE Stocks'!S541)</f>
        <v>2.9607463901504753E-2</v>
      </c>
      <c r="T541">
        <f>LN('25 TSE Stocks'!T542/'25 TSE Stocks'!T541)</f>
        <v>6.6482239328802548E-3</v>
      </c>
      <c r="U541">
        <f>LN('25 TSE Stocks'!U542/'25 TSE Stocks'!U541)</f>
        <v>2.4642671950970755E-2</v>
      </c>
      <c r="V541">
        <f>LN('25 TSE Stocks'!V542/'25 TSE Stocks'!V541)</f>
        <v>2.7136541435000935E-2</v>
      </c>
      <c r="W541">
        <f>LN('25 TSE Stocks'!W542/'25 TSE Stocks'!W541)</f>
        <v>1.8111749943046103E-2</v>
      </c>
      <c r="X541">
        <f>LN('25 TSE Stocks'!X542/'25 TSE Stocks'!X541)</f>
        <v>1.8386612709923186E-2</v>
      </c>
      <c r="Y541">
        <f>LN('25 TSE Stocks'!Y542/'25 TSE Stocks'!Y541)</f>
        <v>1.7248842903857187E-2</v>
      </c>
      <c r="Z541">
        <f>LN('25 TSE Stocks'!Z542/'25 TSE Stocks'!Z541)</f>
        <v>1.6838564362829742E-2</v>
      </c>
    </row>
    <row r="542" spans="1:26" x14ac:dyDescent="0.25">
      <c r="A542" s="1">
        <v>45047</v>
      </c>
      <c r="B542">
        <f>LN('25 TSE Stocks'!B543/'25 TSE Stocks'!B542)</f>
        <v>-7.0902546765669369E-3</v>
      </c>
      <c r="C542">
        <f>LN('25 TSE Stocks'!C543/'25 TSE Stocks'!C542)</f>
        <v>-3.0956900209022319E-2</v>
      </c>
      <c r="D542">
        <f>LN('25 TSE Stocks'!D543/'25 TSE Stocks'!D542)</f>
        <v>1.7910926566530243E-2</v>
      </c>
      <c r="E542">
        <f>LN('25 TSE Stocks'!E543/'25 TSE Stocks'!E542)</f>
        <v>2.4621913732128704E-2</v>
      </c>
      <c r="F542">
        <f>LN('25 TSE Stocks'!F543/'25 TSE Stocks'!F542)</f>
        <v>1.1308719993825747E-2</v>
      </c>
      <c r="G542">
        <f>LN('25 TSE Stocks'!G543/'25 TSE Stocks'!G542)</f>
        <v>4.0306382661696389E-3</v>
      </c>
      <c r="H542">
        <f>LN('25 TSE Stocks'!H543/'25 TSE Stocks'!H542)</f>
        <v>5.8083415957469551E-3</v>
      </c>
      <c r="I542">
        <f>LN('25 TSE Stocks'!I543/'25 TSE Stocks'!I542)</f>
        <v>5.0590327123949848E-3</v>
      </c>
      <c r="J542">
        <f>LN('25 TSE Stocks'!J543/'25 TSE Stocks'!J542)</f>
        <v>3.8641811238890322E-2</v>
      </c>
      <c r="K542">
        <f>LN('25 TSE Stocks'!K543/'25 TSE Stocks'!K542)</f>
        <v>-1.0669944236765014E-2</v>
      </c>
      <c r="L542">
        <f>LN('25 TSE Stocks'!L543/'25 TSE Stocks'!L542)</f>
        <v>8.7591800898815537E-3</v>
      </c>
      <c r="M542">
        <f>LN('25 TSE Stocks'!M543/'25 TSE Stocks'!M542)</f>
        <v>-4.9296895541804551E-3</v>
      </c>
      <c r="N542">
        <f>LN('25 TSE Stocks'!N543/'25 TSE Stocks'!N542)</f>
        <v>6.7159419654368091E-3</v>
      </c>
      <c r="O542">
        <f>LN('25 TSE Stocks'!O543/'25 TSE Stocks'!O542)</f>
        <v>3.7638851499934907E-2</v>
      </c>
      <c r="P542">
        <f>LN('25 TSE Stocks'!P543/'25 TSE Stocks'!P542)</f>
        <v>7.6708269622038647E-3</v>
      </c>
      <c r="Q542">
        <f>LN('25 TSE Stocks'!Q543/'25 TSE Stocks'!Q542)</f>
        <v>-3.8182558798123788E-3</v>
      </c>
      <c r="R542">
        <f>LN('25 TSE Stocks'!R543/'25 TSE Stocks'!R542)</f>
        <v>1.2934732079785464E-2</v>
      </c>
      <c r="S542">
        <f>LN('25 TSE Stocks'!S543/'25 TSE Stocks'!S542)</f>
        <v>0</v>
      </c>
      <c r="T542">
        <f>LN('25 TSE Stocks'!T543/'25 TSE Stocks'!T542)</f>
        <v>0</v>
      </c>
      <c r="U542">
        <f>LN('25 TSE Stocks'!U543/'25 TSE Stocks'!U542)</f>
        <v>-2.3643495244986849E-3</v>
      </c>
      <c r="V542">
        <f>LN('25 TSE Stocks'!V543/'25 TSE Stocks'!V542)</f>
        <v>7.8431774610258787E-3</v>
      </c>
      <c r="W542">
        <f>LN('25 TSE Stocks'!W543/'25 TSE Stocks'!W542)</f>
        <v>3.8387763071656669E-3</v>
      </c>
      <c r="X542">
        <f>LN('25 TSE Stocks'!X543/'25 TSE Stocks'!X542)</f>
        <v>-6.7499377156162853E-4</v>
      </c>
      <c r="Y542">
        <f>LN('25 TSE Stocks'!Y543/'25 TSE Stocks'!Y542)</f>
        <v>2.4400682784588186E-3</v>
      </c>
      <c r="Z542">
        <f>LN('25 TSE Stocks'!Z543/'25 TSE Stocks'!Z542)</f>
        <v>-1.8570107472127711E-3</v>
      </c>
    </row>
    <row r="543" spans="1:26" x14ac:dyDescent="0.25">
      <c r="A543" s="1">
        <v>45054</v>
      </c>
      <c r="B543">
        <f>LN('25 TSE Stocks'!B544/'25 TSE Stocks'!B543)</f>
        <v>5.4585230479974912E-3</v>
      </c>
      <c r="C543">
        <f>LN('25 TSE Stocks'!C544/'25 TSE Stocks'!C543)</f>
        <v>2.2453447609377328E-2</v>
      </c>
      <c r="D543">
        <f>LN('25 TSE Stocks'!D544/'25 TSE Stocks'!D543)</f>
        <v>2.5317807984289786E-2</v>
      </c>
      <c r="E543">
        <f>LN('25 TSE Stocks'!E544/'25 TSE Stocks'!E543)</f>
        <v>-5.1034984600305568E-3</v>
      </c>
      <c r="F543">
        <f>LN('25 TSE Stocks'!F544/'25 TSE Stocks'!F543)</f>
        <v>6.8165297539928222E-3</v>
      </c>
      <c r="G543">
        <f>LN('25 TSE Stocks'!G544/'25 TSE Stocks'!G543)</f>
        <v>4.0725449232394718E-2</v>
      </c>
      <c r="H543">
        <f>LN('25 TSE Stocks'!H544/'25 TSE Stocks'!H543)</f>
        <v>-0.10793783667212677</v>
      </c>
      <c r="I543">
        <f>LN('25 TSE Stocks'!I544/'25 TSE Stocks'!I543)</f>
        <v>2.3440521332034125E-2</v>
      </c>
      <c r="J543">
        <f>LN('25 TSE Stocks'!J544/'25 TSE Stocks'!J543)</f>
        <v>-2.0092203974680933E-2</v>
      </c>
      <c r="K543">
        <f>LN('25 TSE Stocks'!K544/'25 TSE Stocks'!K543)</f>
        <v>-1.6827343921631575E-2</v>
      </c>
      <c r="L543">
        <f>LN('25 TSE Stocks'!L544/'25 TSE Stocks'!L543)</f>
        <v>-7.649603299010678E-2</v>
      </c>
      <c r="M543">
        <f>LN('25 TSE Stocks'!M544/'25 TSE Stocks'!M543)</f>
        <v>2.6128625693968978E-3</v>
      </c>
      <c r="N543">
        <f>LN('25 TSE Stocks'!N544/'25 TSE Stocks'!N543)</f>
        <v>-1.6194685919980606E-2</v>
      </c>
      <c r="O543">
        <f>LN('25 TSE Stocks'!O544/'25 TSE Stocks'!O543)</f>
        <v>2.8610534041265838E-2</v>
      </c>
      <c r="P543">
        <f>LN('25 TSE Stocks'!P544/'25 TSE Stocks'!P543)</f>
        <v>7.8786180709162018E-2</v>
      </c>
      <c r="Q543">
        <f>LN('25 TSE Stocks'!Q544/'25 TSE Stocks'!Q543)</f>
        <v>-5.5854075606585812E-2</v>
      </c>
      <c r="R543">
        <f>LN('25 TSE Stocks'!R544/'25 TSE Stocks'!R543)</f>
        <v>1.3086669185814991E-2</v>
      </c>
      <c r="S543">
        <f>LN('25 TSE Stocks'!S544/'25 TSE Stocks'!S543)</f>
        <v>2.2436805671770262E-2</v>
      </c>
      <c r="T543">
        <f>LN('25 TSE Stocks'!T544/'25 TSE Stocks'!T543)</f>
        <v>-6.0314068165796229E-2</v>
      </c>
      <c r="U543">
        <f>LN('25 TSE Stocks'!U544/'25 TSE Stocks'!U543)</f>
        <v>-5.8487423294163295E-2</v>
      </c>
      <c r="V543">
        <f>LN('25 TSE Stocks'!V544/'25 TSE Stocks'!V543)</f>
        <v>4.676547883901803E-3</v>
      </c>
      <c r="W543">
        <f>LN('25 TSE Stocks'!W544/'25 TSE Stocks'!W543)</f>
        <v>1.2690525644044917E-2</v>
      </c>
      <c r="X543">
        <f>LN('25 TSE Stocks'!X544/'25 TSE Stocks'!X543)</f>
        <v>-5.0547301198656483E-2</v>
      </c>
      <c r="Y543">
        <f>LN('25 TSE Stocks'!Y544/'25 TSE Stocks'!Y543)</f>
        <v>3.2763644500457656E-2</v>
      </c>
      <c r="Z543">
        <f>LN('25 TSE Stocks'!Z544/'25 TSE Stocks'!Z543)</f>
        <v>-1.6870128303485034E-2</v>
      </c>
    </row>
    <row r="544" spans="1:26" x14ac:dyDescent="0.25">
      <c r="A544" s="1">
        <v>45061</v>
      </c>
      <c r="B544">
        <f>LN('25 TSE Stocks'!B545/'25 TSE Stocks'!B544)</f>
        <v>0.11917326827279484</v>
      </c>
      <c r="C544">
        <f>LN('25 TSE Stocks'!C545/'25 TSE Stocks'!C544)</f>
        <v>-5.8918136760676781E-2</v>
      </c>
      <c r="D544">
        <f>LN('25 TSE Stocks'!D545/'25 TSE Stocks'!D544)</f>
        <v>8.6177696241052412E-2</v>
      </c>
      <c r="E544">
        <f>LN('25 TSE Stocks'!E545/'25 TSE Stocks'!E544)</f>
        <v>6.8120783919594294E-2</v>
      </c>
      <c r="F544">
        <f>LN('25 TSE Stocks'!F545/'25 TSE Stocks'!F544)</f>
        <v>6.5078125524933875E-2</v>
      </c>
      <c r="G544">
        <f>LN('25 TSE Stocks'!G545/'25 TSE Stocks'!G544)</f>
        <v>8.9709687884159516E-3</v>
      </c>
      <c r="H544">
        <f>LN('25 TSE Stocks'!H545/'25 TSE Stocks'!H544)</f>
        <v>-6.4725145056174788E-3</v>
      </c>
      <c r="I544">
        <f>LN('25 TSE Stocks'!I545/'25 TSE Stocks'!I544)</f>
        <v>1.7912871079842945E-2</v>
      </c>
      <c r="J544">
        <f>LN('25 TSE Stocks'!J545/'25 TSE Stocks'!J544)</f>
        <v>9.562788576500876E-2</v>
      </c>
      <c r="K544">
        <f>LN('25 TSE Stocks'!K545/'25 TSE Stocks'!K544)</f>
        <v>-3.6429367529525062E-3</v>
      </c>
      <c r="L544">
        <f>LN('25 TSE Stocks'!L545/'25 TSE Stocks'!L544)</f>
        <v>2.1728738991381443E-2</v>
      </c>
      <c r="M544">
        <f>LN('25 TSE Stocks'!M545/'25 TSE Stocks'!M544)</f>
        <v>2.6889491928631194E-2</v>
      </c>
      <c r="N544">
        <f>LN('25 TSE Stocks'!N545/'25 TSE Stocks'!N544)</f>
        <v>4.1311670527754543E-2</v>
      </c>
      <c r="O544">
        <f>LN('25 TSE Stocks'!O545/'25 TSE Stocks'!O544)</f>
        <v>4.3157726112620851E-2</v>
      </c>
      <c r="P544">
        <f>LN('25 TSE Stocks'!P545/'25 TSE Stocks'!P544)</f>
        <v>2.0652024504736844E-2</v>
      </c>
      <c r="Q544">
        <f>LN('25 TSE Stocks'!Q545/'25 TSE Stocks'!Q544)</f>
        <v>8.087343748517811E-4</v>
      </c>
      <c r="R544">
        <f>LN('25 TSE Stocks'!R545/'25 TSE Stocks'!R544)</f>
        <v>1.2291363827990176E-2</v>
      </c>
      <c r="S544">
        <f>LN('25 TSE Stocks'!S545/'25 TSE Stocks'!S544)</f>
        <v>1.4162332031838485E-2</v>
      </c>
      <c r="T544">
        <f>LN('25 TSE Stocks'!T545/'25 TSE Stocks'!T544)</f>
        <v>-1.1799546931155055E-2</v>
      </c>
      <c r="U544">
        <f>LN('25 TSE Stocks'!U545/'25 TSE Stocks'!U544)</f>
        <v>1.4945714922859232E-2</v>
      </c>
      <c r="V544">
        <f>LN('25 TSE Stocks'!V545/'25 TSE Stocks'!V544)</f>
        <v>8.6363162796970774E-2</v>
      </c>
      <c r="W544">
        <f>LN('25 TSE Stocks'!W545/'25 TSE Stocks'!W544)</f>
        <v>3.3481118623450885E-2</v>
      </c>
      <c r="X544">
        <f>LN('25 TSE Stocks'!X545/'25 TSE Stocks'!X544)</f>
        <v>1.4104574068555741E-2</v>
      </c>
      <c r="Y544">
        <f>LN('25 TSE Stocks'!Y545/'25 TSE Stocks'!Y544)</f>
        <v>-3.9283603291160957E-2</v>
      </c>
      <c r="Z544">
        <f>LN('25 TSE Stocks'!Z545/'25 TSE Stocks'!Z544)</f>
        <v>5.6550574833450565E-3</v>
      </c>
    </row>
    <row r="545" spans="1:26" x14ac:dyDescent="0.25">
      <c r="A545" s="1">
        <v>45068</v>
      </c>
      <c r="B545">
        <f>LN('25 TSE Stocks'!B546/'25 TSE Stocks'!B545)</f>
        <v>0.1027719424324586</v>
      </c>
      <c r="C545">
        <f>LN('25 TSE Stocks'!C546/'25 TSE Stocks'!C545)</f>
        <v>-0.11303887223440524</v>
      </c>
      <c r="D545">
        <f>LN('25 TSE Stocks'!D546/'25 TSE Stocks'!D545)</f>
        <v>2.4669616035622173E-3</v>
      </c>
      <c r="E545">
        <f>LN('25 TSE Stocks'!E546/'25 TSE Stocks'!E545)</f>
        <v>2.4653753241778917E-2</v>
      </c>
      <c r="F545">
        <f>LN('25 TSE Stocks'!F546/'25 TSE Stocks'!F545)</f>
        <v>-2.2254681011187678E-2</v>
      </c>
      <c r="G545">
        <f>LN('25 TSE Stocks'!G546/'25 TSE Stocks'!G545)</f>
        <v>-1.1548954232690232E-2</v>
      </c>
      <c r="H545">
        <f>LN('25 TSE Stocks'!H546/'25 TSE Stocks'!H545)</f>
        <v>2.1621630044953172E-3</v>
      </c>
      <c r="I545">
        <f>LN('25 TSE Stocks'!I546/'25 TSE Stocks'!I545)</f>
        <v>-1.1035490116332005E-2</v>
      </c>
      <c r="J545">
        <f>LN('25 TSE Stocks'!J546/'25 TSE Stocks'!J545)</f>
        <v>-5.7682954200885352E-2</v>
      </c>
      <c r="K545">
        <f>LN('25 TSE Stocks'!K546/'25 TSE Stocks'!K545)</f>
        <v>-3.7178993295845578E-2</v>
      </c>
      <c r="L545">
        <f>LN('25 TSE Stocks'!L546/'25 TSE Stocks'!L545)</f>
        <v>-6.1200529687095745E-2</v>
      </c>
      <c r="M545">
        <f>LN('25 TSE Stocks'!M546/'25 TSE Stocks'!M545)</f>
        <v>5.3483589841348683E-3</v>
      </c>
      <c r="N545">
        <f>LN('25 TSE Stocks'!N546/'25 TSE Stocks'!N545)</f>
        <v>1.2970350442627405E-2</v>
      </c>
      <c r="O545">
        <f>LN('25 TSE Stocks'!O546/'25 TSE Stocks'!O545)</f>
        <v>-1.4745640420667659E-3</v>
      </c>
      <c r="P545">
        <f>LN('25 TSE Stocks'!P546/'25 TSE Stocks'!P545)</f>
        <v>-4.7281068157390754E-3</v>
      </c>
      <c r="Q545">
        <f>LN('25 TSE Stocks'!Q546/'25 TSE Stocks'!Q545)</f>
        <v>-3.4542908026876804E-2</v>
      </c>
      <c r="R545">
        <f>LN('25 TSE Stocks'!R546/'25 TSE Stocks'!R545)</f>
        <v>-3.4252684819817275E-2</v>
      </c>
      <c r="S545">
        <f>LN('25 TSE Stocks'!S546/'25 TSE Stocks'!S545)</f>
        <v>-2.2117772356027521E-2</v>
      </c>
      <c r="T545">
        <f>LN('25 TSE Stocks'!T546/'25 TSE Stocks'!T545)</f>
        <v>-2.4025179586989878E-2</v>
      </c>
      <c r="U545">
        <f>LN('25 TSE Stocks'!U546/'25 TSE Stocks'!U545)</f>
        <v>-2.4060451043612301E-2</v>
      </c>
      <c r="V545">
        <f>LN('25 TSE Stocks'!V546/'25 TSE Stocks'!V545)</f>
        <v>4.4637814852061426E-2</v>
      </c>
      <c r="W545">
        <f>LN('25 TSE Stocks'!W546/'25 TSE Stocks'!W545)</f>
        <v>-3.0962225603966925E-2</v>
      </c>
      <c r="X545">
        <f>LN('25 TSE Stocks'!X546/'25 TSE Stocks'!X545)</f>
        <v>-3.6367609191053626E-2</v>
      </c>
      <c r="Y545">
        <f>LN('25 TSE Stocks'!Y546/'25 TSE Stocks'!Y545)</f>
        <v>-6.5628495897079274E-3</v>
      </c>
      <c r="Z545">
        <f>LN('25 TSE Stocks'!Z546/'25 TSE Stocks'!Z545)</f>
        <v>-1.324522675002068E-2</v>
      </c>
    </row>
    <row r="546" spans="1:26" x14ac:dyDescent="0.25">
      <c r="A546" s="1">
        <v>45075</v>
      </c>
      <c r="B546">
        <f>LN('25 TSE Stocks'!B547/'25 TSE Stocks'!B546)</f>
        <v>-6.5541826344065343E-2</v>
      </c>
      <c r="C546">
        <f>LN('25 TSE Stocks'!C547/'25 TSE Stocks'!C546)</f>
        <v>4.1714091412474903E-2</v>
      </c>
      <c r="D546">
        <f>LN('25 TSE Stocks'!D547/'25 TSE Stocks'!D546)</f>
        <v>2.1244051589945245E-2</v>
      </c>
      <c r="E546">
        <f>LN('25 TSE Stocks'!E547/'25 TSE Stocks'!E546)</f>
        <v>-3.1136506732794699E-3</v>
      </c>
      <c r="F546">
        <f>LN('25 TSE Stocks'!F547/'25 TSE Stocks'!F546)</f>
        <v>6.6983118717254E-2</v>
      </c>
      <c r="G546">
        <f>LN('25 TSE Stocks'!G547/'25 TSE Stocks'!G546)</f>
        <v>3.6745550482260025E-2</v>
      </c>
      <c r="H546">
        <f>LN('25 TSE Stocks'!H547/'25 TSE Stocks'!H546)</f>
        <v>-8.6768440256889713E-3</v>
      </c>
      <c r="I546">
        <f>LN('25 TSE Stocks'!I547/'25 TSE Stocks'!I546)</f>
        <v>1.457987919827187E-2</v>
      </c>
      <c r="J546">
        <f>LN('25 TSE Stocks'!J547/'25 TSE Stocks'!J546)</f>
        <v>5.2134234662534799E-2</v>
      </c>
      <c r="K546">
        <f>LN('25 TSE Stocks'!K547/'25 TSE Stocks'!K546)</f>
        <v>3.7807279041873502E-3</v>
      </c>
      <c r="L546">
        <f>LN('25 TSE Stocks'!L547/'25 TSE Stocks'!L546)</f>
        <v>3.2591012009067031E-3</v>
      </c>
      <c r="M546">
        <f>LN('25 TSE Stocks'!M547/'25 TSE Stocks'!M546)</f>
        <v>1.8359347385420281E-2</v>
      </c>
      <c r="N546">
        <f>LN('25 TSE Stocks'!N547/'25 TSE Stocks'!N546)</f>
        <v>-1.8205964496572524E-2</v>
      </c>
      <c r="O546">
        <f>LN('25 TSE Stocks'!O547/'25 TSE Stocks'!O546)</f>
        <v>9.7896033905868693E-3</v>
      </c>
      <c r="P546">
        <f>LN('25 TSE Stocks'!P547/'25 TSE Stocks'!P546)</f>
        <v>-1.5810681193727527E-3</v>
      </c>
      <c r="Q546">
        <f>LN('25 TSE Stocks'!Q547/'25 TSE Stocks'!Q546)</f>
        <v>1.4950444578439106E-2</v>
      </c>
      <c r="R546">
        <f>LN('25 TSE Stocks'!R547/'25 TSE Stocks'!R546)</f>
        <v>-2.8773026837155668E-2</v>
      </c>
      <c r="S546">
        <f>LN('25 TSE Stocks'!S547/'25 TSE Stocks'!S546)</f>
        <v>-9.6309582752052807E-3</v>
      </c>
      <c r="T546">
        <f>LN('25 TSE Stocks'!T547/'25 TSE Stocks'!T546)</f>
        <v>-1.4697141463796122E-2</v>
      </c>
      <c r="U546">
        <f>LN('25 TSE Stocks'!U547/'25 TSE Stocks'!U546)</f>
        <v>-3.0662106413547201E-2</v>
      </c>
      <c r="V546">
        <f>LN('25 TSE Stocks'!V547/'25 TSE Stocks'!V546)</f>
        <v>5.8294648480996004E-2</v>
      </c>
      <c r="W546">
        <f>LN('25 TSE Stocks'!W547/'25 TSE Stocks'!W546)</f>
        <v>1.6219943866763474E-2</v>
      </c>
      <c r="X546">
        <f>LN('25 TSE Stocks'!X547/'25 TSE Stocks'!X546)</f>
        <v>-1.4534940988500614E-3</v>
      </c>
      <c r="Y546">
        <f>LN('25 TSE Stocks'!Y547/'25 TSE Stocks'!Y546)</f>
        <v>-3.6032381229130162E-2</v>
      </c>
      <c r="Z546">
        <f>LN('25 TSE Stocks'!Z547/'25 TSE Stocks'!Z546)</f>
        <v>5.6980211146377959E-3</v>
      </c>
    </row>
    <row r="547" spans="1:26" x14ac:dyDescent="0.25">
      <c r="A547" s="1">
        <v>45082</v>
      </c>
      <c r="B547">
        <f>LN('25 TSE Stocks'!B548/'25 TSE Stocks'!B547)</f>
        <v>-2.1410081686899091E-2</v>
      </c>
      <c r="C547">
        <f>LN('25 TSE Stocks'!C548/'25 TSE Stocks'!C547)</f>
        <v>9.7228981893918609E-4</v>
      </c>
      <c r="D547">
        <f>LN('25 TSE Stocks'!D548/'25 TSE Stocks'!D547)</f>
        <v>8.0652517841575851E-3</v>
      </c>
      <c r="E547">
        <f>LN('25 TSE Stocks'!E548/'25 TSE Stocks'!E547)</f>
        <v>9.8268181517882462E-3</v>
      </c>
      <c r="F547">
        <f>LN('25 TSE Stocks'!F548/'25 TSE Stocks'!F547)</f>
        <v>-1.4453475479012439E-3</v>
      </c>
      <c r="G547">
        <f>LN('25 TSE Stocks'!G548/'25 TSE Stocks'!G547)</f>
        <v>2.0685297992985029E-2</v>
      </c>
      <c r="H547">
        <f>LN('25 TSE Stocks'!H548/'25 TSE Stocks'!H547)</f>
        <v>4.84788547985152E-2</v>
      </c>
      <c r="I547">
        <f>LN('25 TSE Stocks'!I548/'25 TSE Stocks'!I547)</f>
        <v>3.5318707447741533E-3</v>
      </c>
      <c r="J547">
        <f>LN('25 TSE Stocks'!J548/'25 TSE Stocks'!J547)</f>
        <v>1.14743600894107E-2</v>
      </c>
      <c r="K547">
        <f>LN('25 TSE Stocks'!K548/'25 TSE Stocks'!K547)</f>
        <v>1.2996890471425215E-2</v>
      </c>
      <c r="L547">
        <f>LN('25 TSE Stocks'!L548/'25 TSE Stocks'!L547)</f>
        <v>-2.2802550734822573E-3</v>
      </c>
      <c r="M547">
        <f>LN('25 TSE Stocks'!M548/'25 TSE Stocks'!M547)</f>
        <v>2.3158642942052846E-2</v>
      </c>
      <c r="N547">
        <f>LN('25 TSE Stocks'!N548/'25 TSE Stocks'!N547)</f>
        <v>8.3066598698613478E-2</v>
      </c>
      <c r="O547">
        <f>LN('25 TSE Stocks'!O548/'25 TSE Stocks'!O547)</f>
        <v>-1.620462662368316E-2</v>
      </c>
      <c r="P547">
        <f>LN('25 TSE Stocks'!P548/'25 TSE Stocks'!P547)</f>
        <v>6.7303669770991351E-2</v>
      </c>
      <c r="Q547">
        <f>LN('25 TSE Stocks'!Q548/'25 TSE Stocks'!Q547)</f>
        <v>3.2921840434770979E-3</v>
      </c>
      <c r="R547">
        <f>LN('25 TSE Stocks'!R548/'25 TSE Stocks'!R547)</f>
        <v>2.1942694262826794E-2</v>
      </c>
      <c r="S547">
        <f>LN('25 TSE Stocks'!S548/'25 TSE Stocks'!S547)</f>
        <v>3.5421729610149773E-3</v>
      </c>
      <c r="T547">
        <f>LN('25 TSE Stocks'!T548/'25 TSE Stocks'!T547)</f>
        <v>2.888177645575268E-2</v>
      </c>
      <c r="U547">
        <f>LN('25 TSE Stocks'!U548/'25 TSE Stocks'!U547)</f>
        <v>1.4558050604148949E-2</v>
      </c>
      <c r="V547">
        <f>LN('25 TSE Stocks'!V548/'25 TSE Stocks'!V547)</f>
        <v>5.9943035967033639E-2</v>
      </c>
      <c r="W547">
        <f>LN('25 TSE Stocks'!W548/'25 TSE Stocks'!W547)</f>
        <v>-1.1952333523841171E-2</v>
      </c>
      <c r="X547">
        <f>LN('25 TSE Stocks'!X548/'25 TSE Stocks'!X547)</f>
        <v>1.0902733006428048E-3</v>
      </c>
      <c r="Y547">
        <f>LN('25 TSE Stocks'!Y548/'25 TSE Stocks'!Y547)</f>
        <v>4.0139181802721385E-2</v>
      </c>
      <c r="Z547">
        <f>LN('25 TSE Stocks'!Z548/'25 TSE Stocks'!Z547)</f>
        <v>1.6901810802603254E-2</v>
      </c>
    </row>
    <row r="548" spans="1:26" x14ac:dyDescent="0.25">
      <c r="A548" s="1">
        <v>45089</v>
      </c>
      <c r="B548">
        <f>LN('25 TSE Stocks'!B549/'25 TSE Stocks'!B548)</f>
        <v>5.8201573821756114E-2</v>
      </c>
      <c r="C548">
        <f>LN('25 TSE Stocks'!C549/'25 TSE Stocks'!C548)</f>
        <v>3.3917748499484604E-2</v>
      </c>
      <c r="D548">
        <f>LN('25 TSE Stocks'!D549/'25 TSE Stocks'!D548)</f>
        <v>4.1020231578246004E-2</v>
      </c>
      <c r="E548">
        <f>LN('25 TSE Stocks'!E549/'25 TSE Stocks'!E548)</f>
        <v>4.4787359320932425E-2</v>
      </c>
      <c r="F548">
        <f>LN('25 TSE Stocks'!F549/'25 TSE Stocks'!F548)</f>
        <v>1.8324680531283589E-2</v>
      </c>
      <c r="G548">
        <f>LN('25 TSE Stocks'!G549/'25 TSE Stocks'!G548)</f>
        <v>0.12127032681064509</v>
      </c>
      <c r="H548">
        <f>LN('25 TSE Stocks'!H549/'25 TSE Stocks'!H548)</f>
        <v>8.8853117412075449E-3</v>
      </c>
      <c r="I548">
        <f>LN('25 TSE Stocks'!I549/'25 TSE Stocks'!I548)</f>
        <v>3.9282348334662404E-2</v>
      </c>
      <c r="J548">
        <f>LN('25 TSE Stocks'!J549/'25 TSE Stocks'!J548)</f>
        <v>-1.0186930177398008E-4</v>
      </c>
      <c r="K548">
        <f>LN('25 TSE Stocks'!K549/'25 TSE Stocks'!K548)</f>
        <v>1.7965316743138608E-2</v>
      </c>
      <c r="L548">
        <f>LN('25 TSE Stocks'!L549/'25 TSE Stocks'!L548)</f>
        <v>2.9245295646629556E-2</v>
      </c>
      <c r="M548">
        <f>LN('25 TSE Stocks'!M549/'25 TSE Stocks'!M548)</f>
        <v>8.5814417742398463E-3</v>
      </c>
      <c r="N548">
        <f>LN('25 TSE Stocks'!N549/'25 TSE Stocks'!N548)</f>
        <v>3.3257221756482339E-2</v>
      </c>
      <c r="O548">
        <f>LN('25 TSE Stocks'!O549/'25 TSE Stocks'!O548)</f>
        <v>0</v>
      </c>
      <c r="P548">
        <f>LN('25 TSE Stocks'!P549/'25 TSE Stocks'!P548)</f>
        <v>2.483691108837471E-2</v>
      </c>
      <c r="Q548">
        <f>LN('25 TSE Stocks'!Q549/'25 TSE Stocks'!Q548)</f>
        <v>9.8120165785076496E-3</v>
      </c>
      <c r="R548">
        <f>LN('25 TSE Stocks'!R549/'25 TSE Stocks'!R548)</f>
        <v>-7.8637561501125955E-3</v>
      </c>
      <c r="S548">
        <f>LN('25 TSE Stocks'!S549/'25 TSE Stocks'!S548)</f>
        <v>-3.2148332881794359E-4</v>
      </c>
      <c r="T548">
        <f>LN('25 TSE Stocks'!T549/'25 TSE Stocks'!T548)</f>
        <v>5.5942344923896013E-2</v>
      </c>
      <c r="U548">
        <f>LN('25 TSE Stocks'!U549/'25 TSE Stocks'!U548)</f>
        <v>3.5016229599824034E-2</v>
      </c>
      <c r="V548">
        <f>LN('25 TSE Stocks'!V549/'25 TSE Stocks'!V548)</f>
        <v>5.1959738930710958E-2</v>
      </c>
      <c r="W548">
        <f>LN('25 TSE Stocks'!W549/'25 TSE Stocks'!W548)</f>
        <v>1.0713943272694575E-2</v>
      </c>
      <c r="X548">
        <f>LN('25 TSE Stocks'!X549/'25 TSE Stocks'!X548)</f>
        <v>1.2633271996126055E-2</v>
      </c>
      <c r="Y548">
        <f>LN('25 TSE Stocks'!Y549/'25 TSE Stocks'!Y548)</f>
        <v>4.252549089098747E-2</v>
      </c>
      <c r="Z548">
        <f>LN('25 TSE Stocks'!Z549/'25 TSE Stocks'!Z548)</f>
        <v>3.7174764001325733E-3</v>
      </c>
    </row>
    <row r="549" spans="1:26" x14ac:dyDescent="0.25">
      <c r="A549" s="1">
        <v>45096</v>
      </c>
      <c r="B549">
        <f>LN('25 TSE Stocks'!B550/'25 TSE Stocks'!B549)</f>
        <v>-5.6300923400883891E-2</v>
      </c>
      <c r="C549">
        <f>LN('25 TSE Stocks'!C550/'25 TSE Stocks'!C549)</f>
        <v>6.1922373023654921E-2</v>
      </c>
      <c r="D549">
        <f>LN('25 TSE Stocks'!D550/'25 TSE Stocks'!D549)</f>
        <v>-4.2388454812045173E-2</v>
      </c>
      <c r="E549">
        <f>LN('25 TSE Stocks'!E550/'25 TSE Stocks'!E549)</f>
        <v>2.4576075284334143E-3</v>
      </c>
      <c r="F549">
        <f>LN('25 TSE Stocks'!F550/'25 TSE Stocks'!F549)</f>
        <v>3.1158914153018098E-2</v>
      </c>
      <c r="G549">
        <f>LN('25 TSE Stocks'!G550/'25 TSE Stocks'!G549)</f>
        <v>-5.1611497904111445E-2</v>
      </c>
      <c r="H549">
        <f>LN('25 TSE Stocks'!H550/'25 TSE Stocks'!H549)</f>
        <v>-1.8688251292627182E-2</v>
      </c>
      <c r="I549">
        <f>LN('25 TSE Stocks'!I550/'25 TSE Stocks'!I549)</f>
        <v>2.6157209055489329E-2</v>
      </c>
      <c r="J549">
        <f>LN('25 TSE Stocks'!J550/'25 TSE Stocks'!J549)</f>
        <v>3.1487610851981776E-2</v>
      </c>
      <c r="K549">
        <f>LN('25 TSE Stocks'!K550/'25 TSE Stocks'!K549)</f>
        <v>-1.8710566844040037E-2</v>
      </c>
      <c r="L549">
        <f>LN('25 TSE Stocks'!L550/'25 TSE Stocks'!L549)</f>
        <v>-1.5319448533513344E-2</v>
      </c>
      <c r="M549">
        <f>LN('25 TSE Stocks'!M550/'25 TSE Stocks'!M549)</f>
        <v>1.2735645737579017E-2</v>
      </c>
      <c r="N549">
        <f>LN('25 TSE Stocks'!N550/'25 TSE Stocks'!N549)</f>
        <v>1.9665179697860066E-2</v>
      </c>
      <c r="O549">
        <f>LN('25 TSE Stocks'!O550/'25 TSE Stocks'!O549)</f>
        <v>-8.4514547294321993E-3</v>
      </c>
      <c r="P549">
        <f>LN('25 TSE Stocks'!P550/'25 TSE Stocks'!P549)</f>
        <v>7.1891453632917882E-3</v>
      </c>
      <c r="Q549">
        <f>LN('25 TSE Stocks'!Q550/'25 TSE Stocks'!Q549)</f>
        <v>-1.6820909422497088E-2</v>
      </c>
      <c r="R549">
        <f>LN('25 TSE Stocks'!R550/'25 TSE Stocks'!R549)</f>
        <v>-2.4701445593862149E-3</v>
      </c>
      <c r="S549">
        <f>LN('25 TSE Stocks'!S550/'25 TSE Stocks'!S549)</f>
        <v>2.6181524169732552E-2</v>
      </c>
      <c r="T549">
        <f>LN('25 TSE Stocks'!T550/'25 TSE Stocks'!T549)</f>
        <v>-4.6398580268717148E-2</v>
      </c>
      <c r="U549">
        <f>LN('25 TSE Stocks'!U550/'25 TSE Stocks'!U549)</f>
        <v>2.342827807483874E-2</v>
      </c>
      <c r="V549">
        <f>LN('25 TSE Stocks'!V550/'25 TSE Stocks'!V549)</f>
        <v>-4.5917424474748419E-2</v>
      </c>
      <c r="W549">
        <f>LN('25 TSE Stocks'!W550/'25 TSE Stocks'!W549)</f>
        <v>2.2279994363129363E-3</v>
      </c>
      <c r="X549">
        <f>LN('25 TSE Stocks'!X550/'25 TSE Stocks'!X549)</f>
        <v>-1.1907052420960221E-2</v>
      </c>
      <c r="Y549">
        <f>LN('25 TSE Stocks'!Y550/'25 TSE Stocks'!Y549)</f>
        <v>-1.0264585604977781E-2</v>
      </c>
      <c r="Z549">
        <f>LN('25 TSE Stocks'!Z550/'25 TSE Stocks'!Z549)</f>
        <v>0</v>
      </c>
    </row>
    <row r="550" spans="1:26" x14ac:dyDescent="0.25">
      <c r="A550" s="1">
        <v>45103</v>
      </c>
      <c r="B550">
        <f>LN('25 TSE Stocks'!B551/'25 TSE Stocks'!B550)</f>
        <v>2.3922398585087334E-2</v>
      </c>
      <c r="C550">
        <f>LN('25 TSE Stocks'!C551/'25 TSE Stocks'!C550)</f>
        <v>-7.754399247620157E-2</v>
      </c>
      <c r="D550">
        <f>LN('25 TSE Stocks'!D551/'25 TSE Stocks'!D550)</f>
        <v>7.1623771399401256E-3</v>
      </c>
      <c r="E550">
        <f>LN('25 TSE Stocks'!E551/'25 TSE Stocks'!E550)</f>
        <v>8.6929553972769399E-2</v>
      </c>
      <c r="F550">
        <f>LN('25 TSE Stocks'!F551/'25 TSE Stocks'!F550)</f>
        <v>4.6117682094965536E-2</v>
      </c>
      <c r="G550">
        <f>LN('25 TSE Stocks'!G551/'25 TSE Stocks'!G550)</f>
        <v>4.8367901158269236E-2</v>
      </c>
      <c r="H550">
        <f>LN('25 TSE Stocks'!H551/'25 TSE Stocks'!H550)</f>
        <v>4.9079568831257067E-2</v>
      </c>
      <c r="I550">
        <f>LN('25 TSE Stocks'!I551/'25 TSE Stocks'!I550)</f>
        <v>2.8120840690385618E-2</v>
      </c>
      <c r="J550">
        <f>LN('25 TSE Stocks'!J551/'25 TSE Stocks'!J550)</f>
        <v>-3.2914871773236272E-2</v>
      </c>
      <c r="K550">
        <f>LN('25 TSE Stocks'!K551/'25 TSE Stocks'!K550)</f>
        <v>-2.8611167790571372E-2</v>
      </c>
      <c r="L550">
        <f>LN('25 TSE Stocks'!L551/'25 TSE Stocks'!L550)</f>
        <v>-2.4196916428565338E-2</v>
      </c>
      <c r="M550">
        <f>LN('25 TSE Stocks'!M551/'25 TSE Stocks'!M550)</f>
        <v>-2.6367831398646779E-4</v>
      </c>
      <c r="N550">
        <f>LN('25 TSE Stocks'!N551/'25 TSE Stocks'!N550)</f>
        <v>1.4781394765478691E-2</v>
      </c>
      <c r="O550">
        <f>LN('25 TSE Stocks'!O551/'25 TSE Stocks'!O550)</f>
        <v>-2.6303995042707001E-2</v>
      </c>
      <c r="P550">
        <f>LN('25 TSE Stocks'!P551/'25 TSE Stocks'!P550)</f>
        <v>-1.4337284145511376E-3</v>
      </c>
      <c r="Q550">
        <f>LN('25 TSE Stocks'!Q551/'25 TSE Stocks'!Q550)</f>
        <v>-1.4586630788237581E-2</v>
      </c>
      <c r="R550">
        <f>LN('25 TSE Stocks'!R551/'25 TSE Stocks'!R550)</f>
        <v>2.2820873135611479E-2</v>
      </c>
      <c r="S550">
        <f>LN('25 TSE Stocks'!S551/'25 TSE Stocks'!S550)</f>
        <v>3.131769346363487E-4</v>
      </c>
      <c r="T550">
        <f>LN('25 TSE Stocks'!T551/'25 TSE Stocks'!T550)</f>
        <v>8.5710588253244298E-3</v>
      </c>
      <c r="U550">
        <f>LN('25 TSE Stocks'!U551/'25 TSE Stocks'!U550)</f>
        <v>-2.6683468379672587E-2</v>
      </c>
      <c r="V550">
        <f>LN('25 TSE Stocks'!V551/'25 TSE Stocks'!V550)</f>
        <v>5.0509855048958531E-2</v>
      </c>
      <c r="W550">
        <f>LN('25 TSE Stocks'!W551/'25 TSE Stocks'!W550)</f>
        <v>8.372370994038536E-3</v>
      </c>
      <c r="X550">
        <f>LN('25 TSE Stocks'!X551/'25 TSE Stocks'!X550)</f>
        <v>-2.5736632240733075E-2</v>
      </c>
      <c r="Y550">
        <f>LN('25 TSE Stocks'!Y551/'25 TSE Stocks'!Y550)</f>
        <v>4.50036655762871E-2</v>
      </c>
      <c r="Z550">
        <f>LN('25 TSE Stocks'!Z551/'25 TSE Stocks'!Z550)</f>
        <v>1.6559716039018339E-2</v>
      </c>
    </row>
    <row r="551" spans="1:26" x14ac:dyDescent="0.25">
      <c r="A551" s="1">
        <v>45110</v>
      </c>
      <c r="B551">
        <f>LN('25 TSE Stocks'!B552/'25 TSE Stocks'!B551)</f>
        <v>-2.4256990799668438E-2</v>
      </c>
      <c r="C551">
        <f>LN('25 TSE Stocks'!C552/'25 TSE Stocks'!C551)</f>
        <v>-3.3473898988932736E-2</v>
      </c>
      <c r="D551">
        <f>LN('25 TSE Stocks'!D552/'25 TSE Stocks'!D551)</f>
        <v>0</v>
      </c>
      <c r="E551">
        <f>LN('25 TSE Stocks'!E552/'25 TSE Stocks'!E551)</f>
        <v>-1.0859835236008673E-2</v>
      </c>
      <c r="F551">
        <f>LN('25 TSE Stocks'!F552/'25 TSE Stocks'!F551)</f>
        <v>-7.067167223092443E-3</v>
      </c>
      <c r="G551">
        <f>LN('25 TSE Stocks'!G552/'25 TSE Stocks'!G551)</f>
        <v>-3.9062549670650995E-3</v>
      </c>
      <c r="H551">
        <f>LN('25 TSE Stocks'!H552/'25 TSE Stocks'!H551)</f>
        <v>4.3806954034004289E-3</v>
      </c>
      <c r="I551">
        <f>LN('25 TSE Stocks'!I552/'25 TSE Stocks'!I551)</f>
        <v>2.9184299054355528E-4</v>
      </c>
      <c r="J551">
        <f>LN('25 TSE Stocks'!J552/'25 TSE Stocks'!J551)</f>
        <v>-1.926206744661265E-2</v>
      </c>
      <c r="K551">
        <f>LN('25 TSE Stocks'!K552/'25 TSE Stocks'!K551)</f>
        <v>-2.2584513770181808E-2</v>
      </c>
      <c r="L551">
        <f>LN('25 TSE Stocks'!L552/'25 TSE Stocks'!L551)</f>
        <v>-2.840625415973309E-2</v>
      </c>
      <c r="M551">
        <f>LN('25 TSE Stocks'!M552/'25 TSE Stocks'!M551)</f>
        <v>-2.5371904438280496E-2</v>
      </c>
      <c r="N551">
        <f>LN('25 TSE Stocks'!N552/'25 TSE Stocks'!N551)</f>
        <v>2.1217993094845188E-2</v>
      </c>
      <c r="O551">
        <f>LN('25 TSE Stocks'!O552/'25 TSE Stocks'!O551)</f>
        <v>2.2552583865677472E-2</v>
      </c>
      <c r="P551">
        <f>LN('25 TSE Stocks'!P552/'25 TSE Stocks'!P551)</f>
        <v>-1.6841280739183544E-2</v>
      </c>
      <c r="Q551">
        <f>LN('25 TSE Stocks'!Q552/'25 TSE Stocks'!Q551)</f>
        <v>4.1972718349668508E-4</v>
      </c>
      <c r="R551">
        <f>LN('25 TSE Stocks'!R552/'25 TSE Stocks'!R551)</f>
        <v>-2.9769948817231797E-2</v>
      </c>
      <c r="S551">
        <f>LN('25 TSE Stocks'!S552/'25 TSE Stocks'!S551)</f>
        <v>-1.0229026381289332E-2</v>
      </c>
      <c r="T551">
        <f>LN('25 TSE Stocks'!T552/'25 TSE Stocks'!T551)</f>
        <v>-6.4954465160295552E-3</v>
      </c>
      <c r="U551">
        <f>LN('25 TSE Stocks'!U552/'25 TSE Stocks'!U551)</f>
        <v>4.1342778161940173E-2</v>
      </c>
      <c r="V551">
        <f>LN('25 TSE Stocks'!V552/'25 TSE Stocks'!V551)</f>
        <v>-1.3841051411871355E-2</v>
      </c>
      <c r="W551">
        <f>LN('25 TSE Stocks'!W552/'25 TSE Stocks'!W551)</f>
        <v>-2.7848642054659149E-2</v>
      </c>
      <c r="X551">
        <f>LN('25 TSE Stocks'!X552/'25 TSE Stocks'!X551)</f>
        <v>7.2105390171514063E-3</v>
      </c>
      <c r="Y551">
        <f>LN('25 TSE Stocks'!Y552/'25 TSE Stocks'!Y551)</f>
        <v>-2.0207965765232268E-2</v>
      </c>
      <c r="Z551">
        <f>LN('25 TSE Stocks'!Z552/'25 TSE Stocks'!Z551)</f>
        <v>1.8231545615151783E-3</v>
      </c>
    </row>
    <row r="552" spans="1:26" x14ac:dyDescent="0.25">
      <c r="A552" s="1">
        <v>45117</v>
      </c>
      <c r="B552">
        <f>LN('25 TSE Stocks'!B553/'25 TSE Stocks'!B552)</f>
        <v>-2.3886301319827564E-4</v>
      </c>
      <c r="C552">
        <f>LN('25 TSE Stocks'!C553/'25 TSE Stocks'!C552)</f>
        <v>6.2624999366080028E-2</v>
      </c>
      <c r="D552">
        <f>LN('25 TSE Stocks'!D553/'25 TSE Stocks'!D552)</f>
        <v>3.2233465859312703E-3</v>
      </c>
      <c r="E552">
        <f>LN('25 TSE Stocks'!E553/'25 TSE Stocks'!E552)</f>
        <v>9.5087879690273561E-3</v>
      </c>
      <c r="F552">
        <f>LN('25 TSE Stocks'!F553/'25 TSE Stocks'!F552)</f>
        <v>4.7270149781154596E-4</v>
      </c>
      <c r="G552">
        <f>LN('25 TSE Stocks'!G553/'25 TSE Stocks'!G552)</f>
        <v>-3.6085819069666215E-2</v>
      </c>
      <c r="H552">
        <f>LN('25 TSE Stocks'!H553/'25 TSE Stocks'!H552)</f>
        <v>-2.9233006643996359E-2</v>
      </c>
      <c r="I552">
        <f>LN('25 TSE Stocks'!I553/'25 TSE Stocks'!I552)</f>
        <v>-4.6283824151971166E-2</v>
      </c>
      <c r="J552">
        <f>LN('25 TSE Stocks'!J553/'25 TSE Stocks'!J552)</f>
        <v>-3.9025204445241476E-2</v>
      </c>
      <c r="K552">
        <f>LN('25 TSE Stocks'!K553/'25 TSE Stocks'!K552)</f>
        <v>1.0068734948266579E-2</v>
      </c>
      <c r="L552">
        <f>LN('25 TSE Stocks'!L553/'25 TSE Stocks'!L552)</f>
        <v>6.5322903752830135E-3</v>
      </c>
      <c r="M552">
        <f>LN('25 TSE Stocks'!M553/'25 TSE Stocks'!M552)</f>
        <v>-1.1699221998679885E-2</v>
      </c>
      <c r="N552">
        <f>LN('25 TSE Stocks'!N553/'25 TSE Stocks'!N552)</f>
        <v>-2.3477881062282647E-2</v>
      </c>
      <c r="O552">
        <f>LN('25 TSE Stocks'!O553/'25 TSE Stocks'!O552)</f>
        <v>2.2545238321056222E-2</v>
      </c>
      <c r="P552">
        <f>LN('25 TSE Stocks'!P553/'25 TSE Stocks'!P552)</f>
        <v>-2.9719869384927558E-2</v>
      </c>
      <c r="Q552">
        <f>LN('25 TSE Stocks'!Q553/'25 TSE Stocks'!Q552)</f>
        <v>-2.1633929628359083E-2</v>
      </c>
      <c r="R552">
        <f>LN('25 TSE Stocks'!R553/'25 TSE Stocks'!R552)</f>
        <v>-2.914383964948649E-2</v>
      </c>
      <c r="S552">
        <f>LN('25 TSE Stocks'!S553/'25 TSE Stocks'!S552)</f>
        <v>7.0383836951587134E-2</v>
      </c>
      <c r="T552">
        <f>LN('25 TSE Stocks'!T553/'25 TSE Stocks'!T552)</f>
        <v>4.2053463439204783E-2</v>
      </c>
      <c r="U552">
        <f>LN('25 TSE Stocks'!U553/'25 TSE Stocks'!U552)</f>
        <v>-8.9989358685695839E-3</v>
      </c>
      <c r="V552">
        <f>LN('25 TSE Stocks'!V553/'25 TSE Stocks'!V552)</f>
        <v>-3.4904049397684908E-3</v>
      </c>
      <c r="W552">
        <f>LN('25 TSE Stocks'!W553/'25 TSE Stocks'!W552)</f>
        <v>-2.218064163977411E-2</v>
      </c>
      <c r="X552">
        <f>LN('25 TSE Stocks'!X553/'25 TSE Stocks'!X552)</f>
        <v>-3.3651181503135588E-3</v>
      </c>
      <c r="Y552">
        <f>LN('25 TSE Stocks'!Y553/'25 TSE Stocks'!Y552)</f>
        <v>-5.0715092579016449E-2</v>
      </c>
      <c r="Z552">
        <f>LN('25 TSE Stocks'!Z553/'25 TSE Stocks'!Z552)</f>
        <v>1.8051031645568476E-2</v>
      </c>
    </row>
    <row r="553" spans="1:26" x14ac:dyDescent="0.25">
      <c r="A553" s="1">
        <v>45124</v>
      </c>
      <c r="B553">
        <f>LN('25 TSE Stocks'!B554/'25 TSE Stocks'!B553)</f>
        <v>-6.3615233531588558E-2</v>
      </c>
      <c r="C553">
        <f>LN('25 TSE Stocks'!C554/'25 TSE Stocks'!C553)</f>
        <v>-6.9555720178288469E-2</v>
      </c>
      <c r="D553">
        <f>LN('25 TSE Stocks'!D554/'25 TSE Stocks'!D553)</f>
        <v>-5.0825922313964462E-4</v>
      </c>
      <c r="E553">
        <f>LN('25 TSE Stocks'!E554/'25 TSE Stocks'!E553)</f>
        <v>-6.3291350516475123E-3</v>
      </c>
      <c r="F553">
        <f>LN('25 TSE Stocks'!F554/'25 TSE Stocks'!F553)</f>
        <v>1.5475103664320441E-2</v>
      </c>
      <c r="G553">
        <f>LN('25 TSE Stocks'!G554/'25 TSE Stocks'!G553)</f>
        <v>3.0853629239363977E-2</v>
      </c>
      <c r="H553">
        <f>LN('25 TSE Stocks'!H554/'25 TSE Stocks'!H553)</f>
        <v>5.9757850497938705E-2</v>
      </c>
      <c r="I553">
        <f>LN('25 TSE Stocks'!I554/'25 TSE Stocks'!I553)</f>
        <v>3.1290157993210041E-2</v>
      </c>
      <c r="J553">
        <f>LN('25 TSE Stocks'!J554/'25 TSE Stocks'!J553)</f>
        <v>2.3512892551252516E-2</v>
      </c>
      <c r="K553">
        <f>LN('25 TSE Stocks'!K554/'25 TSE Stocks'!K553)</f>
        <v>-9.0179007520011303E-3</v>
      </c>
      <c r="L553">
        <f>LN('25 TSE Stocks'!L554/'25 TSE Stocks'!L553)</f>
        <v>-1.7096368855033836E-2</v>
      </c>
      <c r="M553">
        <f>LN('25 TSE Stocks'!M554/'25 TSE Stocks'!M553)</f>
        <v>1.8975901459005604E-2</v>
      </c>
      <c r="N553">
        <f>LN('25 TSE Stocks'!N554/'25 TSE Stocks'!N553)</f>
        <v>-3.3994367014639148E-3</v>
      </c>
      <c r="O553">
        <f>LN('25 TSE Stocks'!O554/'25 TSE Stocks'!O553)</f>
        <v>3.891915636408376E-2</v>
      </c>
      <c r="P553">
        <f>LN('25 TSE Stocks'!P554/'25 TSE Stocks'!P553)</f>
        <v>3.7013847747481239E-2</v>
      </c>
      <c r="Q553">
        <f>LN('25 TSE Stocks'!Q554/'25 TSE Stocks'!Q553)</f>
        <v>1.9953962832574671E-2</v>
      </c>
      <c r="R553">
        <f>LN('25 TSE Stocks'!R554/'25 TSE Stocks'!R553)</f>
        <v>2.0492072081152671E-3</v>
      </c>
      <c r="S553">
        <f>LN('25 TSE Stocks'!S554/'25 TSE Stocks'!S553)</f>
        <v>1.4780443483590481E-2</v>
      </c>
      <c r="T553">
        <f>LN('25 TSE Stocks'!T554/'25 TSE Stocks'!T553)</f>
        <v>1.8849904023634137E-2</v>
      </c>
      <c r="U553">
        <f>LN('25 TSE Stocks'!U554/'25 TSE Stocks'!U553)</f>
        <v>-1.9203936490792998E-2</v>
      </c>
      <c r="V553">
        <f>LN('25 TSE Stocks'!V554/'25 TSE Stocks'!V553)</f>
        <v>5.8105915954657439E-3</v>
      </c>
      <c r="W553">
        <f>LN('25 TSE Stocks'!W554/'25 TSE Stocks'!W553)</f>
        <v>3.096694141726793E-2</v>
      </c>
      <c r="X553">
        <f>LN('25 TSE Stocks'!X554/'25 TSE Stocks'!X553)</f>
        <v>3.3651181503135548E-3</v>
      </c>
      <c r="Y553">
        <f>LN('25 TSE Stocks'!Y554/'25 TSE Stocks'!Y553)</f>
        <v>-7.0437415731760388E-3</v>
      </c>
      <c r="Z553">
        <f>LN('25 TSE Stocks'!Z554/'25 TSE Stocks'!Z553)</f>
        <v>2.4736243559640349E-2</v>
      </c>
    </row>
    <row r="554" spans="1:26" x14ac:dyDescent="0.25">
      <c r="A554" s="1">
        <v>45131</v>
      </c>
      <c r="B554">
        <f>LN('25 TSE Stocks'!B555/'25 TSE Stocks'!B554)</f>
        <v>8.2780613713643411E-2</v>
      </c>
      <c r="C554">
        <f>LN('25 TSE Stocks'!C555/'25 TSE Stocks'!C554)</f>
        <v>-0.11573595203465861</v>
      </c>
      <c r="D554">
        <f>LN('25 TSE Stocks'!D555/'25 TSE Stocks'!D554)</f>
        <v>4.9749992603225442E-2</v>
      </c>
      <c r="E554">
        <f>LN('25 TSE Stocks'!E555/'25 TSE Stocks'!E554)</f>
        <v>4.3919233934835579E-2</v>
      </c>
      <c r="F554">
        <f>LN('25 TSE Stocks'!F555/'25 TSE Stocks'!F554)</f>
        <v>5.5657883198531592E-2</v>
      </c>
      <c r="G554">
        <f>LN('25 TSE Stocks'!G555/'25 TSE Stocks'!G554)</f>
        <v>9.7880063661629439E-3</v>
      </c>
      <c r="H554">
        <f>LN('25 TSE Stocks'!H555/'25 TSE Stocks'!H554)</f>
        <v>6.9057060854341767E-2</v>
      </c>
      <c r="I554">
        <f>LN('25 TSE Stocks'!I555/'25 TSE Stocks'!I554)</f>
        <v>1.3825782814337512E-2</v>
      </c>
      <c r="J554">
        <f>LN('25 TSE Stocks'!J555/'25 TSE Stocks'!J554)</f>
        <v>5.6878181568002627E-3</v>
      </c>
      <c r="K554">
        <f>LN('25 TSE Stocks'!K555/'25 TSE Stocks'!K554)</f>
        <v>2.104520383398592E-2</v>
      </c>
      <c r="L554">
        <f>LN('25 TSE Stocks'!L555/'25 TSE Stocks'!L554)</f>
        <v>-8.0461508007083432E-2</v>
      </c>
      <c r="M554">
        <f>LN('25 TSE Stocks'!M555/'25 TSE Stocks'!M554)</f>
        <v>2.0728884651416729E-2</v>
      </c>
      <c r="N554">
        <f>LN('25 TSE Stocks'!N555/'25 TSE Stocks'!N554)</f>
        <v>1.6882787038750936E-2</v>
      </c>
      <c r="O554">
        <f>LN('25 TSE Stocks'!O555/'25 TSE Stocks'!O554)</f>
        <v>1.1479568490686914E-2</v>
      </c>
      <c r="P554">
        <f>LN('25 TSE Stocks'!P555/'25 TSE Stocks'!P554)</f>
        <v>2.0144566092467495E-2</v>
      </c>
      <c r="Q554">
        <f>LN('25 TSE Stocks'!Q555/'25 TSE Stocks'!Q554)</f>
        <v>-2.5252538671940712E-3</v>
      </c>
      <c r="R554">
        <f>LN('25 TSE Stocks'!R555/'25 TSE Stocks'!R554)</f>
        <v>-4.2738604375468833E-3</v>
      </c>
      <c r="S554">
        <f>LN('25 TSE Stocks'!S555/'25 TSE Stocks'!S554)</f>
        <v>2.3260160142569802E-2</v>
      </c>
      <c r="T554">
        <f>LN('25 TSE Stocks'!T555/'25 TSE Stocks'!T554)</f>
        <v>2.1778944892639169E-2</v>
      </c>
      <c r="U554">
        <f>LN('25 TSE Stocks'!U555/'25 TSE Stocks'!U554)</f>
        <v>2.3150939077569384E-2</v>
      </c>
      <c r="V554">
        <f>LN('25 TSE Stocks'!V555/'25 TSE Stocks'!V554)</f>
        <v>-1.6355504772080667E-2</v>
      </c>
      <c r="W554">
        <f>LN('25 TSE Stocks'!W555/'25 TSE Stocks'!W554)</f>
        <v>-3.5052614758800124E-3</v>
      </c>
      <c r="X554">
        <f>LN('25 TSE Stocks'!X555/'25 TSE Stocks'!X554)</f>
        <v>1.1191942970150324E-3</v>
      </c>
      <c r="Y554">
        <f>LN('25 TSE Stocks'!Y555/'25 TSE Stocks'!Y554)</f>
        <v>2.7073023448748412E-2</v>
      </c>
      <c r="Z554">
        <f>LN('25 TSE Stocks'!Z555/'25 TSE Stocks'!Z554)</f>
        <v>1.7301469635752867E-2</v>
      </c>
    </row>
    <row r="555" spans="1:26" x14ac:dyDescent="0.25">
      <c r="A555" s="1">
        <v>45138</v>
      </c>
      <c r="B555">
        <f>LN('25 TSE Stocks'!B556/'25 TSE Stocks'!B555)</f>
        <v>-1.3210855026072155E-2</v>
      </c>
      <c r="C555">
        <f>LN('25 TSE Stocks'!C556/'25 TSE Stocks'!C555)</f>
        <v>4.0442669936589723E-2</v>
      </c>
      <c r="D555">
        <f>LN('25 TSE Stocks'!D556/'25 TSE Stocks'!D555)</f>
        <v>-7.6890098796097692E-2</v>
      </c>
      <c r="E555">
        <f>LN('25 TSE Stocks'!E556/'25 TSE Stocks'!E555)</f>
        <v>9.7517338196800432E-2</v>
      </c>
      <c r="F555">
        <f>LN('25 TSE Stocks'!F556/'25 TSE Stocks'!F555)</f>
        <v>7.4545401115247876E-3</v>
      </c>
      <c r="G555">
        <f>LN('25 TSE Stocks'!G556/'25 TSE Stocks'!G555)</f>
        <v>5.3725399356163064E-2</v>
      </c>
      <c r="H555">
        <f>LN('25 TSE Stocks'!H556/'25 TSE Stocks'!H555)</f>
        <v>3.7073972257517171E-2</v>
      </c>
      <c r="I555">
        <f>LN('25 TSE Stocks'!I556/'25 TSE Stocks'!I555)</f>
        <v>-4.2064366880149126E-2</v>
      </c>
      <c r="J555">
        <f>LN('25 TSE Stocks'!J556/'25 TSE Stocks'!J555)</f>
        <v>-3.7671656235790558E-2</v>
      </c>
      <c r="K555">
        <f>LN('25 TSE Stocks'!K556/'25 TSE Stocks'!K555)</f>
        <v>-2.6046530394744968E-2</v>
      </c>
      <c r="L555">
        <f>LN('25 TSE Stocks'!L556/'25 TSE Stocks'!L555)</f>
        <v>-4.7522403760924925E-2</v>
      </c>
      <c r="M555">
        <f>LN('25 TSE Stocks'!M556/'25 TSE Stocks'!M555)</f>
        <v>-6.8619957829831948E-3</v>
      </c>
      <c r="N555">
        <f>LN('25 TSE Stocks'!N556/'25 TSE Stocks'!N555)</f>
        <v>-2.2346378014163771E-3</v>
      </c>
      <c r="O555">
        <f>LN('25 TSE Stocks'!O556/'25 TSE Stocks'!O555)</f>
        <v>0.15145162285809327</v>
      </c>
      <c r="P555">
        <f>LN('25 TSE Stocks'!P556/'25 TSE Stocks'!P555)</f>
        <v>-5.7158413839948637E-2</v>
      </c>
      <c r="Q555">
        <f>LN('25 TSE Stocks'!Q556/'25 TSE Stocks'!Q555)</f>
        <v>9.7873646094382261E-2</v>
      </c>
      <c r="R555">
        <f>LN('25 TSE Stocks'!R556/'25 TSE Stocks'!R555)</f>
        <v>-1.5431397806266074E-3</v>
      </c>
      <c r="S555">
        <f>LN('25 TSE Stocks'!S556/'25 TSE Stocks'!S555)</f>
        <v>1.9849897332093126E-3</v>
      </c>
      <c r="T555">
        <f>LN('25 TSE Stocks'!T556/'25 TSE Stocks'!T555)</f>
        <v>1.7034344566535228E-2</v>
      </c>
      <c r="U555">
        <f>LN('25 TSE Stocks'!U556/'25 TSE Stocks'!U555)</f>
        <v>4.1699493479688064E-2</v>
      </c>
      <c r="V555">
        <f>LN('25 TSE Stocks'!V556/'25 TSE Stocks'!V555)</f>
        <v>8.3570048191504792E-2</v>
      </c>
      <c r="W555">
        <f>LN('25 TSE Stocks'!W556/'25 TSE Stocks'!W555)</f>
        <v>-1.6947414596846844E-2</v>
      </c>
      <c r="X555">
        <f>LN('25 TSE Stocks'!X556/'25 TSE Stocks'!X555)</f>
        <v>-3.7292560566458074E-4</v>
      </c>
      <c r="Y555">
        <f>LN('25 TSE Stocks'!Y556/'25 TSE Stocks'!Y555)</f>
        <v>-2.4996179503909369E-2</v>
      </c>
      <c r="Z555">
        <f>LN('25 TSE Stocks'!Z556/'25 TSE Stocks'!Z555)</f>
        <v>-2.0797976694482186E-2</v>
      </c>
    </row>
    <row r="556" spans="1:26" x14ac:dyDescent="0.25">
      <c r="A556" s="1">
        <v>45145</v>
      </c>
      <c r="B556">
        <f>LN('25 TSE Stocks'!B557/'25 TSE Stocks'!B556)</f>
        <v>4.2084555027438783E-2</v>
      </c>
      <c r="C556">
        <f>LN('25 TSE Stocks'!C557/'25 TSE Stocks'!C556)</f>
        <v>-2.3739692376374012E-2</v>
      </c>
      <c r="D556">
        <f>LN('25 TSE Stocks'!D557/'25 TSE Stocks'!D556)</f>
        <v>-2.7002434715151732E-2</v>
      </c>
      <c r="E556">
        <f>LN('25 TSE Stocks'!E557/'25 TSE Stocks'!E556)</f>
        <v>5.7005296256282346E-2</v>
      </c>
      <c r="F556">
        <f>LN('25 TSE Stocks'!F557/'25 TSE Stocks'!F556)</f>
        <v>-2.0300785432358377E-2</v>
      </c>
      <c r="G556">
        <f>LN('25 TSE Stocks'!G557/'25 TSE Stocks'!G556)</f>
        <v>-3.4932738698297276E-3</v>
      </c>
      <c r="H556">
        <f>LN('25 TSE Stocks'!H557/'25 TSE Stocks'!H556)</f>
        <v>-4.8644775741839884E-3</v>
      </c>
      <c r="I556">
        <f>LN('25 TSE Stocks'!I557/'25 TSE Stocks'!I556)</f>
        <v>3.8845636961533467E-2</v>
      </c>
      <c r="J556">
        <f>LN('25 TSE Stocks'!J557/'25 TSE Stocks'!J556)</f>
        <v>-0.15595184288276781</v>
      </c>
      <c r="K556">
        <f>LN('25 TSE Stocks'!K557/'25 TSE Stocks'!K556)</f>
        <v>3.1047502540870981E-2</v>
      </c>
      <c r="L556">
        <f>LN('25 TSE Stocks'!L557/'25 TSE Stocks'!L556)</f>
        <v>1.4303445968402523E-2</v>
      </c>
      <c r="M556">
        <f>LN('25 TSE Stocks'!M557/'25 TSE Stocks'!M556)</f>
        <v>3.1028431039457235E-2</v>
      </c>
      <c r="N556">
        <f>LN('25 TSE Stocks'!N557/'25 TSE Stocks'!N556)</f>
        <v>-6.7340321813440683E-3</v>
      </c>
      <c r="O556">
        <f>LN('25 TSE Stocks'!O557/'25 TSE Stocks'!O556)</f>
        <v>2.4717026950899567E-2</v>
      </c>
      <c r="P556">
        <f>LN('25 TSE Stocks'!P557/'25 TSE Stocks'!P556)</f>
        <v>4.8574670148557181E-2</v>
      </c>
      <c r="Q556">
        <f>LN('25 TSE Stocks'!Q557/'25 TSE Stocks'!Q556)</f>
        <v>-2.5935264377674076E-2</v>
      </c>
      <c r="R556">
        <f>LN('25 TSE Stocks'!R557/'25 TSE Stocks'!R556)</f>
        <v>3.7384447055318251E-2</v>
      </c>
      <c r="S556">
        <f>LN('25 TSE Stocks'!S557/'25 TSE Stocks'!S556)</f>
        <v>2.2548428224060418E-2</v>
      </c>
      <c r="T556">
        <f>LN('25 TSE Stocks'!T557/'25 TSE Stocks'!T556)</f>
        <v>-2.469931502570135E-2</v>
      </c>
      <c r="U556">
        <f>LN('25 TSE Stocks'!U557/'25 TSE Stocks'!U556)</f>
        <v>3.0302664106128866E-2</v>
      </c>
      <c r="V556">
        <f>LN('25 TSE Stocks'!V557/'25 TSE Stocks'!V556)</f>
        <v>-1.6384855901558859E-2</v>
      </c>
      <c r="W556">
        <f>LN('25 TSE Stocks'!W557/'25 TSE Stocks'!W556)</f>
        <v>3.5583809355821706E-2</v>
      </c>
      <c r="X556">
        <f>LN('25 TSE Stocks'!X557/'25 TSE Stocks'!X556)</f>
        <v>0.13222505671046711</v>
      </c>
      <c r="Y556">
        <f>LN('25 TSE Stocks'!Y557/'25 TSE Stocks'!Y556)</f>
        <v>-4.4112325655696297E-2</v>
      </c>
      <c r="Z556">
        <f>LN('25 TSE Stocks'!Z557/'25 TSE Stocks'!Z556)</f>
        <v>2.4222637575846209E-2</v>
      </c>
    </row>
    <row r="557" spans="1:26" x14ac:dyDescent="0.25">
      <c r="A557" s="1">
        <v>45152</v>
      </c>
      <c r="B557">
        <f>LN('25 TSE Stocks'!B558/'25 TSE Stocks'!B557)</f>
        <v>-4.0897892968168273E-2</v>
      </c>
      <c r="C557">
        <f>LN('25 TSE Stocks'!C558/'25 TSE Stocks'!C557)</f>
        <v>-3.5620316478410449E-2</v>
      </c>
      <c r="D557">
        <f>LN('25 TSE Stocks'!D558/'25 TSE Stocks'!D557)</f>
        <v>-6.294170489684503E-2</v>
      </c>
      <c r="E557">
        <f>LN('25 TSE Stocks'!E558/'25 TSE Stocks'!E557)</f>
        <v>-3.5968291392475454E-2</v>
      </c>
      <c r="F557">
        <f>LN('25 TSE Stocks'!F558/'25 TSE Stocks'!F557)</f>
        <v>-2.4369436997345395E-2</v>
      </c>
      <c r="G557">
        <f>LN('25 TSE Stocks'!G558/'25 TSE Stocks'!G557)</f>
        <v>-3.3489944343259748E-2</v>
      </c>
      <c r="H557">
        <f>LN('25 TSE Stocks'!H558/'25 TSE Stocks'!H557)</f>
        <v>-2.9694630111400513E-2</v>
      </c>
      <c r="I557">
        <f>LN('25 TSE Stocks'!I558/'25 TSE Stocks'!I557)</f>
        <v>-4.0675463638609674E-2</v>
      </c>
      <c r="J557">
        <f>LN('25 TSE Stocks'!J558/'25 TSE Stocks'!J557)</f>
        <v>-4.9115264810066242E-2</v>
      </c>
      <c r="K557">
        <f>LN('25 TSE Stocks'!K558/'25 TSE Stocks'!K557)</f>
        <v>-8.9876007769545033E-2</v>
      </c>
      <c r="L557">
        <f>LN('25 TSE Stocks'!L558/'25 TSE Stocks'!L557)</f>
        <v>-3.2640567500162428E-2</v>
      </c>
      <c r="M557">
        <f>LN('25 TSE Stocks'!M558/'25 TSE Stocks'!M557)</f>
        <v>-8.7674620406122984E-3</v>
      </c>
      <c r="N557">
        <f>LN('25 TSE Stocks'!N558/'25 TSE Stocks'!N557)</f>
        <v>-3.0877238564439229E-2</v>
      </c>
      <c r="O557">
        <f>LN('25 TSE Stocks'!O558/'25 TSE Stocks'!O557)</f>
        <v>3.9446048340324114E-2</v>
      </c>
      <c r="P557">
        <f>LN('25 TSE Stocks'!P558/'25 TSE Stocks'!P557)</f>
        <v>0.11394425934921769</v>
      </c>
      <c r="Q557">
        <f>LN('25 TSE Stocks'!Q558/'25 TSE Stocks'!Q557)</f>
        <v>-4.6968295368949232E-2</v>
      </c>
      <c r="R557">
        <f>LN('25 TSE Stocks'!R558/'25 TSE Stocks'!R557)</f>
        <v>-2.4258815961323017E-2</v>
      </c>
      <c r="S557">
        <f>LN('25 TSE Stocks'!S558/'25 TSE Stocks'!S557)</f>
        <v>-3.8107961748667561E-2</v>
      </c>
      <c r="T557">
        <f>LN('25 TSE Stocks'!T558/'25 TSE Stocks'!T557)</f>
        <v>-8.8325167086208307E-3</v>
      </c>
      <c r="U557">
        <f>LN('25 TSE Stocks'!U558/'25 TSE Stocks'!U557)</f>
        <v>-8.413721851450966E-3</v>
      </c>
      <c r="V557">
        <f>LN('25 TSE Stocks'!V558/'25 TSE Stocks'!V557)</f>
        <v>-9.5860992266612294E-2</v>
      </c>
      <c r="W557">
        <f>LN('25 TSE Stocks'!W558/'25 TSE Stocks'!W557)</f>
        <v>-5.023137947404871E-2</v>
      </c>
      <c r="X557">
        <f>LN('25 TSE Stocks'!X558/'25 TSE Stocks'!X557)</f>
        <v>-1.5146815759985633E-2</v>
      </c>
      <c r="Y557">
        <f>LN('25 TSE Stocks'!Y558/'25 TSE Stocks'!Y557)</f>
        <v>-3.6207045458531366E-2</v>
      </c>
      <c r="Z557">
        <f>LN('25 TSE Stocks'!Z558/'25 TSE Stocks'!Z557)</f>
        <v>-1.203797855947898E-2</v>
      </c>
    </row>
    <row r="558" spans="1:26" x14ac:dyDescent="0.25">
      <c r="A558" s="1">
        <v>45159</v>
      </c>
      <c r="B558">
        <f>LN('25 TSE Stocks'!B559/'25 TSE Stocks'!B558)</f>
        <v>-1.9399482763406521E-2</v>
      </c>
      <c r="C558">
        <f>LN('25 TSE Stocks'!C559/'25 TSE Stocks'!C558)</f>
        <v>2.3924303481345079E-2</v>
      </c>
      <c r="D558">
        <f>LN('25 TSE Stocks'!D559/'25 TSE Stocks'!D558)</f>
        <v>-1.7160839372119341E-3</v>
      </c>
      <c r="E558">
        <f>LN('25 TSE Stocks'!E559/'25 TSE Stocks'!E558)</f>
        <v>-5.411686960726133E-3</v>
      </c>
      <c r="F558">
        <f>LN('25 TSE Stocks'!F559/'25 TSE Stocks'!F558)</f>
        <v>3.7655726329680332E-2</v>
      </c>
      <c r="G558">
        <f>LN('25 TSE Stocks'!G559/'25 TSE Stocks'!G558)</f>
        <v>1.9393525186102736E-2</v>
      </c>
      <c r="H558">
        <f>LN('25 TSE Stocks'!H559/'25 TSE Stocks'!H558)</f>
        <v>-9.1918040048174204E-3</v>
      </c>
      <c r="I558">
        <f>LN('25 TSE Stocks'!I559/'25 TSE Stocks'!I558)</f>
        <v>3.6563112031104792E-3</v>
      </c>
      <c r="J558">
        <f>LN('25 TSE Stocks'!J559/'25 TSE Stocks'!J558)</f>
        <v>1.4356221574306821E-2</v>
      </c>
      <c r="K558">
        <f>LN('25 TSE Stocks'!K559/'25 TSE Stocks'!K558)</f>
        <v>2.4057568372002087E-2</v>
      </c>
      <c r="L558">
        <f>LN('25 TSE Stocks'!L559/'25 TSE Stocks'!L558)</f>
        <v>0</v>
      </c>
      <c r="M558">
        <f>LN('25 TSE Stocks'!M559/'25 TSE Stocks'!M558)</f>
        <v>2.6075096926198721E-2</v>
      </c>
      <c r="N558">
        <f>LN('25 TSE Stocks'!N559/'25 TSE Stocks'!N558)</f>
        <v>3.4782643763247925E-3</v>
      </c>
      <c r="O558">
        <f>LN('25 TSE Stocks'!O559/'25 TSE Stocks'!O558)</f>
        <v>2.5397602021840035E-2</v>
      </c>
      <c r="P558">
        <f>LN('25 TSE Stocks'!P559/'25 TSE Stocks'!P558)</f>
        <v>0.15634607039069404</v>
      </c>
      <c r="Q558">
        <f>LN('25 TSE Stocks'!Q559/'25 TSE Stocks'!Q558)</f>
        <v>2.1147595747206406E-2</v>
      </c>
      <c r="R558">
        <f>LN('25 TSE Stocks'!R559/'25 TSE Stocks'!R558)</f>
        <v>1.7292451078259465E-2</v>
      </c>
      <c r="S558">
        <f>LN('25 TSE Stocks'!S559/'25 TSE Stocks'!S558)</f>
        <v>1.3574543791397806E-2</v>
      </c>
      <c r="T558">
        <f>LN('25 TSE Stocks'!T559/'25 TSE Stocks'!T558)</f>
        <v>2.302102212645964E-2</v>
      </c>
      <c r="U558">
        <f>LN('25 TSE Stocks'!U559/'25 TSE Stocks'!U558)</f>
        <v>-2.856827027308223E-2</v>
      </c>
      <c r="V558">
        <f>LN('25 TSE Stocks'!V559/'25 TSE Stocks'!V558)</f>
        <v>1.3245226750020723E-2</v>
      </c>
      <c r="W558">
        <f>LN('25 TSE Stocks'!W559/'25 TSE Stocks'!W558)</f>
        <v>-1.9605908360312424E-2</v>
      </c>
      <c r="X558">
        <f>LN('25 TSE Stocks'!X559/'25 TSE Stocks'!X558)</f>
        <v>4.1591439629125766E-2</v>
      </c>
      <c r="Y558">
        <f>LN('25 TSE Stocks'!Y559/'25 TSE Stocks'!Y558)</f>
        <v>3.59066813072854E-3</v>
      </c>
      <c r="Z558">
        <f>LN('25 TSE Stocks'!Z559/'25 TSE Stocks'!Z558)</f>
        <v>1.8852314979209195E-2</v>
      </c>
    </row>
    <row r="559" spans="1:26" x14ac:dyDescent="0.25">
      <c r="A559" s="1">
        <v>45166</v>
      </c>
      <c r="B559">
        <f>LN('25 TSE Stocks'!B560/'25 TSE Stocks'!B559)</f>
        <v>9.7835295050640175E-2</v>
      </c>
      <c r="C559">
        <f>LN('25 TSE Stocks'!C560/'25 TSE Stocks'!C559)</f>
        <v>3.3183599137061204E-2</v>
      </c>
      <c r="D559">
        <f>LN('25 TSE Stocks'!D560/'25 TSE Stocks'!D559)</f>
        <v>3.3036037277023041E-2</v>
      </c>
      <c r="E559">
        <f>LN('25 TSE Stocks'!E560/'25 TSE Stocks'!E559)</f>
        <v>5.2842481374379982E-2</v>
      </c>
      <c r="F559">
        <f>LN('25 TSE Stocks'!F560/'25 TSE Stocks'!F559)</f>
        <v>4.0100220685788855E-2</v>
      </c>
      <c r="G559">
        <f>LN('25 TSE Stocks'!G560/'25 TSE Stocks'!G559)</f>
        <v>5.06772382756372E-2</v>
      </c>
      <c r="H559">
        <f>LN('25 TSE Stocks'!H560/'25 TSE Stocks'!H559)</f>
        <v>2.273437632874338E-2</v>
      </c>
      <c r="I559">
        <f>LN('25 TSE Stocks'!I560/'25 TSE Stocks'!I559)</f>
        <v>2.7334868956604189E-3</v>
      </c>
      <c r="J559">
        <f>LN('25 TSE Stocks'!J560/'25 TSE Stocks'!J559)</f>
        <v>3.7178039895629095E-2</v>
      </c>
      <c r="K559">
        <f>LN('25 TSE Stocks'!K560/'25 TSE Stocks'!K559)</f>
        <v>-1.2786315672376139E-2</v>
      </c>
      <c r="L559">
        <f>LN('25 TSE Stocks'!L560/'25 TSE Stocks'!L559)</f>
        <v>7.8999752531561506E-3</v>
      </c>
      <c r="M559">
        <f>LN('25 TSE Stocks'!M560/'25 TSE Stocks'!M559)</f>
        <v>3.007558609412108E-2</v>
      </c>
      <c r="N559">
        <f>LN('25 TSE Stocks'!N560/'25 TSE Stocks'!N559)</f>
        <v>7.1458963982145046E-2</v>
      </c>
      <c r="O559">
        <f>LN('25 TSE Stocks'!O560/'25 TSE Stocks'!O559)</f>
        <v>1.8858219787790068E-2</v>
      </c>
      <c r="P559">
        <f>LN('25 TSE Stocks'!P560/'25 TSE Stocks'!P559)</f>
        <v>2.9175489133931472E-2</v>
      </c>
      <c r="Q559">
        <f>LN('25 TSE Stocks'!Q560/'25 TSE Stocks'!Q559)</f>
        <v>2.3857990453893953E-2</v>
      </c>
      <c r="R559">
        <f>LN('25 TSE Stocks'!R560/'25 TSE Stocks'!R559)</f>
        <v>-2.4997838277096758E-3</v>
      </c>
      <c r="S559">
        <f>LN('25 TSE Stocks'!S560/'25 TSE Stocks'!S559)</f>
        <v>1.4182718602060969E-3</v>
      </c>
      <c r="T559">
        <f>LN('25 TSE Stocks'!T560/'25 TSE Stocks'!T559)</f>
        <v>4.0876178909745847E-2</v>
      </c>
      <c r="U559">
        <f>LN('25 TSE Stocks'!U560/'25 TSE Stocks'!U559)</f>
        <v>2.7335333084752066E-2</v>
      </c>
      <c r="V559">
        <f>LN('25 TSE Stocks'!V560/'25 TSE Stocks'!V559)</f>
        <v>-4.027389913793996E-2</v>
      </c>
      <c r="W559">
        <f>LN('25 TSE Stocks'!W560/'25 TSE Stocks'!W559)</f>
        <v>5.570540519649067E-2</v>
      </c>
      <c r="X559">
        <f>LN('25 TSE Stocks'!X560/'25 TSE Stocks'!X559)</f>
        <v>1.296460846652641E-2</v>
      </c>
      <c r="Y559">
        <f>LN('25 TSE Stocks'!Y560/'25 TSE Stocks'!Y559)</f>
        <v>4.7680143989709135E-2</v>
      </c>
      <c r="Z559">
        <f>LN('25 TSE Stocks'!Z560/'25 TSE Stocks'!Z559)</f>
        <v>3.174869831458027E-2</v>
      </c>
    </row>
    <row r="561" spans="1:26" x14ac:dyDescent="0.25">
      <c r="A561" t="s">
        <v>481</v>
      </c>
      <c r="B561">
        <f>AVERAGE(B5:B559)</f>
        <v>8.8098097053286081E-3</v>
      </c>
      <c r="C561">
        <f t="shared" ref="C561:Z561" si="0">AVERAGE(C5:C559)</f>
        <v>2.720408515658908E-3</v>
      </c>
      <c r="D561">
        <f t="shared" si="0"/>
        <v>2.8439776211493365E-3</v>
      </c>
      <c r="E561">
        <f t="shared" si="0"/>
        <v>4.1375421635003982E-3</v>
      </c>
      <c r="F561">
        <f t="shared" si="0"/>
        <v>2.2717244924048414E-3</v>
      </c>
      <c r="G561">
        <f t="shared" si="0"/>
        <v>2.6464249757505898E-3</v>
      </c>
      <c r="H561">
        <f t="shared" si="0"/>
        <v>-6.1342543706561462E-4</v>
      </c>
      <c r="I561">
        <f t="shared" si="0"/>
        <v>1.2874592794594832E-3</v>
      </c>
      <c r="J561">
        <f t="shared" si="0"/>
        <v>2.5688857665211984E-3</v>
      </c>
      <c r="K561">
        <f t="shared" si="0"/>
        <v>2.4612720457020528E-3</v>
      </c>
      <c r="L561">
        <f t="shared" si="0"/>
        <v>1.3455101362119144E-3</v>
      </c>
      <c r="M561">
        <f t="shared" si="0"/>
        <v>2.3059362837928778E-3</v>
      </c>
      <c r="N561">
        <f t="shared" si="0"/>
        <v>4.4357301500679951E-3</v>
      </c>
      <c r="O561">
        <f t="shared" si="0"/>
        <v>2.1006475298831796E-3</v>
      </c>
      <c r="P561">
        <f t="shared" si="0"/>
        <v>4.8210957532390025E-3</v>
      </c>
      <c r="Q561">
        <f t="shared" si="0"/>
        <v>2.6498800062381774E-3</v>
      </c>
      <c r="R561">
        <f t="shared" si="0"/>
        <v>1.939651664508711E-3</v>
      </c>
      <c r="S561">
        <f t="shared" si="0"/>
        <v>8.7877928576783235E-4</v>
      </c>
      <c r="T561">
        <f t="shared" si="0"/>
        <v>3.2575654722498079E-3</v>
      </c>
      <c r="U561">
        <f t="shared" si="0"/>
        <v>1.9938945773197367E-3</v>
      </c>
      <c r="V561">
        <f t="shared" si="0"/>
        <v>2.9396720973676738E-3</v>
      </c>
      <c r="W561">
        <f t="shared" si="0"/>
        <v>2.4230655148346587E-3</v>
      </c>
      <c r="X561">
        <f t="shared" si="0"/>
        <v>2.5481946251680512E-3</v>
      </c>
      <c r="Y561">
        <f t="shared" si="0"/>
        <v>2.487231561940985E-3</v>
      </c>
      <c r="Z561">
        <f t="shared" si="0"/>
        <v>1.2046167278849098E-3</v>
      </c>
    </row>
    <row r="562" spans="1:26" x14ac:dyDescent="0.25">
      <c r="A562" t="s">
        <v>482</v>
      </c>
      <c r="B562">
        <f>_xlfn.STDEV.S(B5:B559)</f>
        <v>6.8775488144816571E-2</v>
      </c>
      <c r="C562">
        <f t="shared" ref="C562:Z562" si="1">_xlfn.STDEV.S(C5:C559)</f>
        <v>5.5251138741904501E-2</v>
      </c>
      <c r="D562">
        <f t="shared" si="1"/>
        <v>6.8389293763795656E-2</v>
      </c>
      <c r="E562">
        <f t="shared" si="1"/>
        <v>5.5037194969798982E-2</v>
      </c>
      <c r="F562">
        <f t="shared" si="1"/>
        <v>4.239833099185368E-2</v>
      </c>
      <c r="G562">
        <f t="shared" si="1"/>
        <v>3.4426328914440349E-2</v>
      </c>
      <c r="H562">
        <f t="shared" si="1"/>
        <v>5.9332934978514676E-2</v>
      </c>
      <c r="I562">
        <f t="shared" si="1"/>
        <v>3.7526253328153077E-2</v>
      </c>
      <c r="J562">
        <f t="shared" si="1"/>
        <v>4.8844346638027163E-2</v>
      </c>
      <c r="K562">
        <f t="shared" si="1"/>
        <v>3.5433498475233798E-2</v>
      </c>
      <c r="L562">
        <f t="shared" si="1"/>
        <v>4.0053114807828596E-2</v>
      </c>
      <c r="M562">
        <f t="shared" si="1"/>
        <v>4.0094338708974879E-2</v>
      </c>
      <c r="N562">
        <f t="shared" si="1"/>
        <v>6.1540141908421379E-2</v>
      </c>
      <c r="O562">
        <f t="shared" si="1"/>
        <v>3.9178082576707372E-2</v>
      </c>
      <c r="P562">
        <f t="shared" si="1"/>
        <v>5.42350592667524E-2</v>
      </c>
      <c r="Q562">
        <f t="shared" si="1"/>
        <v>3.1788455439147288E-2</v>
      </c>
      <c r="R562">
        <f t="shared" si="1"/>
        <v>3.2535374236209898E-2</v>
      </c>
      <c r="S562">
        <f t="shared" si="1"/>
        <v>3.0377787613939795E-2</v>
      </c>
      <c r="T562">
        <f t="shared" si="1"/>
        <v>4.7794622382197963E-2</v>
      </c>
      <c r="U562">
        <f t="shared" si="1"/>
        <v>3.2375803461031846E-2</v>
      </c>
      <c r="V562">
        <f t="shared" si="1"/>
        <v>4.4534267962171116E-2</v>
      </c>
      <c r="W562">
        <f t="shared" si="1"/>
        <v>3.6946825489596581E-2</v>
      </c>
      <c r="X562">
        <f t="shared" si="1"/>
        <v>3.7963494665661887E-2</v>
      </c>
      <c r="Y562">
        <f t="shared" si="1"/>
        <v>5.5806184570732595E-2</v>
      </c>
      <c r="Z562">
        <f t="shared" si="1"/>
        <v>3.3264116572003115E-2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9EF32-1A61-4864-A65E-5AFE48D0105A}">
  <dimension ref="A1:Z17"/>
  <sheetViews>
    <sheetView workbookViewId="0">
      <selection activeCell="H25" sqref="H25"/>
    </sheetView>
  </sheetViews>
  <sheetFormatPr defaultRowHeight="15" x14ac:dyDescent="0.25"/>
  <cols>
    <col min="1" max="1" width="14.7109375" bestFit="1" customWidth="1"/>
    <col min="2" max="2" width="12.85546875" bestFit="1" customWidth="1"/>
    <col min="3" max="3" width="14.5703125" bestFit="1" customWidth="1"/>
    <col min="4" max="4" width="13.85546875" bestFit="1" customWidth="1"/>
    <col min="5" max="5" width="15.5703125" bestFit="1" customWidth="1"/>
    <col min="6" max="6" width="31.5703125" bestFit="1" customWidth="1"/>
    <col min="7" max="7" width="17.7109375" bestFit="1" customWidth="1"/>
    <col min="8" max="8" width="22" bestFit="1" customWidth="1"/>
    <col min="9" max="9" width="16.28515625" bestFit="1" customWidth="1"/>
    <col min="10" max="10" width="12.28515625" bestFit="1" customWidth="1"/>
    <col min="11" max="11" width="30.5703125" bestFit="1" customWidth="1"/>
    <col min="12" max="12" width="19.5703125" bestFit="1" customWidth="1"/>
    <col min="13" max="13" width="26.5703125" bestFit="1" customWidth="1"/>
    <col min="14" max="14" width="18.85546875" bestFit="1" customWidth="1"/>
    <col min="15" max="15" width="21.7109375" bestFit="1" customWidth="1"/>
    <col min="16" max="16" width="15.85546875" bestFit="1" customWidth="1"/>
    <col min="17" max="17" width="26.7109375" bestFit="1" customWidth="1"/>
    <col min="18" max="18" width="23.7109375" bestFit="1" customWidth="1"/>
    <col min="19" max="21" width="12" bestFit="1" customWidth="1"/>
    <col min="22" max="22" width="17.28515625" bestFit="1" customWidth="1"/>
    <col min="23" max="23" width="24.5703125" bestFit="1" customWidth="1"/>
    <col min="24" max="24" width="12" bestFit="1" customWidth="1"/>
    <col min="25" max="25" width="18.5703125" bestFit="1" customWidth="1"/>
    <col min="26" max="26" width="32" bestFit="1" customWidth="1"/>
  </cols>
  <sheetData>
    <row r="1" spans="1:26" x14ac:dyDescent="0.25">
      <c r="A1" t="s">
        <v>478</v>
      </c>
      <c r="B1" t="s">
        <v>3</v>
      </c>
      <c r="C1" t="s">
        <v>57</v>
      </c>
      <c r="D1" t="s">
        <v>59</v>
      </c>
      <c r="E1" t="s">
        <v>61</v>
      </c>
      <c r="F1" t="s">
        <v>4</v>
      </c>
      <c r="G1" t="s">
        <v>5</v>
      </c>
      <c r="H1" t="s">
        <v>66</v>
      </c>
      <c r="I1" t="s">
        <v>68</v>
      </c>
      <c r="J1" t="s">
        <v>71</v>
      </c>
      <c r="K1" t="s">
        <v>74</v>
      </c>
      <c r="L1" t="s">
        <v>76</v>
      </c>
      <c r="M1" t="s">
        <v>78</v>
      </c>
      <c r="N1" t="s">
        <v>81</v>
      </c>
      <c r="O1" t="s">
        <v>83</v>
      </c>
      <c r="P1" t="s">
        <v>86</v>
      </c>
      <c r="Q1" t="s">
        <v>88</v>
      </c>
      <c r="R1" t="s">
        <v>90</v>
      </c>
      <c r="S1" t="s">
        <v>93</v>
      </c>
      <c r="T1" t="s">
        <v>95</v>
      </c>
      <c r="U1" t="s">
        <v>98</v>
      </c>
      <c r="V1" t="s">
        <v>100</v>
      </c>
      <c r="W1" t="s">
        <v>102</v>
      </c>
      <c r="X1" t="s">
        <v>105</v>
      </c>
      <c r="Y1" t="s">
        <v>108</v>
      </c>
      <c r="Z1" t="s">
        <v>110</v>
      </c>
    </row>
    <row r="2" spans="1:26" x14ac:dyDescent="0.25">
      <c r="A2" t="s">
        <v>479</v>
      </c>
      <c r="B2">
        <f>_xlfn.COVARIANCE.S('TSE returns adjusted for N225'!B5:B559,'N225 Returns adjusted for null'!$B$3:$B$557)/('N225 Returns adjusted for null'!$B$560*'N225 Returns adjusted for null'!$B$560)</f>
        <v>0.8904634808348354</v>
      </c>
      <c r="C2">
        <f>_xlfn.COVARIANCE.S('TSE returns adjusted for N225'!C5:C559,'N225 Returns adjusted for null'!$B$3:$B$557)/('N225 Returns adjusted for null'!$B$560*'N225 Returns adjusted for null'!$B$560)</f>
        <v>0.51947770277719874</v>
      </c>
      <c r="D2">
        <f>_xlfn.COVARIANCE.S('TSE returns adjusted for N225'!D5:D559,'N225 Returns adjusted for null'!$B$3:$B$557)/('N225 Returns adjusted for null'!$B$560*'N225 Returns adjusted for null'!$B$560)</f>
        <v>0.81551950319240851</v>
      </c>
      <c r="E2">
        <f>_xlfn.COVARIANCE.S('TSE returns adjusted for N225'!E5:E559,'N225 Returns adjusted for null'!$B$3:$B$557)/('N225 Returns adjusted for null'!$B$560*'N225 Returns adjusted for null'!$B$560)</f>
        <v>0.6799730995937987</v>
      </c>
      <c r="F2">
        <f>_xlfn.COVARIANCE.S('TSE returns adjusted for N225'!F5:F559,'N225 Returns adjusted for null'!$B$3:$B$557)/('N225 Returns adjusted for null'!$B$560*'N225 Returns adjusted for null'!$B$560)</f>
        <v>0.87219844643407296</v>
      </c>
      <c r="G2">
        <f>_xlfn.COVARIANCE.S('TSE returns adjusted for N225'!G5:G559,'N225 Returns adjusted for null'!$B$3:$B$557)/('N225 Returns adjusted for null'!$B$560*'N225 Returns adjusted for null'!$B$560)</f>
        <v>0.72681616103534386</v>
      </c>
      <c r="H2">
        <f>_xlfn.COVARIANCE.S('TSE returns adjusted for N225'!H5:H559,'N225 Returns adjusted for null'!$B$3:$B$557)/('N225 Returns adjusted for null'!$B$560*'N225 Returns adjusted for null'!$B$560)</f>
        <v>0.67122280986449379</v>
      </c>
      <c r="I2">
        <f>_xlfn.COVARIANCE.S('TSE returns adjusted for N225'!I5:I559,'N225 Returns adjusted for null'!$B$3:$B$557)/('N225 Returns adjusted for null'!$B$560*'N225 Returns adjusted for null'!$B$560)</f>
        <v>0.51930873297535884</v>
      </c>
      <c r="J2">
        <f>_xlfn.COVARIANCE.S('TSE returns adjusted for N225'!J5:J559,'N225 Returns adjusted for null'!$B$3:$B$557)/('N225 Returns adjusted for null'!$B$560*'N225 Returns adjusted for null'!$B$560)</f>
        <v>0.69558088187692868</v>
      </c>
      <c r="K2">
        <f>_xlfn.COVARIANCE.S('TSE returns adjusted for N225'!K5:K559,'N225 Returns adjusted for null'!$B$3:$B$557)/('N225 Returns adjusted for null'!$B$560*'N225 Returns adjusted for null'!$B$560)</f>
        <v>0.45216241488980435</v>
      </c>
      <c r="L2">
        <f>_xlfn.COVARIANCE.S('TSE returns adjusted for N225'!L5:L559,'N225 Returns adjusted for null'!$B$3:$B$557)/('N225 Returns adjusted for null'!$B$560*'N225 Returns adjusted for null'!$B$560)</f>
        <v>0.48257770108865267</v>
      </c>
      <c r="M2">
        <f>_xlfn.COVARIANCE.S('TSE returns adjusted for N225'!M5:M559,'N225 Returns adjusted for null'!$B$3:$B$557)/('N225 Returns adjusted for null'!$B$560*'N225 Returns adjusted for null'!$B$560)</f>
        <v>0.78819089756299565</v>
      </c>
      <c r="N2">
        <f>_xlfn.COVARIANCE.S('TSE returns adjusted for N225'!N5:N559,'N225 Returns adjusted for null'!$B$3:$B$557)/('N225 Returns adjusted for null'!$B$560*'N225 Returns adjusted for null'!$B$560)</f>
        <v>1.0366846169763677</v>
      </c>
      <c r="O2">
        <f>_xlfn.COVARIANCE.S('TSE returns adjusted for N225'!O5:O559,'N225 Returns adjusted for null'!$B$3:$B$557)/('N225 Returns adjusted for null'!$B$560*'N225 Returns adjusted for null'!$B$560)</f>
        <v>0.25666889733756748</v>
      </c>
      <c r="P2">
        <f>_xlfn.COVARIANCE.S('TSE returns adjusted for N225'!P5:P559,'N225 Returns adjusted for null'!$B$3:$B$557)/('N225 Returns adjusted for null'!$B$560*'N225 Returns adjusted for null'!$B$560)</f>
        <v>0.56946522475740702</v>
      </c>
      <c r="Q2">
        <f>_xlfn.COVARIANCE.S('TSE returns adjusted for N225'!Q5:Q559,'N225 Returns adjusted for null'!$B$3:$B$557)/('N225 Returns adjusted for null'!$B$560*'N225 Returns adjusted for null'!$B$560)</f>
        <v>0.41396595731603614</v>
      </c>
      <c r="R2">
        <f>_xlfn.COVARIANCE.S('TSE returns adjusted for N225'!R5:R559,'N225 Returns adjusted for null'!$B$3:$B$557)/('N225 Returns adjusted for null'!$B$560*'N225 Returns adjusted for null'!$B$560)</f>
        <v>0.55170330402218637</v>
      </c>
      <c r="S2">
        <f>_xlfn.COVARIANCE.S('TSE returns adjusted for N225'!S5:S559,'N225 Returns adjusted for null'!$B$3:$B$557)/('N225 Returns adjusted for null'!$B$560*'N225 Returns adjusted for null'!$B$560)</f>
        <v>0.35887482758875977</v>
      </c>
      <c r="T2">
        <f>_xlfn.COVARIANCE.S('TSE returns adjusted for N225'!T5:T559,'N225 Returns adjusted for null'!$B$3:$B$557)/('N225 Returns adjusted for null'!$B$560*'N225 Returns adjusted for null'!$B$560)</f>
        <v>0.86001257840385215</v>
      </c>
      <c r="U2">
        <f>_xlfn.COVARIANCE.S('TSE returns adjusted for N225'!U5:U559,'N225 Returns adjusted for null'!$B$3:$B$557)/('N225 Returns adjusted for null'!$B$560*'N225 Returns adjusted for null'!$B$560)</f>
        <v>0.48182709302294474</v>
      </c>
      <c r="V2">
        <f>_xlfn.COVARIANCE.S('TSE returns adjusted for N225'!V5:V559,'N225 Returns adjusted for null'!$B$3:$B$557)/('N225 Returns adjusted for null'!$B$560*'N225 Returns adjusted for null'!$B$560)</f>
        <v>0.70000935500644734</v>
      </c>
      <c r="W2">
        <f>_xlfn.COVARIANCE.S('TSE returns adjusted for N225'!W5:W559,'N225 Returns adjusted for null'!$B$3:$B$557)/('N225 Returns adjusted for null'!$B$560*'N225 Returns adjusted for null'!$B$560)</f>
        <v>0.7418909367444263</v>
      </c>
      <c r="X2">
        <f>_xlfn.COVARIANCE.S('TSE returns adjusted for N225'!X5:X559,'N225 Returns adjusted for null'!$B$3:$B$557)/('N225 Returns adjusted for null'!$B$560*'N225 Returns adjusted for null'!$B$560)</f>
        <v>0.33681522844446926</v>
      </c>
      <c r="Y2">
        <f>_xlfn.COVARIANCE.S('TSE returns adjusted for N225'!Y5:Y559,'N225 Returns adjusted for null'!$B$3:$B$557)/('N225 Returns adjusted for null'!$B$560*'N225 Returns adjusted for null'!$B$560)</f>
        <v>0.83174129486746973</v>
      </c>
      <c r="Z2">
        <f>_xlfn.COVARIANCE.S('TSE returns adjusted for N225'!Z5:Z559,'N225 Returns adjusted for null'!$B$3:$B$557)/('N225 Returns adjusted for null'!$B$560*'N225 Returns adjusted for null'!$B$560)</f>
        <v>0.33542396834923305</v>
      </c>
    </row>
    <row r="5" spans="1:26" x14ac:dyDescent="0.25">
      <c r="A5" t="s">
        <v>485</v>
      </c>
      <c r="B5">
        <f>'TSE returns adjusted for N225'!B562*'TSE returns adjusted for N225'!B562</f>
        <v>4.7300677695578048E-3</v>
      </c>
      <c r="C5">
        <f>'TSE returns adjusted for N225'!C562*'TSE returns adjusted for N225'!C562</f>
        <v>3.0526883322771806E-3</v>
      </c>
      <c r="D5">
        <f>'TSE returns adjusted for N225'!D562*'TSE returns adjusted for N225'!D562</f>
        <v>4.6770955015107392E-3</v>
      </c>
      <c r="E5">
        <f>'TSE returns adjusted for N225'!E562*'TSE returns adjusted for N225'!E562</f>
        <v>3.0290928301436662E-3</v>
      </c>
      <c r="F5">
        <f>'TSE returns adjusted for N225'!F562*'TSE returns adjusted for N225'!F562</f>
        <v>1.7976184708947804E-3</v>
      </c>
      <c r="G5">
        <f>'TSE returns adjusted for N225'!G562*'TSE returns adjusted for N225'!G562</f>
        <v>1.1851721225252317E-3</v>
      </c>
      <c r="H5">
        <f>'TSE returns adjusted for N225'!H562*'TSE returns adjusted for N225'!H562</f>
        <v>3.5203971731646503E-3</v>
      </c>
      <c r="I5">
        <f>'TSE returns adjusted for N225'!I562*'TSE returns adjusted for N225'!I562</f>
        <v>1.4082196888487199E-3</v>
      </c>
      <c r="J5">
        <f>'TSE returns adjusted for N225'!J562*'TSE returns adjusted for N225'!J562</f>
        <v>2.3857701984957556E-3</v>
      </c>
      <c r="K5">
        <f>'TSE returns adjusted for N225'!K562*'TSE returns adjusted for N225'!K562</f>
        <v>1.2555328141943959E-3</v>
      </c>
      <c r="L5">
        <f>'TSE returns adjusted for N225'!L562*'TSE returns adjusted for N225'!L562</f>
        <v>1.6042520058090984E-3</v>
      </c>
      <c r="M5">
        <f>'TSE returns adjusted for N225'!M562*'TSE returns adjusted for N225'!M562</f>
        <v>1.6075559965100013E-3</v>
      </c>
      <c r="N5">
        <f>'TSE returns adjusted for N225'!N562*'TSE returns adjusted for N225'!N562</f>
        <v>3.7871890661086414E-3</v>
      </c>
      <c r="O5">
        <f>'TSE returns adjusted for N225'!O562*'TSE returns adjusted for N225'!O562</f>
        <v>1.5349221543873018E-3</v>
      </c>
      <c r="P5">
        <f>'TSE returns adjusted for N225'!P562*'TSE returns adjusted for N225'!P562</f>
        <v>2.9414416536681456E-3</v>
      </c>
      <c r="Q5">
        <f>'TSE returns adjusted for N225'!Q562*'TSE returns adjusted for N225'!Q562</f>
        <v>1.0105058992066528E-3</v>
      </c>
      <c r="R5">
        <f>'TSE returns adjusted for N225'!R562*'TSE returns adjusted for N225'!R562</f>
        <v>1.0585505766902308E-3</v>
      </c>
      <c r="S5">
        <f>'TSE returns adjusted for N225'!S562*'TSE returns adjusted for N225'!S562</f>
        <v>9.2280998031763406E-4</v>
      </c>
      <c r="T5">
        <f>'TSE returns adjusted for N225'!T562*'TSE returns adjusted for N225'!T562</f>
        <v>2.2843259286568986E-3</v>
      </c>
      <c r="U5">
        <f>'TSE returns adjusted for N225'!U562*'TSE returns adjusted for N225'!U562</f>
        <v>1.0481926497473617E-3</v>
      </c>
      <c r="V5">
        <f>'TSE returns adjusted for N225'!V562*'TSE returns adjusted for N225'!V562</f>
        <v>1.9833010229264609E-3</v>
      </c>
      <c r="W5">
        <f>'TSE returns adjusted for N225'!W562*'TSE returns adjusted for N225'!W562</f>
        <v>1.3650679137587037E-3</v>
      </c>
      <c r="X5">
        <f>'TSE returns adjusted for N225'!X562*'TSE returns adjusted for N225'!X562</f>
        <v>1.4412269272297386E-3</v>
      </c>
      <c r="Y5">
        <f>'TSE returns adjusted for N225'!Y562*'TSE returns adjusted for N225'!Y562</f>
        <v>3.1143302363426727E-3</v>
      </c>
      <c r="Z5">
        <f>'TSE returns adjusted for N225'!Z562*'TSE returns adjusted for N225'!Z562</f>
        <v>1.1065014513158122E-3</v>
      </c>
    </row>
    <row r="7" spans="1:26" x14ac:dyDescent="0.25">
      <c r="A7" t="s">
        <v>486</v>
      </c>
      <c r="B7">
        <f>(B2*B2)*('N225 Returns adjusted for null'!$B$560*'N225 Returns adjusted for null'!$B$560)</f>
        <v>6.0249195654410936E-4</v>
      </c>
      <c r="C7">
        <f>(C2*C2)*('N225 Returns adjusted for null'!$B$560*'N225 Returns adjusted for null'!$B$560)</f>
        <v>2.0504673094153388E-4</v>
      </c>
      <c r="D7">
        <f>(D2*D2)*('N225 Returns adjusted for null'!$B$560*'N225 Returns adjusted for null'!$B$560)</f>
        <v>5.0534471765724875E-4</v>
      </c>
      <c r="E7">
        <f>(E2*E2)*('N225 Returns adjusted for null'!$B$560*'N225 Returns adjusted for null'!$B$560)</f>
        <v>3.5131969003395294E-4</v>
      </c>
      <c r="F7">
        <f>(F2*F2)*('N225 Returns adjusted for null'!$B$560*'N225 Returns adjusted for null'!$B$560)</f>
        <v>5.7802902243196674E-4</v>
      </c>
      <c r="G7">
        <f>(G2*G2)*('N225 Returns adjusted for null'!$B$560*'N225 Returns adjusted for null'!$B$560)</f>
        <v>4.0139150597070497E-4</v>
      </c>
      <c r="H7">
        <f>(H2*H2)*('N225 Returns adjusted for null'!$B$560*'N225 Returns adjusted for null'!$B$560)</f>
        <v>3.4233589609508196E-4</v>
      </c>
      <c r="I7">
        <f>(I2*I2)*('N225 Returns adjusted for null'!$B$560*'N225 Returns adjusted for null'!$B$560)</f>
        <v>2.0491336209599282E-4</v>
      </c>
      <c r="J7">
        <f>(J2*J2)*('N225 Returns adjusted for null'!$B$560*'N225 Returns adjusted for null'!$B$560)</f>
        <v>3.6763284131510982E-4</v>
      </c>
      <c r="K7">
        <f>(K2*K2)*('N225 Returns adjusted for null'!$B$560*'N225 Returns adjusted for null'!$B$560)</f>
        <v>1.5534881554185348E-4</v>
      </c>
      <c r="L7">
        <f>(L2*L2)*('N225 Returns adjusted for null'!$B$560*'N225 Returns adjusted for null'!$B$560)</f>
        <v>1.7695120622140435E-4</v>
      </c>
      <c r="M7">
        <f>(M2*M2)*('N225 Returns adjusted for null'!$B$560*'N225 Returns adjusted for null'!$B$560)</f>
        <v>4.7204332113700746E-4</v>
      </c>
      <c r="N7">
        <f>(N2*N2)*('N225 Returns adjusted for null'!$B$560*'N225 Returns adjusted for null'!$B$560)</f>
        <v>8.1660556553406671E-4</v>
      </c>
      <c r="O7">
        <f>(O2*O2)*('N225 Returns adjusted for null'!$B$560*'N225 Returns adjusted for null'!$B$560)</f>
        <v>5.0057080533693923E-5</v>
      </c>
      <c r="P7">
        <f>(P2*P2)*('N225 Returns adjusted for null'!$B$560*'N225 Returns adjusted for null'!$B$560)</f>
        <v>2.4640722841973964E-4</v>
      </c>
      <c r="Q7">
        <f>(Q2*Q2)*('N225 Returns adjusted for null'!$B$560*'N225 Returns adjusted for null'!$B$560)</f>
        <v>1.3021118264587339E-4</v>
      </c>
      <c r="R7">
        <f>(R2*R2)*('N225 Returns adjusted for null'!$B$560*'N225 Returns adjusted for null'!$B$560)</f>
        <v>2.3127580259344412E-4</v>
      </c>
      <c r="S7">
        <f>(S2*S2)*('N225 Returns adjusted for null'!$B$560*'N225 Returns adjusted for null'!$B$560)</f>
        <v>9.7859957039820385E-5</v>
      </c>
      <c r="T7">
        <f>(T2*T2)*('N225 Returns adjusted for null'!$B$560*'N225 Returns adjusted for null'!$B$560)</f>
        <v>5.6199005904676829E-4</v>
      </c>
      <c r="U7">
        <f>(U2*U2)*('N225 Returns adjusted for null'!$B$560*'N225 Returns adjusted for null'!$B$560)</f>
        <v>1.7640116958891983E-4</v>
      </c>
      <c r="V7">
        <f>(V2*V2)*('N225 Returns adjusted for null'!$B$560*'N225 Returns adjusted for null'!$B$560)</f>
        <v>3.7232887240540806E-4</v>
      </c>
      <c r="W7">
        <f>(W2*W2)*('N225 Returns adjusted for null'!$B$560*'N225 Returns adjusted for null'!$B$560)</f>
        <v>4.1821456930434106E-4</v>
      </c>
      <c r="X7">
        <f>(X2*X2)*('N225 Returns adjusted for null'!$B$560*'N225 Returns adjusted for null'!$B$560)</f>
        <v>8.6199047153945305E-5</v>
      </c>
      <c r="Y7">
        <f>(Y2*Y2)*('N225 Returns adjusted for null'!$B$560*'N225 Returns adjusted for null'!$B$560)</f>
        <v>5.25648652446411E-4</v>
      </c>
      <c r="Z7">
        <f>(Z2*Z2)*('N225 Returns adjusted for null'!$B$560*'N225 Returns adjusted for null'!$B$560)</f>
        <v>8.5488404636882275E-5</v>
      </c>
    </row>
    <row r="8" spans="1:26" x14ac:dyDescent="0.25">
      <c r="A8" t="s">
        <v>487</v>
      </c>
      <c r="B8" s="14">
        <f>B7/B5</f>
        <v>0.12737491002172976</v>
      </c>
      <c r="C8" s="14">
        <f t="shared" ref="C8:Z8" si="0">C7/C5</f>
        <v>6.7169232041640298E-2</v>
      </c>
      <c r="D8" s="14">
        <f t="shared" si="0"/>
        <v>0.10804669639395184</v>
      </c>
      <c r="E8" s="14">
        <f t="shared" si="0"/>
        <v>0.11598181691159669</v>
      </c>
      <c r="F8" s="14">
        <f t="shared" si="0"/>
        <v>0.32155267193279768</v>
      </c>
      <c r="G8" s="14">
        <f t="shared" si="0"/>
        <v>0.33867781594074708</v>
      </c>
      <c r="H8" s="14">
        <f t="shared" si="0"/>
        <v>9.7243543627590218E-2</v>
      </c>
      <c r="I8" s="14">
        <f t="shared" si="0"/>
        <v>0.14551235415797822</v>
      </c>
      <c r="J8" s="14">
        <f t="shared" si="0"/>
        <v>0.1540939867330495</v>
      </c>
      <c r="K8" s="14">
        <f t="shared" si="0"/>
        <v>0.12373138621751753</v>
      </c>
      <c r="L8" s="14">
        <f t="shared" si="0"/>
        <v>0.11030137757699712</v>
      </c>
      <c r="M8" s="14">
        <f t="shared" si="0"/>
        <v>0.29364035975220265</v>
      </c>
      <c r="N8" s="14">
        <f t="shared" si="0"/>
        <v>0.21562313137250727</v>
      </c>
      <c r="O8" s="14">
        <f t="shared" si="0"/>
        <v>3.2612129801250618E-2</v>
      </c>
      <c r="P8" s="14">
        <f t="shared" si="0"/>
        <v>8.3770904689697237E-2</v>
      </c>
      <c r="Q8" s="14">
        <f t="shared" si="0"/>
        <v>0.1288574195836977</v>
      </c>
      <c r="R8" s="14">
        <f t="shared" si="0"/>
        <v>0.21848346945931857</v>
      </c>
      <c r="S8" s="14">
        <f t="shared" si="0"/>
        <v>0.10604562057958745</v>
      </c>
      <c r="T8" s="14">
        <f t="shared" si="0"/>
        <v>0.24602008496099251</v>
      </c>
      <c r="U8" s="14">
        <f t="shared" si="0"/>
        <v>0.16829079046818018</v>
      </c>
      <c r="V8" s="14">
        <f t="shared" si="0"/>
        <v>0.18773190156278849</v>
      </c>
      <c r="W8" s="14">
        <f t="shared" si="0"/>
        <v>0.30636905687189625</v>
      </c>
      <c r="X8" s="14">
        <f t="shared" si="0"/>
        <v>5.980948976552445E-2</v>
      </c>
      <c r="Y8" s="14">
        <f t="shared" si="0"/>
        <v>0.16878385160069242</v>
      </c>
      <c r="Z8" s="14">
        <f t="shared" si="0"/>
        <v>7.7260092641742592E-2</v>
      </c>
    </row>
    <row r="9" spans="1:26" x14ac:dyDescent="0.25">
      <c r="A9" t="s">
        <v>484</v>
      </c>
      <c r="B9">
        <f>B5-B7</f>
        <v>4.1275758130136951E-3</v>
      </c>
      <c r="C9">
        <f t="shared" ref="C9:Z9" si="1">C5-C7</f>
        <v>2.8476416013356468E-3</v>
      </c>
      <c r="D9">
        <f t="shared" si="1"/>
        <v>4.1717507838534909E-3</v>
      </c>
      <c r="E9">
        <f t="shared" si="1"/>
        <v>2.6777731401097134E-3</v>
      </c>
      <c r="F9">
        <f t="shared" si="1"/>
        <v>1.2195894484628136E-3</v>
      </c>
      <c r="G9">
        <f t="shared" si="1"/>
        <v>7.8378061655452671E-4</v>
      </c>
      <c r="H9">
        <f t="shared" si="1"/>
        <v>3.1780612770695685E-3</v>
      </c>
      <c r="I9">
        <f t="shared" si="1"/>
        <v>1.203306326752727E-3</v>
      </c>
      <c r="J9">
        <f t="shared" si="1"/>
        <v>2.0181373571806459E-3</v>
      </c>
      <c r="K9">
        <f t="shared" si="1"/>
        <v>1.1001839986525424E-3</v>
      </c>
      <c r="L9">
        <f t="shared" si="1"/>
        <v>1.4273007995876941E-3</v>
      </c>
      <c r="M9">
        <f t="shared" si="1"/>
        <v>1.1355126753729938E-3</v>
      </c>
      <c r="N9">
        <f t="shared" si="1"/>
        <v>2.9705835005745746E-3</v>
      </c>
      <c r="O9">
        <f t="shared" si="1"/>
        <v>1.4848650738536078E-3</v>
      </c>
      <c r="P9">
        <f t="shared" si="1"/>
        <v>2.6950344252484057E-3</v>
      </c>
      <c r="Q9">
        <f t="shared" si="1"/>
        <v>8.8029471656077946E-4</v>
      </c>
      <c r="R9">
        <f t="shared" si="1"/>
        <v>8.2727477409678669E-4</v>
      </c>
      <c r="S9">
        <f t="shared" si="1"/>
        <v>8.2495002327781367E-4</v>
      </c>
      <c r="T9">
        <f t="shared" si="1"/>
        <v>1.7223358696101302E-3</v>
      </c>
      <c r="U9">
        <f t="shared" si="1"/>
        <v>8.7179148015844189E-4</v>
      </c>
      <c r="V9">
        <f t="shared" si="1"/>
        <v>1.6109721505210529E-3</v>
      </c>
      <c r="W9">
        <f t="shared" si="1"/>
        <v>9.468533444543626E-4</v>
      </c>
      <c r="X9">
        <f t="shared" si="1"/>
        <v>1.3550278800757932E-3</v>
      </c>
      <c r="Y9">
        <f t="shared" si="1"/>
        <v>2.5886815838962619E-3</v>
      </c>
      <c r="Z9">
        <f t="shared" si="1"/>
        <v>1.0210130466789299E-3</v>
      </c>
    </row>
    <row r="10" spans="1:26" x14ac:dyDescent="0.25">
      <c r="A10" t="s">
        <v>488</v>
      </c>
      <c r="B10" s="14">
        <f>B9/B5</f>
        <v>0.87262508997827015</v>
      </c>
      <c r="C10" s="14">
        <f t="shared" ref="C10:Z10" si="2">C9/C5</f>
        <v>0.93283076795835973</v>
      </c>
      <c r="D10" s="14">
        <f t="shared" si="2"/>
        <v>0.8919533036060483</v>
      </c>
      <c r="E10" s="14">
        <f t="shared" si="2"/>
        <v>0.8840181830884033</v>
      </c>
      <c r="F10" s="14">
        <f t="shared" si="2"/>
        <v>0.67844732806720232</v>
      </c>
      <c r="G10" s="14">
        <f t="shared" si="2"/>
        <v>0.66132218405925292</v>
      </c>
      <c r="H10" s="14">
        <f t="shared" si="2"/>
        <v>0.90275645637240975</v>
      </c>
      <c r="I10" s="14">
        <f t="shared" si="2"/>
        <v>0.85448764584202175</v>
      </c>
      <c r="J10" s="14">
        <f t="shared" si="2"/>
        <v>0.84590601326695058</v>
      </c>
      <c r="K10" s="14">
        <f t="shared" si="2"/>
        <v>0.87626861378248244</v>
      </c>
      <c r="L10" s="14">
        <f t="shared" si="2"/>
        <v>0.88969862242300291</v>
      </c>
      <c r="M10" s="14">
        <f t="shared" si="2"/>
        <v>0.70635964024779729</v>
      </c>
      <c r="N10" s="14">
        <f t="shared" si="2"/>
        <v>0.78437686862749267</v>
      </c>
      <c r="O10" s="14">
        <f t="shared" si="2"/>
        <v>0.96738787019874939</v>
      </c>
      <c r="P10" s="14">
        <f t="shared" si="2"/>
        <v>0.91622909531030272</v>
      </c>
      <c r="Q10" s="14">
        <f t="shared" si="2"/>
        <v>0.87114258041630233</v>
      </c>
      <c r="R10" s="14">
        <f t="shared" si="2"/>
        <v>0.78151653054068138</v>
      </c>
      <c r="S10" s="14">
        <f t="shared" si="2"/>
        <v>0.89395437942041256</v>
      </c>
      <c r="T10" s="14">
        <f t="shared" si="2"/>
        <v>0.75397991503900741</v>
      </c>
      <c r="U10" s="14">
        <f t="shared" si="2"/>
        <v>0.83170920953181982</v>
      </c>
      <c r="V10" s="14">
        <f t="shared" si="2"/>
        <v>0.81226809843721159</v>
      </c>
      <c r="W10" s="14">
        <f t="shared" si="2"/>
        <v>0.69363094312810369</v>
      </c>
      <c r="X10" s="14">
        <f t="shared" si="2"/>
        <v>0.94019051023447553</v>
      </c>
      <c r="Y10" s="14">
        <f t="shared" si="2"/>
        <v>0.83121614839930769</v>
      </c>
      <c r="Z10" s="14">
        <f t="shared" si="2"/>
        <v>0.92273990735825739</v>
      </c>
    </row>
    <row r="16" spans="1:26" x14ac:dyDescent="0.25">
      <c r="H16" t="s">
        <v>501</v>
      </c>
      <c r="I16" s="26">
        <f>AVERAGE(B8:Z8)</f>
        <v>0.16011936378662697</v>
      </c>
    </row>
    <row r="17" spans="8:9" x14ac:dyDescent="0.25">
      <c r="H17" t="s">
        <v>502</v>
      </c>
      <c r="I17" s="26">
        <f>AVERAGE(B10:Z10)</f>
        <v>0.83988063621337294</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62799-1C88-4BE0-8AEF-2134C5A75EBF}">
  <dimension ref="A1:E26"/>
  <sheetViews>
    <sheetView tabSelected="1" topLeftCell="A9" workbookViewId="0">
      <selection activeCell="Q36" sqref="Q36"/>
    </sheetView>
  </sheetViews>
  <sheetFormatPr defaultRowHeight="15" x14ac:dyDescent="0.25"/>
  <cols>
    <col min="1" max="1" width="32" bestFit="1" customWidth="1"/>
    <col min="2" max="3" width="22.7109375" bestFit="1" customWidth="1"/>
  </cols>
  <sheetData>
    <row r="1" spans="1:5" x14ac:dyDescent="0.25">
      <c r="A1" t="s">
        <v>478</v>
      </c>
      <c r="B1" t="s">
        <v>479</v>
      </c>
      <c r="C1" t="s">
        <v>489</v>
      </c>
      <c r="E1" t="s">
        <v>500</v>
      </c>
    </row>
    <row r="2" spans="1:5" x14ac:dyDescent="0.25">
      <c r="A2" t="str" cm="1">
        <f t="array" ref="A2:A26">TRANSPOSE('TSE returns adjusted for N225'!B2:Z2)</f>
        <v>Lasertec Corp</v>
      </c>
      <c r="B2" cm="1">
        <f t="array" ref="B2:B26">TRANSPOSE('Q23 and Q24'!B2:Z2)</f>
        <v>0.8904634808348354</v>
      </c>
      <c r="C2" cm="1">
        <f t="array" ref="C2:C26">TRANSPOSE('TSE returns adjusted for N225'!B561:Z561)</f>
        <v>8.8098097053286081E-3</v>
      </c>
      <c r="E2">
        <f>0.0037*B2+0.0003</f>
        <v>3.5947148790888912E-3</v>
      </c>
    </row>
    <row r="3" spans="1:5" x14ac:dyDescent="0.25">
      <c r="A3" t="str">
        <v>CyberAgent Inc</v>
      </c>
      <c r="B3">
        <v>0.51947770277719874</v>
      </c>
      <c r="C3">
        <v>2.720408515658908E-3</v>
      </c>
      <c r="E3">
        <f t="shared" ref="E3:E26" si="0">0.0037*B3+0.0003</f>
        <v>2.2220675002756355E-3</v>
      </c>
    </row>
    <row r="4" spans="1:5" x14ac:dyDescent="0.25">
      <c r="A4" t="str">
        <v>Daifuku Co Ltd</v>
      </c>
      <c r="B4">
        <v>0.81551950319240851</v>
      </c>
      <c r="C4">
        <v>2.8439776211493365E-3</v>
      </c>
      <c r="E4">
        <f t="shared" si="0"/>
        <v>3.3174221618119115E-3</v>
      </c>
    </row>
    <row r="5" spans="1:5" x14ac:dyDescent="0.25">
      <c r="A5" t="str">
        <v>MARUWA Co Ltd</v>
      </c>
      <c r="B5">
        <v>0.6799730995937987</v>
      </c>
      <c r="C5">
        <v>4.1375421635003982E-3</v>
      </c>
      <c r="E5">
        <f t="shared" si="0"/>
        <v>2.815900468497055E-3</v>
      </c>
    </row>
    <row r="6" spans="1:5" x14ac:dyDescent="0.25">
      <c r="A6" t="str">
        <v>Mitsubishi UFJ Financial Group Inc</v>
      </c>
      <c r="B6">
        <v>0.87219844643407296</v>
      </c>
      <c r="C6">
        <v>2.2717244924048414E-3</v>
      </c>
      <c r="E6">
        <f t="shared" si="0"/>
        <v>3.5271342518060698E-3</v>
      </c>
    </row>
    <row r="7" spans="1:5" x14ac:dyDescent="0.25">
      <c r="A7" t="str">
        <v>Toyota Motor Corp</v>
      </c>
      <c r="B7">
        <v>0.72681616103534386</v>
      </c>
      <c r="C7">
        <v>2.6464249757505898E-3</v>
      </c>
      <c r="E7">
        <f t="shared" si="0"/>
        <v>2.9892197958307724E-3</v>
      </c>
    </row>
    <row r="8" spans="1:5" x14ac:dyDescent="0.25">
      <c r="A8" t="str">
        <v>Mitsubishi Motors Corp</v>
      </c>
      <c r="B8">
        <v>0.67122280986449379</v>
      </c>
      <c r="C8">
        <v>-6.1342543706561462E-4</v>
      </c>
      <c r="E8">
        <f t="shared" si="0"/>
        <v>2.7835243964986272E-3</v>
      </c>
    </row>
    <row r="9" spans="1:5" x14ac:dyDescent="0.25">
      <c r="A9" t="str">
        <v>ANA Holdings Inc</v>
      </c>
      <c r="B9">
        <v>0.51930873297535884</v>
      </c>
      <c r="C9">
        <v>1.2874592794594832E-3</v>
      </c>
      <c r="E9">
        <f t="shared" si="0"/>
        <v>2.2214423120088277E-3</v>
      </c>
    </row>
    <row r="10" spans="1:5" x14ac:dyDescent="0.25">
      <c r="A10" t="str">
        <v>Sysmex Corp</v>
      </c>
      <c r="B10">
        <v>0.69558088187692868</v>
      </c>
      <c r="C10">
        <v>2.5688857665211984E-3</v>
      </c>
      <c r="E10">
        <f t="shared" si="0"/>
        <v>2.8736492629446359E-3</v>
      </c>
    </row>
    <row r="11" spans="1:5" x14ac:dyDescent="0.25">
      <c r="A11" t="str">
        <v>Kobayashi Pharmaceutical Co Ltd</v>
      </c>
      <c r="B11">
        <v>0.45216241488980435</v>
      </c>
      <c r="C11">
        <v>2.4612720457020528E-3</v>
      </c>
      <c r="E11">
        <f t="shared" si="0"/>
        <v>1.9730009350922761E-3</v>
      </c>
    </row>
    <row r="12" spans="1:5" x14ac:dyDescent="0.25">
      <c r="A12" t="str">
        <v>Yakult Honsha Co Ltd</v>
      </c>
      <c r="B12">
        <v>0.48257770108865267</v>
      </c>
      <c r="C12">
        <v>1.3455101362119144E-3</v>
      </c>
      <c r="E12">
        <f t="shared" si="0"/>
        <v>2.0855374940280148E-3</v>
      </c>
    </row>
    <row r="13" spans="1:5" x14ac:dyDescent="0.25">
      <c r="A13" t="str">
        <v>Daiwa House Industry Co Ltd</v>
      </c>
      <c r="B13">
        <v>0.78819089756299565</v>
      </c>
      <c r="C13">
        <v>2.3059362837928778E-3</v>
      </c>
      <c r="E13">
        <f t="shared" si="0"/>
        <v>3.2163063209830838E-3</v>
      </c>
    </row>
    <row r="14" spans="1:5" x14ac:dyDescent="0.25">
      <c r="A14" t="str">
        <v>Takeuchi Mfg Co Ltd</v>
      </c>
      <c r="B14">
        <v>1.0366846169763677</v>
      </c>
      <c r="C14">
        <v>4.4357301500679951E-3</v>
      </c>
      <c r="E14">
        <f t="shared" si="0"/>
        <v>4.1357330828125606E-3</v>
      </c>
    </row>
    <row r="15" spans="1:5" x14ac:dyDescent="0.25">
      <c r="A15" t="str">
        <v>Yamazaki Baking Co Ltd</v>
      </c>
      <c r="B15">
        <v>0.25666889733756748</v>
      </c>
      <c r="C15">
        <v>2.1006475298831796E-3</v>
      </c>
      <c r="E15">
        <f t="shared" si="0"/>
        <v>1.2496749201489996E-3</v>
      </c>
    </row>
    <row r="16" spans="1:5" x14ac:dyDescent="0.25">
      <c r="A16" t="str">
        <v>Monogatari Corp</v>
      </c>
      <c r="B16">
        <v>0.56946522475740702</v>
      </c>
      <c r="C16">
        <v>4.8210957532390025E-3</v>
      </c>
      <c r="E16">
        <f t="shared" si="0"/>
        <v>2.4070213316024058E-3</v>
      </c>
    </row>
    <row r="17" spans="1:5" x14ac:dyDescent="0.25">
      <c r="A17" t="str">
        <v>Nissin Foods Holdings Co Ltd</v>
      </c>
      <c r="B17">
        <v>0.41396595731603614</v>
      </c>
      <c r="C17">
        <v>2.6498800062381774E-3</v>
      </c>
      <c r="E17">
        <f t="shared" si="0"/>
        <v>1.8316740420693336E-3</v>
      </c>
    </row>
    <row r="18" spans="1:5" x14ac:dyDescent="0.25">
      <c r="A18" t="str">
        <v>Seven &amp; i Holdings Co Ltd</v>
      </c>
      <c r="B18">
        <v>0.55170330402218637</v>
      </c>
      <c r="C18">
        <v>1.939651664508711E-3</v>
      </c>
      <c r="E18">
        <f t="shared" si="0"/>
        <v>2.3413022248820895E-3</v>
      </c>
    </row>
    <row r="19" spans="1:5" x14ac:dyDescent="0.25">
      <c r="A19" t="str">
        <v>Lawson Inc</v>
      </c>
      <c r="B19">
        <v>0.35887482758875977</v>
      </c>
      <c r="C19">
        <v>8.7877928576783235E-4</v>
      </c>
      <c r="E19">
        <f t="shared" si="0"/>
        <v>1.6278368620784112E-3</v>
      </c>
    </row>
    <row r="20" spans="1:5" x14ac:dyDescent="0.25">
      <c r="A20" t="str">
        <v>Tosoh Corp</v>
      </c>
      <c r="B20">
        <v>0.86001257840385215</v>
      </c>
      <c r="C20">
        <v>3.2575654722498079E-3</v>
      </c>
      <c r="E20">
        <f t="shared" si="0"/>
        <v>3.4820465400942531E-3</v>
      </c>
    </row>
    <row r="21" spans="1:5" x14ac:dyDescent="0.25">
      <c r="A21" t="str">
        <v>Kao Corp</v>
      </c>
      <c r="B21">
        <v>0.48182709302294474</v>
      </c>
      <c r="C21">
        <v>1.9938945773197367E-3</v>
      </c>
      <c r="E21">
        <f t="shared" si="0"/>
        <v>2.0827602441848957E-3</v>
      </c>
    </row>
    <row r="22" spans="1:5" x14ac:dyDescent="0.25">
      <c r="A22" t="str">
        <v>Asahi Yukizai Corp</v>
      </c>
      <c r="B22">
        <v>0.70000935500644734</v>
      </c>
      <c r="C22">
        <v>2.9396720973676738E-3</v>
      </c>
      <c r="E22">
        <f t="shared" si="0"/>
        <v>2.8900346135238551E-3</v>
      </c>
    </row>
    <row r="23" spans="1:5" x14ac:dyDescent="0.25">
      <c r="A23" t="str">
        <v>Dai Nippon Printing Co Ltd</v>
      </c>
      <c r="B23">
        <v>0.7418909367444263</v>
      </c>
      <c r="C23">
        <v>2.4230655148346587E-3</v>
      </c>
      <c r="E23">
        <f t="shared" si="0"/>
        <v>3.0449964659543774E-3</v>
      </c>
    </row>
    <row r="24" spans="1:5" x14ac:dyDescent="0.25">
      <c r="A24" t="str">
        <v>Lion Corp</v>
      </c>
      <c r="B24">
        <v>0.33681522844446926</v>
      </c>
      <c r="C24">
        <v>2.5481946251680512E-3</v>
      </c>
      <c r="E24">
        <f t="shared" si="0"/>
        <v>1.5462163452445363E-3</v>
      </c>
    </row>
    <row r="25" spans="1:5" x14ac:dyDescent="0.25">
      <c r="A25" t="str">
        <v>Tokai Carbon Co Ltd</v>
      </c>
      <c r="B25">
        <v>0.83174129486746973</v>
      </c>
      <c r="C25">
        <v>2.487231561940985E-3</v>
      </c>
      <c r="E25">
        <f t="shared" si="0"/>
        <v>3.377442791009638E-3</v>
      </c>
    </row>
    <row r="26" spans="1:5" x14ac:dyDescent="0.25">
      <c r="A26" t="str">
        <v>Japan Real Estate Investment Corp</v>
      </c>
      <c r="B26">
        <v>0.33542396834923305</v>
      </c>
      <c r="C26">
        <v>1.2046167278849098E-3</v>
      </c>
      <c r="E26">
        <f t="shared" si="0"/>
        <v>1.5410686828921623E-3</v>
      </c>
    </row>
  </sheetData>
  <conditionalFormatting sqref="C2">
    <cfRule type="cellIs" dxfId="24" priority="25" operator="greaterThan">
      <formula>$E$2</formula>
    </cfRule>
  </conditionalFormatting>
  <conditionalFormatting sqref="C3">
    <cfRule type="cellIs" dxfId="23" priority="24" operator="greaterThan">
      <formula>$E$3</formula>
    </cfRule>
  </conditionalFormatting>
  <conditionalFormatting sqref="C4">
    <cfRule type="cellIs" dxfId="22" priority="23" operator="greaterThan">
      <formula>$E$4</formula>
    </cfRule>
  </conditionalFormatting>
  <conditionalFormatting sqref="C5">
    <cfRule type="cellIs" dxfId="21" priority="22" operator="greaterThan">
      <formula>$E$5</formula>
    </cfRule>
  </conditionalFormatting>
  <conditionalFormatting sqref="C6">
    <cfRule type="cellIs" dxfId="20" priority="21" operator="greaterThan">
      <formula>$E$6</formula>
    </cfRule>
  </conditionalFormatting>
  <conditionalFormatting sqref="C7">
    <cfRule type="cellIs" dxfId="19" priority="20" operator="greaterThan">
      <formula>$E$7</formula>
    </cfRule>
  </conditionalFormatting>
  <conditionalFormatting sqref="C8">
    <cfRule type="cellIs" dxfId="18" priority="19" operator="greaterThan">
      <formula>$E$8</formula>
    </cfRule>
  </conditionalFormatting>
  <conditionalFormatting sqref="C9">
    <cfRule type="cellIs" dxfId="17" priority="18" operator="greaterThan">
      <formula>$E$9</formula>
    </cfRule>
  </conditionalFormatting>
  <conditionalFormatting sqref="C10">
    <cfRule type="cellIs" dxfId="16" priority="17" operator="greaterThan">
      <formula>$E$10</formula>
    </cfRule>
  </conditionalFormatting>
  <conditionalFormatting sqref="C11">
    <cfRule type="cellIs" dxfId="15" priority="16" operator="greaterThan">
      <formula>$E$11</formula>
    </cfRule>
  </conditionalFormatting>
  <conditionalFormatting sqref="C12">
    <cfRule type="cellIs" dxfId="14" priority="15" operator="greaterThan">
      <formula>$E$12</formula>
    </cfRule>
  </conditionalFormatting>
  <conditionalFormatting sqref="C13">
    <cfRule type="cellIs" dxfId="13" priority="14" operator="greaterThan">
      <formula>$E$13</formula>
    </cfRule>
  </conditionalFormatting>
  <conditionalFormatting sqref="C14">
    <cfRule type="cellIs" dxfId="12" priority="13" operator="greaterThan">
      <formula>$E$14</formula>
    </cfRule>
  </conditionalFormatting>
  <conditionalFormatting sqref="C15">
    <cfRule type="cellIs" dxfId="11" priority="12" operator="greaterThan">
      <formula>$E$15</formula>
    </cfRule>
  </conditionalFormatting>
  <conditionalFormatting sqref="C16">
    <cfRule type="cellIs" dxfId="10" priority="11" operator="greaterThan">
      <formula>$E$16</formula>
    </cfRule>
  </conditionalFormatting>
  <conditionalFormatting sqref="C17">
    <cfRule type="cellIs" dxfId="9" priority="10" operator="greaterThan">
      <formula>$E$17</formula>
    </cfRule>
  </conditionalFormatting>
  <conditionalFormatting sqref="C18">
    <cfRule type="cellIs" dxfId="8" priority="9" operator="greaterThan">
      <formula>$E$18</formula>
    </cfRule>
  </conditionalFormatting>
  <conditionalFormatting sqref="C19">
    <cfRule type="cellIs" dxfId="7" priority="8" operator="greaterThan">
      <formula>$E$19</formula>
    </cfRule>
  </conditionalFormatting>
  <conditionalFormatting sqref="C20">
    <cfRule type="cellIs" dxfId="6" priority="7" operator="greaterThan">
      <formula>$E$20</formula>
    </cfRule>
  </conditionalFormatting>
  <conditionalFormatting sqref="C21">
    <cfRule type="cellIs" dxfId="5" priority="6" operator="greaterThan">
      <formula>$E$21</formula>
    </cfRule>
  </conditionalFormatting>
  <conditionalFormatting sqref="C22">
    <cfRule type="cellIs" dxfId="4" priority="5" operator="greaterThan">
      <formula>$E$22</formula>
    </cfRule>
  </conditionalFormatting>
  <conditionalFormatting sqref="C23">
    <cfRule type="cellIs" dxfId="3" priority="4" operator="greaterThan">
      <formula>$E$23</formula>
    </cfRule>
  </conditionalFormatting>
  <conditionalFormatting sqref="C24">
    <cfRule type="cellIs" dxfId="2" priority="3" operator="greaterThan">
      <formula>$E$24</formula>
    </cfRule>
  </conditionalFormatting>
  <conditionalFormatting sqref="C25">
    <cfRule type="cellIs" dxfId="1" priority="2" operator="greaterThan">
      <formula>$E$25</formula>
    </cfRule>
  </conditionalFormatting>
  <conditionalFormatting sqref="C26">
    <cfRule type="cellIs" dxfId="0" priority="1" operator="greaterThan">
      <formula>$E$26</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34</vt:i4>
      </vt:variant>
      <vt:variant>
        <vt:lpstr>Named Ranges</vt:lpstr>
      </vt:variant>
      <vt:variant>
        <vt:i4>22</vt:i4>
      </vt:variant>
    </vt:vector>
  </HeadingPairs>
  <TitlesOfParts>
    <vt:vector size="56" baseType="lpstr">
      <vt:lpstr>25 TSE Stocks</vt:lpstr>
      <vt:lpstr>Q1</vt:lpstr>
      <vt:lpstr>Q2</vt:lpstr>
      <vt:lpstr>Q3</vt:lpstr>
      <vt:lpstr>Q4</vt:lpstr>
      <vt:lpstr>Q5</vt:lpstr>
      <vt:lpstr>Q6</vt:lpstr>
      <vt:lpstr>Q7 (5 Viet Stocks)</vt:lpstr>
      <vt:lpstr>VND to JPY exchange rate</vt:lpstr>
      <vt:lpstr>Q8</vt:lpstr>
      <vt:lpstr>Q9</vt:lpstr>
      <vt:lpstr>Q10</vt:lpstr>
      <vt:lpstr>Q11</vt:lpstr>
      <vt:lpstr>Q12</vt:lpstr>
      <vt:lpstr>Q13 tech constraint working out</vt:lpstr>
      <vt:lpstr>Q13</vt:lpstr>
      <vt:lpstr>Q14</vt:lpstr>
      <vt:lpstr>Q15</vt:lpstr>
      <vt:lpstr>Q16 No Short Selling WorkingOut</vt:lpstr>
      <vt:lpstr>Q16</vt:lpstr>
      <vt:lpstr>Japan 3-month Government Bond</vt:lpstr>
      <vt:lpstr>Q17</vt:lpstr>
      <vt:lpstr>Q18 working out</vt:lpstr>
      <vt:lpstr>Q18</vt:lpstr>
      <vt:lpstr>Q19</vt:lpstr>
      <vt:lpstr>Q20</vt:lpstr>
      <vt:lpstr>Q21 Working Out</vt:lpstr>
      <vt:lpstr>Q21</vt:lpstr>
      <vt:lpstr>Q22</vt:lpstr>
      <vt:lpstr>N225 Index price</vt:lpstr>
      <vt:lpstr>N225 Returns adjusted for null</vt:lpstr>
      <vt:lpstr>TSE returns adjusted for N225</vt:lpstr>
      <vt:lpstr>Q23 and Q24</vt:lpstr>
      <vt:lpstr>Q25 </vt:lpstr>
      <vt:lpstr>A</vt:lpstr>
      <vt:lpstr>ATHIRTY</vt:lpstr>
      <vt:lpstr>B</vt:lpstr>
      <vt:lpstr>BTHIRTY</vt:lpstr>
      <vt:lpstr>Cee</vt:lpstr>
      <vt:lpstr>CTHIRTY</vt:lpstr>
      <vt:lpstr>DELTA</vt:lpstr>
      <vt:lpstr>DOUBLEU</vt:lpstr>
      <vt:lpstr>GAMMA</vt:lpstr>
      <vt:lpstr>LAMBDA</vt:lpstr>
      <vt:lpstr>ONE</vt:lpstr>
      <vt:lpstr>ONETHIRTY</vt:lpstr>
      <vt:lpstr>SIGMA</vt:lpstr>
      <vt:lpstr>SIGMAALL</vt:lpstr>
      <vt:lpstr>SIGMATHIRTY</vt:lpstr>
      <vt:lpstr>SIGMATSEBOND</vt:lpstr>
      <vt:lpstr>W</vt:lpstr>
      <vt:lpstr>W_G</vt:lpstr>
      <vt:lpstr>Z</vt:lpstr>
      <vt:lpstr>ZALL</vt:lpstr>
      <vt:lpstr>ZTHIRTY</vt:lpstr>
      <vt:lpstr>ZTSEBOND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farhan</dc:creator>
  <cp:lastModifiedBy>Farhan Chowdhury</cp:lastModifiedBy>
  <dcterms:created xsi:type="dcterms:W3CDTF">2015-06-05T18:17:20Z</dcterms:created>
  <dcterms:modified xsi:type="dcterms:W3CDTF">2023-11-07T03:49:49Z</dcterms:modified>
</cp:coreProperties>
</file>