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mc:AlternateContent xmlns:mc="http://schemas.openxmlformats.org/markup-compatibility/2006">
    <mc:Choice Requires="x15">
      <x15ac:absPath xmlns:x15ac="http://schemas.microsoft.com/office/spreadsheetml/2010/11/ac" url="/Users/fernando_idwell/Documents/Projects/terminal-expense-tracker/"/>
    </mc:Choice>
  </mc:AlternateContent>
  <bookViews>
    <workbookView xWindow="0" yWindow="760" windowWidth="30240" windowHeight="18880" activeTab="2"/>
  </bookViews>
  <sheets>
    <sheet name="Sheet1" sheetId="1" r:id="rId1"/>
    <sheet name="Watchlist" sheetId="4" r:id="rId2"/>
    <sheet name="Expenses" sheetId="3" r:id="rId3"/>
    <sheet name="Stonk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true"/>
  <c r="B30" i="2"/>
  <c r="B2" i="2"/>
  <c r="B16" i="2" s="true"/>
  <c r="AB27" i="1"/>
  <c r="Z2" i="1"/>
  <c r="T22" i="1"/>
  <c r="G2" i="1"/>
  <c r="B4" i="2" l="true"/>
  <c r="B5" i="2"/>
  <c r="B6" i="2"/>
  <c r="B7" i="2"/>
  <c r="B8" i="2"/>
  <c r="B9" i="2"/>
  <c r="B10" i="2"/>
  <c r="B11" i="2"/>
  <c r="B12" i="2"/>
  <c r="B13" i="2"/>
  <c r="B3" i="2"/>
  <c r="B14" i="2"/>
  <c r="B15" i="2"/>
  <c r="Z12" i="1"/>
  <c r="Z11" i="1"/>
  <c r="Z14" i="1"/>
  <c r="Z15" i="1"/>
  <c r="Z7" i="1"/>
  <c r="Z4" i="1"/>
  <c r="Z9" i="1"/>
  <c r="Z16" i="1"/>
  <c r="Z5" i="1"/>
  <c r="Z3" i="1"/>
  <c r="Z10" i="1"/>
  <c r="Z13" i="1"/>
  <c r="Z8" i="1"/>
  <c r="Z6" i="1"/>
  <c r="Z27" i="1" l="true"/>
</calcChain>
</file>

<file path=xl/sharedStrings.xml><?xml version="1.0" encoding="utf-8"?>
<sst xmlns="http://schemas.openxmlformats.org/spreadsheetml/2006/main" count="146" uniqueCount="146">
  <si>
    <t>Owned</t>
  </si>
  <si>
    <t>Daily Expenses</t>
  </si>
  <si>
    <t>Stonks</t>
  </si>
  <si>
    <t>March</t>
  </si>
  <si>
    <t>SP500 ETF</t>
  </si>
  <si>
    <t xml:space="preserve">Yes </t>
  </si>
  <si>
    <t>Total Spent:</t>
  </si>
  <si>
    <t>ELF</t>
  </si>
  <si>
    <t>Salario Bruto</t>
  </si>
  <si>
    <t>Budget</t>
  </si>
  <si>
    <t>EL</t>
  </si>
  <si>
    <t>Salario Liquido</t>
  </si>
  <si>
    <t xml:space="preserve">AMD </t>
  </si>
  <si>
    <t>Strong buy!</t>
  </si>
  <si>
    <t>HOLD AND BUY!</t>
  </si>
  <si>
    <t>Nike</t>
  </si>
  <si>
    <t>Disney</t>
  </si>
  <si>
    <t>Renda</t>
  </si>
  <si>
    <t>HIMS</t>
  </si>
  <si>
    <t>ALWAYS BUY!!!</t>
  </si>
  <si>
    <t>Amazon</t>
  </si>
  <si>
    <t>Visa</t>
  </si>
  <si>
    <t>Electricidade</t>
  </si>
  <si>
    <t>SOFI</t>
  </si>
  <si>
    <t>Palantir</t>
  </si>
  <si>
    <t>Monthly Shopping</t>
  </si>
  <si>
    <t>META</t>
  </si>
  <si>
    <t>Sofi</t>
  </si>
  <si>
    <t>Tesla</t>
  </si>
  <si>
    <t xml:space="preserve">Berlin Ticket </t>
  </si>
  <si>
    <t>NIKE</t>
  </si>
  <si>
    <t>Slow buy!</t>
  </si>
  <si>
    <t>To buy</t>
  </si>
  <si>
    <t>Microsoft</t>
  </si>
  <si>
    <t xml:space="preserve">No </t>
  </si>
  <si>
    <t>Gym</t>
  </si>
  <si>
    <t>GOOGLE</t>
  </si>
  <si>
    <t>Alibaba</t>
  </si>
  <si>
    <t>No</t>
  </si>
  <si>
    <t>Stocks</t>
  </si>
  <si>
    <t>NVIDIA</t>
  </si>
  <si>
    <t>Save</t>
  </si>
  <si>
    <t>PAYPAL</t>
  </si>
  <si>
    <t>Strong buy maybe</t>
  </si>
  <si>
    <t>Meta</t>
  </si>
  <si>
    <t>CAKE</t>
  </si>
  <si>
    <t>Strong Buy!!!!</t>
  </si>
  <si>
    <t>Uber</t>
  </si>
  <si>
    <t>CELH</t>
  </si>
  <si>
    <t>Buy</t>
  </si>
  <si>
    <t>x</t>
  </si>
  <si>
    <t>Enphase</t>
  </si>
  <si>
    <t>UBER</t>
  </si>
  <si>
    <t>Wesco</t>
  </si>
  <si>
    <t>AMAZON</t>
  </si>
  <si>
    <t>SUPER BUY</t>
  </si>
  <si>
    <t>Starbucks</t>
  </si>
  <si>
    <t>SXR8</t>
  </si>
  <si>
    <t>If it drops more</t>
  </si>
  <si>
    <t>Soundhound</t>
  </si>
  <si>
    <t>TESLA</t>
  </si>
  <si>
    <t>HOOD</t>
  </si>
  <si>
    <t>Not now.</t>
  </si>
  <si>
    <t>Apple</t>
  </si>
  <si>
    <t>GRAB</t>
  </si>
  <si>
    <t>Not now. MAYBE BUY!!!</t>
  </si>
  <si>
    <t>ASML</t>
  </si>
  <si>
    <t>Qualcomm</t>
  </si>
  <si>
    <t>SOLD</t>
  </si>
  <si>
    <t>QBTS</t>
  </si>
  <si>
    <t>Strong Buy</t>
  </si>
  <si>
    <t>Alphabet</t>
  </si>
  <si>
    <t>Nvidia</t>
  </si>
  <si>
    <t>Strong buy</t>
  </si>
  <si>
    <t>AMD</t>
  </si>
  <si>
    <t xml:space="preserve">Micron </t>
  </si>
  <si>
    <t>Caesers CZS</t>
  </si>
  <si>
    <t>SentinelOne</t>
  </si>
  <si>
    <t>Square Block Inc</t>
  </si>
  <si>
    <t>Paypal</t>
  </si>
  <si>
    <t>Applovin</t>
  </si>
  <si>
    <t>Broadcom</t>
  </si>
  <si>
    <t>220 entering price</t>
  </si>
  <si>
    <t>AppLovin</t>
  </si>
  <si>
    <t>Like this!!!!</t>
  </si>
  <si>
    <t>BIG GROWTH MAYBE 2025</t>
  </si>
  <si>
    <t>Elf</t>
  </si>
  <si>
    <t>Grab</t>
  </si>
  <si>
    <t>(trader stock, nope)</t>
  </si>
  <si>
    <t>DLO</t>
  </si>
  <si>
    <t>Mercado Libre</t>
  </si>
  <si>
    <t>NBIS</t>
  </si>
  <si>
    <t>Hold</t>
  </si>
  <si>
    <t>DLocal</t>
  </si>
  <si>
    <t>WYNN</t>
  </si>
  <si>
    <t>Maybe</t>
  </si>
  <si>
    <t>Novo Nordisk</t>
  </si>
  <si>
    <t>Top 10 Stocks to grow 2025</t>
  </si>
  <si>
    <t>https://youtu.be/eNw6yS2Y56s?si=ht4UuG_qNIaLTBJo</t>
  </si>
  <si>
    <t>TEM</t>
  </si>
  <si>
    <t>Hyped Pelosi</t>
  </si>
  <si>
    <t>LVMH</t>
  </si>
  <si>
    <t>https://youtu.be/tqH70JCadTA?si=Fkv3SIcOYyp6pLpq</t>
  </si>
  <si>
    <t>DKNG</t>
  </si>
  <si>
    <t>Gambling good</t>
  </si>
  <si>
    <t>To maybe</t>
  </si>
  <si>
    <t>Nu Holdings</t>
  </si>
  <si>
    <t>https://youtu.be/9Vj7v9JeImI?si=Krl4NCWJMJvAYJ7M</t>
  </si>
  <si>
    <t>BBAI</t>
  </si>
  <si>
    <t xml:space="preserve">WIld card </t>
  </si>
  <si>
    <t>Grab Holdings</t>
  </si>
  <si>
    <t>https://youtu.be/9Vj7v9JeImI?si=yAkjC3NL93j8rxGq</t>
  </si>
  <si>
    <t>NIO</t>
  </si>
  <si>
    <t>New Bank</t>
  </si>
  <si>
    <t>https://youtu.be/nlXks8TJdTg?si=nGWFbbnjLR3-CL0w</t>
  </si>
  <si>
    <t>Maybe pass</t>
  </si>
  <si>
    <t>Adobe</t>
  </si>
  <si>
    <t>BIG GROWTH BUT HOLD</t>
  </si>
  <si>
    <t>JD</t>
  </si>
  <si>
    <t>Evolution AB</t>
  </si>
  <si>
    <t>DraftKings</t>
  </si>
  <si>
    <t>Dividend Buy</t>
  </si>
  <si>
    <t>JNJ</t>
  </si>
  <si>
    <t>Salesforce</t>
  </si>
  <si>
    <t>United Health</t>
  </si>
  <si>
    <t>Oxy</t>
  </si>
  <si>
    <t>Snowflake</t>
  </si>
  <si>
    <t>MAYBE EXPLODE SMALL CAP STOCK</t>
  </si>
  <si>
    <t>JNVR</t>
  </si>
  <si>
    <t>MAYBE MONEY</t>
  </si>
  <si>
    <t>SPGI</t>
  </si>
  <si>
    <t>SEMI CONDUTORS</t>
  </si>
  <si>
    <t>AMAT</t>
  </si>
  <si>
    <t>BKNG</t>
  </si>
  <si>
    <t>MSCI</t>
  </si>
  <si>
    <t>CHEESECAKE</t>
  </si>
  <si>
    <t/>
  </si>
  <si>
    <t>cd</t>
  </si>
  <si>
    <t>d</t>
  </si>
  <si>
    <t>Total</t>
  </si>
  <si>
    <t>Berlin Ticket</t>
  </si>
  <si>
    <t>0</t>
  </si>
  <si>
    <t>Salario Buk\</t>
  </si>
  <si>
    <t>ldkl</t>
  </si>
  <si>
    <t>Salario Buk</t>
  </si>
  <si>
    <t>Salario Bukssjkadajdakjkjljjhchuhkdhcshuhksjcdsjskjhkdcskcjhjscjsdcjsjadhkhdkhjhjdcjckjhkdfjchkjcjhjhjd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</si>
</sst>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Aptos Narrow"/>
      <family val="2"/>
      <scheme val="minor"/>
    </font>
    <font>
      <u/>
      <sz val="11"/>
      <color theme="10"/>
      <name val="Aptos Narrow"/>
      <family val="2"/>
      <scheme val="minor"/>
    </font>
    <font>
      <b val="1"/>
      <sz val="11"/>
      <color theme="1"/>
      <name val="Aptos Narrow"/>
      <family val="2"/>
      <scheme val="minor"/>
    </font>
    <font>
      <b val="1"/>
      <sz val="11"/>
      <color rgb="FF000000"/>
      <name val="Aptos Narrow"/>
    </font>
    <font>
      <b val="1"/>
      <sz val="11"/>
      <color rgb="FF000000"/>
      <name val="Aptos Narrow"/>
      <scheme val="minor"/>
    </font>
    <font>
      <sz val="11"/>
      <color rgb="FF000000"/>
      <name val="Aptos Narrow"/>
      <family val="2"/>
      <scheme val="minor"/>
    </font>
    <font>
      <b val="1"/>
      <sz val="11"/>
      <color rgb="FF00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false" applyFill="false" applyBorder="false" applyAlignment="false" applyProtection="false"/>
  </cellStyleXfs>
  <cellXfs count="7">
    <xf numFmtId="0" fontId="0" fillId="0" borderId="0" xfId="0"/>
    <xf numFmtId="0" fontId="1" fillId="0" borderId="0" xfId="1"/>
    <xf numFmtId="0" fontId="2" fillId="0" borderId="0" xfId="0" applyFont="true"/>
    <xf numFmtId="0" fontId="3" fillId="0" borderId="0" xfId="0" applyFont="true"/>
    <xf numFmtId="0" fontId="4" fillId="0" borderId="0" xfId="0" applyFont="true"/>
    <xf numFmtId="0" fontId="5" fillId="0" borderId="0" xfId="0" applyFont="true"/>
    <xf numFmtId="0" fontId="6" fillId="0" borderId="0" xfId="0" applyFont="true"/>
  </cellXfs>
  <cellStyles count="2">
    <cellStyle name="Hyperlink" xfId="1" builtinId="8"/>
    <cellStyle name="Normal" xfId="0" builtinId="0"/>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calcChain.xml" Type="http://schemas.openxmlformats.org/officeDocument/2006/relationships/calcChain"></Relationship><Relationship Id="rId3" Target="worksheets/sheet3.xml" Type="http://schemas.openxmlformats.org/officeDocument/2006/relationships/worksheet"></Relationship><Relationship Id="rId7" Target="/xl/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9Vj7v9JeImI?si=Krl4NCWJMJvAYJ7M" TargetMode="External"/><Relationship Id="rId2" Type="http://schemas.openxmlformats.org/officeDocument/2006/relationships/hyperlink" Target="https://youtu.be/tqH70JCadTA?si=Fkv3SIcOYyp6pLpq" TargetMode="External"/><Relationship Id="rId1" Type="http://schemas.openxmlformats.org/officeDocument/2006/relationships/hyperlink" Target="https://youtu.be/eNw6yS2Y56s?si=ht4UuG_qNIaLTBJo" TargetMode="External"/><Relationship Id="rId5" Type="http://schemas.openxmlformats.org/officeDocument/2006/relationships/hyperlink" Target="https://youtu.be/nlXks8TJdTg?si=nGWFbbnjLR3-CL0w" TargetMode="External"/><Relationship Id="rId4" Type="http://schemas.openxmlformats.org/officeDocument/2006/relationships/hyperlink" Target="https://youtu.be/9Vj7v9JeImI?si=yAkjC3NL93j8rx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8"/>
  <sheetViews>
    <sheetView workbookViewId="0">
      <selection activeCell="B1" sqref="B1:E58"/>
    </sheetView>
  </sheetViews>
  <sheetFormatPr baseColWidth="10" defaultColWidth="8.83203125" defaultRowHeight="15" x14ac:dyDescent="0.2"/>
  <cols>
    <col min="2" max="2" width="34.83203125" customWidth="1"/>
    <col min="3" max="3" width="23.83203125" customWidth="1"/>
    <col min="4" max="4" width="28.83203125" customWidth="1"/>
    <col min="6" max="6" width="25" customWidth="1"/>
    <col min="17" max="17" width="79.5" customWidth="1"/>
    <col min="19" max="19" width="17.6640625" customWidth="1"/>
    <col min="26" max="26" width="19.6640625" customWidth="1"/>
    <col min="27" max="27" width="19" customWidth="1"/>
    <col min="29" max="29" width="23.5" customWidth="1"/>
    <col min="30" max="30" width="37.83203125" customWidth="1"/>
  </cols>
  <sheetData>
    <row r="1" spans="1:28" x14ac:dyDescent="0.2">
      <c r="E1" t="s">
        <v>0</v>
      </c>
      <c r="S1" s="2" t="s">
        <v>1</v>
      </c>
      <c r="Y1" s="2" t="s">
        <v>2</v>
      </c>
      <c r="AB1" t="s">
        <v>3</v>
      </c>
    </row>
    <row r="2" spans="1:28" x14ac:dyDescent="0.2">
      <c r="B2">
        <v>0</v>
      </c>
      <c r="C2" t="s">
        <v>4</v>
      </c>
      <c r="D2">
        <v>1000</v>
      </c>
      <c r="E2" t="s">
        <v>5</v>
      </c>
      <c r="F2" t="s">
        <v>6</v>
      </c>
      <c r="G2">
        <f>SUM(D2:D100)</f>
        <v>1400</v>
      </c>
      <c r="Q2" t="s">
        <v>7</v>
      </c>
      <c r="S2" t="s">
        <v>8</v>
      </c>
      <c r="T2">
        <v>5000</v>
      </c>
      <c r="Y2" t="s">
        <v>9</v>
      </c>
      <c r="Z2">
        <f>-T9</f>
        <v>1500</v>
      </c>
      <c r="AB2">
        <v>2500</v>
      </c>
    </row>
    <row r="3" spans="1:28" x14ac:dyDescent="0.2">
      <c r="A3" t="s">
        <v>136</v>
      </c>
      <c r="B3" t="s">
        <v>137</v>
      </c>
      <c r="C3" t="s">
        <v>138</v>
      </c>
      <c r="D3" t="s">
        <v>138</v>
      </c>
      <c r="E3" t="s">
        <v>5</v>
      </c>
      <c r="Q3" t="s">
        <v>10</v>
      </c>
      <c r="S3" t="s">
        <v>11</v>
      </c>
      <c r="T3">
        <v>3960</v>
      </c>
      <c r="Y3" t="s">
        <v>12</v>
      </c>
      <c r="Z3">
        <f>-(0.15*Z2)</f>
        <v>-225</v>
      </c>
      <c r="AA3" t="s">
        <v>13</v>
      </c>
      <c r="AB3">
        <v>-300</v>
      </c>
    </row>
    <row r="4" spans="1:28" x14ac:dyDescent="0.2">
      <c r="B4" s="4" t="s">
        <v>14</v>
      </c>
      <c r="C4" t="s">
        <v>15</v>
      </c>
      <c r="D4">
        <v>50</v>
      </c>
      <c r="E4" t="s">
        <v>5</v>
      </c>
      <c r="Q4" t="s">
        <v>16</v>
      </c>
      <c r="S4" t="s">
        <v>17</v>
      </c>
      <c r="T4">
        <v>-906.76</v>
      </c>
      <c r="Y4" t="s">
        <v>18</v>
      </c>
      <c r="Z4">
        <f>(-0.1*Z2)</f>
        <v>-150</v>
      </c>
      <c r="AB4">
        <v>-300</v>
      </c>
    </row>
    <row r="5" spans="1:28" x14ac:dyDescent="0.2">
      <c r="B5" s="2" t="s">
        <v>19</v>
      </c>
      <c r="C5" t="s">
        <v>20</v>
      </c>
      <c r="D5">
        <v>50</v>
      </c>
      <c r="E5" t="s">
        <v>5</v>
      </c>
      <c r="Q5" t="s">
        <v>21</v>
      </c>
      <c r="S5" t="s">
        <v>22</v>
      </c>
      <c r="T5">
        <v>-54.99</v>
      </c>
      <c r="Y5" t="s">
        <v>23</v>
      </c>
      <c r="Z5">
        <f>-(0.15*Z2)</f>
        <v>-225</v>
      </c>
      <c r="AB5">
        <v>-300</v>
      </c>
    </row>
    <row r="6" spans="1:28" x14ac:dyDescent="0.2">
      <c r="C6" t="s">
        <v>24</v>
      </c>
      <c r="D6">
        <v>50</v>
      </c>
      <c r="E6" t="s">
        <v>5</v>
      </c>
      <c r="Q6" t="s">
        <v>18</v>
      </c>
      <c r="S6" t="s">
        <v>25</v>
      </c>
      <c r="T6">
        <v>-360</v>
      </c>
      <c r="Y6" t="s">
        <v>26</v>
      </c>
      <c r="Z6">
        <f>(-0.1*Z2)</f>
        <v>-150</v>
      </c>
    </row>
    <row r="7" spans="1:28" x14ac:dyDescent="0.2">
      <c r="C7" t="s">
        <v>27</v>
      </c>
      <c r="D7">
        <v>50</v>
      </c>
      <c r="E7" t="s">
        <v>5</v>
      </c>
      <c r="Q7" t="s">
        <v>28</v>
      </c>
      <c r="S7" t="s">
        <v>29</v>
      </c>
      <c r="T7">
        <v>-58</v>
      </c>
      <c r="Y7" t="s">
        <v>30</v>
      </c>
      <c r="Z7">
        <f>(-0.05*Z2)</f>
        <v>-75</v>
      </c>
      <c r="AA7" t="s">
        <v>31</v>
      </c>
    </row>
    <row r="8" spans="1:28" x14ac:dyDescent="0.2">
      <c r="B8" t="s">
        <v>32</v>
      </c>
      <c r="C8" t="s">
        <v>33</v>
      </c>
      <c r="E8" t="s">
        <v>34</v>
      </c>
      <c r="S8" t="s">
        <v>35</v>
      </c>
      <c r="T8">
        <v>-36.9</v>
      </c>
      <c r="Y8" t="s">
        <v>36</v>
      </c>
      <c r="Z8">
        <f>(-0.1*Z2)</f>
        <v>-150</v>
      </c>
    </row>
    <row r="9" spans="1:28" x14ac:dyDescent="0.2">
      <c r="C9" t="s">
        <v>37</v>
      </c>
      <c r="E9" t="s">
        <v>38</v>
      </c>
      <c r="S9" t="s">
        <v>39</v>
      </c>
      <c r="T9">
        <v>-1500</v>
      </c>
      <c r="Y9" t="s">
        <v>40</v>
      </c>
      <c r="Z9">
        <f>(0*Z2)</f>
        <v>0</v>
      </c>
    </row>
    <row r="10" spans="1:28" x14ac:dyDescent="0.2">
      <c r="B10" t="s">
        <v>32</v>
      </c>
      <c r="C10" t="s">
        <v>16</v>
      </c>
      <c r="E10" t="s">
        <v>38</v>
      </c>
      <c r="S10" t="s">
        <v>41</v>
      </c>
      <c r="T10">
        <v>-1000</v>
      </c>
      <c r="Y10" t="s">
        <v>42</v>
      </c>
      <c r="Z10">
        <f>(0*Z2)</f>
        <v>0</v>
      </c>
    </row>
    <row r="11" spans="1:28" x14ac:dyDescent="0.2">
      <c r="B11" t="s">
        <v>32</v>
      </c>
      <c r="C11" t="s">
        <v>21</v>
      </c>
      <c r="E11" t="s">
        <v>38</v>
      </c>
      <c r="Y11" t="s">
        <v>7</v>
      </c>
      <c r="Z11">
        <f>(0*Z2)</f>
        <v>0</v>
      </c>
      <c r="AA11" t="s">
        <v>43</v>
      </c>
      <c r="AB11">
        <v>-200</v>
      </c>
    </row>
    <row r="12" spans="1:28" x14ac:dyDescent="0.2">
      <c r="C12" t="s">
        <v>44</v>
      </c>
      <c r="E12" t="s">
        <v>38</v>
      </c>
      <c r="Y12" t="s">
        <v>45</v>
      </c>
      <c r="Z12">
        <f>-(0.05*Z2)</f>
        <v>-75</v>
      </c>
      <c r="AB12">
        <v>-200</v>
      </c>
    </row>
    <row r="13" spans="1:28" x14ac:dyDescent="0.2">
      <c r="B13" s="3" t="s">
        <v>46</v>
      </c>
      <c r="C13" t="s">
        <v>47</v>
      </c>
      <c r="E13" t="s">
        <v>5</v>
      </c>
      <c r="Y13" t="s">
        <v>48</v>
      </c>
      <c r="Z13">
        <f>(0*Z2)</f>
        <v>0</v>
      </c>
      <c r="AA13" t="s">
        <v>49</v>
      </c>
      <c r="AB13">
        <v>-100</v>
      </c>
    </row>
    <row r="14" spans="1:28" x14ac:dyDescent="0.2">
      <c r="B14" t="s">
        <v>50</v>
      </c>
      <c r="C14" t="s">
        <v>51</v>
      </c>
      <c r="E14" t="s">
        <v>38</v>
      </c>
      <c r="Y14" t="s">
        <v>52</v>
      </c>
      <c r="Z14">
        <f>(-0.05*Z2)</f>
        <v>-75</v>
      </c>
      <c r="AA14" t="s">
        <v>49</v>
      </c>
      <c r="AB14">
        <v>-200</v>
      </c>
    </row>
    <row r="15" spans="1:28" x14ac:dyDescent="0.2">
      <c r="B15" t="s">
        <v>50</v>
      </c>
      <c r="C15" t="s">
        <v>53</v>
      </c>
      <c r="E15" t="s">
        <v>38</v>
      </c>
      <c r="Y15" t="s">
        <v>54</v>
      </c>
      <c r="Z15">
        <f>(-0.1*Z2)</f>
        <v>-150</v>
      </c>
      <c r="AA15" t="s">
        <v>55</v>
      </c>
      <c r="AB15">
        <v>-200</v>
      </c>
    </row>
    <row r="16" spans="1:28" x14ac:dyDescent="0.2">
      <c r="B16" t="s">
        <v>50</v>
      </c>
      <c r="C16" t="s">
        <v>56</v>
      </c>
      <c r="E16" t="s">
        <v>38</v>
      </c>
      <c r="Y16" t="s">
        <v>57</v>
      </c>
      <c r="Z16">
        <f>-(0.15*Z2)</f>
        <v>-225</v>
      </c>
      <c r="AB16">
        <v>-200</v>
      </c>
    </row>
    <row r="17" spans="2:28" x14ac:dyDescent="0.2">
      <c r="B17" t="s">
        <v>58</v>
      </c>
      <c r="C17" t="s">
        <v>59</v>
      </c>
      <c r="E17" t="s">
        <v>38</v>
      </c>
      <c r="Y17" t="s">
        <v>60</v>
      </c>
      <c r="AB17">
        <v>0</v>
      </c>
    </row>
    <row r="18" spans="2:28" x14ac:dyDescent="0.2">
      <c r="C18" t="s">
        <v>44</v>
      </c>
      <c r="E18" t="s">
        <v>38</v>
      </c>
      <c r="Y18" t="s">
        <v>61</v>
      </c>
      <c r="AB18">
        <v>0</v>
      </c>
    </row>
    <row r="19" spans="2:28" x14ac:dyDescent="0.2">
      <c r="B19" t="s">
        <v>62</v>
      </c>
      <c r="C19" t="s">
        <v>63</v>
      </c>
      <c r="E19" t="s">
        <v>38</v>
      </c>
      <c r="Y19" t="s">
        <v>64</v>
      </c>
      <c r="AB19">
        <v>-500</v>
      </c>
    </row>
    <row r="20" spans="2:28" x14ac:dyDescent="0.2">
      <c r="B20" t="s">
        <v>65</v>
      </c>
      <c r="C20" t="s">
        <v>66</v>
      </c>
      <c r="E20" t="s">
        <v>38</v>
      </c>
    </row>
    <row r="21" spans="2:28" x14ac:dyDescent="0.2">
      <c r="C21" t="s">
        <v>67</v>
      </c>
      <c r="E21" t="s">
        <v>38</v>
      </c>
    </row>
    <row r="22" spans="2:28" x14ac:dyDescent="0.2">
      <c r="B22" t="s">
        <v>68</v>
      </c>
      <c r="C22" t="s">
        <v>69</v>
      </c>
      <c r="E22" t="s">
        <v>5</v>
      </c>
      <c r="T22">
        <f>SUM(T3:T21)</f>
        <v>43.349999999999909</v>
      </c>
    </row>
    <row r="23" spans="2:28" x14ac:dyDescent="0.2">
      <c r="B23" s="2" t="s">
        <v>70</v>
      </c>
      <c r="C23" t="s">
        <v>71</v>
      </c>
      <c r="E23" t="s">
        <v>34</v>
      </c>
    </row>
    <row r="24" spans="2:28" x14ac:dyDescent="0.2">
      <c r="B24" t="s">
        <v>32</v>
      </c>
      <c r="C24" t="s">
        <v>72</v>
      </c>
      <c r="E24" t="s">
        <v>5</v>
      </c>
    </row>
    <row r="25" spans="2:28" x14ac:dyDescent="0.2">
      <c r="B25" s="2" t="s">
        <v>73</v>
      </c>
      <c r="C25" t="s">
        <v>74</v>
      </c>
      <c r="E25" t="s">
        <v>34</v>
      </c>
    </row>
    <row r="26" spans="2:28" x14ac:dyDescent="0.2">
      <c r="B26" s="2" t="s">
        <v>70</v>
      </c>
      <c r="C26" t="s">
        <v>75</v>
      </c>
      <c r="E26" t="s">
        <v>34</v>
      </c>
    </row>
    <row r="27" spans="2:28" x14ac:dyDescent="0.2">
      <c r="C27" t="s">
        <v>76</v>
      </c>
      <c r="E27" t="s">
        <v>34</v>
      </c>
      <c r="Z27">
        <f>SUM(Z3:Z17)+Z2</f>
        <v>0</v>
      </c>
      <c r="AB27">
        <f>SUM(AB2:AB26)</f>
        <v>0</v>
      </c>
    </row>
    <row r="28" spans="2:28" x14ac:dyDescent="0.2">
      <c r="C28" t="s">
        <v>77</v>
      </c>
      <c r="E28" t="s">
        <v>34</v>
      </c>
    </row>
    <row r="29" spans="2:28" x14ac:dyDescent="0.2">
      <c r="C29" t="s">
        <v>78</v>
      </c>
      <c r="E29" t="s">
        <v>34</v>
      </c>
    </row>
    <row r="30" spans="2:28" x14ac:dyDescent="0.2">
      <c r="C30" t="s">
        <v>79</v>
      </c>
    </row>
    <row r="31" spans="2:28" x14ac:dyDescent="0.2">
      <c r="C31" t="s">
        <v>80</v>
      </c>
    </row>
    <row r="32" spans="2:28" x14ac:dyDescent="0.2">
      <c r="C32" t="s">
        <v>81</v>
      </c>
      <c r="D32" t="s">
        <v>82</v>
      </c>
      <c r="Y32" t="s">
        <v>83</v>
      </c>
      <c r="Z32" t="s">
        <v>84</v>
      </c>
    </row>
    <row r="33" spans="2:26" x14ac:dyDescent="0.2">
      <c r="B33" s="2" t="s">
        <v>85</v>
      </c>
      <c r="C33" t="s">
        <v>86</v>
      </c>
      <c r="Y33" s="2" t="s">
        <v>87</v>
      </c>
      <c r="Z33" t="s">
        <v>84</v>
      </c>
    </row>
    <row r="34" spans="2:26" x14ac:dyDescent="0.2">
      <c r="C34" t="s">
        <v>18</v>
      </c>
      <c r="D34" t="s">
        <v>88</v>
      </c>
      <c r="Y34" t="s">
        <v>89</v>
      </c>
      <c r="Z34" t="s">
        <v>84</v>
      </c>
    </row>
    <row r="35" spans="2:26" x14ac:dyDescent="0.2">
      <c r="B35" s="2" t="s">
        <v>85</v>
      </c>
      <c r="C35" t="s">
        <v>90</v>
      </c>
      <c r="Y35" s="2" t="s">
        <v>91</v>
      </c>
      <c r="Z35" t="s">
        <v>84</v>
      </c>
    </row>
    <row r="36" spans="2:26" x14ac:dyDescent="0.2">
      <c r="B36" t="s">
        <v>92</v>
      </c>
      <c r="C36" t="s">
        <v>93</v>
      </c>
      <c r="Y36" t="s">
        <v>94</v>
      </c>
      <c r="Z36" t="s">
        <v>95</v>
      </c>
    </row>
    <row r="37" spans="2:26" x14ac:dyDescent="0.2">
      <c r="B37" t="s">
        <v>92</v>
      </c>
      <c r="C37" t="s">
        <v>96</v>
      </c>
      <c r="F37" t="s">
        <v>97</v>
      </c>
      <c r="G37" s="1" t="s">
        <v>98</v>
      </c>
      <c r="Y37" t="s">
        <v>99</v>
      </c>
      <c r="Z37" t="s">
        <v>100</v>
      </c>
    </row>
    <row r="38" spans="2:26" x14ac:dyDescent="0.2">
      <c r="C38" t="s">
        <v>101</v>
      </c>
      <c r="G38" s="1" t="s">
        <v>102</v>
      </c>
      <c r="Y38" t="s">
        <v>103</v>
      </c>
      <c r="Z38" t="s">
        <v>104</v>
      </c>
    </row>
    <row r="39" spans="2:26" x14ac:dyDescent="0.2">
      <c r="B39" t="s">
        <v>105</v>
      </c>
      <c r="C39" t="s">
        <v>106</v>
      </c>
      <c r="G39" s="1" t="s">
        <v>107</v>
      </c>
      <c r="Y39" s="2" t="s">
        <v>108</v>
      </c>
      <c r="Z39" t="s">
        <v>109</v>
      </c>
    </row>
    <row r="40" spans="2:26" x14ac:dyDescent="0.2">
      <c r="C40" t="s">
        <v>110</v>
      </c>
      <c r="G40" s="1" t="s">
        <v>111</v>
      </c>
      <c r="Y40" s="2" t="s">
        <v>112</v>
      </c>
      <c r="Z40" t="s">
        <v>84</v>
      </c>
    </row>
    <row r="41" spans="2:26" x14ac:dyDescent="0.2">
      <c r="C41" t="s">
        <v>113</v>
      </c>
      <c r="G41" s="1" t="s">
        <v>114</v>
      </c>
    </row>
    <row r="42" spans="2:26" x14ac:dyDescent="0.2">
      <c r="B42" t="s">
        <v>115</v>
      </c>
      <c r="C42" t="s">
        <v>116</v>
      </c>
    </row>
    <row r="43" spans="2:26" x14ac:dyDescent="0.2">
      <c r="B43" t="s">
        <v>117</v>
      </c>
      <c r="C43" t="s">
        <v>118</v>
      </c>
    </row>
    <row r="44" spans="2:26" x14ac:dyDescent="0.2">
      <c r="C44" t="s">
        <v>119</v>
      </c>
    </row>
    <row r="45" spans="2:26" x14ac:dyDescent="0.2">
      <c r="C45" t="s">
        <v>120</v>
      </c>
    </row>
    <row r="46" spans="2:26" x14ac:dyDescent="0.2">
      <c r="B46" t="s">
        <v>121</v>
      </c>
      <c r="C46" t="s">
        <v>122</v>
      </c>
    </row>
    <row r="47" spans="2:26" x14ac:dyDescent="0.2">
      <c r="C47" t="s">
        <v>123</v>
      </c>
    </row>
    <row r="48" spans="2:26" x14ac:dyDescent="0.2">
      <c r="C48" t="s">
        <v>124</v>
      </c>
    </row>
    <row r="49" spans="2:3" x14ac:dyDescent="0.2">
      <c r="C49" t="s">
        <v>125</v>
      </c>
    </row>
    <row r="50" spans="2:3" x14ac:dyDescent="0.2">
      <c r="C50" t="s">
        <v>126</v>
      </c>
    </row>
    <row r="51" spans="2:3" x14ac:dyDescent="0.2">
      <c r="B51" s="2" t="s">
        <v>127</v>
      </c>
      <c r="C51" t="s">
        <v>128</v>
      </c>
    </row>
    <row r="52" spans="2:3" x14ac:dyDescent="0.2">
      <c r="B52" t="s">
        <v>129</v>
      </c>
      <c r="C52" t="s">
        <v>130</v>
      </c>
    </row>
    <row r="53" spans="2:3" x14ac:dyDescent="0.2">
      <c r="B53" t="s">
        <v>131</v>
      </c>
      <c r="C53" t="s">
        <v>132</v>
      </c>
    </row>
    <row r="54" spans="2:3" x14ac:dyDescent="0.2">
      <c r="B54" t="s">
        <v>46</v>
      </c>
      <c r="C54" t="s">
        <v>133</v>
      </c>
    </row>
    <row r="55" spans="2:3" x14ac:dyDescent="0.2">
      <c r="C55" t="s">
        <v>134</v>
      </c>
    </row>
    <row r="56" spans="2:3" x14ac:dyDescent="0.2">
      <c r="C56" t="s">
        <v>7</v>
      </c>
    </row>
    <row r="57" spans="2:3" x14ac:dyDescent="0.2">
      <c r="C57" t="s">
        <v>135</v>
      </c>
    </row>
    <row r="58" spans="2:3" x14ac:dyDescent="0.2">
      <c r="B58" t="s">
        <v>46</v>
      </c>
      <c r="C58" t="s">
        <v>110</v>
      </c>
    </row>
  </sheetData>
  <hyperlinks>
    <hyperlink ref="G37" r:id="rId1" xr:uid="{00000000-0004-0000-0000-000000000000}"/>
    <hyperlink ref="G38" r:id="rId2" xr:uid="{00000000-0004-0000-0000-000001000000}"/>
    <hyperlink ref="G39" r:id="rId3" xr:uid="{00000000-0004-0000-0000-000002000000}"/>
    <hyperlink ref="G40" r:id="rId4" xr:uid="{00000000-0004-0000-0000-000003000000}"/>
    <hyperlink ref="G41"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9340E-EA79-814E-9815-9FD7D8A3E949}">
  <dimension ref="A1:D58"/>
  <sheetViews>
    <sheetView workbookViewId="0">
      <selection activeCell="G10" sqref="G10"/>
    </sheetView>
  </sheetViews>
  <sheetFormatPr baseColWidth="10" defaultRowHeight="15"/>
  <sheetData>
    <row r="1" spans="1:4">
      <c r="A1" s="5"/>
      <c r="B1" s="5"/>
      <c r="C1" s="5"/>
      <c r="D1" s="5" t="s">
        <v>0</v>
      </c>
    </row>
    <row r="2" spans="1:4">
      <c r="A2" s="5" t="s">
        <v>141</v>
      </c>
      <c r="B2" s="5" t="s">
        <v>4</v>
      </c>
      <c r="C2" s="5" t="s">
        <v>38</v>
      </c>
      <c r="D2" s="5" t="s">
        <v>5</v>
      </c>
    </row>
    <row r="3" spans="1:4">
      <c r="A3" s="5" t="s">
        <v>137</v>
      </c>
      <c r="B3" s="5" t="s">
        <v>138</v>
      </c>
      <c r="C3" s="5" t="s">
        <v>38</v>
      </c>
      <c r="D3" s="5" t="s">
        <v>5</v>
      </c>
    </row>
    <row r="4" spans="1:4">
      <c r="A4" s="4" t="s">
        <v>14</v>
      </c>
      <c r="B4" s="5" t="s">
        <v>15</v>
      </c>
      <c r="C4" s="5" t="s">
        <v>38</v>
      </c>
      <c r="D4" s="5" t="s">
        <v>5</v>
      </c>
    </row>
    <row r="5" spans="1:4">
      <c r="A5" s="6" t="s">
        <v>19</v>
      </c>
      <c r="B5" s="5" t="s">
        <v>20</v>
      </c>
      <c r="C5" s="5" t="s">
        <v>38</v>
      </c>
      <c r="D5" s="5" t="s">
        <v>5</v>
      </c>
    </row>
    <row r="6" spans="1:4">
      <c r="A6" s="5" t="s">
        <v>136</v>
      </c>
      <c r="B6" s="5" t="s">
        <v>24</v>
      </c>
      <c r="C6" s="5" t="s">
        <v>38</v>
      </c>
      <c r="D6" s="5" t="s">
        <v>5</v>
      </c>
    </row>
    <row r="7" spans="1:4">
      <c r="A7" s="5" t="s">
        <v>136</v>
      </c>
      <c r="B7" s="5" t="s">
        <v>27</v>
      </c>
      <c r="C7" s="5" t="s">
        <v>38</v>
      </c>
      <c r="D7" s="5" t="s">
        <v>5</v>
      </c>
    </row>
    <row r="8" spans="1:4">
      <c r="A8" s="5" t="s">
        <v>32</v>
      </c>
      <c r="B8" s="5" t="s">
        <v>33</v>
      </c>
      <c r="C8" s="5" t="s">
        <v>38</v>
      </c>
      <c r="D8" s="5" t="s">
        <v>34</v>
      </c>
    </row>
    <row r="9" spans="1:4">
      <c r="A9" s="5" t="s">
        <v>136</v>
      </c>
      <c r="B9" s="5" t="s">
        <v>37</v>
      </c>
      <c r="C9" s="5" t="s">
        <v>38</v>
      </c>
      <c r="D9" s="5" t="s">
        <v>38</v>
      </c>
    </row>
    <row r="10" spans="1:4">
      <c r="A10" s="5" t="s">
        <v>32</v>
      </c>
      <c r="B10" s="5" t="s">
        <v>16</v>
      </c>
      <c r="C10" s="5" t="s">
        <v>38</v>
      </c>
      <c r="D10" s="5" t="s">
        <v>38</v>
      </c>
    </row>
    <row r="11" spans="1:4">
      <c r="A11" s="5" t="s">
        <v>32</v>
      </c>
      <c r="B11" s="5" t="s">
        <v>21</v>
      </c>
      <c r="C11" s="5" t="s">
        <v>38</v>
      </c>
      <c r="D11" s="5" t="s">
        <v>38</v>
      </c>
    </row>
    <row r="12" spans="1:4">
      <c r="A12" s="5" t="s">
        <v>136</v>
      </c>
      <c r="B12" s="5" t="s">
        <v>44</v>
      </c>
      <c r="C12" s="5" t="s">
        <v>38</v>
      </c>
      <c r="D12" s="5" t="s">
        <v>38</v>
      </c>
    </row>
    <row r="13" spans="1:4">
      <c r="A13" s="4" t="s">
        <v>46</v>
      </c>
      <c r="B13" s="5" t="s">
        <v>47</v>
      </c>
      <c r="C13" s="5" t="s">
        <v>38</v>
      </c>
      <c r="D13" s="5" t="s">
        <v>5</v>
      </c>
    </row>
    <row r="14" spans="1:4">
      <c r="A14" s="5" t="s">
        <v>50</v>
      </c>
      <c r="B14" s="5" t="s">
        <v>51</v>
      </c>
      <c r="C14" s="5" t="s">
        <v>38</v>
      </c>
      <c r="D14" s="5" t="s">
        <v>38</v>
      </c>
    </row>
    <row r="15" spans="1:4">
      <c r="A15" s="5" t="s">
        <v>50</v>
      </c>
      <c r="B15" s="5" t="s">
        <v>53</v>
      </c>
      <c r="C15" s="5" t="s">
        <v>38</v>
      </c>
      <c r="D15" s="5" t="s">
        <v>38</v>
      </c>
    </row>
    <row r="16" spans="1:4">
      <c r="A16" s="5" t="s">
        <v>50</v>
      </c>
      <c r="B16" s="5" t="s">
        <v>56</v>
      </c>
      <c r="C16" s="5" t="s">
        <v>38</v>
      </c>
      <c r="D16" s="5" t="s">
        <v>38</v>
      </c>
    </row>
    <row r="17" spans="1:4">
      <c r="A17" s="5" t="s">
        <v>58</v>
      </c>
      <c r="B17" s="5" t="s">
        <v>59</v>
      </c>
      <c r="C17" s="5" t="s">
        <v>38</v>
      </c>
      <c r="D17" s="5" t="s">
        <v>38</v>
      </c>
    </row>
    <row r="18" spans="1:4">
      <c r="A18" s="5" t="s">
        <v>136</v>
      </c>
      <c r="B18" s="5" t="s">
        <v>44</v>
      </c>
      <c r="C18" s="5" t="s">
        <v>38</v>
      </c>
      <c r="D18" s="5" t="s">
        <v>38</v>
      </c>
    </row>
    <row r="19" spans="1:4">
      <c r="A19" s="5" t="s">
        <v>62</v>
      </c>
      <c r="B19" s="5" t="s">
        <v>63</v>
      </c>
      <c r="C19" s="5" t="s">
        <v>38</v>
      </c>
      <c r="D19" s="5" t="s">
        <v>38</v>
      </c>
    </row>
    <row r="20" spans="1:4">
      <c r="A20" s="5" t="s">
        <v>65</v>
      </c>
      <c r="B20" s="5" t="s">
        <v>66</v>
      </c>
      <c r="C20" s="5" t="s">
        <v>38</v>
      </c>
      <c r="D20" s="5" t="s">
        <v>38</v>
      </c>
    </row>
    <row r="21" spans="1:4">
      <c r="A21" s="5" t="s">
        <v>136</v>
      </c>
      <c r="B21" s="5" t="s">
        <v>67</v>
      </c>
      <c r="C21" s="5" t="s">
        <v>38</v>
      </c>
      <c r="D21" s="5" t="s">
        <v>38</v>
      </c>
    </row>
    <row r="22" spans="1:4">
      <c r="A22" s="5" t="s">
        <v>68</v>
      </c>
      <c r="B22" s="5" t="s">
        <v>69</v>
      </c>
      <c r="C22" s="5" t="s">
        <v>38</v>
      </c>
      <c r="D22" s="5" t="s">
        <v>5</v>
      </c>
    </row>
    <row r="23" spans="1:4">
      <c r="A23" s="6" t="s">
        <v>70</v>
      </c>
      <c r="B23" s="5" t="s">
        <v>71</v>
      </c>
      <c r="C23" s="5" t="s">
        <v>38</v>
      </c>
      <c r="D23" s="5" t="s">
        <v>34</v>
      </c>
    </row>
    <row r="24" spans="1:4">
      <c r="A24" s="5" t="s">
        <v>32</v>
      </c>
      <c r="B24" s="5" t="s">
        <v>72</v>
      </c>
      <c r="C24" s="5" t="s">
        <v>38</v>
      </c>
      <c r="D24" s="5" t="s">
        <v>5</v>
      </c>
    </row>
    <row r="25" spans="1:4">
      <c r="A25" s="6" t="s">
        <v>73</v>
      </c>
      <c r="B25" s="5" t="s">
        <v>74</v>
      </c>
      <c r="C25" s="5" t="s">
        <v>38</v>
      </c>
      <c r="D25" s="5" t="s">
        <v>34</v>
      </c>
    </row>
    <row r="26" spans="1:4">
      <c r="A26" s="6" t="s">
        <v>70</v>
      </c>
      <c r="B26" s="5" t="s">
        <v>75</v>
      </c>
      <c r="C26" s="5" t="s">
        <v>38</v>
      </c>
      <c r="D26" s="5" t="s">
        <v>34</v>
      </c>
    </row>
    <row r="27" spans="1:4">
      <c r="A27" s="5" t="s">
        <v>136</v>
      </c>
      <c r="B27" s="5" t="s">
        <v>76</v>
      </c>
      <c r="C27" s="5" t="s">
        <v>38</v>
      </c>
      <c r="D27" s="5" t="s">
        <v>34</v>
      </c>
    </row>
    <row r="28" spans="1:4">
      <c r="A28" s="5" t="s">
        <v>136</v>
      </c>
      <c r="B28" s="5" t="s">
        <v>77</v>
      </c>
      <c r="C28" s="5" t="s">
        <v>38</v>
      </c>
      <c r="D28" s="5" t="s">
        <v>34</v>
      </c>
    </row>
    <row r="29" spans="1:4">
      <c r="A29" s="5" t="s">
        <v>136</v>
      </c>
      <c r="B29" s="5" t="s">
        <v>78</v>
      </c>
      <c r="C29" s="5" t="s">
        <v>38</v>
      </c>
      <c r="D29" s="5" t="s">
        <v>34</v>
      </c>
    </row>
    <row r="30" spans="1:4">
      <c r="A30" s="5" t="s">
        <v>136</v>
      </c>
      <c r="B30" s="5" t="s">
        <v>81</v>
      </c>
      <c r="C30" s="5" t="s">
        <v>38</v>
      </c>
      <c r="D30" s="5"/>
    </row>
    <row r="31" spans="1:4">
      <c r="A31" s="5" t="s">
        <v>136</v>
      </c>
      <c r="B31" s="5" t="s">
        <v>18</v>
      </c>
      <c r="C31" s="5" t="s">
        <v>38</v>
      </c>
      <c r="D31" s="5"/>
    </row>
    <row r="32" spans="1:4">
      <c r="A32" s="5" t="s">
        <v>136</v>
      </c>
      <c r="B32" s="5" t="s">
        <v>81</v>
      </c>
      <c r="C32" s="5" t="s">
        <v>38</v>
      </c>
      <c r="D32" s="5"/>
    </row>
    <row r="33" spans="1:4">
      <c r="A33" s="6" t="s">
        <v>136</v>
      </c>
      <c r="B33" s="5" t="s">
        <v>18</v>
      </c>
      <c r="C33" s="5" t="s">
        <v>38</v>
      </c>
      <c r="D33" s="5"/>
    </row>
    <row r="34" spans="1:4">
      <c r="A34" s="5" t="s">
        <v>136</v>
      </c>
      <c r="B34" s="5" t="s">
        <v>18</v>
      </c>
      <c r="C34" s="5" t="s">
        <v>38</v>
      </c>
      <c r="D34" s="5"/>
    </row>
    <row r="35" spans="1:4">
      <c r="A35" s="6" t="s">
        <v>85</v>
      </c>
      <c r="B35" s="5" t="s">
        <v>90</v>
      </c>
      <c r="C35" s="5"/>
      <c r="D35" s="5"/>
    </row>
    <row r="36" spans="1:4">
      <c r="A36" s="5" t="s">
        <v>92</v>
      </c>
      <c r="B36" s="5" t="s">
        <v>93</v>
      </c>
      <c r="C36" s="5"/>
      <c r="D36" s="5"/>
    </row>
    <row r="37" spans="1:4">
      <c r="A37" s="5" t="s">
        <v>92</v>
      </c>
      <c r="B37" s="5" t="s">
        <v>96</v>
      </c>
      <c r="C37" s="5"/>
      <c r="D37" s="5"/>
    </row>
    <row r="38" spans="1:4">
      <c r="A38" s="5"/>
      <c r="B38" s="5" t="s">
        <v>101</v>
      </c>
      <c r="C38" s="5"/>
      <c r="D38" s="5"/>
    </row>
    <row r="39" spans="1:4">
      <c r="A39" s="5" t="s">
        <v>105</v>
      </c>
      <c r="B39" s="5" t="s">
        <v>106</v>
      </c>
      <c r="C39" s="5"/>
      <c r="D39" s="5"/>
    </row>
    <row r="40" spans="1:4">
      <c r="A40" s="5"/>
      <c r="B40" s="5" t="s">
        <v>110</v>
      </c>
      <c r="C40" s="5"/>
      <c r="D40" s="5"/>
    </row>
    <row r="41" spans="1:4">
      <c r="A41" s="5"/>
      <c r="B41" s="5" t="s">
        <v>113</v>
      </c>
      <c r="C41" s="5"/>
      <c r="D41" s="5"/>
    </row>
    <row r="42" spans="1:4">
      <c r="A42" s="5" t="s">
        <v>115</v>
      </c>
      <c r="B42" s="5" t="s">
        <v>116</v>
      </c>
      <c r="C42" s="5"/>
      <c r="D42" s="5"/>
    </row>
    <row r="43" spans="1:4">
      <c r="A43" s="5" t="s">
        <v>117</v>
      </c>
      <c r="B43" s="5" t="s">
        <v>118</v>
      </c>
      <c r="C43" s="5"/>
      <c r="D43" s="5"/>
    </row>
    <row r="44" spans="1:4">
      <c r="A44" s="5"/>
      <c r="B44" s="5" t="s">
        <v>119</v>
      </c>
      <c r="C44" s="5"/>
      <c r="D44" s="5"/>
    </row>
    <row r="45" spans="1:4">
      <c r="A45" s="5"/>
      <c r="B45" s="5" t="s">
        <v>120</v>
      </c>
      <c r="C45" s="5"/>
      <c r="D45" s="5"/>
    </row>
    <row r="46" spans="1:4">
      <c r="A46" s="5" t="s">
        <v>121</v>
      </c>
      <c r="B46" s="5" t="s">
        <v>122</v>
      </c>
      <c r="C46" s="5"/>
      <c r="D46" s="5"/>
    </row>
    <row r="47" spans="1:4">
      <c r="A47" s="5"/>
      <c r="B47" s="5" t="s">
        <v>123</v>
      </c>
      <c r="C47" s="5"/>
      <c r="D47" s="5"/>
    </row>
    <row r="48" spans="1:4">
      <c r="A48" s="5"/>
      <c r="B48" s="5" t="s">
        <v>124</v>
      </c>
      <c r="C48" s="5"/>
      <c r="D48" s="5"/>
    </row>
    <row r="49" spans="1:4">
      <c r="A49" s="5"/>
      <c r="B49" s="5" t="s">
        <v>125</v>
      </c>
      <c r="C49" s="5"/>
      <c r="D49" s="5"/>
    </row>
    <row r="50" spans="1:4">
      <c r="A50" s="5"/>
      <c r="B50" s="5" t="s">
        <v>126</v>
      </c>
      <c r="C50" s="5"/>
      <c r="D50" s="5"/>
    </row>
    <row r="51" spans="1:4">
      <c r="A51" s="6" t="s">
        <v>127</v>
      </c>
      <c r="B51" s="5" t="s">
        <v>128</v>
      </c>
      <c r="C51" s="5"/>
      <c r="D51" s="5"/>
    </row>
    <row r="52" spans="1:4">
      <c r="A52" s="5" t="s">
        <v>129</v>
      </c>
      <c r="B52" s="5" t="s">
        <v>130</v>
      </c>
      <c r="C52" s="5"/>
      <c r="D52" s="5"/>
    </row>
    <row r="53" spans="1:4">
      <c r="A53" s="5" t="s">
        <v>131</v>
      </c>
      <c r="B53" s="5" t="s">
        <v>132</v>
      </c>
      <c r="C53" s="5"/>
      <c r="D53" s="5"/>
    </row>
    <row r="54" spans="1:4">
      <c r="A54" s="5" t="s">
        <v>46</v>
      </c>
      <c r="B54" s="5" t="s">
        <v>133</v>
      </c>
      <c r="C54" s="5"/>
      <c r="D54" s="5"/>
    </row>
    <row r="55" spans="1:4">
      <c r="A55" s="5"/>
      <c r="B55" s="5" t="s">
        <v>134</v>
      </c>
      <c r="C55" s="5"/>
      <c r="D55" s="5"/>
    </row>
    <row r="56" spans="1:4">
      <c r="A56" s="5"/>
      <c r="B56" s="5" t="s">
        <v>7</v>
      </c>
      <c r="C56" s="5"/>
      <c r="D56" s="5"/>
    </row>
    <row r="57" spans="1:4">
      <c r="A57" s="5"/>
      <c r="B57" s="5" t="s">
        <v>135</v>
      </c>
      <c r="C57" s="5"/>
      <c r="D57" s="5"/>
    </row>
    <row r="58" spans="1:4">
      <c r="A58" s="5" t="s">
        <v>46</v>
      </c>
      <c r="B58" s="5" t="s">
        <v>110</v>
      </c>
      <c r="C58" s="5"/>
      <c r="D5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391-C4E3-0C4A-838A-80C9C9209CEA}">
  <dimension ref="A1:D11"/>
  <sheetViews>
    <sheetView tabSelected="true" workbookViewId="0">
      <selection activeCell="D2" sqref="D2"/>
    </sheetView>
  </sheetViews>
  <sheetFormatPr baseColWidth="10" defaultRowHeight="15"/>
  <cols>
    <col customWidth="true" max="1" min="1" width="19.33203125"/>
    <col customWidth="true" max="2" min="2" width="21.1640625"/>
  </cols>
  <sheetData>
    <row r="1" spans="1:4">
      <c r="A1" s="2" t="s">
        <v>1</v>
      </c>
    </row>
    <row r="2" spans="1:4">
      <c r="A2" t="s">
        <v>145</v>
      </c>
      <c r="B2">
        <v>5000</v>
      </c>
      <c r="C2" t="s">
        <v>139</v>
      </c>
      <c r="D2">
        <f>SUM(B3:B9)</f>
        <v>1043.3499999999999</v>
      </c>
    </row>
    <row r="3" spans="1:4">
      <c r="A3" t="s">
        <v>11</v>
      </c>
      <c r="B3">
        <v>3960</v>
      </c>
    </row>
    <row r="4" spans="1:4">
      <c r="A4" t="s">
        <v>17</v>
      </c>
      <c r="B4">
        <v>-906.76</v>
      </c>
    </row>
    <row r="5" spans="1:4">
      <c r="A5" t="s">
        <v>22</v>
      </c>
      <c r="B5">
        <v>-54.99</v>
      </c>
    </row>
    <row r="6" spans="1:4">
      <c r="A6" t="s">
        <v>25</v>
      </c>
      <c r="B6">
        <v>-360</v>
      </c>
    </row>
    <row r="7" spans="1:4">
      <c r="A7" t="s">
        <v>140</v>
      </c>
      <c r="B7">
        <v>-58</v>
      </c>
    </row>
    <row r="8" spans="1:4">
      <c r="A8" t="s">
        <v>35</v>
      </c>
      <c r="B8">
        <v>-36.9</v>
      </c>
    </row>
    <row r="9" spans="1:4">
      <c r="A9" t="s">
        <v>39</v>
      </c>
      <c r="B9">
        <v>-1500</v>
      </c>
    </row>
    <row r="10" spans="1:4">
      <c r="A10" t="s">
        <v>41</v>
      </c>
      <c r="B10">
        <v>-1000</v>
      </c>
    </row>
    <row r="11" spans="1:4">
      <c r="A11" t="s">
        <v>143</v>
      </c>
      <c r="B11">
        <v>10</v>
      </c>
    </row>
  </sheetData>
  <pageMargins left="0.7" right="0.7" top="0.75" bottom="0.75" header="0.3" footer="0.3"/>
  <ignoredErrors>
    <ignoredError sqref="D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E7E6-DC0B-42A6-96B5-F7F37BA20C66}">
  <dimension ref="A1:C30"/>
  <sheetViews>
    <sheetView workbookViewId="0">
      <selection activeCell="B31" sqref="B31"/>
    </sheetView>
  </sheetViews>
  <sheetFormatPr baseColWidth="10" defaultColWidth="8.83203125" defaultRowHeight="15" x14ac:dyDescent="0.2"/>
  <cols>
    <col min="2" max="2" width="40.5" customWidth="1"/>
  </cols>
  <sheetData>
    <row r="1" spans="1:3" x14ac:dyDescent="0.2">
      <c r="A1" s="2" t="s">
        <v>2</v>
      </c>
    </row>
    <row r="2" spans="1:3" x14ac:dyDescent="0.2">
      <c r="A2" t="s">
        <v>9</v>
      </c>
      <c r="B2">
        <f>Expenses!B9</f>
        <v>-1500</v>
      </c>
    </row>
    <row r="3" spans="1:3" x14ac:dyDescent="0.2">
      <c r="A3" t="s">
        <v>12</v>
      </c>
      <c r="B3">
        <f>-(0.15*B2)</f>
        <v>225</v>
      </c>
      <c r="C3" t="s">
        <v>13</v>
      </c>
    </row>
    <row r="4" spans="1:3" x14ac:dyDescent="0.2">
      <c r="A4" t="s">
        <v>18</v>
      </c>
      <c r="B4">
        <f>(-0.1*B2)</f>
        <v>150</v>
      </c>
    </row>
    <row r="5" spans="1:3" x14ac:dyDescent="0.2">
      <c r="A5" t="s">
        <v>23</v>
      </c>
      <c r="B5">
        <f>-(0.15*B2)</f>
        <v>225</v>
      </c>
    </row>
    <row r="6" spans="1:3" x14ac:dyDescent="0.2">
      <c r="A6" t="s">
        <v>26</v>
      </c>
      <c r="B6">
        <f>(-0.1*B2)</f>
        <v>150</v>
      </c>
    </row>
    <row r="7" spans="1:3" x14ac:dyDescent="0.2">
      <c r="A7" t="s">
        <v>30</v>
      </c>
      <c r="B7">
        <f>(-0.05*B2)</f>
        <v>75</v>
      </c>
      <c r="C7" t="s">
        <v>31</v>
      </c>
    </row>
    <row r="8" spans="1:3" x14ac:dyDescent="0.2">
      <c r="A8" t="s">
        <v>36</v>
      </c>
      <c r="B8">
        <f>(-0.1*B2)</f>
        <v>150</v>
      </c>
    </row>
    <row r="9" spans="1:3" x14ac:dyDescent="0.2">
      <c r="A9" t="s">
        <v>40</v>
      </c>
      <c r="B9">
        <f>(0*B2)</f>
        <v>0</v>
      </c>
    </row>
    <row r="10" spans="1:3" x14ac:dyDescent="0.2">
      <c r="A10" t="s">
        <v>42</v>
      </c>
      <c r="B10">
        <f>(0*B2)</f>
        <v>0</v>
      </c>
    </row>
    <row r="11" spans="1:3" x14ac:dyDescent="0.2">
      <c r="A11" t="s">
        <v>7</v>
      </c>
      <c r="B11">
        <f>(0*B2)</f>
        <v>0</v>
      </c>
      <c r="C11" t="s">
        <v>43</v>
      </c>
    </row>
    <row r="12" spans="1:3" x14ac:dyDescent="0.2">
      <c r="A12" t="s">
        <v>45</v>
      </c>
      <c r="B12">
        <f>-(0.05*B2)</f>
        <v>75</v>
      </c>
    </row>
    <row r="13" spans="1:3" x14ac:dyDescent="0.2">
      <c r="A13" t="s">
        <v>48</v>
      </c>
      <c r="B13">
        <f>(0*B2)</f>
        <v>0</v>
      </c>
      <c r="C13" t="s">
        <v>49</v>
      </c>
    </row>
    <row r="14" spans="1:3" x14ac:dyDescent="0.2">
      <c r="A14" t="s">
        <v>52</v>
      </c>
      <c r="B14">
        <f>(-0.05*B2)</f>
        <v>75</v>
      </c>
      <c r="C14" t="s">
        <v>49</v>
      </c>
    </row>
    <row r="15" spans="1:3" x14ac:dyDescent="0.2">
      <c r="A15" t="s">
        <v>54</v>
      </c>
      <c r="B15">
        <f>(-0.1*B2)</f>
        <v>150</v>
      </c>
      <c r="C15" t="s">
        <v>55</v>
      </c>
    </row>
    <row r="16" spans="1:3" x14ac:dyDescent="0.2">
      <c r="A16" t="s">
        <v>57</v>
      </c>
      <c r="B16">
        <f>-(0.15*B2)</f>
        <v>225</v>
      </c>
    </row>
    <row r="17" spans="1:2" x14ac:dyDescent="0.2">
      <c r="A17" t="s">
        <v>60</v>
      </c>
    </row>
    <row r="18" spans="1:2" x14ac:dyDescent="0.2">
      <c r="A18" t="s">
        <v>61</v>
      </c>
    </row>
    <row r="19" spans="1:2" x14ac:dyDescent="0.2">
      <c r="A19" t="s">
        <v>64</v>
      </c>
    </row>
    <row r="30" spans="1:2" x14ac:dyDescent="0.2">
      <c r="A30" t="s">
        <v>139</v>
      </c>
      <c r="B30">
        <f>SUM(B2:B20)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Watchlist</vt:lpstr>
      <vt:lpstr>Expenses</vt:lpstr>
      <vt:lpstr>Stonks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Fernando António da Torre Correia</cp:lastModifiedBy>
  <cp:revision/>
  <dcterms:created xsi:type="dcterms:W3CDTF">2024-12-26T17:31:54Z</dcterms:created>
  <dcterms:modified xsi:type="dcterms:W3CDTF">2025-02-17T13:17:35Z</dcterms:modified>
  <cp:category/>
  <cp:contentStatus/>
</cp:coreProperties>
</file>