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Precursor" sheetId="2" state="visible" r:id="rId3"/>
    <sheet name="Precursor Chemicals" sheetId="3" state="visible" r:id="rId4"/>
    <sheet name="Substrate" sheetId="4" state="visible" r:id="rId5"/>
    <sheet name="Processdata" sheetId="5" state="visible" r:id="rId6"/>
    <sheet name="Deposition Control" sheetId="6" state="visible" r:id="rId7"/>
    <sheet name="HR XRD" sheetId="7" state="visible" r:id="rId8"/>
    <sheet name="AFM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<sst xmlns="http://schemas.openxmlformats.org/spreadsheetml/2006/main" count="490" uniqueCount="263">
  <si>
    <t xml:space="preserve">########## start Header ##########</t>
  </si>
  <si>
    <t xml:space="preserve"># ID of the Growth Run.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</si>
  <si>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</si>
  <si>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</si>
  <si>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</si>
  <si>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</si>
  <si>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obtained by the Pyrometer on the samples surface</t>
  </si>
  <si>
    <t xml:space="preserve">Gas flux ratio between oxygen and argon in the process gas</t>
  </si>
  <si>
    <t xml:space="preserve">films can be stoichiometric or off-stoichiometric. Cation ratios in absolute numbers see folder "Precursor"</t>
  </si>
  <si>
    <t xml:space="preserve"># quantity  description</t>
  </si>
  <si>
    <t xml:space="preserve">#</t>
  </si>
  <si>
    <t xml:space="preserve">yyyy-mm-dd hh:mm:ss+00</t>
  </si>
  <si>
    <t xml:space="preserve"> [°C]</t>
  </si>
  <si>
    <t xml:space="preserve">[sccm/sccm]</t>
  </si>
  <si>
    <t xml:space="preserve"># unit</t>
  </si>
  <si>
    <t xml:space="preserve">datetime</t>
  </si>
  <si>
    <t xml:space="preserve">str</t>
  </si>
  <si>
    <t xml:space="preserve">float</t>
  </si>
  <si>
    <t xml:space="preserve"># type</t>
  </si>
  <si>
    <t xml:space="preserve">########## end Header ###########</t>
  </si>
  <si>
    <t xml:space="preserve">Activity Identifier</t>
  </si>
  <si>
    <t xml:space="preserve">Activity Location</t>
  </si>
  <si>
    <t xml:space="preserve">Start Time</t>
  </si>
  <si>
    <t xml:space="preserve">End Time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</si>
  <si>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</si>
  <si>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</si>
  <si>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</si>
  <si>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</si>
  <si>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</si>
  <si>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Temperature</t>
  </si>
  <si>
    <t xml:space="preserve">O2 Argon</t>
  </si>
  <si>
    <t xml:space="preserve">Composition</t>
  </si>
  <si>
    <t xml:space="preserve">22-01-21-MA-255</t>
  </si>
  <si>
    <t xml:space="preserve">tarragona</t>
  </si>
  <si>
    <t xml:space="preserve">2022-08-25 10:33:25.013+02</t>
  </si>
  <si>
    <t xml:space="preserve">2022-01-15 10:00+01</t>
  </si>
  <si>
    <t xml:space="preserve">epitaxy</t>
  </si>
  <si>
    <t xml:space="preserve">Movpe sto</t>
  </si>
  <si>
    <t xml:space="preserve">giorgio</t>
  </si>
  <si>
    <t xml:space="preserve">STO:La</t>
  </si>
  <si>
    <t xml:space="preserve">2 x STO undoped</t>
  </si>
  <si>
    <t xml:space="preserve">2000/1500</t>
  </si>
  <si>
    <t xml:space="preserve">off-stoichiometric</t>
  </si>
  <si>
    <t xml:space="preserve">Date of precursor solution preparation</t>
  </si>
  <si>
    <t xml:space="preserve">Mass of the powder precursor weighted out in the glove box</t>
  </si>
  <si>
    <t xml:space="preserve">Amount of substance of precursor powder weighted out</t>
  </si>
  <si>
    <t xml:space="preserve">Volume of solvent used to solve the powder precursor</t>
  </si>
  <si>
    <t xml:space="preserve">Mass concentration of the prepared precursor-solvent solution</t>
  </si>
  <si>
    <t xml:space="preserve">amount of substance concentration of the prepared precursor-solvent solution</t>
  </si>
  <si>
    <t xml:space="preserve">Velocity of the precursor solution flow adjusted by peristaltic pumps</t>
  </si>
  <si>
    <t xml:space="preserve"># quantity description</t>
  </si>
  <si>
    <t xml:space="preserve"># </t>
  </si>
  <si>
    <t xml:space="preserve">mm/dd/yyyy</t>
  </si>
  <si>
    <t xml:space="preserve">mg</t>
  </si>
  <si>
    <t xml:space="preserve">mmol</t>
  </si>
  <si>
    <t xml:space="preserve">ml</t>
  </si>
  <si>
    <t xml:space="preserve">g/L</t>
  </si>
  <si>
    <t xml:space="preserve">mmol/L</t>
  </si>
  <si>
    <t xml:space="preserve">ml/min</t>
  </si>
  <si>
    <t xml:space="preserve">Precursors</t>
  </si>
  <si>
    <t xml:space="preserve">Description</t>
  </si>
  <si>
    <t xml:space="preserve">Fabrication date</t>
  </si>
  <si>
    <t xml:space="preserve">Mass</t>
  </si>
  <si>
    <t xml:space="preserve">Amount</t>
  </si>
  <si>
    <t xml:space="preserve">Volume Solvent</t>
  </si>
  <si>
    <t xml:space="preserve">Mass concentration</t>
  </si>
  <si>
    <t xml:space="preserve">Concentration</t>
  </si>
  <si>
    <t xml:space="preserve">Flow</t>
  </si>
  <si>
    <t xml:space="preserve">Ti-OiPr-2-tmhd-2</t>
  </si>
  <si>
    <t xml:space="preserve">Chemical 1</t>
  </si>
  <si>
    <t xml:space="preserve">Sr-tmhd-2-tetraglyme</t>
  </si>
  <si>
    <t xml:space="preserve">Chemical 2</t>
  </si>
  <si>
    <t xml:space="preserve">La-tmhd-3</t>
  </si>
  <si>
    <t xml:space="preserve">Chemical 3</t>
  </si>
  <si>
    <t xml:space="preserve">Sr/Ti ratio</t>
  </si>
  <si>
    <t xml:space="preserve">Cation ratio of Sr and Ti</t>
  </si>
  <si>
    <t xml:space="preserve">Sr/La</t>
  </si>
  <si>
    <t xml:space="preserve">Cation ratio of Sr and La</t>
  </si>
  <si>
    <t xml:space="preserve">The name of the chemical that is typically used in literature</t>
  </si>
  <si>
    <t xml:space="preserve">the IUPAC nomencalture of the chemical</t>
  </si>
  <si>
    <t xml:space="preserve">Phase of the chemical in ist bottle</t>
  </si>
  <si>
    <t xml:space="preserve">Fabricating company</t>
  </si>
  <si>
    <t xml:space="preserve">Purity of the Chemical</t>
  </si>
  <si>
    <t xml:space="preserve">Date of the Invoice Mail</t>
  </si>
  <si>
    <t xml:space="preserve">Date of Opening the Chemical bottle in the Glove box</t>
  </si>
  <si>
    <t xml:space="preserve">CAS number</t>
  </si>
  <si>
    <t xml:space="preserve">Name</t>
  </si>
  <si>
    <t xml:space="preserve">Chemical name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</si>
  <si>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</si>
  <si>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</si>
  <si>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</si>
  <si>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</si>
  <si>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</si>
  <si>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</si>
  <si>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CAS</t>
  </si>
  <si>
    <t xml:space="preserve">Specification of the first Precursor</t>
  </si>
  <si>
    <t xml:space="preserve">Titanium bis(isopropoxide) bis(2,2,6,6-tetramethylheptane-3,5-dionate)</t>
  </si>
  <si>
    <t xml:space="preserve">solid powder</t>
  </si>
  <si>
    <t xml:space="preserve">Pegasus Chemicals</t>
  </si>
  <si>
    <t xml:space="preserve">5N</t>
  </si>
  <si>
    <t xml:space="preserve">144665-26-9</t>
  </si>
  <si>
    <t xml:space="preserve">Specification of the second Precursor</t>
  </si>
  <si>
    <t xml:space="preserve">Bis(2,2,6,6-tetramethyl-3,5-heptanedionato)strontium 2,5,8,11,14-pentaoxapentadecane</t>
  </si>
  <si>
    <t xml:space="preserve"> 150939-76-7</t>
  </si>
  <si>
    <t xml:space="preserve">Specification of the third Precursor</t>
  </si>
  <si>
    <t xml:space="preserve">Tris(2,2,6,6-tetramethyl-3,5-heptanedionato)lanthanum</t>
  </si>
  <si>
    <t xml:space="preserve"> 14319-13-2</t>
  </si>
  <si>
    <t xml:space="preserve">Sample preparation including orientating, polishing, cutting done by this company</t>
  </si>
  <si>
    <t xml:space="preserve">crystallographic orientation of the substrate in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</si>
  <si>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</si>
  <si>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</si>
  <si>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</si>
  <si>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charge ID given by fabrication company. Detailed information can be obtained from the company by requesting this charge ID</t>
  </si>
  <si>
    <t xml:space="preserve">Substrate dimensions</t>
  </si>
  <si>
    <t xml:space="preserve">Is the sample annealed, cleaned and etched for smooth stepped surface?</t>
  </si>
  <si>
    <t xml:space="preserve">Was the substrate deposited already and is recycled by polishing?</t>
  </si>
  <si>
    <t xml:space="preserve">°</t>
  </si>
  <si>
    <t xml:space="preserve">wt.%</t>
  </si>
  <si>
    <t xml:space="preserve">mm²</t>
  </si>
  <si>
    <t xml:space="preserve"># str</t>
  </si>
  <si>
    <t xml:space="preserve">Substrates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</si>
  <si>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</si>
  <si>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</si>
  <si>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</si>
  <si>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</si>
  <si>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Charge</t>
  </si>
  <si>
    <t xml:space="preserve">Size</t>
  </si>
  <si>
    <t xml:space="preserve">Prepared</t>
  </si>
  <si>
    <t xml:space="preserve">Recycled</t>
  </si>
  <si>
    <t xml:space="preserve">a)</t>
  </si>
  <si>
    <t xml:space="preserve">First substrate</t>
  </si>
  <si>
    <t xml:space="preserve">CrysTec</t>
  </si>
  <si>
    <t xml:space="preserve">0.1</t>
  </si>
  <si>
    <t xml:space="preserve">0.5</t>
  </si>
  <si>
    <t xml:space="preserve">Nb</t>
  </si>
  <si>
    <t xml:space="preserve">3202/8464/64 ML7272</t>
  </si>
  <si>
    <t xml:space="preserve">5 x 5</t>
  </si>
  <si>
    <t xml:space="preserve">yes</t>
  </si>
  <si>
    <t xml:space="preserve">no</t>
  </si>
  <si>
    <t xml:space="preserve">b)</t>
  </si>
  <si>
    <t xml:space="preserve">Second substrate</t>
  </si>
  <si>
    <t xml:space="preserve">0.07</t>
  </si>
  <si>
    <t xml:space="preserve">3202/8854/63 ML6432</t>
  </si>
  <si>
    <t xml:space="preserve">Duration of each step</t>
  </si>
  <si>
    <t xml:space="preserve">Past time since process start</t>
  </si>
  <si>
    <t xml:space="preserve">Argon process gas flow in to the reaction chamber</t>
  </si>
  <si>
    <t xml:space="preserve">Oxygen process gas flow in to the reaction chamber</t>
  </si>
  <si>
    <t xml:space="preserve">Argon gas in the flash evaporator used to push Ti-Precursor into the reaction chamber</t>
  </si>
  <si>
    <t xml:space="preserve">Argon gas in the flash evaporator used to purge Ti-Precursor</t>
  </si>
  <si>
    <t xml:space="preserve">Temperature in the flash evaporation to vaporize the Ti-precursor solution</t>
  </si>
  <si>
    <t xml:space="preserve">Pressure applied in the reaction chamber</t>
  </si>
  <si>
    <t xml:space="preserve">Temperature applied on the filament in the reaction chamber </t>
  </si>
  <si>
    <t xml:space="preserve">Temperature applied on the shaft in the reaction chamber </t>
  </si>
  <si>
    <t xml:space="preserve">Rotation velocity of the carrier with substrates</t>
  </si>
  <si>
    <t xml:space="preserve">Pumping velocity of the peristaltic pump of Ti</t>
  </si>
  <si>
    <t xml:space="preserve">Pumping velocity of the peristaltic pump of Sr/La</t>
  </si>
  <si>
    <t xml:space="preserve">Temperature in the flash evaporation to vaporize the Sr/La precursor solution</t>
  </si>
  <si>
    <t xml:space="preserve">Argon gas in the flash evaporator used to push Sr/La-Precursor into the reaction chamber</t>
  </si>
  <si>
    <t xml:space="preserve">Argon gas in the flash evaporator used to purge Sr/La-Precursor</t>
  </si>
  <si>
    <t xml:space="preserve">Comments in case irregularities occurred</t>
  </si>
  <si>
    <t xml:space="preserve">min</t>
  </si>
  <si>
    <t xml:space="preserve">sccm</t>
  </si>
  <si>
    <t xml:space="preserve">°C</t>
  </si>
  <si>
    <t xml:space="preserve">mbar</t>
  </si>
  <si>
    <t xml:space="preserve">rpm</t>
  </si>
  <si>
    <t xml:space="preserve">#int</t>
  </si>
  <si>
    <t xml:space="preserve">int</t>
  </si>
  <si>
    <t xml:space="preserve">Step</t>
  </si>
  <si>
    <t xml:space="preserve">Reason</t>
  </si>
  <si>
    <t xml:space="preserve">Duration</t>
  </si>
  <si>
    <t xml:space="preserve">Timestamp</t>
  </si>
  <si>
    <t xml:space="preserve">Argon flow</t>
  </si>
  <si>
    <t xml:space="preserve">Oxygen flow</t>
  </si>
  <si>
    <t xml:space="preserve">Argon push Titan</t>
  </si>
  <si>
    <t xml:space="preserve">Argon purge Titan</t>
  </si>
  <si>
    <t xml:space="preserve">Vaporization temperature Titan</t>
  </si>
  <si>
    <t xml:space="preserve">Chamber pressure</t>
  </si>
  <si>
    <t xml:space="preserve">Substrate temperature</t>
  </si>
  <si>
    <t xml:space="preserve">Shaft temperature</t>
  </si>
  <si>
    <t xml:space="preserve">Carrier rotation</t>
  </si>
  <si>
    <t xml:space="preserve">Peristaltic pump rotation Titan</t>
  </si>
  <si>
    <t xml:space="preserve">Peristaltic pump rotation Sr La</t>
  </si>
  <si>
    <t xml:space="preserve">Vaporization temperature Sr La</t>
  </si>
  <si>
    <t xml:space="preserve">Argon push Sr La</t>
  </si>
  <si>
    <t xml:space="preserve">Argon purge Sr La</t>
  </si>
  <si>
    <t xml:space="preserve">Annotations</t>
  </si>
  <si>
    <t xml:space="preserve">Initialize</t>
  </si>
  <si>
    <t xml:space="preserve">MOVPE changes from Idle Mode to Deposition Mode</t>
  </si>
  <si>
    <t xml:space="preserve">x</t>
  </si>
  <si>
    <t xml:space="preserve">Pressure 1</t>
  </si>
  <si>
    <t xml:space="preserve">Slow decrease of the chamber pressure to avoid damage in the turbo pump</t>
  </si>
  <si>
    <t xml:space="preserve">2022-01-15 10:02+01</t>
  </si>
  <si>
    <t xml:space="preserve">Dry Ag(liq)</t>
  </si>
  <si>
    <t xml:space="preserve">Heating step to dry liquid silver paste underneath the substrate</t>
  </si>
  <si>
    <t xml:space="preserve">2022-01-15 10:05+01</t>
  </si>
  <si>
    <t xml:space="preserve">Strong deviation</t>
  </si>
  <si>
    <t xml:space="preserve">Rotation</t>
  </si>
  <si>
    <t xml:space="preserve">Carrier rotation is started</t>
  </si>
  <si>
    <t xml:space="preserve">2022-01-15 10:06+01</t>
  </si>
  <si>
    <t xml:space="preserve">Stabilize</t>
  </si>
  <si>
    <t xml:space="preserve">Short stabilization steo to avoid damage in pumping system</t>
  </si>
  <si>
    <t xml:space="preserve">2022-01-15 10:08+01</t>
  </si>
  <si>
    <t xml:space="preserve">Start Pump</t>
  </si>
  <si>
    <t xml:space="preserve">Activation of the peristaltic pumps. Precursor is supplied.</t>
  </si>
  <si>
    <t xml:space="preserve">2022-01-15 10:08:30+01</t>
  </si>
  <si>
    <t xml:space="preserve">Cool</t>
  </si>
  <si>
    <t xml:space="preserve">Cooling down to room temperature after deposition</t>
  </si>
  <si>
    <t xml:space="preserve">2022-01-15 10:09+01</t>
  </si>
  <si>
    <t xml:space="preserve">Stop pump</t>
  </si>
  <si>
    <t xml:space="preserve">Peristaltic pumps stop</t>
  </si>
  <si>
    <t xml:space="preserve">2022-01-15 11:19+01</t>
  </si>
  <si>
    <t xml:space="preserve">Second step of cooling down to room temperature after deposition</t>
  </si>
  <si>
    <t xml:space="preserve">2022-01-15 11:20+01</t>
  </si>
  <si>
    <t xml:space="preserve">Stop Gases</t>
  </si>
  <si>
    <t xml:space="preserve">All gas flow is stopped</t>
  </si>
  <si>
    <t xml:space="preserve">2022-01-15 11:35+01</t>
  </si>
  <si>
    <t xml:space="preserve">Stop Rotation</t>
  </si>
  <si>
    <t xml:space="preserve">Carrier rotation is stopped and sample can be taken out</t>
  </si>
  <si>
    <t xml:space="preserve">2022-01-15 11:38+01</t>
  </si>
  <si>
    <t xml:space="preserve">Temperature that is controlled by the pyrometer on the substartes surface</t>
  </si>
  <si>
    <t xml:space="preserve">Vaporization temperature of the Ti flash evaporator</t>
  </si>
  <si>
    <t xml:space="preserve">Vaporization temperature of the Sr/La flash evaporator</t>
  </si>
  <si>
    <t xml:space="preserve">Oxygen process gas temperature</t>
  </si>
  <si>
    <t xml:space="preserve">Backpressure in the Ti evaporation line controlling the vapor pressure of this line</t>
  </si>
  <si>
    <t xml:space="preserve">Backpressure in the Sr/La evaporation line controlling the vapor pressure of this line</t>
  </si>
  <si>
    <t xml:space="preserve">Opening level of the hrottle valve at the turbo pump used to apply the chamber pressure </t>
  </si>
  <si>
    <t xml:space="preserve">chamber pressure in the reaction chamber</t>
  </si>
  <si>
    <t xml:space="preserve">carrier rottaion velocity</t>
  </si>
  <si>
    <t xml:space="preserve">Voltage control of the heating system</t>
  </si>
  <si>
    <t xml:space="preserve">Current control of the heating system</t>
  </si>
  <si>
    <t xml:space="preserve">[°C]</t>
  </si>
  <si>
    <t xml:space="preserve">[mbar]</t>
  </si>
  <si>
    <t xml:space="preserve">[%]</t>
  </si>
  <si>
    <t xml:space="preserve">[V]</t>
  </si>
  <si>
    <t xml:space="preserve">[mA]</t>
  </si>
  <si>
    <t xml:space="preserve"># Average</t>
  </si>
  <si>
    <t xml:space="preserve"># would you like this</t>
  </si>
  <si>
    <t xml:space="preserve"># Stabwa</t>
  </si>
  <si>
    <t xml:space="preserve"># in the OVERVIEW?</t>
  </si>
  <si>
    <t xml:space="preserve">Pyrotemperature</t>
  </si>
  <si>
    <t xml:space="preserve">Vaporization Ti</t>
  </si>
  <si>
    <t xml:space="preserve">Vaporization Sr La</t>
  </si>
  <si>
    <t xml:space="preserve">O2 temperature</t>
  </si>
  <si>
    <t xml:space="preserve">Backpressure Ti</t>
  </si>
  <si>
    <t xml:space="preserve">Backpressure Sr La</t>
  </si>
  <si>
    <t xml:space="preserve">Throttle valve</t>
  </si>
  <si>
    <t xml:space="preserve">Voltage</t>
  </si>
  <si>
    <t xml:space="preserve">Current</t>
  </si>
  <si>
    <t xml:space="preserve">0 min</t>
  </si>
  <si>
    <t xml:space="preserve">14 min</t>
  </si>
  <si>
    <t xml:space="preserve">40 min</t>
  </si>
  <si>
    <t xml:space="preserve">60 min</t>
  </si>
  <si>
    <t xml:space="preserve">Film thickness obtained from HRXRD</t>
  </si>
  <si>
    <t xml:space="preserve">Vertical lattice parameter d_vert obtained from HRXRD</t>
  </si>
  <si>
    <t xml:space="preserve">[nm]</t>
  </si>
  <si>
    <t xml:space="preserve">[Angstrom]</t>
  </si>
  <si>
    <t xml:space="preserve">Thickness</t>
  </si>
  <si>
    <t xml:space="preserve">d Vertical</t>
  </si>
  <si>
    <t xml:space="preserve">measurement</t>
  </si>
  <si>
    <t xml:space="preserve">XRD</t>
  </si>
  <si>
    <t xml:space="preserve">RMS roughness value obtained by AFM</t>
  </si>
  <si>
    <t xml:space="preserve">Roughness</t>
  </si>
  <si>
    <t xml:space="preserve">0.6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</si>
</sst>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0.0000"/>
    <numFmt numFmtId="167" formatCode="@"/>
    <numFmt numFmtId="168" formatCode="0.00"/>
    <numFmt numFmtId="169" formatCode="0.00000"/>
    <numFmt numFmtId="170" formatCode="0.0"/>
    <numFmt numFmtId="171" formatCode="#,##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1"/>
      <color rgb="FF729FCF"/>
      <name val="Calibri"/>
      <family val="0"/>
      <charset val="1"/>
    </font>
    <font>
      <sz val="9"/>
      <name val="Calibri"/>
      <family val="0"/>
      <charset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4BACC6"/>
      </patternFill>
    </fill>
    <fill>
      <patternFill patternType="solid">
        <fgColor rgb="FF77BC65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F4B183"/>
        <bgColor rgb="FFFFAA95"/>
      </patternFill>
    </fill>
    <fill>
      <patternFill patternType="solid">
        <fgColor rgb="FFFFAA95"/>
        <bgColor rgb="FFF4B183"/>
      </patternFill>
    </fill>
    <fill>
      <patternFill patternType="solid">
        <fgColor rgb="FFFAC090"/>
        <bgColor rgb="FFF4B183"/>
      </patternFill>
    </fill>
    <fill>
      <patternFill patternType="solid">
        <fgColor rgb="FFFFB66C"/>
        <bgColor rgb="FFF4B183"/>
      </patternFill>
    </fill>
    <fill>
      <patternFill patternType="solid">
        <fgColor rgb="FF4BACC6"/>
        <bgColor rgb="FF729FC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B18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AC090"/>
      <rgbColor rgb="FF3366FF"/>
      <rgbColor rgb="FF4BACC6"/>
      <rgbColor rgb="FF99CC00"/>
      <rgbColor rgb="FFFFB66C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0" activeCellId="0" sqref="D10"/>
    </sheetView>
  </sheetViews>
  <sheetFormatPr defaultColWidth="11.859375" defaultRowHeight="13.8" zeroHeight="false" outlineLevelRow="0" outlineLevelCol="0"/>
  <cols>
    <col collapsed="false" customWidth="true" hidden="false" outlineLevel="0" max="1" min="1" style="1" width="50.42"/>
    <col collapsed="false" customWidth="true" hidden="false" outlineLevel="0" max="2" min="2" style="1" width="18.47"/>
    <col collapsed="false" customWidth="true" hidden="false" outlineLevel="0" max="3" min="3" style="1" width="32.84"/>
    <col collapsed="false" customWidth="true" hidden="false" outlineLevel="0" max="4" min="4" style="1" width="23.61"/>
    <col collapsed="false" customWidth="true" hidden="false" outlineLevel="0" max="5" min="5" style="1" width="17.91"/>
    <col collapsed="false" customWidth="true" hidden="false" outlineLevel="0" max="6" min="6" style="1" width="16.17"/>
    <col collapsed="false" customWidth="true" hidden="false" outlineLevel="0" max="7" min="7" style="1" width="10.12"/>
    <col collapsed="false" customWidth="true" hidden="false" outlineLevel="0" max="8" min="8" style="1" width="15.57"/>
    <col collapsed="false" customWidth="true" hidden="false" outlineLevel="0" max="9" min="9" style="1" width="19.31"/>
    <col collapsed="false" customWidth="true" hidden="false" outlineLevel="0" max="10" min="10" style="1" width="15.88"/>
    <col collapsed="false" customWidth="true" hidden="false" outlineLevel="0" max="11" min="11" style="1" width="17.71"/>
    <col collapsed="false" customWidth="true" hidden="false" outlineLevel="0" max="12" min="12" style="1" width="11.52"/>
    <col collapsed="false" customWidth="true" hidden="false" outlineLevel="0" max="13" min="13" style="1" width="31.68"/>
    <col collapsed="false" customWidth="true" hidden="false" outlineLevel="0" max="14" min="14" style="1" width="33.71"/>
    <col collapsed="false" customWidth="true" hidden="false" outlineLevel="0" max="15" min="15" style="1" width="39.82"/>
    <col collapsed="false" customWidth="true" hidden="false" outlineLevel="0" max="16" min="16" style="1" width="18.66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Q1" s="3"/>
      <c r="R1" s="3"/>
    </row>
    <row r="2" customFormat="false" ht="13.8" hidden="false" customHeight="false" outlineLevel="0" collapsed="false">
      <c r="A2" s="4" t="s">
        <v>1</v>
      </c>
      <c r="B2" s="4"/>
      <c r="C2" s="4" t="s">
        <v>2</v>
      </c>
      <c r="D2" s="4"/>
      <c r="E2" s="4"/>
      <c r="F2" s="4"/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3" t="s">
        <v>9</v>
      </c>
      <c r="Q2" s="3"/>
      <c r="R2" s="3"/>
    </row>
    <row r="3" customFormat="false" ht="13.8" hidden="false" customHeight="false" outlineLevel="0" collapsed="false">
      <c r="A3" s="5" t="s">
        <v>10</v>
      </c>
      <c r="B3" s="5"/>
      <c r="C3" s="6" t="s">
        <v>11</v>
      </c>
      <c r="D3" s="6" t="s">
        <v>11</v>
      </c>
      <c r="E3" s="6"/>
      <c r="F3" s="6"/>
      <c r="G3" s="6"/>
      <c r="H3" s="6"/>
      <c r="I3" s="6"/>
      <c r="J3" s="6" t="s">
        <v>12</v>
      </c>
      <c r="K3" s="6" t="s">
        <v>13</v>
      </c>
      <c r="L3" s="6"/>
      <c r="M3" s="7" t="s">
        <v>14</v>
      </c>
      <c r="Q3" s="3"/>
      <c r="R3" s="3"/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9"/>
      <c r="E4" s="9"/>
      <c r="F4" s="9"/>
      <c r="G4" s="9" t="s">
        <v>16</v>
      </c>
      <c r="H4" s="9" t="s">
        <v>16</v>
      </c>
      <c r="I4" s="9" t="s">
        <v>16</v>
      </c>
      <c r="J4" s="9" t="s">
        <v>17</v>
      </c>
      <c r="K4" s="9" t="s">
        <v>16</v>
      </c>
      <c r="L4" s="9" t="s">
        <v>16</v>
      </c>
      <c r="M4" s="7" t="s">
        <v>18</v>
      </c>
      <c r="Q4" s="3"/>
      <c r="R4" s="3"/>
    </row>
    <row r="5" customFormat="false" ht="13.8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Q5" s="3"/>
      <c r="R5" s="3"/>
    </row>
    <row r="6" s="12" customFormat="true" ht="13.8" hidden="false" customHeight="false" outlineLevel="0" collapsed="false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N6" s="1"/>
      <c r="O6" s="1"/>
      <c r="P6" s="1"/>
    </row>
    <row r="7" customFormat="false" ht="13.8" hidden="false" customHeight="false" outlineLevel="0" collapsed="false">
      <c r="A7" s="2" t="s">
        <v>32</v>
      </c>
      <c r="B7" s="2" t="s">
        <v>33</v>
      </c>
      <c r="C7" s="13" t="s">
        <v>34</v>
      </c>
      <c r="D7" s="13" t="s">
        <v>35</v>
      </c>
      <c r="E7" s="14" t="s">
        <v>36</v>
      </c>
      <c r="F7" s="14" t="s">
        <v>37</v>
      </c>
      <c r="G7" s="2" t="s">
        <v>38</v>
      </c>
      <c r="H7" s="2" t="s">
        <v>39</v>
      </c>
      <c r="I7" s="2" t="s">
        <v>40</v>
      </c>
      <c r="J7" s="2" t="n">
        <v>150</v>
      </c>
      <c r="K7" s="2" t="s">
        <v>41</v>
      </c>
      <c r="L7" s="2" t="s">
        <v>42</v>
      </c>
      <c r="M7" s="3"/>
      <c r="Q7" s="3"/>
      <c r="R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Q8" s="3"/>
      <c r="R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Q9" s="3"/>
      <c r="R9" s="3"/>
    </row>
    <row r="10" customFormat="false" ht="13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P10" s="3"/>
      <c r="Q10" s="3"/>
      <c r="R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P11" s="3"/>
      <c r="Q11" s="3"/>
      <c r="R11" s="3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P12" s="3"/>
      <c r="Q12" s="3"/>
      <c r="R12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9" activeCellId="0" sqref="C19"/>
    </sheetView>
  </sheetViews>
  <sheetFormatPr defaultColWidth="11.859375" defaultRowHeight="14.25" zeroHeight="false" outlineLevelRow="0" outlineLevelCol="0"/>
  <cols>
    <col collapsed="false" customWidth="true" hidden="false" outlineLevel="0" max="1" min="1" style="1" width="32.42"/>
    <col collapsed="false" customWidth="true" hidden="false" outlineLevel="0" max="2" min="2" style="1" width="22.01"/>
    <col collapsed="false" customWidth="true" hidden="false" outlineLevel="0" max="3" min="3" style="1" width="35.43"/>
    <col collapsed="false" customWidth="true" hidden="false" outlineLevel="0" max="4" min="4" style="1" width="14.57"/>
    <col collapsed="false" customWidth="true" hidden="false" outlineLevel="0" max="5" min="5" style="1" width="8.15"/>
    <col collapsed="false" customWidth="true" hidden="false" outlineLevel="0" max="6" min="6" style="1" width="16.71"/>
    <col collapsed="false" customWidth="true" hidden="false" outlineLevel="0" max="7" min="7" style="1" width="18.71"/>
    <col collapsed="false" customWidth="true" hidden="false" outlineLevel="0" max="8" min="8" style="1" width="13.15"/>
    <col collapsed="false" customWidth="true" hidden="false" outlineLevel="0" max="10" min="10" style="1" width="18.26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15"/>
    </row>
    <row r="2" customFormat="false" ht="14.25" hidden="false" customHeight="false" outlineLevel="0" collapsed="false">
      <c r="A2" s="4" t="s">
        <v>10</v>
      </c>
      <c r="B2" s="4"/>
      <c r="C2" s="4" t="s">
        <v>43</v>
      </c>
      <c r="D2" s="4" t="s">
        <v>44</v>
      </c>
      <c r="E2" s="4" t="s">
        <v>45</v>
      </c>
      <c r="F2" s="4" t="s">
        <v>46</v>
      </c>
      <c r="G2" s="4" t="s">
        <v>47</v>
      </c>
      <c r="H2" s="4" t="s">
        <v>48</v>
      </c>
      <c r="I2" s="16" t="s">
        <v>49</v>
      </c>
      <c r="J2" s="3" t="s">
        <v>50</v>
      </c>
    </row>
    <row r="3" customFormat="false" ht="14.25" hidden="false" customHeight="false" outlineLevel="0" collapsed="false">
      <c r="A3" s="6" t="s">
        <v>51</v>
      </c>
      <c r="B3" s="6"/>
      <c r="C3" s="6" t="s">
        <v>52</v>
      </c>
      <c r="D3" s="6" t="s">
        <v>53</v>
      </c>
      <c r="E3" s="6" t="s">
        <v>54</v>
      </c>
      <c r="F3" s="6" t="s">
        <v>55</v>
      </c>
      <c r="G3" s="6" t="s">
        <v>56</v>
      </c>
      <c r="H3" s="6" t="s">
        <v>57</v>
      </c>
      <c r="I3" s="17" t="s">
        <v>58</v>
      </c>
      <c r="J3" s="3" t="s">
        <v>14</v>
      </c>
    </row>
    <row r="4" customFormat="false" ht="14.25" hidden="false" customHeight="false" outlineLevel="0" collapsed="false">
      <c r="A4" s="9" t="s">
        <v>51</v>
      </c>
      <c r="B4" s="9"/>
      <c r="C4" s="9" t="s">
        <v>15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18" t="s">
        <v>17</v>
      </c>
      <c r="J4" s="3" t="s">
        <v>18</v>
      </c>
    </row>
    <row r="5" customFormat="false" ht="14.25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2"/>
      <c r="I5" s="15"/>
    </row>
    <row r="6" customFormat="false" ht="15" hidden="false" customHeight="false" outlineLevel="0" collapsed="false">
      <c r="A6" s="19" t="s">
        <v>59</v>
      </c>
      <c r="B6" s="20" t="s">
        <v>60</v>
      </c>
      <c r="C6" s="20" t="s">
        <v>61</v>
      </c>
      <c r="D6" s="20" t="s">
        <v>62</v>
      </c>
      <c r="E6" s="20" t="s">
        <v>63</v>
      </c>
      <c r="F6" s="20" t="s">
        <v>64</v>
      </c>
      <c r="G6" s="20" t="s">
        <v>65</v>
      </c>
      <c r="H6" s="20" t="s">
        <v>66</v>
      </c>
      <c r="I6" s="21" t="s">
        <v>67</v>
      </c>
    </row>
    <row r="7" customFormat="false" ht="13.8" hidden="false" customHeight="false" outlineLevel="0" collapsed="false">
      <c r="A7" s="22" t="s">
        <v>68</v>
      </c>
      <c r="B7" s="4" t="s">
        <v>69</v>
      </c>
      <c r="C7" s="23" t="s">
        <v>35</v>
      </c>
      <c r="D7" s="24" t="n">
        <f aca="false">0.3061*1000</f>
        <v>306.1</v>
      </c>
      <c r="E7" s="24" t="n">
        <f aca="false">D7/532.58</f>
        <v>0.574749333433475</v>
      </c>
      <c r="F7" s="24" t="n">
        <v>75</v>
      </c>
      <c r="G7" s="24" t="n">
        <f aca="false">D7/F7</f>
        <v>4.08133333333333</v>
      </c>
      <c r="H7" s="24" t="n">
        <f aca="false">E7/(F7/1000)</f>
        <v>7.66332444577966</v>
      </c>
      <c r="I7" s="25" t="n">
        <v>0.5</v>
      </c>
    </row>
    <row r="8" customFormat="false" ht="13.8" hidden="false" customHeight="false" outlineLevel="0" collapsed="false">
      <c r="A8" s="22" t="s">
        <v>70</v>
      </c>
      <c r="B8" s="4" t="s">
        <v>71</v>
      </c>
      <c r="C8" s="23" t="s">
        <v>35</v>
      </c>
      <c r="D8" s="24" t="n">
        <f aca="false">0.1929*1000</f>
        <v>192.9</v>
      </c>
      <c r="E8" s="24" t="n">
        <f aca="false">D8/676.43</f>
        <v>0.28517363215706</v>
      </c>
      <c r="F8" s="24" t="n">
        <v>75</v>
      </c>
      <c r="G8" s="24" t="n">
        <f aca="false">D8/F8</f>
        <v>2.572</v>
      </c>
      <c r="H8" s="24" t="n">
        <f aca="false">E8/(F8/1000)</f>
        <v>3.80231509542746</v>
      </c>
      <c r="I8" s="24" t="n">
        <v>0.5</v>
      </c>
    </row>
    <row r="9" customFormat="false" ht="13.8" hidden="false" customHeight="false" outlineLevel="0" collapsed="false">
      <c r="A9" s="22" t="s">
        <v>72</v>
      </c>
      <c r="B9" s="4" t="s">
        <v>73</v>
      </c>
      <c r="C9" s="23" t="s">
        <v>35</v>
      </c>
      <c r="D9" s="24" t="n">
        <v>3.5</v>
      </c>
      <c r="E9" s="24" t="n">
        <f aca="false">D9/400</f>
        <v>0.00875</v>
      </c>
      <c r="F9" s="24" t="n">
        <v>75</v>
      </c>
      <c r="G9" s="24" t="n">
        <f aca="false">D9/F9</f>
        <v>0.0466666666666667</v>
      </c>
      <c r="H9" s="24" t="n">
        <f aca="false">E9/(F9/1000)</f>
        <v>0.116666666666667</v>
      </c>
      <c r="I9" s="24" t="n">
        <v>0</v>
      </c>
    </row>
    <row r="10" customFormat="false" ht="15" hidden="false" customHeight="false" outlineLevel="0" collapsed="false">
      <c r="A10" s="22" t="s">
        <v>74</v>
      </c>
      <c r="B10" s="4" t="s">
        <v>75</v>
      </c>
      <c r="C10" s="10"/>
      <c r="D10" s="24" t="n">
        <f aca="false">D8/D7</f>
        <v>0.630186213655668</v>
      </c>
      <c r="E10" s="24" t="n">
        <f aca="false">E8/E7</f>
        <v>0.496170444345661</v>
      </c>
      <c r="F10" s="24"/>
      <c r="G10" s="24"/>
      <c r="H10" s="24"/>
      <c r="I10" s="24"/>
    </row>
    <row r="11" customFormat="false" ht="15" hidden="false" customHeight="false" outlineLevel="0" collapsed="false">
      <c r="A11" s="22" t="s">
        <v>76</v>
      </c>
      <c r="B11" s="4" t="s">
        <v>77</v>
      </c>
      <c r="C11" s="10"/>
      <c r="D11" s="24" t="n">
        <f aca="false">D9/D8</f>
        <v>0.0181441161223432</v>
      </c>
      <c r="E11" s="24" t="n">
        <f aca="false">E9/E8</f>
        <v>0.0306830611715915</v>
      </c>
      <c r="F11" s="24"/>
      <c r="G11" s="24"/>
      <c r="H11" s="24"/>
      <c r="I11" s="24"/>
    </row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16" activeCellId="0" sqref="H16"/>
    </sheetView>
  </sheetViews>
  <sheetFormatPr defaultColWidth="10.78515625" defaultRowHeight="14.25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4.57"/>
    <col collapsed="false" customWidth="true" hidden="false" outlineLevel="0" max="3" min="3" style="1" width="20.51"/>
    <col collapsed="false" customWidth="true" hidden="false" outlineLevel="0" max="4" min="4" style="1" width="20.93"/>
    <col collapsed="false" customWidth="true" hidden="false" outlineLevel="0" max="5" min="5" style="1" width="15.61"/>
    <col collapsed="false" customWidth="true" hidden="false" outlineLevel="0" max="8" min="8" style="1" width="12.56"/>
    <col collapsed="false" customWidth="true" hidden="false" outlineLevel="0" max="9" min="9" style="1" width="13.15"/>
    <col collapsed="false" customWidth="true" hidden="false" outlineLevel="0" max="11" min="11" style="1" width="18.26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customFormat="false" ht="13.8" hidden="false" customHeight="false" outlineLevel="0" collapsed="false">
      <c r="A2" s="4" t="s">
        <v>51</v>
      </c>
      <c r="B2" s="4"/>
      <c r="C2" s="4" t="s">
        <v>78</v>
      </c>
      <c r="D2" s="4" t="s">
        <v>79</v>
      </c>
      <c r="E2" s="4" t="s">
        <v>80</v>
      </c>
      <c r="F2" s="4" t="s">
        <v>81</v>
      </c>
      <c r="G2" s="4" t="s">
        <v>82</v>
      </c>
      <c r="H2" s="4" t="s">
        <v>83</v>
      </c>
      <c r="I2" s="4" t="s">
        <v>84</v>
      </c>
      <c r="J2" s="4" t="s">
        <v>85</v>
      </c>
      <c r="K2" s="3" t="s">
        <v>50</v>
      </c>
      <c r="L2" s="3"/>
    </row>
    <row r="3" customFormat="false" ht="13.8" hidden="false" customHeight="false" outlineLevel="0" collapsed="false">
      <c r="A3" s="6" t="s">
        <v>51</v>
      </c>
      <c r="B3" s="26"/>
      <c r="C3" s="6"/>
      <c r="D3" s="6"/>
      <c r="E3" s="6"/>
      <c r="F3" s="6"/>
      <c r="G3" s="6"/>
      <c r="H3" s="6" t="s">
        <v>52</v>
      </c>
      <c r="I3" s="6" t="s">
        <v>52</v>
      </c>
      <c r="J3" s="6"/>
      <c r="K3" s="3" t="s">
        <v>14</v>
      </c>
      <c r="L3" s="3"/>
    </row>
    <row r="4" customFormat="false" ht="13.8" hidden="false" customHeight="false" outlineLevel="0" collapsed="false">
      <c r="A4" s="9" t="s">
        <v>51</v>
      </c>
      <c r="B4" s="9" t="s">
        <v>16</v>
      </c>
      <c r="C4" s="9" t="s">
        <v>16</v>
      </c>
      <c r="D4" s="9" t="s">
        <v>16</v>
      </c>
      <c r="E4" s="9" t="s">
        <v>16</v>
      </c>
      <c r="F4" s="9" t="s">
        <v>16</v>
      </c>
      <c r="G4" s="9" t="s">
        <v>16</v>
      </c>
      <c r="H4" s="9" t="s">
        <v>15</v>
      </c>
      <c r="I4" s="9" t="s">
        <v>15</v>
      </c>
      <c r="J4" s="9" t="s">
        <v>16</v>
      </c>
      <c r="K4" s="3" t="s">
        <v>18</v>
      </c>
      <c r="L4" s="3"/>
    </row>
    <row r="5" s="28" customFormat="true" ht="13.8" hidden="false" customHeight="false" outlineLevel="0" collapsed="false">
      <c r="A5" s="10" t="s">
        <v>19</v>
      </c>
      <c r="B5" s="10"/>
      <c r="C5" s="10"/>
      <c r="D5" s="10"/>
      <c r="E5" s="10"/>
      <c r="F5" s="10"/>
      <c r="G5" s="10"/>
      <c r="H5" s="10"/>
      <c r="I5" s="10"/>
      <c r="J5" s="10"/>
      <c r="K5" s="27"/>
      <c r="L5" s="27"/>
    </row>
    <row r="6" customFormat="false" ht="13.8" hidden="false" customHeight="false" outlineLevel="0" collapsed="false">
      <c r="A6" s="29" t="s">
        <v>86</v>
      </c>
      <c r="B6" s="30" t="s">
        <v>60</v>
      </c>
      <c r="C6" s="20" t="s">
        <v>87</v>
      </c>
      <c r="D6" s="20" t="s">
        <v>88</v>
      </c>
      <c r="E6" s="20" t="s">
        <v>89</v>
      </c>
      <c r="F6" s="20" t="s">
        <v>90</v>
      </c>
      <c r="G6" s="20" t="s">
        <v>91</v>
      </c>
      <c r="H6" s="20" t="s">
        <v>92</v>
      </c>
      <c r="I6" s="20" t="s">
        <v>93</v>
      </c>
      <c r="J6" s="20" t="s">
        <v>94</v>
      </c>
      <c r="K6" s="31"/>
      <c r="L6" s="31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customFormat="false" ht="13.8" hidden="false" customHeight="false" outlineLevel="0" collapsed="false">
      <c r="A7" s="22" t="s">
        <v>69</v>
      </c>
      <c r="B7" s="4" t="s">
        <v>95</v>
      </c>
      <c r="C7" s="2" t="s">
        <v>68</v>
      </c>
      <c r="D7" s="2" t="s">
        <v>96</v>
      </c>
      <c r="E7" s="2" t="s">
        <v>97</v>
      </c>
      <c r="F7" s="2" t="s">
        <v>98</v>
      </c>
      <c r="G7" s="2" t="s">
        <v>99</v>
      </c>
      <c r="H7" s="13" t="s">
        <v>35</v>
      </c>
      <c r="I7" s="13" t="s">
        <v>35</v>
      </c>
      <c r="J7" s="2" t="s">
        <v>100</v>
      </c>
      <c r="K7" s="3"/>
      <c r="L7" s="3"/>
    </row>
    <row r="8" customFormat="false" ht="13.8" hidden="false" customHeight="false" outlineLevel="0" collapsed="false">
      <c r="A8" s="22" t="s">
        <v>71</v>
      </c>
      <c r="B8" s="4" t="s">
        <v>101</v>
      </c>
      <c r="C8" s="2" t="s">
        <v>70</v>
      </c>
      <c r="D8" s="2" t="s">
        <v>102</v>
      </c>
      <c r="E8" s="2" t="s">
        <v>97</v>
      </c>
      <c r="F8" s="2" t="s">
        <v>98</v>
      </c>
      <c r="G8" s="2" t="s">
        <v>99</v>
      </c>
      <c r="H8" s="13" t="s">
        <v>35</v>
      </c>
      <c r="I8" s="13" t="s">
        <v>35</v>
      </c>
      <c r="J8" s="2" t="s">
        <v>103</v>
      </c>
      <c r="K8" s="3"/>
      <c r="L8" s="3"/>
    </row>
    <row r="9" customFormat="false" ht="13.8" hidden="false" customHeight="false" outlineLevel="0" collapsed="false">
      <c r="A9" s="22" t="s">
        <v>73</v>
      </c>
      <c r="B9" s="4" t="s">
        <v>104</v>
      </c>
      <c r="C9" s="2" t="s">
        <v>72</v>
      </c>
      <c r="D9" s="2" t="s">
        <v>105</v>
      </c>
      <c r="E9" s="2" t="s">
        <v>97</v>
      </c>
      <c r="F9" s="2" t="s">
        <v>98</v>
      </c>
      <c r="G9" s="2" t="s">
        <v>99</v>
      </c>
      <c r="H9" s="13" t="s">
        <v>35</v>
      </c>
      <c r="I9" s="13" t="s">
        <v>35</v>
      </c>
      <c r="J9" s="2" t="s">
        <v>106</v>
      </c>
      <c r="K9" s="3"/>
      <c r="L9" s="3"/>
    </row>
    <row r="10" customFormat="false" ht="14.2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9.13671875" defaultRowHeight="14.25" zeroHeight="false" outlineLevelRow="0" outlineLevelCol="0"/>
  <cols>
    <col collapsed="false" customWidth="true" hidden="false" outlineLevel="0" max="1" min="1" style="33" width="11.01"/>
    <col collapsed="false" customWidth="true" hidden="false" outlineLevel="0" max="2" min="2" style="33" width="16.28"/>
    <col collapsed="false" customWidth="true" hidden="false" outlineLevel="0" max="3" min="3" style="33" width="13.02"/>
    <col collapsed="false" customWidth="true" hidden="false" outlineLevel="0" max="4" min="4" style="33" width="15.15"/>
    <col collapsed="false" customWidth="true" hidden="false" outlineLevel="0" max="5" min="5" style="33" width="10.85"/>
    <col collapsed="false" customWidth="true" hidden="false" outlineLevel="0" max="6" min="6" style="33" width="13.02"/>
    <col collapsed="false" customWidth="true" hidden="false" outlineLevel="0" max="7" min="7" style="33" width="14.69"/>
    <col collapsed="false" customWidth="true" hidden="false" outlineLevel="0" max="8" min="8" style="33" width="21.43"/>
    <col collapsed="false" customWidth="true" hidden="false" outlineLevel="0" max="9" min="9" style="33" width="7.28"/>
    <col collapsed="false" customWidth="false" hidden="false" outlineLevel="0" max="11" min="10" style="33" width="9.13"/>
    <col collapsed="false" customWidth="true" hidden="false" outlineLevel="0" max="12" min="12" style="33" width="19.85"/>
    <col collapsed="false" customWidth="false" hidden="false" outlineLevel="0" max="1024" min="13" style="33" width="9.13"/>
  </cols>
  <sheetData>
    <row r="1" customFormat="false" ht="14.25" hidden="false" customHeight="false" outlineLevel="0" collapsed="false">
      <c r="A1" s="2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customFormat="false" ht="14.25" hidden="false" customHeight="false" outlineLevel="0" collapsed="false">
      <c r="A2" s="4" t="s">
        <v>51</v>
      </c>
      <c r="B2" s="36"/>
      <c r="C2" s="36" t="s">
        <v>107</v>
      </c>
      <c r="D2" s="36" t="s">
        <v>108</v>
      </c>
      <c r="E2" s="36" t="s">
        <v>109</v>
      </c>
      <c r="F2" s="36" t="s">
        <v>110</v>
      </c>
      <c r="G2" s="36" t="s">
        <v>111</v>
      </c>
      <c r="H2" s="36" t="s">
        <v>112</v>
      </c>
      <c r="I2" s="36" t="s">
        <v>113</v>
      </c>
      <c r="J2" s="36" t="s">
        <v>114</v>
      </c>
      <c r="K2" s="36" t="s">
        <v>115</v>
      </c>
      <c r="L2" s="3" t="s">
        <v>50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customFormat="false" ht="14.25" hidden="false" customHeight="false" outlineLevel="0" collapsed="false">
      <c r="A3" s="37" t="s">
        <v>51</v>
      </c>
      <c r="B3" s="38"/>
      <c r="C3" s="39"/>
      <c r="D3" s="39"/>
      <c r="E3" s="39" t="s">
        <v>116</v>
      </c>
      <c r="F3" s="39" t="s">
        <v>117</v>
      </c>
      <c r="G3" s="39"/>
      <c r="H3" s="39"/>
      <c r="I3" s="39" t="s">
        <v>118</v>
      </c>
      <c r="J3" s="39"/>
      <c r="K3" s="39"/>
      <c r="L3" s="3" t="s">
        <v>14</v>
      </c>
      <c r="M3" s="35"/>
    </row>
    <row r="4" customFormat="false" ht="14.25" hidden="false" customHeight="false" outlineLevel="0" collapsed="false">
      <c r="A4" s="40" t="s">
        <v>119</v>
      </c>
      <c r="B4" s="41" t="s">
        <v>16</v>
      </c>
      <c r="C4" s="41" t="s">
        <v>16</v>
      </c>
      <c r="D4" s="41" t="s">
        <v>16</v>
      </c>
      <c r="E4" s="41" t="s">
        <v>17</v>
      </c>
      <c r="F4" s="41" t="s">
        <v>17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3" t="s">
        <v>18</v>
      </c>
      <c r="M4" s="35"/>
    </row>
    <row r="5" customFormat="false" ht="14.25" hidden="false" customHeight="false" outlineLevel="0" collapsed="false">
      <c r="A5" s="10" t="s">
        <v>19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  <c r="M5" s="35"/>
    </row>
    <row r="6" customFormat="false" ht="11.25" hidden="false" customHeight="true" outlineLevel="0" collapsed="false">
      <c r="A6" s="42" t="s">
        <v>120</v>
      </c>
      <c r="B6" s="42" t="s">
        <v>60</v>
      </c>
      <c r="C6" s="42" t="s">
        <v>90</v>
      </c>
      <c r="D6" s="42" t="s">
        <v>121</v>
      </c>
      <c r="E6" s="42" t="s">
        <v>122</v>
      </c>
      <c r="F6" s="42" t="s">
        <v>123</v>
      </c>
      <c r="G6" s="42" t="s">
        <v>124</v>
      </c>
      <c r="H6" s="42" t="s">
        <v>125</v>
      </c>
      <c r="I6" s="42" t="s">
        <v>126</v>
      </c>
      <c r="J6" s="42" t="s">
        <v>127</v>
      </c>
      <c r="K6" s="42" t="s">
        <v>128</v>
      </c>
      <c r="L6" s="35"/>
      <c r="M6" s="35"/>
    </row>
    <row r="7" customFormat="false" ht="11.25" hidden="false" customHeight="true" outlineLevel="0" collapsed="false">
      <c r="A7" s="43" t="s">
        <v>129</v>
      </c>
      <c r="B7" s="44" t="s">
        <v>130</v>
      </c>
      <c r="C7" s="43" t="s">
        <v>131</v>
      </c>
      <c r="D7" s="43" t="n">
        <v>-100</v>
      </c>
      <c r="E7" s="43" t="s">
        <v>132</v>
      </c>
      <c r="F7" s="43" t="s">
        <v>133</v>
      </c>
      <c r="G7" s="43" t="s">
        <v>134</v>
      </c>
      <c r="H7" s="43" t="s">
        <v>135</v>
      </c>
      <c r="I7" s="43" t="s">
        <v>136</v>
      </c>
      <c r="J7" s="43" t="s">
        <v>137</v>
      </c>
      <c r="K7" s="43" t="s">
        <v>138</v>
      </c>
      <c r="L7" s="35"/>
      <c r="M7" s="35"/>
    </row>
    <row r="8" customFormat="false" ht="11.25" hidden="false" customHeight="true" outlineLevel="0" collapsed="false">
      <c r="A8" s="43" t="s">
        <v>139</v>
      </c>
      <c r="B8" s="44" t="s">
        <v>140</v>
      </c>
      <c r="C8" s="43" t="s">
        <v>131</v>
      </c>
      <c r="D8" s="43" t="n">
        <v>-100</v>
      </c>
      <c r="E8" s="43" t="s">
        <v>141</v>
      </c>
      <c r="F8" s="43" t="s">
        <v>133</v>
      </c>
      <c r="G8" s="43" t="s">
        <v>134</v>
      </c>
      <c r="H8" s="43" t="s">
        <v>142</v>
      </c>
      <c r="I8" s="43" t="s">
        <v>136</v>
      </c>
      <c r="J8" s="43" t="s">
        <v>137</v>
      </c>
      <c r="K8" s="43" t="s">
        <v>138</v>
      </c>
      <c r="L8" s="35"/>
      <c r="M8" s="35"/>
    </row>
    <row r="9" customFormat="false" ht="11.2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35"/>
      <c r="M9" s="35"/>
    </row>
    <row r="10" customFormat="false" ht="11.25" hidden="false" customHeight="true" outlineLevel="0" collapsed="false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customFormat="false" ht="11.25" hidden="false" customHeight="true" outlineLevel="0" collapsed="false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customFormat="false" ht="14.25" hidden="false" customHeight="false" outlineLevel="0" collapsed="false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customFormat="false" ht="14.25" hidden="false" customHeight="false" outlineLevel="0" collapsed="false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customFormat="false" ht="14.25" hidden="false" customHeight="false" outlineLevel="0" collapsed="false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customFormat="false" ht="14.25" hidden="false" customHeight="false" outlineLevel="0" collapsed="false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customFormat="false" ht="14.25" hidden="false" customHeight="false" outlineLevel="0" collapsed="false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customFormat="false" ht="14.25" hidden="false" customHeight="false" outlineLevel="0" collapsed="false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customFormat="false" ht="14.25" hidden="false" customHeight="false" outlineLevel="0" collapsed="false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customFormat="false" ht="14.25" hidden="false" customHeight="false" outlineLevel="0" collapsed="false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customFormat="false" ht="14.25" hidden="false" customHeight="false" outlineLevel="0" collapsed="false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customFormat="false" ht="14.25" hidden="false" customHeight="false" outlineLevel="0" collapsed="false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7" activeCellId="0" sqref="E17"/>
    </sheetView>
  </sheetViews>
  <sheetFormatPr defaultColWidth="10.82421875" defaultRowHeight="14.25" zeroHeight="false" outlineLevelRow="0" outlineLevelCol="0"/>
  <cols>
    <col collapsed="false" customWidth="true" hidden="false" outlineLevel="0" max="3" min="3" style="45" width="35.71"/>
    <col collapsed="false" customWidth="true" hidden="false" outlineLevel="0" max="4" min="4" style="1" width="9.85"/>
    <col collapsed="false" customWidth="true" hidden="false" outlineLevel="0" max="5" min="5" style="1" width="24.76"/>
    <col collapsed="false" customWidth="true" hidden="false" outlineLevel="0" max="6" min="6" style="1" width="16.69"/>
    <col collapsed="false" customWidth="true" hidden="false" outlineLevel="0" max="7" min="7" style="1" width="21.22"/>
    <col collapsed="false" customWidth="true" hidden="false" outlineLevel="0" max="8" min="8" style="1" width="15.37"/>
    <col collapsed="false" customWidth="true" hidden="false" outlineLevel="0" max="9" min="9" style="1" width="19.08"/>
    <col collapsed="false" customWidth="true" hidden="false" outlineLevel="0" max="10" min="10" style="1" width="33.9"/>
    <col collapsed="false" customWidth="true" hidden="false" outlineLevel="0" max="11" min="11" style="1" width="17.18"/>
    <col collapsed="false" customWidth="true" hidden="false" outlineLevel="0" max="12" min="12" style="1" width="18.34"/>
    <col collapsed="false" customWidth="true" hidden="false" outlineLevel="0" max="13" min="13" style="1" width="16.6"/>
    <col collapsed="false" customWidth="true" hidden="false" outlineLevel="0" max="14" min="14" style="1" width="15.88"/>
    <col collapsed="false" customWidth="true" hidden="false" outlineLevel="0" max="15" min="15" style="1" width="28.3"/>
    <col collapsed="false" customWidth="true" hidden="false" outlineLevel="0" max="16" min="16" style="1" width="11.7"/>
    <col collapsed="false" customWidth="true" hidden="false" outlineLevel="0" max="17" min="17" style="1" width="32.22"/>
    <col collapsed="false" customWidth="true" hidden="false" outlineLevel="0" max="18" min="18" style="1" width="13.02"/>
    <col collapsed="false" customWidth="true" hidden="false" outlineLevel="0" max="19" min="19" style="1" width="14.79"/>
    <col collapsed="false" customWidth="true" hidden="false" outlineLevel="0" max="20" min="20" style="1" width="15.57"/>
    <col collapsed="false" customWidth="true" hidden="false" outlineLevel="0" max="21" min="21" style="1" width="18.26"/>
    <col collapsed="false" customWidth="true" hidden="false" outlineLevel="0" max="1024" min="1024" style="1" width="11.57"/>
  </cols>
  <sheetData>
    <row r="1" customFormat="false" ht="13.8" hidden="false" customHeight="false" outlineLevel="0" collapsed="false">
      <c r="A1" s="2" t="s">
        <v>10</v>
      </c>
      <c r="B1" s="46"/>
      <c r="C1" s="47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2" t="s">
        <v>10</v>
      </c>
      <c r="B2" s="46"/>
      <c r="C2" s="48" t="s">
        <v>10</v>
      </c>
      <c r="D2" s="4" t="s">
        <v>143</v>
      </c>
      <c r="E2" s="4" t="s">
        <v>144</v>
      </c>
      <c r="F2" s="4" t="s">
        <v>145</v>
      </c>
      <c r="G2" s="4" t="s">
        <v>146</v>
      </c>
      <c r="H2" s="4" t="s">
        <v>147</v>
      </c>
      <c r="I2" s="4" t="s">
        <v>148</v>
      </c>
      <c r="J2" s="4" t="s">
        <v>149</v>
      </c>
      <c r="K2" s="4" t="s">
        <v>150</v>
      </c>
      <c r="L2" s="4" t="s">
        <v>151</v>
      </c>
      <c r="M2" s="4" t="s">
        <v>152</v>
      </c>
      <c r="N2" s="4" t="s">
        <v>153</v>
      </c>
      <c r="O2" s="4" t="s">
        <v>154</v>
      </c>
      <c r="P2" s="4" t="s">
        <v>155</v>
      </c>
      <c r="Q2" s="4" t="s">
        <v>156</v>
      </c>
      <c r="R2" s="4" t="s">
        <v>157</v>
      </c>
      <c r="S2" s="4" t="s">
        <v>158</v>
      </c>
      <c r="T2" s="4" t="s">
        <v>159</v>
      </c>
      <c r="U2" s="3" t="s">
        <v>50</v>
      </c>
    </row>
    <row r="3" customFormat="false" ht="13.8" hidden="false" customHeight="false" outlineLevel="0" collapsed="false">
      <c r="A3" s="2" t="s">
        <v>10</v>
      </c>
      <c r="B3" s="46"/>
      <c r="C3" s="49" t="s">
        <v>10</v>
      </c>
      <c r="D3" s="6" t="s">
        <v>160</v>
      </c>
      <c r="E3" s="6" t="s">
        <v>160</v>
      </c>
      <c r="F3" s="6" t="s">
        <v>161</v>
      </c>
      <c r="G3" s="6" t="s">
        <v>161</v>
      </c>
      <c r="H3" s="6" t="s">
        <v>161</v>
      </c>
      <c r="I3" s="6" t="s">
        <v>161</v>
      </c>
      <c r="J3" s="6" t="s">
        <v>162</v>
      </c>
      <c r="K3" s="6" t="s">
        <v>163</v>
      </c>
      <c r="L3" s="6" t="s">
        <v>162</v>
      </c>
      <c r="M3" s="6" t="s">
        <v>162</v>
      </c>
      <c r="N3" s="6" t="s">
        <v>164</v>
      </c>
      <c r="O3" s="6" t="s">
        <v>164</v>
      </c>
      <c r="P3" s="6" t="s">
        <v>164</v>
      </c>
      <c r="Q3" s="6" t="s">
        <v>162</v>
      </c>
      <c r="R3" s="6" t="s">
        <v>161</v>
      </c>
      <c r="S3" s="6" t="s">
        <v>161</v>
      </c>
      <c r="T3" s="6"/>
      <c r="U3" s="3" t="s">
        <v>14</v>
      </c>
    </row>
    <row r="4" customFormat="false" ht="13.8" hidden="false" customHeight="false" outlineLevel="0" collapsed="false">
      <c r="A4" s="9" t="s">
        <v>165</v>
      </c>
      <c r="B4" s="9" t="s">
        <v>16</v>
      </c>
      <c r="C4" s="50" t="s">
        <v>119</v>
      </c>
      <c r="D4" s="9" t="s">
        <v>17</v>
      </c>
      <c r="E4" s="9" t="s">
        <v>15</v>
      </c>
      <c r="F4" s="9" t="s">
        <v>166</v>
      </c>
      <c r="G4" s="9" t="s">
        <v>166</v>
      </c>
      <c r="H4" s="9" t="s">
        <v>166</v>
      </c>
      <c r="I4" s="9" t="s">
        <v>166</v>
      </c>
      <c r="J4" s="9" t="s">
        <v>166</v>
      </c>
      <c r="K4" s="9" t="s">
        <v>17</v>
      </c>
      <c r="L4" s="9" t="s">
        <v>166</v>
      </c>
      <c r="M4" s="9" t="s">
        <v>166</v>
      </c>
      <c r="N4" s="9" t="s">
        <v>166</v>
      </c>
      <c r="O4" s="9" t="s">
        <v>17</v>
      </c>
      <c r="P4" s="9" t="s">
        <v>17</v>
      </c>
      <c r="Q4" s="9" t="s">
        <v>166</v>
      </c>
      <c r="R4" s="9" t="s">
        <v>166</v>
      </c>
      <c r="S4" s="9" t="s">
        <v>166</v>
      </c>
      <c r="T4" s="9" t="s">
        <v>16</v>
      </c>
      <c r="U4" s="3" t="s">
        <v>18</v>
      </c>
    </row>
    <row r="5" customFormat="false" ht="13.8" hidden="false" customHeight="false" outlineLevel="0" collapsed="false">
      <c r="A5" s="2" t="s">
        <v>10</v>
      </c>
      <c r="B5" s="46"/>
      <c r="C5" s="51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="12" customFormat="true" ht="13.8" hidden="false" customHeight="false" outlineLevel="0" collapsed="false">
      <c r="A6" s="52" t="s">
        <v>167</v>
      </c>
      <c r="B6" s="52" t="s">
        <v>168</v>
      </c>
      <c r="C6" s="52" t="s">
        <v>60</v>
      </c>
      <c r="D6" s="52" t="s">
        <v>169</v>
      </c>
      <c r="E6" s="52" t="s">
        <v>170</v>
      </c>
      <c r="F6" s="52" t="s">
        <v>171</v>
      </c>
      <c r="G6" s="52" t="s">
        <v>172</v>
      </c>
      <c r="H6" s="52" t="s">
        <v>173</v>
      </c>
      <c r="I6" s="52" t="s">
        <v>174</v>
      </c>
      <c r="J6" s="52" t="s">
        <v>175</v>
      </c>
      <c r="K6" s="52" t="s">
        <v>176</v>
      </c>
      <c r="L6" s="52" t="s">
        <v>177</v>
      </c>
      <c r="M6" s="52" t="s">
        <v>178</v>
      </c>
      <c r="N6" s="52" t="s">
        <v>179</v>
      </c>
      <c r="O6" s="52" t="s">
        <v>180</v>
      </c>
      <c r="P6" s="52" t="s">
        <v>181</v>
      </c>
      <c r="Q6" s="52" t="s">
        <v>182</v>
      </c>
      <c r="R6" s="52" t="s">
        <v>183</v>
      </c>
      <c r="S6" s="52" t="s">
        <v>184</v>
      </c>
      <c r="T6" s="52" t="s">
        <v>185</v>
      </c>
    </row>
    <row r="7" customFormat="false" ht="13.8" hidden="false" customHeight="false" outlineLevel="0" collapsed="false">
      <c r="A7" s="53" t="n">
        <v>1</v>
      </c>
      <c r="B7" s="22" t="s">
        <v>186</v>
      </c>
      <c r="C7" s="48" t="s">
        <v>187</v>
      </c>
      <c r="D7" s="2" t="n">
        <v>2</v>
      </c>
      <c r="E7" s="54" t="s">
        <v>35</v>
      </c>
      <c r="F7" s="2" t="n">
        <v>100</v>
      </c>
      <c r="G7" s="2" t="n">
        <v>0</v>
      </c>
      <c r="H7" s="2" t="n">
        <v>450</v>
      </c>
      <c r="I7" s="2" t="n">
        <v>450</v>
      </c>
      <c r="J7" s="2" t="n">
        <v>300</v>
      </c>
      <c r="K7" s="2" t="n">
        <v>1033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120</v>
      </c>
      <c r="R7" s="2" t="n">
        <v>450</v>
      </c>
      <c r="S7" s="2" t="n">
        <v>450</v>
      </c>
      <c r="T7" s="2" t="s">
        <v>188</v>
      </c>
    </row>
    <row r="8" customFormat="false" ht="13.8" hidden="false" customHeight="false" outlineLevel="0" collapsed="false">
      <c r="A8" s="53" t="n">
        <v>2</v>
      </c>
      <c r="B8" s="22" t="s">
        <v>189</v>
      </c>
      <c r="C8" s="48" t="s">
        <v>190</v>
      </c>
      <c r="D8" s="2" t="n">
        <v>3</v>
      </c>
      <c r="E8" s="54" t="s">
        <v>191</v>
      </c>
      <c r="F8" s="2" t="n">
        <v>100</v>
      </c>
      <c r="G8" s="2" t="n">
        <v>0</v>
      </c>
      <c r="H8" s="2" t="n">
        <v>450</v>
      </c>
      <c r="I8" s="2" t="n">
        <v>450</v>
      </c>
      <c r="J8" s="2" t="n">
        <v>300</v>
      </c>
      <c r="K8" s="2" t="n">
        <v>5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120</v>
      </c>
      <c r="R8" s="2" t="n">
        <v>450</v>
      </c>
      <c r="S8" s="2" t="n">
        <v>450</v>
      </c>
      <c r="T8" s="2" t="s">
        <v>188</v>
      </c>
    </row>
    <row r="9" customFormat="false" ht="13.8" hidden="false" customHeight="false" outlineLevel="0" collapsed="false">
      <c r="A9" s="53" t="n">
        <v>4</v>
      </c>
      <c r="B9" s="22" t="s">
        <v>192</v>
      </c>
      <c r="C9" s="48" t="s">
        <v>193</v>
      </c>
      <c r="D9" s="2" t="n">
        <v>1</v>
      </c>
      <c r="E9" s="54" t="s">
        <v>194</v>
      </c>
      <c r="F9" s="2" t="n">
        <v>1500</v>
      </c>
      <c r="G9" s="2" t="n">
        <v>5000</v>
      </c>
      <c r="H9" s="2" t="n">
        <v>450</v>
      </c>
      <c r="I9" s="2" t="n">
        <v>450</v>
      </c>
      <c r="J9" s="2" t="n">
        <v>300</v>
      </c>
      <c r="K9" s="2" t="n">
        <v>15</v>
      </c>
      <c r="L9" s="2" t="n">
        <v>200</v>
      </c>
      <c r="M9" s="2" t="n">
        <v>200</v>
      </c>
      <c r="N9" s="2" t="n">
        <v>0</v>
      </c>
      <c r="O9" s="2" t="n">
        <v>0</v>
      </c>
      <c r="P9" s="2" t="n">
        <v>0</v>
      </c>
      <c r="Q9" s="2" t="n">
        <v>120</v>
      </c>
      <c r="R9" s="2" t="n">
        <v>450</v>
      </c>
      <c r="S9" s="2" t="n">
        <v>450</v>
      </c>
      <c r="T9" s="2" t="s">
        <v>195</v>
      </c>
    </row>
    <row r="10" customFormat="false" ht="13.8" hidden="false" customHeight="false" outlineLevel="0" collapsed="false">
      <c r="A10" s="53" t="n">
        <v>5</v>
      </c>
      <c r="B10" s="22" t="s">
        <v>196</v>
      </c>
      <c r="C10" s="48" t="s">
        <v>197</v>
      </c>
      <c r="D10" s="2" t="n">
        <v>2</v>
      </c>
      <c r="E10" s="54" t="s">
        <v>198</v>
      </c>
      <c r="F10" s="2" t="n">
        <v>1500</v>
      </c>
      <c r="G10" s="2" t="n">
        <v>5000</v>
      </c>
      <c r="H10" s="2" t="n">
        <v>450</v>
      </c>
      <c r="I10" s="2" t="n">
        <v>450</v>
      </c>
      <c r="J10" s="2" t="n">
        <v>300</v>
      </c>
      <c r="K10" s="2" t="n">
        <v>15</v>
      </c>
      <c r="L10" s="2" t="n">
        <v>200</v>
      </c>
      <c r="M10" s="2" t="n">
        <v>200</v>
      </c>
      <c r="N10" s="2" t="n">
        <v>600</v>
      </c>
      <c r="O10" s="2" t="n">
        <v>0</v>
      </c>
      <c r="P10" s="2" t="n">
        <v>0</v>
      </c>
      <c r="Q10" s="2" t="n">
        <v>120</v>
      </c>
      <c r="R10" s="2" t="n">
        <v>450</v>
      </c>
      <c r="S10" s="2" t="n">
        <v>450</v>
      </c>
      <c r="T10" s="2" t="s">
        <v>188</v>
      </c>
    </row>
    <row r="11" customFormat="false" ht="13.8" hidden="false" customHeight="false" outlineLevel="0" collapsed="false">
      <c r="A11" s="53" t="n">
        <v>8</v>
      </c>
      <c r="B11" s="22" t="s">
        <v>199</v>
      </c>
      <c r="C11" s="48" t="s">
        <v>200</v>
      </c>
      <c r="D11" s="2" t="n">
        <v>0.5</v>
      </c>
      <c r="E11" s="54" t="s">
        <v>201</v>
      </c>
      <c r="F11" s="2" t="n">
        <v>1500</v>
      </c>
      <c r="G11" s="2" t="n">
        <v>5000</v>
      </c>
      <c r="H11" s="2" t="n">
        <v>450</v>
      </c>
      <c r="I11" s="2" t="n">
        <v>450</v>
      </c>
      <c r="J11" s="2" t="n">
        <v>300</v>
      </c>
      <c r="K11" s="2" t="n">
        <v>15</v>
      </c>
      <c r="L11" s="2" t="n">
        <v>400</v>
      </c>
      <c r="M11" s="2" t="n">
        <v>400</v>
      </c>
      <c r="N11" s="2" t="n">
        <v>600</v>
      </c>
      <c r="O11" s="2" t="n">
        <v>0</v>
      </c>
      <c r="P11" s="2" t="n">
        <v>0</v>
      </c>
      <c r="Q11" s="2" t="n">
        <v>120</v>
      </c>
      <c r="R11" s="2" t="n">
        <v>450</v>
      </c>
      <c r="S11" s="2" t="n">
        <v>450</v>
      </c>
      <c r="T11" s="2" t="s">
        <v>188</v>
      </c>
    </row>
    <row r="12" customFormat="false" ht="13.8" hidden="false" customHeight="false" outlineLevel="0" collapsed="false">
      <c r="A12" s="53" t="n">
        <v>9</v>
      </c>
      <c r="B12" s="22" t="s">
        <v>202</v>
      </c>
      <c r="C12" s="48" t="s">
        <v>203</v>
      </c>
      <c r="D12" s="2" t="n">
        <v>0.5</v>
      </c>
      <c r="E12" s="54" t="s">
        <v>204</v>
      </c>
      <c r="F12" s="2" t="n">
        <v>1500</v>
      </c>
      <c r="G12" s="2" t="n">
        <v>5000</v>
      </c>
      <c r="H12" s="2" t="n">
        <v>450</v>
      </c>
      <c r="I12" s="2" t="n">
        <v>450</v>
      </c>
      <c r="J12" s="2" t="n">
        <v>300</v>
      </c>
      <c r="K12" s="2" t="n">
        <v>15</v>
      </c>
      <c r="L12" s="2" t="n">
        <v>400</v>
      </c>
      <c r="M12" s="2" t="n">
        <v>400</v>
      </c>
      <c r="N12" s="2" t="n">
        <v>600</v>
      </c>
      <c r="O12" s="2" t="n">
        <v>6.2</v>
      </c>
      <c r="P12" s="2" t="n">
        <v>6.2</v>
      </c>
      <c r="Q12" s="2" t="n">
        <v>120</v>
      </c>
      <c r="R12" s="2" t="n">
        <v>450</v>
      </c>
      <c r="S12" s="2" t="n">
        <v>450</v>
      </c>
      <c r="T12" s="2" t="s">
        <v>188</v>
      </c>
    </row>
    <row r="13" customFormat="false" ht="13.8" hidden="false" customHeight="false" outlineLevel="0" collapsed="false">
      <c r="A13" s="20" t="n">
        <v>12</v>
      </c>
      <c r="B13" s="20" t="s">
        <v>205</v>
      </c>
      <c r="C13" s="55" t="s">
        <v>206</v>
      </c>
      <c r="D13" s="56" t="n">
        <v>70</v>
      </c>
      <c r="E13" s="54" t="s">
        <v>207</v>
      </c>
      <c r="F13" s="56" t="n">
        <v>1500</v>
      </c>
      <c r="G13" s="56" t="n">
        <v>5000</v>
      </c>
      <c r="H13" s="56" t="n">
        <v>450</v>
      </c>
      <c r="I13" s="56" t="n">
        <v>450</v>
      </c>
      <c r="J13" s="56" t="n">
        <v>300</v>
      </c>
      <c r="K13" s="56" t="n">
        <v>30</v>
      </c>
      <c r="L13" s="56" t="n">
        <v>0</v>
      </c>
      <c r="M13" s="56" t="n">
        <v>0</v>
      </c>
      <c r="N13" s="56" t="n">
        <v>600</v>
      </c>
      <c r="O13" s="56" t="n">
        <v>0</v>
      </c>
      <c r="P13" s="56" t="n">
        <v>0</v>
      </c>
      <c r="Q13" s="2" t="n">
        <v>120</v>
      </c>
      <c r="R13" s="56" t="n">
        <v>450</v>
      </c>
      <c r="S13" s="56" t="n">
        <v>450</v>
      </c>
      <c r="T13" s="2" t="s">
        <v>188</v>
      </c>
    </row>
    <row r="14" customFormat="false" ht="13.8" hidden="false" customHeight="false" outlineLevel="0" collapsed="false">
      <c r="A14" s="53" t="n">
        <v>13</v>
      </c>
      <c r="B14" s="22" t="s">
        <v>208</v>
      </c>
      <c r="C14" s="48" t="s">
        <v>209</v>
      </c>
      <c r="D14" s="2" t="n">
        <v>1</v>
      </c>
      <c r="E14" s="54" t="s">
        <v>210</v>
      </c>
      <c r="F14" s="2" t="n">
        <v>1000</v>
      </c>
      <c r="G14" s="2" t="n">
        <v>5000</v>
      </c>
      <c r="H14" s="2" t="n">
        <v>450</v>
      </c>
      <c r="I14" s="2" t="n">
        <v>450</v>
      </c>
      <c r="J14" s="2" t="n">
        <v>300</v>
      </c>
      <c r="K14" s="2" t="n">
        <v>30</v>
      </c>
      <c r="L14" s="2" t="n">
        <v>0</v>
      </c>
      <c r="M14" s="2" t="n">
        <v>0</v>
      </c>
      <c r="N14" s="2" t="n">
        <v>600</v>
      </c>
      <c r="O14" s="2" t="n">
        <v>4</v>
      </c>
      <c r="P14" s="2" t="n">
        <v>4</v>
      </c>
      <c r="Q14" s="2" t="n">
        <v>120</v>
      </c>
      <c r="R14" s="2" t="n">
        <v>450</v>
      </c>
      <c r="S14" s="2" t="n">
        <v>450</v>
      </c>
      <c r="T14" s="2" t="s">
        <v>188</v>
      </c>
    </row>
    <row r="15" customFormat="false" ht="13.8" hidden="false" customHeight="false" outlineLevel="0" collapsed="false">
      <c r="A15" s="53" t="n">
        <v>14</v>
      </c>
      <c r="B15" s="22" t="s">
        <v>205</v>
      </c>
      <c r="C15" s="55" t="s">
        <v>211</v>
      </c>
      <c r="D15" s="2" t="n">
        <v>15</v>
      </c>
      <c r="E15" s="54" t="s">
        <v>212</v>
      </c>
      <c r="F15" s="2" t="n">
        <v>1000</v>
      </c>
      <c r="G15" s="2" t="n">
        <v>5000</v>
      </c>
      <c r="H15" s="2" t="n">
        <v>450</v>
      </c>
      <c r="I15" s="2" t="n">
        <v>450</v>
      </c>
      <c r="J15" s="2" t="n">
        <v>300</v>
      </c>
      <c r="K15" s="2" t="n">
        <v>30</v>
      </c>
      <c r="L15" s="2" t="n">
        <v>0</v>
      </c>
      <c r="M15" s="2" t="n">
        <v>0</v>
      </c>
      <c r="N15" s="2" t="n">
        <v>600</v>
      </c>
      <c r="O15" s="2" t="n">
        <v>0</v>
      </c>
      <c r="P15" s="2" t="n">
        <v>0</v>
      </c>
      <c r="Q15" s="2" t="n">
        <v>120</v>
      </c>
      <c r="R15" s="2" t="n">
        <v>450</v>
      </c>
      <c r="S15" s="2" t="n">
        <v>450</v>
      </c>
      <c r="T15" s="2" t="s">
        <v>188</v>
      </c>
    </row>
    <row r="16" customFormat="false" ht="13.8" hidden="false" customHeight="false" outlineLevel="0" collapsed="false">
      <c r="A16" s="53" t="n">
        <v>15</v>
      </c>
      <c r="B16" s="22" t="s">
        <v>213</v>
      </c>
      <c r="C16" s="48" t="s">
        <v>214</v>
      </c>
      <c r="D16" s="2" t="n">
        <v>3</v>
      </c>
      <c r="E16" s="54" t="s">
        <v>215</v>
      </c>
      <c r="F16" s="2" t="n">
        <v>1000</v>
      </c>
      <c r="G16" s="2" t="n">
        <v>750</v>
      </c>
      <c r="H16" s="2" t="n">
        <v>450</v>
      </c>
      <c r="I16" s="2" t="n">
        <v>450</v>
      </c>
      <c r="J16" s="2" t="n">
        <v>300</v>
      </c>
      <c r="K16" s="2" t="n">
        <v>300</v>
      </c>
      <c r="L16" s="2" t="n">
        <v>0</v>
      </c>
      <c r="M16" s="2" t="n">
        <v>0</v>
      </c>
      <c r="N16" s="2" t="n">
        <v>600</v>
      </c>
      <c r="O16" s="2" t="n">
        <v>0</v>
      </c>
      <c r="P16" s="2" t="n">
        <v>0</v>
      </c>
      <c r="Q16" s="2" t="n">
        <v>120</v>
      </c>
      <c r="R16" s="2" t="n">
        <v>450</v>
      </c>
      <c r="S16" s="2" t="n">
        <v>450</v>
      </c>
      <c r="T16" s="2" t="s">
        <v>188</v>
      </c>
    </row>
    <row r="17" customFormat="false" ht="13.8" hidden="false" customHeight="false" outlineLevel="0" collapsed="false">
      <c r="A17" s="53" t="n">
        <v>16</v>
      </c>
      <c r="B17" s="22" t="s">
        <v>216</v>
      </c>
      <c r="C17" s="48" t="s">
        <v>217</v>
      </c>
      <c r="D17" s="2" t="n">
        <v>2</v>
      </c>
      <c r="E17" s="54" t="s">
        <v>218</v>
      </c>
      <c r="F17" s="2" t="n">
        <v>100</v>
      </c>
      <c r="G17" s="2" t="n">
        <v>0</v>
      </c>
      <c r="H17" s="2" t="n">
        <v>450</v>
      </c>
      <c r="I17" s="2" t="n">
        <v>450</v>
      </c>
      <c r="J17" s="2" t="n">
        <v>300</v>
      </c>
      <c r="K17" s="2" t="n">
        <v>30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120</v>
      </c>
      <c r="R17" s="2" t="n">
        <v>450</v>
      </c>
      <c r="S17" s="2" t="n">
        <v>450</v>
      </c>
      <c r="T17" s="2" t="s">
        <v>188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11.859375" defaultRowHeight="13.8" zeroHeight="false" outlineLevelRow="0" outlineLevelCol="0"/>
  <cols>
    <col collapsed="false" customWidth="true" hidden="false" outlineLevel="0" max="1" min="1" style="0" width="32.55"/>
    <col collapsed="false" customWidth="true" hidden="false" outlineLevel="0" max="2" min="2" style="3" width="32.55"/>
    <col collapsed="false" customWidth="true" hidden="false" outlineLevel="0" max="3" min="3" style="1" width="23.35"/>
    <col collapsed="false" customWidth="true" hidden="false" outlineLevel="0" max="4" min="4" style="1" width="14.28"/>
    <col collapsed="false" customWidth="true" hidden="false" outlineLevel="0" max="5" min="5" style="1" width="21.48"/>
    <col collapsed="false" customWidth="true" hidden="false" outlineLevel="0" max="6" min="6" style="1" width="28.03"/>
    <col collapsed="false" customWidth="true" hidden="false" outlineLevel="0" max="7" min="7" style="1" width="14.69"/>
    <col collapsed="false" customWidth="true" hidden="false" outlineLevel="0" max="8" min="8" style="1" width="17.71"/>
    <col collapsed="false" customWidth="true" hidden="false" outlineLevel="0" max="9" min="9" style="1" width="13.29"/>
    <col collapsed="false" customWidth="true" hidden="false" outlineLevel="0" max="10" min="10" style="1" width="17.29"/>
    <col collapsed="false" customWidth="true" hidden="false" outlineLevel="0" max="11" min="11" style="1" width="8.57"/>
    <col collapsed="false" customWidth="true" hidden="false" outlineLevel="0" max="12" min="12" style="1" width="7.36"/>
    <col collapsed="false" customWidth="true" hidden="false" outlineLevel="0" max="13" min="13" style="1" width="8.08"/>
    <col collapsed="false" customWidth="true" hidden="false" outlineLevel="0" max="14" min="14" style="1" width="18.26"/>
    <col collapsed="false" customWidth="true" hidden="false" outlineLevel="0" max="15" min="15" style="1" width="17.29"/>
    <col collapsed="false" customWidth="true" hidden="false" outlineLevel="0" max="17" min="17" style="1" width="14.15"/>
  </cols>
  <sheetData>
    <row r="1" customFormat="false" ht="13.8" hidden="false" customHeight="false" outlineLevel="0" collapsed="false">
      <c r="A1" s="2" t="s">
        <v>0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customFormat="false" ht="13.8" hidden="false" customHeight="false" outlineLevel="0" collapsed="false">
      <c r="A2" s="4" t="s">
        <v>10</v>
      </c>
      <c r="B2" s="4" t="s">
        <v>10</v>
      </c>
      <c r="C2" s="4" t="s">
        <v>219</v>
      </c>
      <c r="D2" s="4" t="s">
        <v>220</v>
      </c>
      <c r="E2" s="4" t="s">
        <v>221</v>
      </c>
      <c r="F2" s="4" t="s">
        <v>222</v>
      </c>
      <c r="G2" s="4" t="s">
        <v>223</v>
      </c>
      <c r="H2" s="4" t="s">
        <v>224</v>
      </c>
      <c r="I2" s="4" t="s">
        <v>225</v>
      </c>
      <c r="J2" s="4" t="s">
        <v>226</v>
      </c>
      <c r="K2" s="4" t="s">
        <v>227</v>
      </c>
      <c r="L2" s="4" t="s">
        <v>228</v>
      </c>
      <c r="M2" s="4" t="s">
        <v>229</v>
      </c>
      <c r="N2" s="3" t="s">
        <v>50</v>
      </c>
    </row>
    <row r="3" customFormat="false" ht="13.8" hidden="false" customHeight="false" outlineLevel="0" collapsed="false">
      <c r="A3" s="6" t="s">
        <v>10</v>
      </c>
      <c r="B3" s="6" t="s">
        <v>10</v>
      </c>
      <c r="C3" s="6" t="s">
        <v>230</v>
      </c>
      <c r="D3" s="6" t="s">
        <v>230</v>
      </c>
      <c r="E3" s="6" t="s">
        <v>230</v>
      </c>
      <c r="F3" s="6" t="s">
        <v>230</v>
      </c>
      <c r="G3" s="6" t="s">
        <v>231</v>
      </c>
      <c r="H3" s="6" t="s">
        <v>231</v>
      </c>
      <c r="I3" s="6" t="s">
        <v>232</v>
      </c>
      <c r="J3" s="6" t="s">
        <v>163</v>
      </c>
      <c r="K3" s="6" t="s">
        <v>164</v>
      </c>
      <c r="L3" s="6" t="s">
        <v>233</v>
      </c>
      <c r="M3" s="6" t="s">
        <v>234</v>
      </c>
      <c r="N3" s="3" t="s">
        <v>14</v>
      </c>
    </row>
    <row r="4" customFormat="false" ht="13.8" hidden="false" customHeight="false" outlineLevel="0" collapsed="false">
      <c r="A4" s="9" t="s">
        <v>10</v>
      </c>
      <c r="B4" s="9" t="s">
        <v>10</v>
      </c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3" t="s">
        <v>18</v>
      </c>
    </row>
    <row r="5" customFormat="false" ht="13.8" hidden="false" customHeight="false" outlineLevel="0" collapsed="false">
      <c r="A5" s="10" t="s">
        <v>19</v>
      </c>
      <c r="B5" s="10" t="s">
        <v>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customFormat="false" ht="13.8" hidden="false" customHeight="false" outlineLevel="0" collapsed="false">
      <c r="A6" s="56" t="s">
        <v>235</v>
      </c>
      <c r="B6" s="0"/>
      <c r="C6" s="57" t="n">
        <f aca="false">AVERAGE(C10:C13)</f>
        <v>736.666666666667</v>
      </c>
      <c r="D6" s="57" t="n">
        <f aca="false">AVERAGE(D10:D13)</f>
        <v>215</v>
      </c>
      <c r="E6" s="57" t="n">
        <f aca="false">AVERAGE(E10:E13)</f>
        <v>213</v>
      </c>
      <c r="F6" s="57" t="n">
        <f aca="false">AVERAGE(F10:F13)</f>
        <v>70.6333333333333</v>
      </c>
      <c r="G6" s="57" t="n">
        <f aca="false">AVERAGE(G10:G13)</f>
        <v>29.0666666666667</v>
      </c>
      <c r="H6" s="57" t="n">
        <f aca="false">AVERAGE(H10:H13)</f>
        <v>33.2333333333333</v>
      </c>
      <c r="I6" s="57" t="n">
        <f aca="false">AVERAGE(I10:I13)</f>
        <v>44.3666666666667</v>
      </c>
      <c r="J6" s="57" t="n">
        <f aca="false">AVERAGE(J10:J13)</f>
        <v>15.2</v>
      </c>
      <c r="K6" s="57" t="n">
        <f aca="false">AVERAGE(K10:K13)</f>
        <v>623</v>
      </c>
      <c r="L6" s="57" t="n">
        <f aca="false">AVERAGE(L10:L13)</f>
        <v>16.6666666666667</v>
      </c>
      <c r="M6" s="57" t="n">
        <f aca="false">AVERAGE(M10:M13)</f>
        <v>43.6666666666667</v>
      </c>
      <c r="N6" s="3" t="s">
        <v>236</v>
      </c>
    </row>
    <row r="7" customFormat="false" ht="13.8" hidden="false" customHeight="false" outlineLevel="0" collapsed="false">
      <c r="A7" s="56" t="s">
        <v>237</v>
      </c>
      <c r="B7" s="0"/>
      <c r="C7" s="57" t="n">
        <f aca="false">STDEVA(C10:C13)</f>
        <v>1.15470053837925</v>
      </c>
      <c r="D7" s="57" t="n">
        <f aca="false">STDEVA(D10:D13)</f>
        <v>0</v>
      </c>
      <c r="E7" s="57" t="n">
        <f aca="false">STDEVA(E10:E13)</f>
        <v>0</v>
      </c>
      <c r="F7" s="57" t="n">
        <f aca="false">STDEVA(F10:F13)</f>
        <v>0.305505046330394</v>
      </c>
      <c r="G7" s="57" t="n">
        <f aca="false">STDEVA(G10:G13)</f>
        <v>0.404145188432738</v>
      </c>
      <c r="H7" s="57" t="n">
        <f aca="false">STDEVA(H10:H13)</f>
        <v>1.98578280114753</v>
      </c>
      <c r="I7" s="57" t="n">
        <f aca="false">STDEVA(I10:I13)</f>
        <v>1.53079500042734</v>
      </c>
      <c r="J7" s="57" t="n">
        <f aca="false">STDEVA(J10:J13)</f>
        <v>1.05830052442584</v>
      </c>
      <c r="K7" s="57" t="n">
        <f aca="false">STDEVA(K10:K13)</f>
        <v>10.5356537528527</v>
      </c>
      <c r="L7" s="57" t="n">
        <f aca="false">STDEVA(L10:L13)</f>
        <v>0.577350269189626</v>
      </c>
      <c r="M7" s="57" t="n">
        <f aca="false">STDEVA(M10:M13)</f>
        <v>0.577350269189626</v>
      </c>
      <c r="N7" s="3" t="s">
        <v>238</v>
      </c>
    </row>
    <row r="8" customFormat="false" ht="13.8" hidden="false" customHeight="false" outlineLevel="0" collapsed="false">
      <c r="A8" s="20" t="s">
        <v>86</v>
      </c>
      <c r="B8" s="20" t="s">
        <v>169</v>
      </c>
      <c r="C8" s="20" t="s">
        <v>239</v>
      </c>
      <c r="D8" s="20" t="s">
        <v>240</v>
      </c>
      <c r="E8" s="20" t="s">
        <v>241</v>
      </c>
      <c r="F8" s="20" t="s">
        <v>242</v>
      </c>
      <c r="G8" s="20" t="s">
        <v>243</v>
      </c>
      <c r="H8" s="20" t="s">
        <v>244</v>
      </c>
      <c r="I8" s="20" t="s">
        <v>245</v>
      </c>
      <c r="J8" s="20" t="s">
        <v>176</v>
      </c>
      <c r="K8" s="20" t="s">
        <v>196</v>
      </c>
      <c r="L8" s="20" t="s">
        <v>246</v>
      </c>
      <c r="M8" s="20" t="s">
        <v>247</v>
      </c>
    </row>
    <row r="9" customFormat="false" ht="13.8" hidden="false" customHeight="false" outlineLevel="0" collapsed="false">
      <c r="A9" s="2" t="s">
        <v>248</v>
      </c>
      <c r="B9" s="2" t="n">
        <v>0</v>
      </c>
      <c r="C9" s="58" t="n">
        <v>725</v>
      </c>
      <c r="D9" s="58" t="n">
        <v>215</v>
      </c>
      <c r="E9" s="58" t="n">
        <v>213</v>
      </c>
      <c r="F9" s="2" t="n">
        <v>70</v>
      </c>
      <c r="G9" s="2" t="n">
        <v>30.6</v>
      </c>
      <c r="H9" s="58" t="n">
        <v>35.2</v>
      </c>
      <c r="I9" s="58" t="n">
        <v>40.6</v>
      </c>
      <c r="J9" s="58" t="n">
        <v>15.6</v>
      </c>
      <c r="K9" s="58" t="n">
        <v>627</v>
      </c>
      <c r="L9" s="58" t="n">
        <v>16</v>
      </c>
      <c r="M9" s="58" t="n">
        <v>43</v>
      </c>
      <c r="N9" s="3"/>
    </row>
    <row r="10" customFormat="false" ht="13.8" hidden="false" customHeight="false" outlineLevel="0" collapsed="false">
      <c r="A10" s="2" t="s">
        <v>249</v>
      </c>
      <c r="B10" s="2" t="n">
        <v>14</v>
      </c>
      <c r="C10" s="58" t="n">
        <v>736</v>
      </c>
      <c r="D10" s="58" t="n">
        <v>215</v>
      </c>
      <c r="E10" s="58" t="n">
        <v>213</v>
      </c>
      <c r="F10" s="2" t="n">
        <v>70.3</v>
      </c>
      <c r="G10" s="2" t="n">
        <v>29.3</v>
      </c>
      <c r="H10" s="58" t="n">
        <v>34.8</v>
      </c>
      <c r="I10" s="58" t="n">
        <v>43.8</v>
      </c>
      <c r="J10" s="58" t="n">
        <v>16</v>
      </c>
      <c r="K10" s="58" t="n">
        <v>624</v>
      </c>
      <c r="L10" s="58" t="n">
        <v>17</v>
      </c>
      <c r="M10" s="58" t="n">
        <v>44</v>
      </c>
      <c r="N10" s="3"/>
    </row>
    <row r="11" customFormat="false" ht="13.8" hidden="false" customHeight="false" outlineLevel="0" collapsed="false">
      <c r="A11" s="2" t="s">
        <v>250</v>
      </c>
      <c r="B11" s="2" t="n">
        <v>40</v>
      </c>
      <c r="C11" s="58" t="n">
        <v>736</v>
      </c>
      <c r="D11" s="58" t="n">
        <v>215</v>
      </c>
      <c r="E11" s="58" t="n">
        <v>213</v>
      </c>
      <c r="F11" s="2" t="n">
        <v>70.7</v>
      </c>
      <c r="G11" s="2" t="n">
        <v>29.3</v>
      </c>
      <c r="H11" s="58" t="n">
        <v>33.9</v>
      </c>
      <c r="I11" s="58" t="n">
        <v>43.2</v>
      </c>
      <c r="J11" s="58" t="n">
        <v>15.6</v>
      </c>
      <c r="K11" s="58" t="n">
        <v>633</v>
      </c>
      <c r="L11" s="58" t="n">
        <v>16</v>
      </c>
      <c r="M11" s="58" t="n">
        <v>43</v>
      </c>
      <c r="N11" s="3"/>
    </row>
    <row r="12" customFormat="false" ht="13.8" hidden="false" customHeight="false" outlineLevel="0" collapsed="false">
      <c r="A12" s="2" t="s">
        <v>251</v>
      </c>
      <c r="B12" s="2" t="n">
        <v>60</v>
      </c>
      <c r="C12" s="58" t="n">
        <v>738</v>
      </c>
      <c r="D12" s="58" t="n">
        <v>215</v>
      </c>
      <c r="E12" s="58" t="n">
        <v>213</v>
      </c>
      <c r="F12" s="2" t="n">
        <v>70.9</v>
      </c>
      <c r="G12" s="2" t="n">
        <v>28.6</v>
      </c>
      <c r="H12" s="58" t="n">
        <v>31</v>
      </c>
      <c r="I12" s="58" t="n">
        <v>46.1</v>
      </c>
      <c r="J12" s="58" t="n">
        <v>14</v>
      </c>
      <c r="K12" s="58" t="n">
        <v>612</v>
      </c>
      <c r="L12" s="58" t="n">
        <v>17</v>
      </c>
      <c r="M12" s="58" t="n">
        <v>44</v>
      </c>
      <c r="N12" s="3"/>
    </row>
    <row r="13" customFormat="false" ht="13.8" hidden="false" customHeight="false" outlineLevel="0" collapsed="false">
      <c r="A13" s="2"/>
      <c r="B13" s="2"/>
      <c r="C13" s="58"/>
      <c r="D13" s="58"/>
      <c r="E13" s="58"/>
      <c r="F13" s="2"/>
      <c r="G13" s="2"/>
      <c r="H13" s="58"/>
      <c r="I13" s="58"/>
      <c r="J13" s="58"/>
      <c r="K13" s="58"/>
      <c r="L13" s="58"/>
      <c r="M13" s="58"/>
      <c r="N13" s="59"/>
      <c r="O13" s="60"/>
      <c r="P13" s="61"/>
      <c r="Q13" s="60"/>
      <c r="R13" s="60"/>
      <c r="S13" s="60"/>
      <c r="T13" s="62"/>
      <c r="U13" s="62"/>
      <c r="V13" s="60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7" activeCellId="0" sqref="A17"/>
    </sheetView>
  </sheetViews>
  <sheetFormatPr defaultColWidth="11.625" defaultRowHeight="13.8" zeroHeight="false" outlineLevelRow="0" outlineLevelCol="0"/>
  <cols>
    <col collapsed="false" customWidth="true" hidden="false" outlineLevel="0" max="1" min="1" style="1" width="51.59"/>
    <col collapsed="false" customWidth="true" hidden="false" outlineLevel="0" max="2" min="2" style="1" width="18.47"/>
    <col collapsed="false" customWidth="true" hidden="false" outlineLevel="0" max="3" min="3" style="1" width="30.82"/>
    <col collapsed="false" customWidth="true" hidden="false" outlineLevel="0" max="4" min="4" style="1" width="10.12"/>
    <col collapsed="false" customWidth="true" hidden="false" outlineLevel="0" max="5" min="5" style="1" width="17.91"/>
    <col collapsed="false" customWidth="true" hidden="false" outlineLevel="0" max="6" min="6" style="1" width="16.17"/>
    <col collapsed="false" customWidth="true" hidden="false" outlineLevel="0" max="7" min="7" style="1" width="31.95"/>
    <col collapsed="false" customWidth="true" hidden="false" outlineLevel="0" max="8" min="8" style="1" width="46.59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</row>
    <row r="2" customFormat="false" ht="13.8" hidden="false" customHeight="false" outlineLevel="0" collapsed="false">
      <c r="A2" s="4" t="s">
        <v>1</v>
      </c>
      <c r="B2" s="4"/>
      <c r="C2" s="4" t="s">
        <v>2</v>
      </c>
      <c r="D2" s="4"/>
      <c r="E2" s="4"/>
      <c r="F2" s="4"/>
      <c r="G2" s="4" t="s">
        <v>252</v>
      </c>
      <c r="H2" s="4" t="s">
        <v>253</v>
      </c>
      <c r="I2" s="3" t="s">
        <v>9</v>
      </c>
    </row>
    <row r="3" customFormat="false" ht="13.8" hidden="false" customHeight="false" outlineLevel="0" collapsed="false">
      <c r="A3" s="5" t="s">
        <v>10</v>
      </c>
      <c r="B3" s="5"/>
      <c r="C3" s="6" t="s">
        <v>11</v>
      </c>
      <c r="D3" s="6" t="s">
        <v>11</v>
      </c>
      <c r="E3" s="6"/>
      <c r="F3" s="6"/>
      <c r="G3" s="6" t="s">
        <v>254</v>
      </c>
      <c r="H3" s="6" t="s">
        <v>255</v>
      </c>
      <c r="I3" s="7" t="s">
        <v>14</v>
      </c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9" t="s">
        <v>15</v>
      </c>
      <c r="E4" s="9" t="s">
        <v>16</v>
      </c>
      <c r="F4" s="9" t="s">
        <v>16</v>
      </c>
      <c r="G4" s="9" t="s">
        <v>17</v>
      </c>
      <c r="H4" s="9" t="s">
        <v>17</v>
      </c>
      <c r="I4" s="7" t="s">
        <v>18</v>
      </c>
    </row>
    <row r="5" customFormat="false" ht="13.8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2"/>
      <c r="I5" s="3"/>
    </row>
    <row r="6" customFormat="false" ht="13.8" hidden="false" customHeight="false" outlineLevel="0" collapsed="false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256</v>
      </c>
      <c r="H6" s="11" t="s">
        <v>257</v>
      </c>
      <c r="I6" s="12"/>
    </row>
    <row r="7" customFormat="false" ht="13.8" hidden="false" customHeight="false" outlineLevel="0" collapsed="false">
      <c r="A7" s="2" t="s">
        <v>32</v>
      </c>
      <c r="B7" s="2" t="s">
        <v>33</v>
      </c>
      <c r="C7" s="13" t="s">
        <v>34</v>
      </c>
      <c r="D7" s="13" t="s">
        <v>35</v>
      </c>
      <c r="E7" s="14" t="s">
        <v>258</v>
      </c>
      <c r="F7" s="14" t="s">
        <v>259</v>
      </c>
      <c r="G7" s="2" t="n">
        <v>33</v>
      </c>
      <c r="H7" s="64" t="n">
        <v>3961</v>
      </c>
      <c r="I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</row>
    <row r="10" customFormat="false" ht="13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3" activeCellId="0" sqref="A13"/>
    </sheetView>
  </sheetViews>
  <sheetFormatPr defaultColWidth="11.625" defaultRowHeight="13.8" zeroHeight="false" outlineLevelRow="0" outlineLevelCol="0"/>
  <cols>
    <col collapsed="false" customWidth="true" hidden="false" outlineLevel="0" max="1" min="1" style="1" width="51.06"/>
    <col collapsed="false" customWidth="true" hidden="false" outlineLevel="0" max="2" min="2" style="1" width="18.47"/>
    <col collapsed="false" customWidth="true" hidden="false" outlineLevel="0" max="3" min="3" style="1" width="30.82"/>
    <col collapsed="false" customWidth="true" hidden="false" outlineLevel="0" max="4" min="4" style="1" width="10.12"/>
    <col collapsed="false" customWidth="true" hidden="false" outlineLevel="0" max="5" min="5" style="1" width="17.91"/>
    <col collapsed="false" customWidth="true" hidden="false" outlineLevel="0" max="6" min="6" style="1" width="16.17"/>
    <col collapsed="false" customWidth="true" hidden="false" outlineLevel="0" max="7" min="7" style="1" width="33.71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3"/>
    </row>
    <row r="2" customFormat="false" ht="13.8" hidden="false" customHeight="false" outlineLevel="0" collapsed="false">
      <c r="A2" s="4" t="s">
        <v>1</v>
      </c>
      <c r="B2" s="4"/>
      <c r="C2" s="4" t="s">
        <v>2</v>
      </c>
      <c r="D2" s="4"/>
      <c r="E2" s="4"/>
      <c r="F2" s="4"/>
      <c r="G2" s="4" t="s">
        <v>260</v>
      </c>
      <c r="H2" s="3" t="s">
        <v>9</v>
      </c>
    </row>
    <row r="3" customFormat="false" ht="13.8" hidden="false" customHeight="false" outlineLevel="0" collapsed="false">
      <c r="A3" s="5" t="s">
        <v>10</v>
      </c>
      <c r="B3" s="5"/>
      <c r="C3" s="6" t="s">
        <v>11</v>
      </c>
      <c r="D3" s="6" t="s">
        <v>11</v>
      </c>
      <c r="E3" s="6"/>
      <c r="F3" s="6"/>
      <c r="G3" s="6" t="s">
        <v>254</v>
      </c>
      <c r="H3" s="7" t="s">
        <v>14</v>
      </c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9" t="s">
        <v>15</v>
      </c>
      <c r="E4" s="9" t="s">
        <v>16</v>
      </c>
      <c r="F4" s="9" t="s">
        <v>16</v>
      </c>
      <c r="G4" s="9" t="s">
        <v>17</v>
      </c>
      <c r="H4" s="7" t="s">
        <v>18</v>
      </c>
    </row>
    <row r="5" customFormat="false" ht="13.8" hidden="false" customHeight="false" outlineLevel="0" collapsed="false">
      <c r="A5" s="10" t="s">
        <v>19</v>
      </c>
      <c r="B5" s="2"/>
      <c r="C5" s="2"/>
      <c r="D5" s="2"/>
      <c r="E5" s="2"/>
      <c r="F5" s="2"/>
      <c r="G5" s="2"/>
      <c r="H5" s="3"/>
    </row>
    <row r="6" customFormat="false" ht="13.8" hidden="false" customHeight="false" outlineLevel="0" collapsed="false">
      <c r="A6" s="11" t="s">
        <v>20</v>
      </c>
      <c r="B6" s="11" t="s">
        <v>21</v>
      </c>
      <c r="C6" s="11" t="s">
        <v>22</v>
      </c>
      <c r="D6" s="11" t="s">
        <v>23</v>
      </c>
      <c r="E6" s="11" t="s">
        <v>24</v>
      </c>
      <c r="F6" s="11" t="s">
        <v>25</v>
      </c>
      <c r="G6" s="11" t="s">
        <v>261</v>
      </c>
      <c r="H6" s="12"/>
    </row>
    <row r="7" customFormat="false" ht="13.8" hidden="false" customHeight="false" outlineLevel="0" collapsed="false">
      <c r="A7" s="2" t="s">
        <v>32</v>
      </c>
      <c r="B7" s="2" t="s">
        <v>33</v>
      </c>
      <c r="C7" s="13" t="s">
        <v>34</v>
      </c>
      <c r="D7" s="13" t="s">
        <v>35</v>
      </c>
      <c r="E7" s="14" t="s">
        <v>258</v>
      </c>
      <c r="F7" s="14" t="s">
        <v>259</v>
      </c>
      <c r="G7" s="2" t="s">
        <v>262</v>
      </c>
      <c r="H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</row>
    <row r="10" customFormat="false" ht="13.8" hidden="false" customHeight="false" outlineLevel="0" collapsed="false">
      <c r="B10" s="3"/>
      <c r="C10" s="3"/>
      <c r="D10" s="3"/>
      <c r="E10" s="3"/>
      <c r="F10" s="3"/>
    </row>
    <row r="11" customFormat="false" ht="13.8" hidden="false" customHeight="false" outlineLevel="0" collapsed="false">
      <c r="B11" s="3"/>
      <c r="C11" s="3"/>
      <c r="D11" s="3"/>
      <c r="E11" s="3"/>
      <c r="F11" s="3"/>
    </row>
    <row r="12" customFormat="false" ht="13.8" hidden="false" customHeight="false" outlineLevel="0" collapsed="false">
      <c r="B12" s="3"/>
      <c r="C12" s="3"/>
      <c r="D12" s="3"/>
      <c r="E12" s="3"/>
      <c r="F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</TotalTime>
  <Application>LibreOffice/7.4.2.3$Linux_X86_64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2022-11-21T16:59:22Z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