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Precursors" sheetId="2" state="visible" r:id="rId3"/>
    <sheet name="Substrate" sheetId="3" state="visible" r:id="rId4"/>
    <sheet name="Mist" sheetId="4" state="visible" r:id="rId5"/>
    <sheet name="Pregrowth" sheetId="5" state="visible" r:id="rId6"/>
    <sheet name="GrowthRun" sheetId="6" state="visible" r:id="rId7"/>
    <sheet name="SampleCut" sheetId="7" state="visible" r:id="rId8"/>
    <sheet name="HRXRD" sheetId="8" state="visible" r:id="rId9"/>
    <sheet name="AFMReflectanceSEM" sheetId="9" state="visible" r:id="rId10"/>
    <sheet name="Contacts" sheetId="10" state="visible" r:id="rId11"/>
    <sheet name="ElectroOptical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<sst xmlns="http://schemas.openxmlformats.org/spreadsheetml/2006/main" count="779" uniqueCount="344">
  <si>
    <t xml:space="preserve"># start Header</t>
  </si>
  <si>
    <t xml:space="preserve"># type</t>
  </si>
  <si>
    <t xml:space="preserve"># str</t>
  </si>
  <si>
    <t xml:space="preserve">datetime</t>
  </si>
  <si>
    <t xml:space="preserve">str</t>
  </si>
  <si>
    <t xml:space="preserve">float</t>
  </si>
  <si>
    <t xml:space="preserve"># unit</t>
  </si>
  <si>
    <t xml:space="preserve"># -</t>
  </si>
  <si>
    <t xml:space="preserve">yyyy-mm-dd hh:mm:ss+00</t>
  </si>
  <si>
    <t xml:space="preserve">-</t>
  </si>
  <si>
    <t xml:space="preserve"> °C</t>
  </si>
  <si>
    <t xml:space="preserve">[sccm/sccm]</t>
  </si>
  <si>
    <t xml:space="preserve">minute</t>
  </si>
  <si>
    <t xml:space="preserve"># description</t>
  </si>
  <si>
    <t xml:space="preserve"># ID of the Sample. This ID is labeled on the sample box.</t>
  </si>
  <si>
    <t xml:space="preserve">Date of growth experiment</t>
  </si>
  <si>
    <t xml:space="preserve">Surname of the Operator</t>
  </si>
  <si>
    <t xml:space="preserve">Film material (Material:Dopant species)</t>
  </si>
  <si>
    <t xml:space="preserve">Substrates placed into the reactor for film growth. Details are shown in "Substrate"-folder</t>
  </si>
  <si>
    <t xml:space="preserve">Substrate temperature </t>
  </si>
  <si>
    <t xml:space="preserve">Carrier gas</t>
  </si>
  <si>
    <t xml:space="preserve">VI/III ratio</t>
  </si>
  <si>
    <t xml:space="preserve">time</t>
  </si>
  <si>
    <t xml:space="preserve"># end Header</t>
  </si>
  <si>
    <t xml:space="preserve">Sample</t>
  </si>
  <si>
    <t xml:space="preserve">Date</t>
  </si>
  <si>
    <t xml:space="preserve">Activity Category</t>
  </si>
  <si>
    <t xml:space="preserve">Activity Method</t>
  </si>
  <si>
    <t xml:space="preserve">Operator</t>
  </si>
  <si>
    <t xml:space="preserve">Film</t>
  </si>
  <si>
    <t xml:space="preserve">Substrate</t>
  </si>
  <si>
    <t xml:space="preserve">Substrate T</t>
  </si>
  <si>
    <t xml:space="preserve">Carrier Gas</t>
  </si>
  <si>
    <t xml:space="preserve">VI III Ratio</t>
  </si>
  <si>
    <t xml:space="preserve">Growth Time</t>
  </si>
  <si>
    <t xml:space="preserve">Notes</t>
  </si>
  <si>
    <t xml:space="preserve">019</t>
  </si>
  <si>
    <t xml:space="preserve">epitaxial growth synthesis</t>
  </si>
  <si>
    <t xml:space="preserve">MOVPE</t>
  </si>
  <si>
    <t xml:space="preserve">IMEM</t>
  </si>
  <si>
    <t xml:space="preserve">Ga2O3</t>
  </si>
  <si>
    <t xml:space="preserve">sapphire (001)</t>
  </si>
  <si>
    <t xml:space="preserve">Argon</t>
  </si>
  <si>
    <t xml:space="preserve">First growth with oxygen</t>
  </si>
  <si>
    <t xml:space="preserve"># none </t>
  </si>
  <si>
    <t xml:space="preserve"># </t>
  </si>
  <si>
    <t xml:space="preserve">CAS number</t>
  </si>
  <si>
    <t xml:space="preserve">the IUPAC nomencalture of the chemical (only if needed, otherwise you can delete it)</t>
  </si>
  <si>
    <t xml:space="preserve">Phase of the chemical </t>
  </si>
  <si>
    <t xml:space="preserve">Fabricating company</t>
  </si>
  <si>
    <t xml:space="preserve">Purity of the Chemical</t>
  </si>
  <si>
    <t xml:space="preserve">Date of the Invoice Mail</t>
  </si>
  <si>
    <t xml:space="preserve">Date of Opening </t>
  </si>
  <si>
    <t xml:space="preserve">Name</t>
  </si>
  <si>
    <t xml:space="preserve">CAS</t>
  </si>
  <si>
    <t xml:space="preserve">Description</t>
  </si>
  <si>
    <t xml:space="preserve">IUPAC Name</t>
  </si>
  <si>
    <t xml:space="preserve">Phase</t>
  </si>
  <si>
    <t xml:space="preserve">Supplier</t>
  </si>
  <si>
    <t xml:space="preserve">Purity</t>
  </si>
  <si>
    <t xml:space="preserve">Buying date</t>
  </si>
  <si>
    <t xml:space="preserve">Opening date</t>
  </si>
  <si>
    <t xml:space="preserve">TMG</t>
  </si>
  <si>
    <t xml:space="preserve">1445-79-0</t>
  </si>
  <si>
    <t xml:space="preserve">trimethyl gallium</t>
  </si>
  <si>
    <t xml:space="preserve">metalorganic</t>
  </si>
  <si>
    <t xml:space="preserve">H2O</t>
  </si>
  <si>
    <t xml:space="preserve">water</t>
  </si>
  <si>
    <t xml:space="preserve">liquid</t>
  </si>
  <si>
    <t xml:space="preserve">milliQ Merck</t>
  </si>
  <si>
    <t xml:space="preserve">Silane</t>
  </si>
  <si>
    <t xml:space="preserve">gas</t>
  </si>
  <si>
    <t xml:space="preserve">Ga(acac)3</t>
  </si>
  <si>
    <t xml:space="preserve">gallium acetylacet- onate</t>
  </si>
  <si>
    <t xml:space="preserve">HCl</t>
  </si>
  <si>
    <t xml:space="preserve">VO(acac)2</t>
  </si>
  <si>
    <t xml:space="preserve">MIST-Component 3</t>
  </si>
  <si>
    <t xml:space="preserve">solution</t>
  </si>
  <si>
    <t xml:space="preserve">KOH</t>
  </si>
  <si>
    <t xml:space="preserve">MIST-Component 4</t>
  </si>
  <si>
    <t xml:space="preserve">O2</t>
  </si>
  <si>
    <t xml:space="preserve">7782-44-7</t>
  </si>
  <si>
    <t xml:space="preserve">oxygen</t>
  </si>
  <si>
    <t xml:space="preserve">rivoira</t>
  </si>
  <si>
    <t xml:space="preserve">6.0</t>
  </si>
  <si>
    <t xml:space="preserve">Pressure ~ 160 bar</t>
  </si>
  <si>
    <t xml:space="preserve">boolean</t>
  </si>
  <si>
    <t xml:space="preserve">°</t>
  </si>
  <si>
    <t xml:space="preserve">wt.%</t>
  </si>
  <si>
    <t xml:space="preserve">mm²</t>
  </si>
  <si>
    <t xml:space="preserve">Material</t>
  </si>
  <si>
    <t xml:space="preserve">Substrate  ID given by fabrication company.</t>
  </si>
  <si>
    <t xml:space="preserve">Company Supplier</t>
  </si>
  <si>
    <t xml:space="preserve">crystallographic orientation  [hkl]</t>
  </si>
  <si>
    <t xml:space="preserve">Off-cut angle to the substrates surface</t>
  </si>
  <si>
    <t xml:space="preserve">Chemical doping level of electrically conductive substrates</t>
  </si>
  <si>
    <t xml:space="preserve">Doping species to obtain electrical conductivity in the substrates</t>
  </si>
  <si>
    <t xml:space="preserve">Substrate dimensions</t>
  </si>
  <si>
    <t xml:space="preserve">Susceptor (Material - Adaptor)</t>
  </si>
  <si>
    <t xml:space="preserve">Growth Mask (type/size)</t>
  </si>
  <si>
    <t xml:space="preserve">Pocket - position in the growth mask</t>
  </si>
  <si>
    <t xml:space="preserve">Annealing (temperature, ambient)</t>
  </si>
  <si>
    <t xml:space="preserve">Cleaning / etching </t>
  </si>
  <si>
    <t xml:space="preserve">Was this a regrowth?</t>
  </si>
  <si>
    <t xml:space="preserve">Substrates</t>
  </si>
  <si>
    <t xml:space="preserve">Substrate ID</t>
  </si>
  <si>
    <t xml:space="preserve">Orientation</t>
  </si>
  <si>
    <t xml:space="preserve">Off-cut</t>
  </si>
  <si>
    <t xml:space="preserve">Doping Level</t>
  </si>
  <si>
    <t xml:space="preserve">Doping Species</t>
  </si>
  <si>
    <t xml:space="preserve">Size</t>
  </si>
  <si>
    <t xml:space="preserve">Susceptor</t>
  </si>
  <si>
    <t xml:space="preserve">Mask</t>
  </si>
  <si>
    <t xml:space="preserve">Pocket</t>
  </si>
  <si>
    <t xml:space="preserve">Annealing</t>
  </si>
  <si>
    <t xml:space="preserve">Cleaning</t>
  </si>
  <si>
    <t xml:space="preserve">Regrowth</t>
  </si>
  <si>
    <t xml:space="preserve">S019</t>
  </si>
  <si>
    <t xml:space="preserve">sapphire</t>
  </si>
  <si>
    <t xml:space="preserve">CR21UP0001-0025</t>
  </si>
  <si>
    <t xml:space="preserve">Cryscore</t>
  </si>
  <si>
    <t xml:space="preserve">001</t>
  </si>
  <si>
    <t xml:space="preserve">2''</t>
  </si>
  <si>
    <t xml:space="preserve">Metal [Nickel Alloy]</t>
  </si>
  <si>
    <t xml:space="preserve">srt</t>
  </si>
  <si>
    <t xml:space="preserve">#</t>
  </si>
  <si>
    <t xml:space="preserve">mol/L</t>
  </si>
  <si>
    <t xml:space="preserve">°C</t>
  </si>
  <si>
    <t xml:space="preserve"># MIST source composition</t>
  </si>
  <si>
    <t xml:space="preserve">Component 1 - from precursor section</t>
  </si>
  <si>
    <t xml:space="preserve">Concentration Component 1</t>
  </si>
  <si>
    <t xml:space="preserve">Component 2 - from precursor section</t>
  </si>
  <si>
    <t xml:space="preserve">Concentration Component 2</t>
  </si>
  <si>
    <t xml:space="preserve">Component 3 - from precursor section</t>
  </si>
  <si>
    <t xml:space="preserve">Concentration Component 3</t>
  </si>
  <si>
    <t xml:space="preserve">Component 4 - from precursor section</t>
  </si>
  <si>
    <t xml:space="preserve">Concentration Component 4</t>
  </si>
  <si>
    <t xml:space="preserve">Solution Temperature</t>
  </si>
  <si>
    <t xml:space="preserve">Solution Stirring time</t>
  </si>
  <si>
    <t xml:space="preserve">Comments</t>
  </si>
  <si>
    <t xml:space="preserve"> </t>
  </si>
  <si>
    <t xml:space="preserve">Item</t>
  </si>
  <si>
    <t xml:space="preserve">Concentration</t>
  </si>
  <si>
    <t xml:space="preserve">Temperature</t>
  </si>
  <si>
    <t xml:space="preserve">Time</t>
  </si>
  <si>
    <t xml:space="preserve">my_item</t>
  </si>
  <si>
    <t xml:space="preserve">V</t>
  </si>
  <si>
    <t xml:space="preserve">Ti</t>
  </si>
  <si>
    <t xml:space="preserve">Ga</t>
  </si>
  <si>
    <t xml:space="preserve">U</t>
  </si>
  <si>
    <t xml:space="preserve">okay</t>
  </si>
  <si>
    <t xml:space="preserve">#int</t>
  </si>
  <si>
    <t xml:space="preserve">int</t>
  </si>
  <si>
    <t xml:space="preserve">min</t>
  </si>
  <si>
    <t xml:space="preserve">sccm</t>
  </si>
  <si>
    <t xml:space="preserve">mbar</t>
  </si>
  <si>
    <t xml:space="preserve">rpm</t>
  </si>
  <si>
    <t xml:space="preserve">processes before commencing growth</t>
  </si>
  <si>
    <t xml:space="preserve">Past time since process start</t>
  </si>
  <si>
    <t xml:space="preserve">Carrier process gas flow in to the reaction chamber</t>
  </si>
  <si>
    <t xml:space="preserve">Carrier gas type</t>
  </si>
  <si>
    <t xml:space="preserve">Pressure applied in the reaction chamber</t>
  </si>
  <si>
    <t xml:space="preserve">Temperature applied on the filament in the reaction chamber </t>
  </si>
  <si>
    <t xml:space="preserve">Rotation velocity of the susceptor with substrates</t>
  </si>
  <si>
    <t xml:space="preserve">Comments in case irregularities occurred</t>
  </si>
  <si>
    <t xml:space="preserve">Step Index</t>
  </si>
  <si>
    <t xml:space="preserve">Step Name</t>
  </si>
  <si>
    <t xml:space="preserve">Duration</t>
  </si>
  <si>
    <t xml:space="preserve">Carrier Gas Flow</t>
  </si>
  <si>
    <t xml:space="preserve">Chamber Pressure</t>
  </si>
  <si>
    <t xml:space="preserve">Substrate Temperature</t>
  </si>
  <si>
    <t xml:space="preserve">Carrier Rotation</t>
  </si>
  <si>
    <t xml:space="preserve">pump start</t>
  </si>
  <si>
    <t xml:space="preserve">vacuum</t>
  </si>
  <si>
    <t xml:space="preserve">ramp start</t>
  </si>
  <si>
    <t xml:space="preserve">start heating reactor</t>
  </si>
  <si>
    <t xml:space="preserve">heating ramp 0.2 °C/sec
T(Zone 2) = T(Zone1-20°C)</t>
  </si>
  <si>
    <t xml:space="preserve">cracking start</t>
  </si>
  <si>
    <t xml:space="preserve">start heating cracking furnace
setpoint = 600 °C</t>
  </si>
  <si>
    <t xml:space="preserve">open O2</t>
  </si>
  <si>
    <t xml:space="preserve">oxygen directed in the reactor, flow=500 sccm</t>
  </si>
  <si>
    <t xml:space="preserve">open TMG</t>
  </si>
  <si>
    <t xml:space="preserve">activate EV7, open gallium bubbler</t>
  </si>
  <si>
    <t xml:space="preserve">pre-growth</t>
  </si>
  <si>
    <t xml:space="preserve">oxygen flow = 1500 for 2 minutes before the growth</t>
  </si>
  <si>
    <t xml:space="preserve">100</t>
  </si>
  <si>
    <t xml:space="preserve">1400</t>
  </si>
  <si>
    <t xml:space="preserve">growth start</t>
  </si>
  <si>
    <t xml:space="preserve">activate precursor EV</t>
  </si>
  <si>
    <t xml:space="preserve">torr</t>
  </si>
  <si>
    <t xml:space="preserve">bar</t>
  </si>
  <si>
    <t xml:space="preserve">Time </t>
  </si>
  <si>
    <t xml:space="preserve">Temperature of substrate</t>
  </si>
  <si>
    <t xml:space="preserve">susceptor rotation velocity</t>
  </si>
  <si>
    <t xml:space="preserve">carrier gas type</t>
  </si>
  <si>
    <t xml:space="preserve">carrier TMG flow</t>
  </si>
  <si>
    <t xml:space="preserve">inner valve (0-200)</t>
  </si>
  <si>
    <t xml:space="preserve">outer valve (0-200)</t>
  </si>
  <si>
    <t xml:space="preserve">carrier H2O flow</t>
  </si>
  <si>
    <t xml:space="preserve">Uniform valve
 (0-200)</t>
  </si>
  <si>
    <t xml:space="preserve">Purge valve 
 (0-200)</t>
  </si>
  <si>
    <t xml:space="preserve">TMG partial pressure </t>
  </si>
  <si>
    <t xml:space="preserve">TMG  valve open?</t>
  </si>
  <si>
    <t xml:space="preserve">H2O partial pressure </t>
  </si>
  <si>
    <t xml:space="preserve">H2O  valve open?</t>
  </si>
  <si>
    <t xml:space="preserve">percentage value</t>
  </si>
  <si>
    <t xml:space="preserve">Flux of Silane from MFC. </t>
  </si>
  <si>
    <t xml:space="preserve">O2 flow</t>
  </si>
  <si>
    <t xml:space="preserve">O2 partial pressure</t>
  </si>
  <si>
    <t xml:space="preserve">Oxygen valve open?</t>
  </si>
  <si>
    <t xml:space="preserve">sih4 effective flow</t>
  </si>
  <si>
    <t xml:space="preserve">sih4 partial pressure</t>
  </si>
  <si>
    <t xml:space="preserve">Silane  valve open?</t>
  </si>
  <si>
    <t xml:space="preserve">MIST Flux from MFC</t>
  </si>
  <si>
    <t xml:space="preserve">MIST  valve open?</t>
  </si>
  <si>
    <t xml:space="preserve">Step</t>
  </si>
  <si>
    <t xml:space="preserve">Pressure</t>
  </si>
  <si>
    <t xml:space="preserve">Rotation</t>
  </si>
  <si>
    <t xml:space="preserve">Flow Metal Carrier</t>
  </si>
  <si>
    <t xml:space="preserve">Metal Inner Valve</t>
  </si>
  <si>
    <t xml:space="preserve">Metal Outer Valve</t>
  </si>
  <si>
    <t xml:space="preserve">Flow Oxydant Carrier</t>
  </si>
  <si>
    <t xml:space="preserve">Oxydant Inner Valve</t>
  </si>
  <si>
    <t xml:space="preserve">Oxydant Outer Valve</t>
  </si>
  <si>
    <t xml:space="preserve">Purge Flow</t>
  </si>
  <si>
    <t xml:space="preserve">Uniform Valve</t>
  </si>
  <si>
    <t xml:space="preserve">Purge Valve</t>
  </si>
  <si>
    <t xml:space="preserve">Bubbler Material</t>
  </si>
  <si>
    <t xml:space="preserve">Bubbler Flow</t>
  </si>
  <si>
    <t xml:space="preserve">Bubbler Dilution</t>
  </si>
  <si>
    <t xml:space="preserve">Inject</t>
  </si>
  <si>
    <t xml:space="preserve">Bubbler Pressure</t>
  </si>
  <si>
    <t xml:space="preserve">Bubbler Temp</t>
  </si>
  <si>
    <t xml:space="preserve">Partial Pressure</t>
  </si>
  <si>
    <t xml:space="preserve">Bubbler Valve</t>
  </si>
  <si>
    <t xml:space="preserve">Gas Cylinder Material</t>
  </si>
  <si>
    <t xml:space="preserve">Dilution in Cylinder</t>
  </si>
  <si>
    <t xml:space="preserve">Flow from MFC</t>
  </si>
  <si>
    <t xml:space="preserve">Effective  Flow</t>
  </si>
  <si>
    <t xml:space="preserve">Gas Partial Pressure</t>
  </si>
  <si>
    <t xml:space="preserve">Cylinder Pressure</t>
  </si>
  <si>
    <t xml:space="preserve">Gas Valve</t>
  </si>
  <si>
    <t xml:space="preserve">MIST Source 1</t>
  </si>
  <si>
    <t xml:space="preserve">MIST Flow MFC</t>
  </si>
  <si>
    <t xml:space="preserve">MIST Valve</t>
  </si>
  <si>
    <t xml:space="preserve">deposition</t>
  </si>
  <si>
    <t xml:space="preserve">TMG </t>
  </si>
  <si>
    <t xml:space="preserve">SiH4</t>
  </si>
  <si>
    <t xml:space="preserve">deposition in reactor at 850°C</t>
  </si>
  <si>
    <t xml:space="preserve">purge</t>
  </si>
  <si>
    <t xml:space="preserve">purge after deposition</t>
  </si>
  <si>
    <t xml:space="preserve">cooling 1</t>
  </si>
  <si>
    <t xml:space="preserve">cooling ramp 0.3 °C/sec</t>
  </si>
  <si>
    <t xml:space="preserve">cooling 2</t>
  </si>
  <si>
    <t xml:space="preserve">natural cooling down, precursors flows in standby</t>
  </si>
  <si>
    <t xml:space="preserve">open</t>
  </si>
  <si>
    <t xml:space="preserve">open in reactor at 50°C</t>
  </si>
  <si>
    <t xml:space="preserve"># the sample to be cut</t>
  </si>
  <si>
    <t xml:space="preserve">the sample resulting from cut</t>
  </si>
  <si>
    <t xml:space="preserve">Date of cut</t>
  </si>
  <si>
    <t xml:space="preserve">Area of sample cut</t>
  </si>
  <si>
    <t xml:space="preserve">Purpose</t>
  </si>
  <si>
    <t xml:space="preserve">Piece dimensions</t>
  </si>
  <si>
    <t xml:space="preserve">Who has it?</t>
  </si>
  <si>
    <t xml:space="preserve">Parent Sample ID</t>
  </si>
  <si>
    <t xml:space="preserve">Children Sample ID</t>
  </si>
  <si>
    <t xml:space="preserve">Cut Date</t>
  </si>
  <si>
    <t xml:space="preserve">Position</t>
  </si>
  <si>
    <t xml:space="preserve">Experiment</t>
  </si>
  <si>
    <t xml:space="preserve">Collaborator</t>
  </si>
  <si>
    <t xml:space="preserve">degrees</t>
  </si>
  <si>
    <t xml:space="preserve"># ID of the Growth Run. This ID is labeled on the sample box.</t>
  </si>
  <si>
    <t xml:space="preserve">Date of experiment</t>
  </si>
  <si>
    <t xml:space="preserve">Phase and material type obtained from HRXRD</t>
  </si>
  <si>
    <t xml:space="preserve">Peak Position - 2theta </t>
  </si>
  <si>
    <t xml:space="preserve">Peak FWHM</t>
  </si>
  <si>
    <t xml:space="preserve">Peak Position - Omega</t>
  </si>
  <si>
    <t xml:space="preserve"> FWHM Rocking</t>
  </si>
  <si>
    <t xml:space="preserve">Assignment of Diffraction Peaks</t>
  </si>
  <si>
    <t xml:space="preserve">Comments and notes</t>
  </si>
  <si>
    <t xml:space="preserve">Peak Position - 2theta</t>
  </si>
  <si>
    <t xml:space="preserve">Peak FWHM - 2theta </t>
  </si>
  <si>
    <t xml:space="preserve">Peak FWHM Rocking Curve</t>
  </si>
  <si>
    <t xml:space="preserve">Reflection</t>
  </si>
  <si>
    <t xml:space="preserve">nm</t>
  </si>
  <si>
    <t xml:space="preserve">nm/min</t>
  </si>
  <si>
    <t xml:space="preserve"># ID of the sample</t>
  </si>
  <si>
    <t xml:space="preserve">Data from SEM</t>
  </si>
  <si>
    <t xml:space="preserve">Roughness from AFM</t>
  </si>
  <si>
    <t xml:space="preserve">surface features from AFM</t>
  </si>
  <si>
    <t xml:space="preserve">Thickness from Reflectance</t>
  </si>
  <si>
    <t xml:space="preserve">Growth rate calculated</t>
  </si>
  <si>
    <t xml:space="preserve">Surface State</t>
  </si>
  <si>
    <t xml:space="preserve">Roughness</t>
  </si>
  <si>
    <t xml:space="preserve">Surface Features</t>
  </si>
  <si>
    <t xml:space="preserve">Thickness</t>
  </si>
  <si>
    <t xml:space="preserve">Growth Rate</t>
  </si>
  <si>
    <t xml:space="preserve">Characterization</t>
  </si>
  <si>
    <t xml:space="preserve">Reflectance</t>
  </si>
  <si>
    <t xml:space="preserve">test1</t>
  </si>
  <si>
    <t xml:space="preserve">test1bis</t>
  </si>
  <si>
    <t xml:space="preserve">center</t>
  </si>
  <si>
    <t xml:space="preserve">test2</t>
  </si>
  <si>
    <t xml:space="preserve">test2bis</t>
  </si>
  <si>
    <t xml:space="preserve">mid</t>
  </si>
  <si>
    <t xml:space="preserve">test3</t>
  </si>
  <si>
    <t xml:space="preserve">test3bis</t>
  </si>
  <si>
    <t xml:space="preserve">out</t>
  </si>
  <si>
    <t xml:space="preserve">Date of contact deposition</t>
  </si>
  <si>
    <t xml:space="preserve">Contact Type</t>
  </si>
  <si>
    <t xml:space="preserve">Contact geometry</t>
  </si>
  <si>
    <t xml:space="preserve">Sample Piece</t>
  </si>
  <si>
    <t xml:space="preserve">Deposition Date</t>
  </si>
  <si>
    <t xml:space="preserve">Geometry</t>
  </si>
  <si>
    <t xml:space="preserve">234-4</t>
  </si>
  <si>
    <t xml:space="preserve">contact preparation</t>
  </si>
  <si>
    <t xml:space="preserve">sputtering</t>
  </si>
  <si>
    <t xml:space="preserve">p</t>
  </si>
  <si>
    <t xml:space="preserve">eV</t>
  </si>
  <si>
    <t xml:space="preserve">cm-1</t>
  </si>
  <si>
    <t xml:space="preserve">Ohm cm</t>
  </si>
  <si>
    <t xml:space="preserve">cm2/Vs</t>
  </si>
  <si>
    <t xml:space="preserve">cm-3</t>
  </si>
  <si>
    <t xml:space="preserve">A/W</t>
  </si>
  <si>
    <t xml:space="preserve">Measurements at Room Temperature</t>
  </si>
  <si>
    <t xml:space="preserve">Eg from ABS</t>
  </si>
  <si>
    <t xml:space="preserve">ABS coeff @ Eg</t>
  </si>
  <si>
    <t xml:space="preserve">Thickness from ABS</t>
  </si>
  <si>
    <t xml:space="preserve">Resistivity </t>
  </si>
  <si>
    <t xml:space="preserve">Mobility</t>
  </si>
  <si>
    <t xml:space="preserve">Carrier concentration n</t>
  </si>
  <si>
    <t xml:space="preserve">Eg from PC</t>
  </si>
  <si>
    <t xml:space="preserve">Responsivity @Eg</t>
  </si>
  <si>
    <t xml:space="preserve">Rejection Ratio (250/400)</t>
  </si>
  <si>
    <t xml:space="preserve">Energy Gap ABS</t>
  </si>
  <si>
    <t xml:space="preserve">ABS coefficient</t>
  </si>
  <si>
    <t xml:space="preserve">Mobility </t>
  </si>
  <si>
    <t xml:space="preserve">Carrier Concentration</t>
  </si>
  <si>
    <t xml:space="preserve">Energy Gap PC</t>
  </si>
  <si>
    <t xml:space="preserve">Responsivity </t>
  </si>
  <si>
    <t xml:space="preserve">Rejection Ratio</t>
  </si>
  <si>
    <t xml:space="preserve">electro-optical</t>
  </si>
  <si>
    <t xml:space="preserve">Absorbance</t>
  </si>
  <si>
    <t xml:space="preserve">Hall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</si>
</sst>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yyyy\-mm\-dd;@"/>
    <numFmt numFmtId="167" formatCode="m/d/yyyy"/>
    <numFmt numFmtId="168" formatCode="0"/>
    <numFmt numFmtId="169" formatCode="yyyy\-mm\-dd"/>
    <numFmt numFmtId="170" formatCode="General"/>
    <numFmt numFmtId="171" formatCode="0.00"/>
    <numFmt numFmtId="172" formatCode="0.0"/>
    <numFmt numFmtId="173" formatCode="0.00E+00"/>
    <numFmt numFmtId="174" formatCode="&quot;TRUE&quot;;&quot;TRUE&quot;;&quot;FALSE&quot;"/>
    <numFmt numFmtId="175" formatCode="#,##0"/>
  </numFmts>
  <fonts count="3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1"/>
      <name val="Calibri"/>
      <family val="2"/>
      <charset val="1"/>
    </font>
    <font>
      <sz val="11"/>
      <color rgb="FFC9211E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9"/>
      <name val="Calibri"/>
      <family val="0"/>
      <charset val="1"/>
    </font>
    <font>
      <sz val="9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4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0"/>
      <name val="Calibri"/>
      <family val="2"/>
      <charset val="1"/>
    </font>
    <font>
      <b val="true"/>
      <sz val="10"/>
      <name val="Calibri"/>
      <family val="0"/>
      <charset val="1"/>
    </font>
    <font>
      <b val="true"/>
      <sz val="10"/>
      <name val="Calibri"/>
      <family val="2"/>
      <charset val="1"/>
    </font>
    <font>
      <sz val="11"/>
      <color rgb="FFFFE994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E994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Arial"/>
      <family val="2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B3A2C7"/>
      </patternFill>
    </fill>
    <fill>
      <patternFill patternType="solid">
        <fgColor rgb="FFFCD5B5"/>
        <bgColor rgb="FFFFE994"/>
      </patternFill>
    </fill>
    <fill>
      <patternFill patternType="solid">
        <fgColor rgb="FFFF0000"/>
        <bgColor rgb="FFC9211E"/>
      </patternFill>
    </fill>
    <fill>
      <patternFill patternType="solid">
        <fgColor rgb="FFB3A2C7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CCCCCC"/>
      </top>
      <bottom style="hair">
        <color rgb="FFB2B2B2"/>
      </bottom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1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0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1" fontId="5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2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3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4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8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3" fillId="9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5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9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31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26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2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9" fontId="33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9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5" fontId="2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75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B3A2C7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10" activeCellId="0" sqref="J10"/>
    </sheetView>
  </sheetViews>
  <sheetFormatPr defaultColWidth="27.453125" defaultRowHeight="15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22.86"/>
    <col collapsed="false" customWidth="true" hidden="false" outlineLevel="0" max="3" min="3" style="1" width="15"/>
    <col collapsed="false" customWidth="true" hidden="false" outlineLevel="0" max="4" min="4" style="1" width="11.42"/>
    <col collapsed="false" customWidth="true" hidden="false" outlineLevel="0" max="5" min="5" style="1" width="16.41"/>
    <col collapsed="false" customWidth="true" hidden="false" outlineLevel="0" max="6" min="6" style="1" width="15.42"/>
    <col collapsed="false" customWidth="true" hidden="false" outlineLevel="0" max="7" min="7" style="1" width="23.42"/>
    <col collapsed="false" customWidth="true" hidden="false" outlineLevel="0" max="8" min="8" style="1" width="15.88"/>
    <col collapsed="false" customWidth="true" hidden="false" outlineLevel="0" max="9" min="9" style="1" width="17.71"/>
    <col collapsed="false" customWidth="true" hidden="false" outlineLevel="0" max="10" min="10" style="1" width="22.86"/>
    <col collapsed="false" customWidth="true" hidden="false" outlineLevel="0" max="11" min="11" style="1" width="11.42"/>
    <col collapsed="false" customWidth="true" hidden="false" outlineLevel="0" max="12" min="12" style="2" width="23.15"/>
    <col collapsed="false" customWidth="true" hidden="false" outlineLevel="0" max="13" min="13" style="1" width="33.71"/>
    <col collapsed="false" customWidth="true" hidden="false" outlineLevel="0" max="14" min="14" style="1" width="39.86"/>
    <col collapsed="false" customWidth="true" hidden="false" outlineLevel="0" max="15" min="15" style="1" width="18.71"/>
    <col collapsed="false" customWidth="false" hidden="false" outlineLevel="0" max="1023" min="16" style="1" width="27.42"/>
    <col collapsed="false" customWidth="true" hidden="false" outlineLevel="0" max="1024" min="1024" style="0" width="27.58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O1" s="3"/>
      <c r="P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O2" s="6"/>
      <c r="P2" s="6"/>
    </row>
    <row r="3" s="11" customFormat="true" ht="15" hidden="false" customHeight="false" outlineLevel="0" collapsed="false">
      <c r="A3" s="9" t="s">
        <v>2</v>
      </c>
      <c r="B3" s="9" t="s">
        <v>3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5</v>
      </c>
      <c r="I3" s="9" t="s">
        <v>4</v>
      </c>
      <c r="J3" s="9" t="s">
        <v>5</v>
      </c>
      <c r="K3" s="9" t="s">
        <v>5</v>
      </c>
      <c r="L3" s="10" t="s">
        <v>4</v>
      </c>
      <c r="O3" s="12"/>
      <c r="P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13"/>
      <c r="O4" s="15"/>
      <c r="P4" s="15"/>
    </row>
    <row r="5" s="17" customFormat="true" ht="30" hidden="false" customHeight="false" outlineLevel="0" collapsed="false">
      <c r="A5" s="9" t="s">
        <v>7</v>
      </c>
      <c r="B5" s="9" t="s">
        <v>8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10</v>
      </c>
      <c r="I5" s="9" t="s">
        <v>11</v>
      </c>
      <c r="J5" s="9" t="s">
        <v>9</v>
      </c>
      <c r="K5" s="9" t="s">
        <v>12</v>
      </c>
      <c r="L5" s="16" t="s">
        <v>9</v>
      </c>
      <c r="O5" s="9"/>
      <c r="P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7"/>
      <c r="O6" s="18"/>
      <c r="P6" s="18"/>
    </row>
    <row r="7" s="21" customFormat="true" ht="75" hidden="false" customHeight="false" outlineLevel="0" collapsed="false">
      <c r="A7" s="9" t="s">
        <v>14</v>
      </c>
      <c r="B7" s="9" t="s">
        <v>15</v>
      </c>
      <c r="C7" s="9"/>
      <c r="D7" s="9"/>
      <c r="E7" s="9" t="s">
        <v>16</v>
      </c>
      <c r="F7" s="9" t="s">
        <v>17</v>
      </c>
      <c r="G7" s="9" t="s">
        <v>18</v>
      </c>
      <c r="H7" s="9" t="s">
        <v>19</v>
      </c>
      <c r="I7" s="9" t="s">
        <v>20</v>
      </c>
      <c r="J7" s="9" t="s">
        <v>21</v>
      </c>
      <c r="K7" s="9" t="s">
        <v>22</v>
      </c>
      <c r="L7" s="20"/>
      <c r="O7" s="22"/>
      <c r="P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4"/>
      <c r="O8" s="23"/>
      <c r="P8" s="23"/>
    </row>
    <row r="9" s="27" customFormat="true" ht="30" hidden="false" customHeight="false" outlineLevel="0" collapsed="false">
      <c r="A9" s="21" t="s">
        <v>24</v>
      </c>
      <c r="B9" s="21" t="s">
        <v>25</v>
      </c>
      <c r="C9" s="21" t="s">
        <v>26</v>
      </c>
      <c r="D9" s="21" t="s">
        <v>27</v>
      </c>
      <c r="E9" s="21" t="s">
        <v>28</v>
      </c>
      <c r="F9" s="21" t="s">
        <v>29</v>
      </c>
      <c r="G9" s="21" t="s">
        <v>30</v>
      </c>
      <c r="H9" s="21" t="s">
        <v>31</v>
      </c>
      <c r="I9" s="21" t="s">
        <v>32</v>
      </c>
      <c r="J9" s="21" t="s">
        <v>33</v>
      </c>
      <c r="K9" s="21" t="s">
        <v>34</v>
      </c>
      <c r="L9" s="25" t="s">
        <v>35</v>
      </c>
      <c r="M9" s="26"/>
      <c r="N9" s="26"/>
      <c r="Q9" s="26"/>
    </row>
    <row r="10" s="26" customFormat="true" ht="45" hidden="false" customHeight="false" outlineLevel="0" collapsed="false">
      <c r="A10" s="28" t="s">
        <v>36</v>
      </c>
      <c r="B10" s="29" t="n">
        <v>45027</v>
      </c>
      <c r="C10" s="30" t="s">
        <v>37</v>
      </c>
      <c r="D10" s="30" t="s">
        <v>38</v>
      </c>
      <c r="E10" s="31" t="s">
        <v>39</v>
      </c>
      <c r="F10" s="31" t="s">
        <v>40</v>
      </c>
      <c r="G10" s="31" t="s">
        <v>41</v>
      </c>
      <c r="H10" s="31" t="n">
        <v>800</v>
      </c>
      <c r="I10" s="31" t="s">
        <v>42</v>
      </c>
      <c r="J10" s="32" t="n">
        <f aca="false">GrowthRun!AK10/GrowthRun!W10</f>
        <v>931.291118583271</v>
      </c>
      <c r="K10" s="31" t="n">
        <v>30</v>
      </c>
      <c r="L10" s="33" t="s">
        <v>43</v>
      </c>
      <c r="O10" s="34"/>
      <c r="P10" s="34"/>
    </row>
    <row r="11" s="35" customFormat="true" ht="15" hidden="false" customHeight="false" outlineLevel="0" collapsed="false">
      <c r="L11" s="36"/>
      <c r="O11" s="37"/>
      <c r="P11" s="37"/>
      <c r="Q11" s="37"/>
    </row>
    <row r="12" s="38" customFormat="true" ht="15" hidden="false" customHeight="false" outlineLevel="0" collapsed="false">
      <c r="L12" s="36"/>
      <c r="O12" s="39"/>
      <c r="P12" s="39"/>
      <c r="Q12" s="39"/>
    </row>
    <row r="13" s="38" customFormat="true" ht="15" hidden="false" customHeight="false" outlineLevel="0" collapsed="false">
      <c r="L13" s="40"/>
    </row>
    <row r="14" s="38" customFormat="true" ht="15" hidden="false" customHeight="false" outlineLevel="0" collapsed="false">
      <c r="L14" s="40"/>
    </row>
    <row r="15" s="38" customFormat="true" ht="15" hidden="false" customHeight="false" outlineLevel="0" collapsed="false">
      <c r="L15" s="40"/>
    </row>
    <row r="16" s="38" customFormat="true" ht="15" hidden="false" customHeight="false" outlineLevel="0" collapsed="false">
      <c r="L16" s="40"/>
    </row>
    <row r="17" s="38" customFormat="true" ht="15" hidden="false" customHeight="false" outlineLevel="0" collapsed="false">
      <c r="L17" s="41"/>
    </row>
    <row r="18" s="38" customFormat="true" ht="15" hidden="false" customHeight="false" outlineLevel="0" collapsed="false">
      <c r="L18" s="41"/>
    </row>
    <row r="19" s="38" customFormat="true" ht="15" hidden="false" customHeight="false" outlineLevel="0" collapsed="false">
      <c r="L19" s="41"/>
    </row>
    <row r="20" s="38" customFormat="true" ht="15" hidden="false" customHeight="false" outlineLevel="0" collapsed="false">
      <c r="L20" s="41"/>
    </row>
    <row r="21" s="38" customFormat="true" ht="15" hidden="false" customHeight="false" outlineLevel="0" collapsed="false">
      <c r="L21" s="41"/>
    </row>
    <row r="22" s="38" customFormat="true" ht="15" hidden="false" customHeight="false" outlineLevel="0" collapsed="false">
      <c r="L22" s="41"/>
    </row>
    <row r="23" s="38" customFormat="true" ht="15" hidden="false" customHeight="false" outlineLevel="0" collapsed="false">
      <c r="L23" s="41"/>
    </row>
    <row r="24" s="38" customFormat="true" ht="15" hidden="false" customHeight="false" outlineLevel="0" collapsed="false">
      <c r="L24" s="41"/>
    </row>
    <row r="25" s="38" customFormat="true" ht="15" hidden="false" customHeight="false" outlineLevel="0" collapsed="false">
      <c r="L25" s="41"/>
    </row>
    <row r="26" s="38" customFormat="true" ht="15" hidden="false" customHeight="false" outlineLevel="0" collapsed="false">
      <c r="L26" s="41"/>
    </row>
    <row r="27" s="38" customFormat="true" ht="15" hidden="false" customHeight="false" outlineLevel="0" collapsed="false">
      <c r="L27" s="41"/>
    </row>
    <row r="28" s="38" customFormat="true" ht="15" hidden="false" customHeight="false" outlineLevel="0" collapsed="false">
      <c r="L28" s="41"/>
    </row>
    <row r="29" s="38" customFormat="true" ht="15" hidden="false" customHeight="false" outlineLevel="0" collapsed="false">
      <c r="L29" s="41"/>
    </row>
    <row r="30" s="38" customFormat="true" ht="15" hidden="false" customHeight="false" outlineLevel="0" collapsed="false">
      <c r="L30" s="41"/>
    </row>
    <row r="31" s="38" customFormat="true" ht="15" hidden="false" customHeight="false" outlineLevel="0" collapsed="false">
      <c r="L31" s="41"/>
    </row>
    <row r="32" s="38" customFormat="true" ht="15" hidden="false" customHeight="false" outlineLevel="0" collapsed="false">
      <c r="L32" s="41"/>
    </row>
    <row r="33" s="38" customFormat="true" ht="15" hidden="false" customHeight="false" outlineLevel="0" collapsed="false">
      <c r="L33" s="41"/>
    </row>
    <row r="34" s="38" customFormat="true" ht="15" hidden="false" customHeight="false" outlineLevel="0" collapsed="false">
      <c r="L34" s="41"/>
    </row>
    <row r="35" s="38" customFormat="true" ht="15" hidden="false" customHeight="false" outlineLevel="0" collapsed="false">
      <c r="L35" s="41"/>
    </row>
    <row r="36" s="38" customFormat="true" ht="15" hidden="false" customHeight="false" outlineLevel="0" collapsed="false">
      <c r="L36" s="41"/>
    </row>
    <row r="37" s="38" customFormat="true" ht="15" hidden="false" customHeight="false" outlineLevel="0" collapsed="false">
      <c r="L37" s="41"/>
    </row>
    <row r="38" s="38" customFormat="true" ht="15" hidden="false" customHeight="false" outlineLevel="0" collapsed="false">
      <c r="L38" s="41"/>
    </row>
    <row r="39" s="38" customFormat="true" ht="15" hidden="false" customHeight="false" outlineLevel="0" collapsed="false">
      <c r="L39" s="41"/>
    </row>
    <row r="40" s="38" customFormat="true" ht="15" hidden="false" customHeight="false" outlineLevel="0" collapsed="false">
      <c r="L40" s="41"/>
    </row>
    <row r="41" s="38" customFormat="true" ht="15" hidden="false" customHeight="false" outlineLevel="0" collapsed="false">
      <c r="L41" s="41"/>
    </row>
    <row r="42" s="38" customFormat="true" ht="15" hidden="false" customHeight="false" outlineLevel="0" collapsed="false">
      <c r="L42" s="41"/>
    </row>
    <row r="43" s="38" customFormat="true" ht="15" hidden="false" customHeight="false" outlineLevel="0" collapsed="false">
      <c r="L43" s="41"/>
    </row>
    <row r="44" customFormat="false" ht="15" hidden="false" customHeight="false" outlineLevel="0" collapsed="false">
      <c r="L44" s="41"/>
    </row>
    <row r="45" customFormat="false" ht="15" hidden="false" customHeight="false" outlineLevel="0" collapsed="false">
      <c r="L45" s="41"/>
    </row>
    <row r="46" customFormat="false" ht="15" hidden="false" customHeight="false" outlineLevel="0" collapsed="false">
      <c r="L46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11.00390625" defaultRowHeight="15" zeroHeight="false" outlineLevelRow="0" outlineLevelCol="0"/>
  <cols>
    <col collapsed="false" customWidth="true" hidden="false" outlineLevel="0" max="1" min="1" style="42" width="12.71"/>
    <col collapsed="false" customWidth="true" hidden="false" outlineLevel="0" max="2" min="2" style="42" width="24.15"/>
    <col collapsed="false" customWidth="true" hidden="false" outlineLevel="0" max="3" min="3" style="42" width="18.85"/>
    <col collapsed="false" customWidth="true" hidden="false" outlineLevel="0" max="4" min="4" style="42" width="16.14"/>
    <col collapsed="false" customWidth="true" hidden="false" outlineLevel="0" max="5" min="5" style="42" width="14.86"/>
    <col collapsed="false" customWidth="true" hidden="false" outlineLevel="0" max="6" min="6" style="42" width="17.29"/>
    <col collapsed="false" customWidth="false" hidden="false" outlineLevel="0" max="1024" min="7" style="42" width="10.99"/>
  </cols>
  <sheetData>
    <row r="1" s="3" customFormat="true" ht="30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="6" customFormat="true" ht="15" hidden="false" customHeight="false" outlineLevel="0" collapsed="false">
      <c r="A2" s="6" t="s">
        <v>1</v>
      </c>
    </row>
    <row r="3" s="12" customFormat="true" ht="15" hidden="false" customHeight="false" outlineLevel="0" collapsed="false">
      <c r="A3" s="74" t="s">
        <v>2</v>
      </c>
      <c r="B3" s="75" t="s">
        <v>3</v>
      </c>
      <c r="C3" s="75" t="s">
        <v>4</v>
      </c>
      <c r="D3" s="75" t="s">
        <v>4</v>
      </c>
      <c r="E3" s="74" t="s">
        <v>4</v>
      </c>
      <c r="F3" s="74" t="s">
        <v>4</v>
      </c>
    </row>
    <row r="4" s="15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="9" customFormat="true" ht="30" hidden="false" customHeight="false" outlineLevel="0" collapsed="false">
      <c r="A5" s="74" t="s">
        <v>7</v>
      </c>
      <c r="B5" s="75" t="s">
        <v>8</v>
      </c>
      <c r="C5" s="75" t="s">
        <v>9</v>
      </c>
      <c r="D5" s="75" t="s">
        <v>9</v>
      </c>
      <c r="E5" s="75" t="s">
        <v>9</v>
      </c>
      <c r="F5" s="75" t="s">
        <v>9</v>
      </c>
      <c r="G5" s="74"/>
      <c r="H5" s="75"/>
      <c r="I5" s="75"/>
    </row>
    <row r="6" s="18" customFormat="true" ht="15" hidden="false" customHeight="false" outlineLevel="0" collapsed="false">
      <c r="A6" s="6" t="s">
        <v>13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="22" customFormat="true" ht="15" hidden="false" customHeight="true" outlineLevel="0" collapsed="false">
      <c r="A7" s="74" t="s">
        <v>125</v>
      </c>
      <c r="B7" s="74" t="s">
        <v>308</v>
      </c>
      <c r="C7" s="74"/>
      <c r="D7" s="74"/>
      <c r="E7" s="75" t="s">
        <v>309</v>
      </c>
      <c r="F7" s="75" t="s">
        <v>310</v>
      </c>
      <c r="G7" s="75"/>
      <c r="H7" s="21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="23" customFormat="true" ht="15" hidden="false" customHeight="false" outlineLevel="0" collapsed="false">
      <c r="A8" s="23" t="s">
        <v>23</v>
      </c>
    </row>
    <row r="9" customFormat="false" ht="30" hidden="false" customHeight="false" outlineLevel="0" collapsed="false">
      <c r="A9" s="214" t="s">
        <v>311</v>
      </c>
      <c r="B9" s="22" t="s">
        <v>312</v>
      </c>
      <c r="C9" s="22" t="s">
        <v>26</v>
      </c>
      <c r="D9" s="22" t="s">
        <v>27</v>
      </c>
      <c r="E9" s="214" t="s">
        <v>309</v>
      </c>
      <c r="F9" s="214" t="s">
        <v>313</v>
      </c>
      <c r="G9" s="214"/>
      <c r="H9" s="215"/>
      <c r="I9" s="215"/>
      <c r="J9" s="215"/>
    </row>
    <row r="10" customFormat="false" ht="15" hidden="false" customHeight="false" outlineLevel="0" collapsed="false">
      <c r="A10" s="189" t="s">
        <v>314</v>
      </c>
      <c r="B10" s="216" t="n">
        <v>45008</v>
      </c>
      <c r="C10" s="217" t="s">
        <v>315</v>
      </c>
      <c r="D10" s="217" t="s">
        <v>316</v>
      </c>
      <c r="E10" s="215" t="s">
        <v>317</v>
      </c>
      <c r="F10" s="215" t="n">
        <v>23</v>
      </c>
      <c r="G10" s="215"/>
      <c r="H10" s="215"/>
      <c r="I10" s="215"/>
      <c r="J10" s="215"/>
    </row>
    <row r="11" customFormat="false" ht="15" hidden="false" customHeight="false" outlineLevel="0" collapsed="false">
      <c r="A11" s="215"/>
      <c r="B11" s="218"/>
      <c r="C11" s="215"/>
      <c r="D11" s="215"/>
      <c r="E11" s="215"/>
      <c r="F11" s="215"/>
      <c r="G11" s="215"/>
      <c r="H11" s="215"/>
      <c r="I11" s="215"/>
      <c r="J11" s="215"/>
    </row>
    <row r="12" customFormat="false" ht="15" hidden="false" customHeight="false" outlineLevel="0" collapsed="false">
      <c r="A12" s="215"/>
      <c r="B12" s="218"/>
      <c r="C12" s="215"/>
      <c r="D12" s="215"/>
      <c r="E12" s="215"/>
      <c r="F12" s="215"/>
      <c r="G12" s="215"/>
      <c r="H12" s="215"/>
      <c r="I12" s="215"/>
      <c r="J12" s="215"/>
    </row>
    <row r="13" customFormat="false" ht="15" hidden="false" customHeight="false" outlineLevel="0" collapsed="false">
      <c r="A13" s="215"/>
      <c r="B13" s="218"/>
      <c r="C13" s="215"/>
      <c r="D13" s="215"/>
      <c r="E13" s="215"/>
      <c r="F13" s="215"/>
      <c r="G13" s="215"/>
      <c r="H13" s="215"/>
      <c r="I13" s="215"/>
      <c r="J13" s="215"/>
    </row>
    <row r="14" customFormat="false" ht="15" hidden="false" customHeight="false" outlineLevel="0" collapsed="false">
      <c r="A14" s="215"/>
      <c r="B14" s="218"/>
      <c r="C14" s="215"/>
      <c r="D14" s="215"/>
      <c r="E14" s="215"/>
      <c r="F14" s="215"/>
      <c r="G14" s="215"/>
      <c r="H14" s="215"/>
      <c r="I14" s="215"/>
      <c r="J14" s="215"/>
    </row>
    <row r="15" customFormat="false" ht="15" hidden="false" customHeight="false" outlineLevel="0" collapsed="false">
      <c r="A15" s="215"/>
      <c r="B15" s="218"/>
      <c r="C15" s="215"/>
      <c r="D15" s="215"/>
      <c r="E15" s="215"/>
      <c r="F15" s="215"/>
      <c r="G15" s="215"/>
      <c r="H15" s="215"/>
      <c r="I15" s="215"/>
      <c r="J15" s="215"/>
    </row>
    <row r="16" customFormat="false" ht="15" hidden="false" customHeight="false" outlineLevel="0" collapsed="false">
      <c r="B16" s="55"/>
    </row>
    <row r="17" customFormat="false" ht="15" hidden="false" customHeight="false" outlineLevel="0" collapsed="false">
      <c r="B17" s="55"/>
    </row>
    <row r="18" customFormat="false" ht="15" hidden="false" customHeight="false" outlineLevel="0" collapsed="false">
      <c r="B18" s="55"/>
    </row>
    <row r="19" customFormat="false" ht="15" hidden="false" customHeight="false" outlineLevel="0" collapsed="false">
      <c r="B19" s="55"/>
    </row>
    <row r="20" customFormat="false" ht="15" hidden="false" customHeight="false" outlineLevel="0" collapsed="false">
      <c r="B20" s="55"/>
    </row>
    <row r="21" customFormat="false" ht="15" hidden="false" customHeight="false" outlineLevel="0" collapsed="false">
      <c r="B21" s="55"/>
    </row>
    <row r="22" customFormat="false" ht="15" hidden="false" customHeight="false" outlineLevel="0" collapsed="false">
      <c r="B22" s="55"/>
    </row>
    <row r="23" customFormat="false" ht="15" hidden="false" customHeight="false" outlineLevel="0" collapsed="false">
      <c r="B23" s="55"/>
    </row>
    <row r="24" customFormat="false" ht="15" hidden="false" customHeight="false" outlineLevel="0" collapsed="false">
      <c r="B24" s="55"/>
    </row>
    <row r="25" customFormat="false" ht="15" hidden="false" customHeight="false" outlineLevel="0" collapsed="false">
      <c r="B25" s="55"/>
    </row>
    <row r="26" customFormat="false" ht="15" hidden="false" customHeight="false" outlineLevel="0" collapsed="false">
      <c r="B26" s="55"/>
    </row>
    <row r="27" customFormat="false" ht="15" hidden="false" customHeight="false" outlineLevel="0" collapsed="false">
      <c r="B27" s="55"/>
    </row>
    <row r="28" customFormat="false" ht="15" hidden="false" customHeight="false" outlineLevel="0" collapsed="false">
      <c r="B28" s="55"/>
    </row>
    <row r="29" customFormat="false" ht="15" hidden="false" customHeight="false" outlineLevel="0" collapsed="false">
      <c r="B29" s="55"/>
    </row>
    <row r="30" customFormat="false" ht="15" hidden="false" customHeight="false" outlineLevel="0" collapsed="false">
      <c r="B30" s="55"/>
    </row>
    <row r="31" customFormat="false" ht="15" hidden="false" customHeight="false" outlineLevel="0" collapsed="false">
      <c r="B31" s="55"/>
    </row>
    <row r="32" customFormat="false" ht="15" hidden="false" customHeight="false" outlineLevel="0" collapsed="false">
      <c r="B32" s="55"/>
    </row>
    <row r="33" customFormat="false" ht="15" hidden="false" customHeight="false" outlineLevel="0" collapsed="false">
      <c r="B33" s="55"/>
    </row>
    <row r="34" customFormat="false" ht="15" hidden="false" customHeight="false" outlineLevel="0" collapsed="false">
      <c r="B34" s="55"/>
    </row>
    <row r="35" customFormat="false" ht="15" hidden="false" customHeight="false" outlineLevel="0" collapsed="false">
      <c r="B35" s="55"/>
    </row>
    <row r="36" customFormat="false" ht="15" hidden="false" customHeight="false" outlineLevel="0" collapsed="false">
      <c r="B36" s="55"/>
    </row>
    <row r="37" customFormat="false" ht="15" hidden="false" customHeight="false" outlineLevel="0" collapsed="false">
      <c r="B37" s="55"/>
    </row>
    <row r="38" customFormat="false" ht="15" hidden="false" customHeight="false" outlineLevel="0" collapsed="false">
      <c r="B38" s="55"/>
    </row>
    <row r="39" customFormat="false" ht="15" hidden="false" customHeight="false" outlineLevel="0" collapsed="false">
      <c r="B39" s="55"/>
    </row>
    <row r="40" customFormat="false" ht="15" hidden="false" customHeight="false" outlineLevel="0" collapsed="false">
      <c r="B40" s="55"/>
    </row>
    <row r="41" customFormat="false" ht="15" hidden="false" customHeight="false" outlineLevel="0" collapsed="false">
      <c r="B41" s="55"/>
    </row>
    <row r="42" customFormat="false" ht="15" hidden="false" customHeight="false" outlineLevel="0" collapsed="false">
      <c r="B42" s="55"/>
    </row>
    <row r="43" customFormat="false" ht="15" hidden="false" customHeight="false" outlineLevel="0" collapsed="false">
      <c r="B43" s="55"/>
    </row>
    <row r="44" customFormat="false" ht="15" hidden="false" customHeight="false" outlineLevel="0" collapsed="false">
      <c r="B44" s="55"/>
    </row>
    <row r="45" customFormat="false" ht="15" hidden="false" customHeight="false" outlineLevel="0" collapsed="false">
      <c r="B45" s="55"/>
    </row>
    <row r="46" customFormat="false" ht="15" hidden="false" customHeight="false" outlineLevel="0" collapsed="false">
      <c r="B46" s="55"/>
    </row>
    <row r="47" customFormat="false" ht="15" hidden="false" customHeight="false" outlineLevel="0" collapsed="false">
      <c r="B47" s="55"/>
    </row>
    <row r="48" customFormat="false" ht="15" hidden="false" customHeight="false" outlineLevel="0" collapsed="false">
      <c r="B48" s="55"/>
    </row>
    <row r="49" customFormat="false" ht="15" hidden="false" customHeight="false" outlineLevel="0" collapsed="false">
      <c r="B49" s="55"/>
    </row>
    <row r="50" customFormat="false" ht="15" hidden="false" customHeight="false" outlineLevel="0" collapsed="false">
      <c r="B50" s="55"/>
    </row>
    <row r="51" customFormat="false" ht="15" hidden="false" customHeight="false" outlineLevel="0" collapsed="false">
      <c r="B51" s="55"/>
    </row>
    <row r="52" customFormat="false" ht="15" hidden="false" customHeight="false" outlineLevel="0" collapsed="false">
      <c r="B52" s="55"/>
    </row>
    <row r="53" customFormat="false" ht="15" hidden="false" customHeight="false" outlineLevel="0" collapsed="false">
      <c r="B53" s="55"/>
    </row>
    <row r="54" customFormat="false" ht="15" hidden="false" customHeight="false" outlineLevel="0" collapsed="false">
      <c r="B54" s="55"/>
    </row>
    <row r="55" customFormat="false" ht="15" hidden="false" customHeight="false" outlineLevel="0" collapsed="false">
      <c r="B55" s="55"/>
    </row>
    <row r="56" customFormat="false" ht="15" hidden="false" customHeight="false" outlineLevel="0" collapsed="false">
      <c r="B56" s="55"/>
    </row>
    <row r="57" customFormat="false" ht="15" hidden="false" customHeight="false" outlineLevel="0" collapsed="false">
      <c r="B57" s="55"/>
    </row>
    <row r="58" customFormat="false" ht="15" hidden="false" customHeight="false" outlineLevel="0" collapsed="false">
      <c r="B58" s="55"/>
    </row>
    <row r="59" customFormat="false" ht="15" hidden="false" customHeight="false" outlineLevel="0" collapsed="false">
      <c r="B59" s="55"/>
    </row>
    <row r="60" customFormat="false" ht="15" hidden="false" customHeight="false" outlineLevel="0" collapsed="false">
      <c r="B60" s="55"/>
    </row>
    <row r="61" customFormat="false" ht="15" hidden="false" customHeight="false" outlineLevel="0" collapsed="false">
      <c r="B61" s="55"/>
    </row>
    <row r="62" customFormat="false" ht="15" hidden="false" customHeight="false" outlineLevel="0" collapsed="false">
      <c r="B62" s="55"/>
    </row>
    <row r="63" customFormat="false" ht="15" hidden="false" customHeight="false" outlineLevel="0" collapsed="false">
      <c r="B63" s="55"/>
    </row>
    <row r="64" customFormat="false" ht="15" hidden="false" customHeight="false" outlineLevel="0" collapsed="false">
      <c r="B64" s="55"/>
    </row>
    <row r="65" customFormat="false" ht="15" hidden="false" customHeight="false" outlineLevel="0" collapsed="false">
      <c r="B65" s="55"/>
    </row>
    <row r="66" customFormat="false" ht="15" hidden="false" customHeight="false" outlineLevel="0" collapsed="false">
      <c r="B66" s="55"/>
    </row>
    <row r="67" customFormat="false" ht="15" hidden="false" customHeight="false" outlineLevel="0" collapsed="false">
      <c r="B67" s="55"/>
    </row>
    <row r="68" customFormat="false" ht="15" hidden="false" customHeight="false" outlineLevel="0" collapsed="false">
      <c r="B68" s="55"/>
    </row>
    <row r="69" customFormat="false" ht="15" hidden="false" customHeight="false" outlineLevel="0" collapsed="false">
      <c r="B69" s="55"/>
    </row>
    <row r="70" customFormat="false" ht="15" hidden="false" customHeight="false" outlineLevel="0" collapsed="false">
      <c r="B70" s="55"/>
    </row>
    <row r="71" customFormat="false" ht="15" hidden="false" customHeight="false" outlineLevel="0" collapsed="false">
      <c r="B71" s="55"/>
    </row>
    <row r="72" customFormat="false" ht="15" hidden="false" customHeight="false" outlineLevel="0" collapsed="false">
      <c r="B72" s="55"/>
    </row>
    <row r="73" customFormat="false" ht="15" hidden="false" customHeight="false" outlineLevel="0" collapsed="false">
      <c r="B73" s="55"/>
    </row>
    <row r="74" customFormat="false" ht="15" hidden="false" customHeight="false" outlineLevel="0" collapsed="false">
      <c r="B74" s="55"/>
    </row>
    <row r="75" customFormat="false" ht="15" hidden="false" customHeight="false" outlineLevel="0" collapsed="false">
      <c r="B75" s="55"/>
    </row>
    <row r="76" customFormat="false" ht="15" hidden="false" customHeight="false" outlineLevel="0" collapsed="false">
      <c r="B76" s="55"/>
    </row>
    <row r="77" customFormat="false" ht="15" hidden="false" customHeight="false" outlineLevel="0" collapsed="false">
      <c r="B77" s="55"/>
    </row>
    <row r="78" customFormat="false" ht="15" hidden="false" customHeight="false" outlineLevel="0" collapsed="false">
      <c r="B78" s="55"/>
    </row>
    <row r="79" customFormat="false" ht="15" hidden="false" customHeight="false" outlineLevel="0" collapsed="false">
      <c r="B79" s="55"/>
    </row>
    <row r="80" customFormat="false" ht="15" hidden="false" customHeight="false" outlineLevel="0" collapsed="false">
      <c r="B80" s="55"/>
    </row>
    <row r="81" customFormat="false" ht="15" hidden="false" customHeight="false" outlineLevel="0" collapsed="false">
      <c r="B81" s="55"/>
    </row>
    <row r="82" customFormat="false" ht="15" hidden="false" customHeight="false" outlineLevel="0" collapsed="false">
      <c r="B82" s="55"/>
    </row>
    <row r="83" customFormat="false" ht="15" hidden="false" customHeight="false" outlineLevel="0" collapsed="false">
      <c r="B83" s="55"/>
    </row>
    <row r="84" customFormat="false" ht="15" hidden="false" customHeight="false" outlineLevel="0" collapsed="false">
      <c r="B84" s="55"/>
    </row>
    <row r="85" customFormat="false" ht="15" hidden="false" customHeight="false" outlineLevel="0" collapsed="false">
      <c r="B85" s="55"/>
    </row>
    <row r="86" customFormat="false" ht="15" hidden="false" customHeight="false" outlineLevel="0" collapsed="false">
      <c r="B86" s="55"/>
    </row>
    <row r="87" customFormat="false" ht="15" hidden="false" customHeight="false" outlineLevel="0" collapsed="false">
      <c r="B87" s="55"/>
    </row>
    <row r="88" customFormat="false" ht="15" hidden="false" customHeight="false" outlineLevel="0" collapsed="false">
      <c r="B88" s="55"/>
    </row>
    <row r="89" customFormat="false" ht="15" hidden="false" customHeight="false" outlineLevel="0" collapsed="false">
      <c r="B89" s="55"/>
    </row>
    <row r="90" customFormat="false" ht="15" hidden="false" customHeight="false" outlineLevel="0" collapsed="false">
      <c r="B90" s="55"/>
    </row>
    <row r="91" customFormat="false" ht="15" hidden="false" customHeight="false" outlineLevel="0" collapsed="false">
      <c r="B91" s="55"/>
    </row>
    <row r="92" customFormat="false" ht="15" hidden="false" customHeight="false" outlineLevel="0" collapsed="false">
      <c r="B92" s="55"/>
    </row>
    <row r="93" customFormat="false" ht="15" hidden="false" customHeight="false" outlineLevel="0" collapsed="false">
      <c r="B93" s="55"/>
    </row>
    <row r="94" customFormat="false" ht="15" hidden="false" customHeight="false" outlineLevel="0" collapsed="false">
      <c r="B94" s="55"/>
    </row>
    <row r="95" customFormat="false" ht="15" hidden="false" customHeight="false" outlineLevel="0" collapsed="false">
      <c r="B95" s="55"/>
    </row>
    <row r="96" customFormat="false" ht="15" hidden="false" customHeight="false" outlineLevel="0" collapsed="false">
      <c r="B96" s="55"/>
    </row>
    <row r="97" customFormat="false" ht="15" hidden="false" customHeight="false" outlineLevel="0" collapsed="false">
      <c r="B97" s="55"/>
    </row>
    <row r="98" customFormat="false" ht="15" hidden="false" customHeight="false" outlineLevel="0" collapsed="false">
      <c r="B98" s="55"/>
    </row>
    <row r="99" customFormat="false" ht="15" hidden="false" customHeight="false" outlineLevel="0" collapsed="false">
      <c r="B99" s="55"/>
    </row>
    <row r="100" customFormat="false" ht="15" hidden="false" customHeight="false" outlineLevel="0" collapsed="false">
      <c r="B100" s="55"/>
    </row>
    <row r="101" customFormat="false" ht="15" hidden="false" customHeight="false" outlineLevel="0" collapsed="false">
      <c r="B101" s="55"/>
    </row>
    <row r="102" customFormat="false" ht="15" hidden="false" customHeight="false" outlineLevel="0" collapsed="false">
      <c r="B102" s="55"/>
    </row>
    <row r="103" customFormat="false" ht="15" hidden="false" customHeight="false" outlineLevel="0" collapsed="false">
      <c r="B103" s="55"/>
    </row>
    <row r="104" customFormat="false" ht="15" hidden="false" customHeight="false" outlineLevel="0" collapsed="false">
      <c r="B104" s="55"/>
    </row>
    <row r="105" customFormat="false" ht="15" hidden="false" customHeight="false" outlineLevel="0" collapsed="false">
      <c r="B105" s="55"/>
    </row>
    <row r="106" customFormat="false" ht="15" hidden="false" customHeight="false" outlineLevel="0" collapsed="false">
      <c r="B106" s="55"/>
    </row>
    <row r="107" customFormat="false" ht="15" hidden="false" customHeight="false" outlineLevel="0" collapsed="false">
      <c r="B107" s="55"/>
    </row>
    <row r="108" customFormat="false" ht="15" hidden="false" customHeight="false" outlineLevel="0" collapsed="false">
      <c r="B108" s="5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5" activeCellId="0" sqref="D1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5.29"/>
    <col collapsed="false" customWidth="true" hidden="false" outlineLevel="0" max="3" min="3" style="0" width="17.86"/>
    <col collapsed="false" customWidth="true" hidden="false" outlineLevel="0" max="4" min="4" style="0" width="20.86"/>
    <col collapsed="false" customWidth="true" hidden="false" outlineLevel="0" max="5" min="5" style="0" width="14.69"/>
    <col collapsed="false" customWidth="true" hidden="false" outlineLevel="0" max="6" min="6" style="0" width="13.86"/>
    <col collapsed="false" customWidth="true" hidden="false" outlineLevel="0" max="7" min="7" style="0" width="13.43"/>
    <col collapsed="false" customWidth="true" hidden="false" outlineLevel="0" max="8" min="8" style="0" width="12.14"/>
    <col collapsed="false" customWidth="true" hidden="false" outlineLevel="0" max="9" min="9" style="0" width="12.86"/>
    <col collapsed="false" customWidth="true" hidden="false" outlineLevel="0" max="10" min="10" style="0" width="19"/>
    <col collapsed="false" customWidth="true" hidden="false" outlineLevel="0" max="12" min="12" style="0" width="16.71"/>
    <col collapsed="false" customWidth="true" hidden="false" outlineLevel="0" max="13" min="13" style="0" width="14.57"/>
    <col collapsed="false" customWidth="true" hidden="false" outlineLevel="0" max="14" min="14" style="0" width="22.14"/>
  </cols>
  <sheetData>
    <row r="1" s="5" customFormat="true" ht="30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/>
      <c r="R1" s="3"/>
      <c r="U1" s="3"/>
      <c r="V1" s="3"/>
    </row>
    <row r="2" s="19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"/>
      <c r="T2" s="8"/>
      <c r="U2" s="6"/>
      <c r="V2" s="6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="11" customFormat="true" ht="15" hidden="false" customHeight="false" outlineLevel="0" collapsed="false">
      <c r="A3" s="188" t="s">
        <v>125</v>
      </c>
      <c r="B3" s="189" t="s">
        <v>3</v>
      </c>
      <c r="C3" s="189" t="s">
        <v>4</v>
      </c>
      <c r="D3" s="189" t="s">
        <v>4</v>
      </c>
      <c r="E3" s="188" t="s">
        <v>5</v>
      </c>
      <c r="F3" s="188" t="s">
        <v>5</v>
      </c>
      <c r="G3" s="188" t="s">
        <v>5</v>
      </c>
      <c r="H3" s="188" t="s">
        <v>5</v>
      </c>
      <c r="I3" s="188" t="s">
        <v>5</v>
      </c>
      <c r="J3" s="188" t="s">
        <v>5</v>
      </c>
      <c r="K3" s="188" t="s">
        <v>5</v>
      </c>
      <c r="L3" s="188" t="s">
        <v>5</v>
      </c>
      <c r="M3" s="188" t="s">
        <v>5</v>
      </c>
      <c r="N3" s="200" t="s">
        <v>4</v>
      </c>
      <c r="O3" s="12"/>
      <c r="P3" s="12"/>
      <c r="Q3" s="12"/>
      <c r="R3" s="12"/>
      <c r="U3" s="12"/>
      <c r="V3" s="12"/>
    </row>
    <row r="4" s="8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U4" s="6"/>
      <c r="V4" s="6"/>
    </row>
    <row r="5" s="190" customFormat="true" ht="30" hidden="false" customHeight="false" outlineLevel="0" collapsed="false">
      <c r="A5" s="188" t="s">
        <v>125</v>
      </c>
      <c r="B5" s="189" t="s">
        <v>8</v>
      </c>
      <c r="C5" s="189" t="s">
        <v>9</v>
      </c>
      <c r="D5" s="189" t="s">
        <v>9</v>
      </c>
      <c r="E5" s="189" t="s">
        <v>318</v>
      </c>
      <c r="F5" s="189" t="s">
        <v>319</v>
      </c>
      <c r="G5" s="189" t="s">
        <v>284</v>
      </c>
      <c r="H5" s="189" t="s">
        <v>320</v>
      </c>
      <c r="I5" s="189" t="s">
        <v>321</v>
      </c>
      <c r="J5" s="189" t="s">
        <v>322</v>
      </c>
      <c r="K5" s="189" t="s">
        <v>318</v>
      </c>
      <c r="L5" s="189" t="s">
        <v>323</v>
      </c>
      <c r="M5" s="189"/>
      <c r="N5" s="189" t="s">
        <v>9</v>
      </c>
      <c r="O5" s="12"/>
      <c r="P5" s="12"/>
      <c r="Q5" s="12"/>
      <c r="R5" s="12"/>
      <c r="S5" s="11"/>
      <c r="T5" s="11"/>
      <c r="U5" s="12"/>
      <c r="V5" s="12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="204" customFormat="true" ht="30" hidden="false" customHeight="false" outlineLevel="0" collapsed="false">
      <c r="A6" s="60" t="s">
        <v>13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2"/>
      <c r="R6" s="202"/>
      <c r="S6" s="203"/>
      <c r="T6" s="203"/>
      <c r="U6" s="202"/>
      <c r="V6" s="202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</row>
    <row r="7" s="194" customFormat="true" ht="33" hidden="false" customHeight="true" outlineLevel="0" collapsed="false">
      <c r="A7" s="34" t="s">
        <v>286</v>
      </c>
      <c r="B7" s="34" t="s">
        <v>272</v>
      </c>
      <c r="C7" s="34"/>
      <c r="D7" s="34" t="s">
        <v>324</v>
      </c>
      <c r="E7" s="34" t="s">
        <v>325</v>
      </c>
      <c r="F7" s="34" t="s">
        <v>326</v>
      </c>
      <c r="G7" s="34" t="s">
        <v>327</v>
      </c>
      <c r="H7" s="34" t="s">
        <v>328</v>
      </c>
      <c r="I7" s="34" t="s">
        <v>329</v>
      </c>
      <c r="J7" s="34" t="s">
        <v>330</v>
      </c>
      <c r="K7" s="34" t="s">
        <v>331</v>
      </c>
      <c r="L7" s="34" t="s">
        <v>332</v>
      </c>
      <c r="M7" s="34" t="s">
        <v>333</v>
      </c>
      <c r="N7" s="31" t="s">
        <v>139</v>
      </c>
      <c r="O7" s="12"/>
      <c r="P7" s="12"/>
      <c r="Q7" s="12"/>
      <c r="R7" s="12"/>
      <c r="S7" s="11"/>
      <c r="T7" s="11"/>
      <c r="U7" s="12"/>
      <c r="V7" s="12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="195" customFormat="true" ht="30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  <c r="T8" s="24"/>
      <c r="U8" s="23"/>
      <c r="V8" s="23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</row>
    <row r="9" s="11" customFormat="true" ht="31.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334</v>
      </c>
      <c r="F9" s="27" t="s">
        <v>335</v>
      </c>
      <c r="G9" s="27" t="s">
        <v>295</v>
      </c>
      <c r="H9" s="27" t="s">
        <v>328</v>
      </c>
      <c r="I9" s="27" t="s">
        <v>336</v>
      </c>
      <c r="J9" s="27" t="s">
        <v>337</v>
      </c>
      <c r="K9" s="27" t="s">
        <v>338</v>
      </c>
      <c r="L9" s="27" t="s">
        <v>339</v>
      </c>
      <c r="M9" s="27" t="s">
        <v>340</v>
      </c>
      <c r="N9" s="205" t="s">
        <v>35</v>
      </c>
      <c r="O9" s="206"/>
      <c r="P9" s="206"/>
    </row>
    <row r="10" customFormat="false" ht="15.75" hidden="false" customHeight="false" outlineLevel="0" collapsed="false">
      <c r="A10" s="207"/>
      <c r="B10" s="219"/>
      <c r="C10" s="220" t="s">
        <v>341</v>
      </c>
      <c r="D10" s="220" t="s">
        <v>342</v>
      </c>
      <c r="E10" s="209"/>
      <c r="F10" s="34"/>
      <c r="G10" s="221"/>
      <c r="H10" s="221"/>
      <c r="I10" s="221"/>
      <c r="J10" s="221"/>
      <c r="K10" s="209"/>
      <c r="L10" s="209"/>
      <c r="M10" s="221"/>
      <c r="N10" s="206"/>
      <c r="O10" s="206"/>
      <c r="P10" s="206"/>
    </row>
    <row r="11" customFormat="false" ht="15.75" hidden="false" customHeight="false" outlineLevel="0" collapsed="false">
      <c r="A11" s="207"/>
      <c r="B11" s="219"/>
      <c r="C11" s="220" t="s">
        <v>341</v>
      </c>
      <c r="D11" s="220" t="s">
        <v>343</v>
      </c>
      <c r="E11" s="209"/>
      <c r="F11" s="34"/>
      <c r="G11" s="221"/>
      <c r="H11" s="221"/>
      <c r="I11" s="221"/>
      <c r="J11" s="221"/>
      <c r="K11" s="209"/>
      <c r="L11" s="222"/>
      <c r="M11" s="2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pane xSplit="0" ySplit="1" topLeftCell="A6" activePane="bottomLeft" state="frozen"/>
      <selection pane="topLeft" activeCell="A1" activeCellId="0" sqref="A1"/>
      <selection pane="bottomLeft" activeCell="B13" activeCellId="0" sqref="B13"/>
    </sheetView>
  </sheetViews>
  <sheetFormatPr defaultColWidth="11.15625" defaultRowHeight="15" zeroHeight="false" outlineLevelRow="0" outlineLevelCol="0"/>
  <cols>
    <col collapsed="false" customWidth="true" hidden="false" outlineLevel="0" max="1" min="1" style="42" width="32.15"/>
    <col collapsed="false" customWidth="false" hidden="false" outlineLevel="0" max="2" min="2" style="42" width="11.14"/>
    <col collapsed="false" customWidth="true" hidden="false" outlineLevel="0" max="3" min="3" style="42" width="18.58"/>
    <col collapsed="false" customWidth="true" hidden="false" outlineLevel="0" max="4" min="4" style="42" width="20.98"/>
    <col collapsed="false" customWidth="true" hidden="false" outlineLevel="0" max="5" min="5" style="42" width="15.71"/>
    <col collapsed="false" customWidth="true" hidden="false" outlineLevel="0" max="6" min="6" style="42" width="15"/>
    <col collapsed="false" customWidth="false" hidden="false" outlineLevel="0" max="7" min="7" style="42" width="11.14"/>
    <col collapsed="false" customWidth="true" hidden="false" outlineLevel="0" max="8" min="8" style="42" width="23.42"/>
    <col collapsed="false" customWidth="true" hidden="false" outlineLevel="0" max="9" min="9" style="42" width="23.71"/>
    <col collapsed="false" customWidth="true" hidden="false" outlineLevel="0" max="10" min="10" style="43" width="6.28"/>
    <col collapsed="false" customWidth="false" hidden="false" outlineLevel="0" max="1024" min="11" style="42" width="11.14"/>
  </cols>
  <sheetData>
    <row r="1" s="3" customFormat="true" ht="15" hidden="false" customHeight="false" outlineLevel="0" collapsed="false">
      <c r="A1" s="3" t="s">
        <v>0</v>
      </c>
      <c r="J1" s="44"/>
    </row>
    <row r="2" s="6" customFormat="true" ht="15" hidden="false" customHeight="false" outlineLevel="0" collapsed="false">
      <c r="A2" s="6" t="s">
        <v>1</v>
      </c>
      <c r="J2" s="45"/>
    </row>
    <row r="3" s="12" customFormat="true" ht="1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4</v>
      </c>
      <c r="H3" s="9" t="s">
        <v>3</v>
      </c>
      <c r="I3" s="9" t="s">
        <v>3</v>
      </c>
      <c r="J3" s="46" t="s">
        <v>4</v>
      </c>
    </row>
    <row r="4" s="15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47"/>
      <c r="K4" s="6"/>
      <c r="L4" s="6"/>
    </row>
    <row r="5" s="9" customFormat="true" ht="30" hidden="false" customHeight="false" outlineLevel="0" collapsed="false">
      <c r="A5" s="9" t="s">
        <v>44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9</v>
      </c>
      <c r="H5" s="9" t="s">
        <v>8</v>
      </c>
      <c r="I5" s="9" t="s">
        <v>8</v>
      </c>
      <c r="J5" s="48" t="s">
        <v>9</v>
      </c>
    </row>
    <row r="6" s="18" customFormat="true" ht="15" hidden="false" customHeight="false" outlineLevel="0" collapsed="false">
      <c r="A6" s="18" t="s">
        <v>13</v>
      </c>
      <c r="J6" s="45"/>
    </row>
    <row r="7" s="22" customFormat="true" ht="75" hidden="false" customHeight="false" outlineLevel="0" collapsed="false">
      <c r="A7" s="9" t="s">
        <v>45</v>
      </c>
      <c r="B7" s="9" t="s">
        <v>46</v>
      </c>
      <c r="C7" s="9"/>
      <c r="D7" s="9" t="s">
        <v>47</v>
      </c>
      <c r="E7" s="9" t="s">
        <v>48</v>
      </c>
      <c r="F7" s="9" t="s">
        <v>49</v>
      </c>
      <c r="G7" s="9" t="s">
        <v>50</v>
      </c>
      <c r="H7" s="9" t="s">
        <v>51</v>
      </c>
      <c r="I7" s="9" t="s">
        <v>52</v>
      </c>
      <c r="J7" s="49"/>
      <c r="K7" s="9"/>
      <c r="L7" s="9"/>
    </row>
    <row r="8" s="23" customFormat="true" ht="15" hidden="false" customHeight="false" outlineLevel="0" collapsed="false">
      <c r="A8" s="23" t="s">
        <v>23</v>
      </c>
      <c r="J8" s="44"/>
    </row>
    <row r="9" customFormat="false" ht="15" hidden="false" customHeight="false" outlineLevel="0" collapsed="false">
      <c r="A9" s="50" t="s">
        <v>53</v>
      </c>
      <c r="B9" s="50" t="s">
        <v>54</v>
      </c>
      <c r="C9" s="50" t="s">
        <v>55</v>
      </c>
      <c r="D9" s="50" t="s">
        <v>56</v>
      </c>
      <c r="E9" s="50" t="s">
        <v>57</v>
      </c>
      <c r="F9" s="50" t="s">
        <v>58</v>
      </c>
      <c r="G9" s="50" t="s">
        <v>59</v>
      </c>
      <c r="H9" s="50" t="s">
        <v>60</v>
      </c>
      <c r="I9" s="50" t="s">
        <v>61</v>
      </c>
      <c r="J9" s="51" t="s">
        <v>35</v>
      </c>
      <c r="K9" s="52"/>
    </row>
    <row r="10" customFormat="false" ht="13.8" hidden="false" customHeight="false" outlineLevel="0" collapsed="false">
      <c r="A10" s="1" t="s">
        <v>62</v>
      </c>
      <c r="B10" s="53" t="s">
        <v>63</v>
      </c>
      <c r="C10" s="40" t="s">
        <v>64</v>
      </c>
      <c r="D10" s="1"/>
      <c r="E10" s="1" t="s">
        <v>65</v>
      </c>
      <c r="F10" s="1"/>
      <c r="G10" s="1"/>
      <c r="H10" s="1"/>
      <c r="I10" s="1"/>
      <c r="J10" s="36"/>
      <c r="K10" s="52"/>
    </row>
    <row r="11" customFormat="false" ht="15" hidden="false" customHeight="false" outlineLevel="0" collapsed="false">
      <c r="A11" s="1" t="s">
        <v>66</v>
      </c>
      <c r="B11" s="1"/>
      <c r="C11" s="40" t="s">
        <v>67</v>
      </c>
      <c r="D11" s="1"/>
      <c r="E11" s="1" t="s">
        <v>68</v>
      </c>
      <c r="F11" s="40" t="s">
        <v>69</v>
      </c>
      <c r="G11" s="1"/>
      <c r="H11" s="1"/>
      <c r="I11" s="1"/>
      <c r="J11" s="36"/>
      <c r="K11" s="52"/>
    </row>
    <row r="12" customFormat="false" ht="15" hidden="false" customHeight="false" outlineLevel="0" collapsed="false">
      <c r="A12" s="1" t="s">
        <v>70</v>
      </c>
      <c r="B12" s="1"/>
      <c r="C12" s="1"/>
      <c r="D12" s="1"/>
      <c r="E12" s="1" t="s">
        <v>71</v>
      </c>
      <c r="F12" s="1"/>
      <c r="G12" s="1"/>
      <c r="H12" s="1"/>
      <c r="I12" s="1"/>
      <c r="J12" s="36"/>
    </row>
    <row r="13" s="54" customFormat="true" ht="30" hidden="false" customHeight="false" outlineLevel="0" collapsed="false">
      <c r="A13" s="40" t="s">
        <v>72</v>
      </c>
      <c r="B13" s="40"/>
      <c r="C13" s="40" t="s">
        <v>73</v>
      </c>
      <c r="D13" s="40"/>
      <c r="E13" s="40" t="s">
        <v>68</v>
      </c>
      <c r="F13" s="40"/>
      <c r="G13" s="40"/>
      <c r="H13" s="40"/>
      <c r="I13" s="40"/>
      <c r="J13" s="40"/>
      <c r="K13" s="42"/>
    </row>
    <row r="14" s="54" customFormat="true" ht="15" hidden="false" customHeight="false" outlineLevel="0" collapsed="false">
      <c r="A14" s="40" t="s">
        <v>74</v>
      </c>
      <c r="B14" s="40"/>
      <c r="C14" s="40"/>
      <c r="D14" s="40"/>
      <c r="E14" s="40" t="s">
        <v>68</v>
      </c>
      <c r="F14" s="40"/>
      <c r="G14" s="40"/>
      <c r="H14" s="40"/>
      <c r="I14" s="40"/>
      <c r="J14" s="40"/>
      <c r="K14" s="42"/>
    </row>
    <row r="15" s="54" customFormat="true" ht="15" hidden="false" customHeight="false" outlineLevel="0" collapsed="false">
      <c r="A15" s="40" t="s">
        <v>75</v>
      </c>
      <c r="B15" s="40"/>
      <c r="C15" s="40" t="s">
        <v>76</v>
      </c>
      <c r="D15" s="40"/>
      <c r="E15" s="40" t="s">
        <v>77</v>
      </c>
      <c r="F15" s="40"/>
      <c r="G15" s="40"/>
      <c r="H15" s="40"/>
      <c r="I15" s="40"/>
      <c r="J15" s="40"/>
      <c r="K15" s="42"/>
    </row>
    <row r="16" s="54" customFormat="true" ht="15" hidden="false" customHeight="false" outlineLevel="0" collapsed="false">
      <c r="A16" s="40" t="s">
        <v>78</v>
      </c>
      <c r="B16" s="40"/>
      <c r="C16" s="40" t="s">
        <v>79</v>
      </c>
      <c r="D16" s="40"/>
      <c r="E16" s="40" t="s">
        <v>68</v>
      </c>
      <c r="F16" s="40"/>
      <c r="G16" s="40"/>
      <c r="H16" s="40"/>
      <c r="I16" s="40"/>
      <c r="J16" s="40"/>
      <c r="K16" s="42"/>
    </row>
    <row r="17" customFormat="false" ht="15" hidden="false" customHeight="false" outlineLevel="0" collapsed="false">
      <c r="A17" s="1" t="s">
        <v>80</v>
      </c>
      <c r="B17" s="1" t="s">
        <v>81</v>
      </c>
      <c r="C17" s="1" t="s">
        <v>82</v>
      </c>
      <c r="D17" s="1"/>
      <c r="E17" s="1" t="s">
        <v>71</v>
      </c>
      <c r="F17" s="1" t="s">
        <v>83</v>
      </c>
      <c r="G17" s="1" t="s">
        <v>84</v>
      </c>
      <c r="H17" s="1"/>
      <c r="I17" s="1"/>
      <c r="J17" s="36" t="s">
        <v>85</v>
      </c>
    </row>
    <row r="18" customFormat="false" ht="15" hidden="false" customHeight="false" outlineLevel="0" collapsed="false">
      <c r="H18" s="55"/>
      <c r="I18" s="55"/>
      <c r="J18" s="56"/>
    </row>
    <row r="19" customFormat="false" ht="15" hidden="false" customHeight="false" outlineLevel="0" collapsed="false">
      <c r="H19" s="55"/>
      <c r="I19" s="55"/>
      <c r="J19" s="56"/>
    </row>
    <row r="20" customFormat="false" ht="15" hidden="false" customHeight="false" outlineLevel="0" collapsed="false">
      <c r="H20" s="55"/>
      <c r="I20" s="55"/>
      <c r="J20" s="56"/>
    </row>
    <row r="21" customFormat="false" ht="15" hidden="false" customHeight="false" outlineLevel="0" collapsed="false">
      <c r="H21" s="55"/>
      <c r="I21" s="55"/>
      <c r="J21" s="56"/>
    </row>
    <row r="22" customFormat="false" ht="15" hidden="false" customHeight="false" outlineLevel="0" collapsed="false">
      <c r="H22" s="55"/>
      <c r="I22" s="55"/>
      <c r="J22" s="56"/>
    </row>
    <row r="23" customFormat="false" ht="15" hidden="false" customHeight="false" outlineLevel="0" collapsed="false">
      <c r="H23" s="55"/>
      <c r="I23" s="55"/>
      <c r="J23" s="56"/>
    </row>
    <row r="24" customFormat="false" ht="15" hidden="false" customHeight="false" outlineLevel="0" collapsed="false">
      <c r="H24" s="55"/>
      <c r="I24" s="55"/>
      <c r="J24" s="56"/>
    </row>
    <row r="25" customFormat="false" ht="15" hidden="false" customHeight="false" outlineLevel="0" collapsed="false">
      <c r="H25" s="55"/>
      <c r="I25" s="55"/>
      <c r="J25" s="56"/>
    </row>
    <row r="26" customFormat="false" ht="15" hidden="false" customHeight="false" outlineLevel="0" collapsed="false">
      <c r="H26" s="55"/>
      <c r="I26" s="55"/>
      <c r="J26" s="56"/>
    </row>
    <row r="27" customFormat="false" ht="15" hidden="false" customHeight="false" outlineLevel="0" collapsed="false">
      <c r="H27" s="55"/>
      <c r="I27" s="55"/>
      <c r="J27" s="56"/>
    </row>
    <row r="28" customFormat="false" ht="15" hidden="false" customHeight="false" outlineLevel="0" collapsed="false">
      <c r="H28" s="55"/>
      <c r="I28" s="55"/>
      <c r="J28" s="56"/>
    </row>
    <row r="29" customFormat="false" ht="15" hidden="false" customHeight="false" outlineLevel="0" collapsed="false">
      <c r="H29" s="55"/>
      <c r="I29" s="55"/>
      <c r="J29" s="56"/>
    </row>
    <row r="30" customFormat="false" ht="15" hidden="false" customHeight="false" outlineLevel="0" collapsed="false">
      <c r="H30" s="55"/>
      <c r="I30" s="55"/>
      <c r="J30" s="56"/>
    </row>
    <row r="31" customFormat="false" ht="15" hidden="false" customHeight="false" outlineLevel="0" collapsed="false">
      <c r="H31" s="55"/>
      <c r="I31" s="55"/>
      <c r="J31" s="56"/>
    </row>
    <row r="32" customFormat="false" ht="15" hidden="false" customHeight="false" outlineLevel="0" collapsed="false">
      <c r="H32" s="55"/>
      <c r="I32" s="55"/>
      <c r="J32" s="56"/>
    </row>
    <row r="33" customFormat="false" ht="15" hidden="false" customHeight="false" outlineLevel="0" collapsed="false">
      <c r="H33" s="55"/>
      <c r="I33" s="55"/>
      <c r="J33" s="56"/>
    </row>
    <row r="34" customFormat="false" ht="15" hidden="false" customHeight="false" outlineLevel="0" collapsed="false">
      <c r="H34" s="55"/>
      <c r="I34" s="55"/>
      <c r="J34" s="56"/>
    </row>
    <row r="35" customFormat="false" ht="15" hidden="false" customHeight="false" outlineLevel="0" collapsed="false">
      <c r="H35" s="55"/>
      <c r="I35" s="55"/>
    </row>
    <row r="36" customFormat="false" ht="15" hidden="false" customHeight="false" outlineLevel="0" collapsed="false">
      <c r="H36" s="55"/>
      <c r="I36" s="55"/>
    </row>
    <row r="37" customFormat="false" ht="15" hidden="false" customHeight="false" outlineLevel="0" collapsed="false">
      <c r="H37" s="55"/>
      <c r="I37" s="55"/>
    </row>
    <row r="38" customFormat="false" ht="15" hidden="false" customHeight="false" outlineLevel="0" collapsed="false">
      <c r="H38" s="55"/>
      <c r="I38" s="55"/>
    </row>
    <row r="39" customFormat="false" ht="15" hidden="false" customHeight="false" outlineLevel="0" collapsed="false">
      <c r="H39" s="55"/>
      <c r="I39" s="55"/>
    </row>
    <row r="40" customFormat="false" ht="15" hidden="false" customHeight="false" outlineLevel="0" collapsed="false">
      <c r="H40" s="55"/>
      <c r="I40" s="55"/>
    </row>
    <row r="41" customFormat="false" ht="15" hidden="false" customHeight="false" outlineLevel="0" collapsed="false">
      <c r="H41" s="55"/>
      <c r="I41" s="55"/>
    </row>
    <row r="42" customFormat="false" ht="15" hidden="false" customHeight="false" outlineLevel="0" collapsed="false">
      <c r="H42" s="55"/>
      <c r="I42" s="55"/>
    </row>
    <row r="43" customFormat="false" ht="15" hidden="false" customHeight="false" outlineLevel="0" collapsed="false">
      <c r="H43" s="55"/>
      <c r="I43" s="55"/>
    </row>
    <row r="44" customFormat="false" ht="15" hidden="false" customHeight="false" outlineLevel="0" collapsed="false">
      <c r="H44" s="55"/>
      <c r="I44" s="55"/>
    </row>
    <row r="45" customFormat="false" ht="15" hidden="false" customHeight="false" outlineLevel="0" collapsed="false">
      <c r="H45" s="55"/>
      <c r="I45" s="55"/>
    </row>
    <row r="46" customFormat="false" ht="15" hidden="false" customHeight="false" outlineLevel="0" collapsed="false">
      <c r="H46" s="55"/>
      <c r="I46" s="55"/>
    </row>
    <row r="47" customFormat="false" ht="15" hidden="false" customHeight="false" outlineLevel="0" collapsed="false">
      <c r="H47" s="55"/>
      <c r="I47" s="55"/>
    </row>
    <row r="48" customFormat="false" ht="15" hidden="false" customHeight="false" outlineLevel="0" collapsed="false">
      <c r="H48" s="55"/>
      <c r="I48" s="55"/>
    </row>
    <row r="49" customFormat="false" ht="15" hidden="false" customHeight="false" outlineLevel="0" collapsed="false">
      <c r="H49" s="55"/>
      <c r="I49" s="55"/>
    </row>
    <row r="50" customFormat="false" ht="15" hidden="false" customHeight="false" outlineLevel="0" collapsed="false">
      <c r="H50" s="55"/>
      <c r="I50" s="55"/>
    </row>
    <row r="51" customFormat="false" ht="15" hidden="false" customHeight="false" outlineLevel="0" collapsed="false">
      <c r="H51" s="55"/>
      <c r="I51" s="55"/>
    </row>
    <row r="52" customFormat="false" ht="15" hidden="false" customHeight="false" outlineLevel="0" collapsed="false">
      <c r="H52" s="55"/>
      <c r="I52" s="55"/>
    </row>
    <row r="53" customFormat="false" ht="15" hidden="false" customHeight="false" outlineLevel="0" collapsed="false">
      <c r="H53" s="55"/>
      <c r="I53" s="55"/>
    </row>
    <row r="54" customFormat="false" ht="15" hidden="false" customHeight="false" outlineLevel="0" collapsed="false">
      <c r="H54" s="55"/>
      <c r="I54" s="55"/>
    </row>
    <row r="55" customFormat="false" ht="15" hidden="false" customHeight="false" outlineLevel="0" collapsed="false">
      <c r="H55" s="55"/>
      <c r="I55" s="55"/>
    </row>
    <row r="56" customFormat="false" ht="15" hidden="false" customHeight="false" outlineLevel="0" collapsed="false">
      <c r="H56" s="55"/>
      <c r="I56" s="55"/>
    </row>
    <row r="57" customFormat="false" ht="15" hidden="false" customHeight="false" outlineLevel="0" collapsed="false">
      <c r="H57" s="55"/>
      <c r="I57" s="55"/>
    </row>
    <row r="58" customFormat="false" ht="15" hidden="false" customHeight="false" outlineLevel="0" collapsed="false">
      <c r="H58" s="55"/>
      <c r="I58" s="55"/>
    </row>
    <row r="59" customFormat="false" ht="15" hidden="false" customHeight="false" outlineLevel="0" collapsed="false">
      <c r="H59" s="55"/>
      <c r="I59" s="55"/>
    </row>
    <row r="60" customFormat="false" ht="15" hidden="false" customHeight="false" outlineLevel="0" collapsed="false">
      <c r="H60" s="55"/>
      <c r="I60" s="55"/>
    </row>
    <row r="61" customFormat="false" ht="15" hidden="false" customHeight="false" outlineLevel="0" collapsed="false">
      <c r="H61" s="55"/>
      <c r="I61" s="55"/>
    </row>
    <row r="62" customFormat="false" ht="15" hidden="false" customHeight="false" outlineLevel="0" collapsed="false">
      <c r="H62" s="55"/>
      <c r="I62" s="55"/>
    </row>
    <row r="63" customFormat="false" ht="15" hidden="false" customHeight="false" outlineLevel="0" collapsed="false">
      <c r="H63" s="55"/>
      <c r="I63" s="55"/>
    </row>
    <row r="64" customFormat="false" ht="15" hidden="false" customHeight="false" outlineLevel="0" collapsed="false">
      <c r="H64" s="55"/>
      <c r="I64" s="55"/>
    </row>
    <row r="65" customFormat="false" ht="15" hidden="false" customHeight="false" outlineLevel="0" collapsed="false">
      <c r="H65" s="55"/>
      <c r="I65" s="55"/>
    </row>
    <row r="66" customFormat="false" ht="15" hidden="false" customHeight="false" outlineLevel="0" collapsed="false">
      <c r="H66" s="55"/>
      <c r="I66" s="55"/>
    </row>
    <row r="67" customFormat="false" ht="15" hidden="false" customHeight="false" outlineLevel="0" collapsed="false">
      <c r="H67" s="55"/>
      <c r="I67" s="55"/>
    </row>
    <row r="68" customFormat="false" ht="15" hidden="false" customHeight="false" outlineLevel="0" collapsed="false">
      <c r="H68" s="55"/>
      <c r="I68" s="55"/>
    </row>
    <row r="69" customFormat="false" ht="15" hidden="false" customHeight="false" outlineLevel="0" collapsed="false">
      <c r="H69" s="55"/>
      <c r="I69" s="55"/>
    </row>
    <row r="70" customFormat="false" ht="15" hidden="false" customHeight="false" outlineLevel="0" collapsed="false">
      <c r="H70" s="55"/>
      <c r="I70" s="55"/>
    </row>
    <row r="71" customFormat="false" ht="15" hidden="false" customHeight="false" outlineLevel="0" collapsed="false">
      <c r="H71" s="55"/>
      <c r="I71" s="55"/>
    </row>
    <row r="72" customFormat="false" ht="15" hidden="false" customHeight="false" outlineLevel="0" collapsed="false">
      <c r="H72" s="55"/>
      <c r="I72" s="55"/>
    </row>
    <row r="73" customFormat="false" ht="15" hidden="false" customHeight="false" outlineLevel="0" collapsed="false">
      <c r="H73" s="55"/>
      <c r="I73" s="55"/>
    </row>
    <row r="74" customFormat="false" ht="15" hidden="false" customHeight="false" outlineLevel="0" collapsed="false">
      <c r="H74" s="55"/>
      <c r="I74" s="55"/>
    </row>
    <row r="75" customFormat="false" ht="15" hidden="false" customHeight="false" outlineLevel="0" collapsed="false">
      <c r="H75" s="55"/>
      <c r="I75" s="55"/>
    </row>
    <row r="76" customFormat="false" ht="15" hidden="false" customHeight="false" outlineLevel="0" collapsed="false">
      <c r="H76" s="55"/>
      <c r="I76" s="55"/>
    </row>
    <row r="77" customFormat="false" ht="15" hidden="false" customHeight="false" outlineLevel="0" collapsed="false">
      <c r="H77" s="55"/>
      <c r="I77" s="55"/>
    </row>
    <row r="78" customFormat="false" ht="15" hidden="false" customHeight="false" outlineLevel="0" collapsed="false">
      <c r="H78" s="55"/>
      <c r="I78" s="55"/>
    </row>
    <row r="79" customFormat="false" ht="15" hidden="false" customHeight="false" outlineLevel="0" collapsed="false">
      <c r="H79" s="55"/>
      <c r="I79" s="55"/>
    </row>
    <row r="80" customFormat="false" ht="15" hidden="false" customHeight="false" outlineLevel="0" collapsed="false">
      <c r="H80" s="55"/>
      <c r="I80" s="55"/>
    </row>
    <row r="81" customFormat="false" ht="15" hidden="false" customHeight="false" outlineLevel="0" collapsed="false">
      <c r="H81" s="55"/>
      <c r="I81" s="55"/>
    </row>
    <row r="82" customFormat="false" ht="15" hidden="false" customHeight="false" outlineLevel="0" collapsed="false">
      <c r="H82" s="55"/>
      <c r="I82" s="55"/>
    </row>
    <row r="83" customFormat="false" ht="15" hidden="false" customHeight="false" outlineLevel="0" collapsed="false">
      <c r="H83" s="55"/>
      <c r="I83" s="55"/>
    </row>
    <row r="84" customFormat="false" ht="15" hidden="false" customHeight="false" outlineLevel="0" collapsed="false">
      <c r="H84" s="55"/>
      <c r="I84" s="55"/>
    </row>
    <row r="85" customFormat="false" ht="15" hidden="false" customHeight="false" outlineLevel="0" collapsed="false">
      <c r="H85" s="55"/>
      <c r="I85" s="55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V10" activeCellId="0" sqref="V10"/>
    </sheetView>
  </sheetViews>
  <sheetFormatPr defaultColWidth="9.13671875" defaultRowHeight="15" zeroHeight="false" outlineLevelRow="0" outlineLevelCol="0"/>
  <cols>
    <col collapsed="false" customWidth="true" hidden="false" outlineLevel="0" max="1" min="1" style="57" width="14.15"/>
    <col collapsed="false" customWidth="true" hidden="false" outlineLevel="0" max="2" min="2" style="57" width="13.86"/>
    <col collapsed="false" customWidth="true" hidden="false" outlineLevel="0" max="3" min="3" style="57" width="12.29"/>
    <col collapsed="false" customWidth="true" hidden="false" outlineLevel="0" max="4" min="4" style="57" width="17.59"/>
    <col collapsed="false" customWidth="true" hidden="false" outlineLevel="0" max="5" min="5" style="57" width="14.01"/>
    <col collapsed="false" customWidth="true" hidden="false" outlineLevel="0" max="6" min="6" style="57" width="10.85"/>
    <col collapsed="false" customWidth="true" hidden="false" outlineLevel="0" max="7" min="7" style="57" width="13.43"/>
    <col collapsed="false" customWidth="true" hidden="false" outlineLevel="0" max="8" min="8" style="57" width="13.02"/>
    <col collapsed="false" customWidth="true" hidden="false" outlineLevel="0" max="9" min="9" style="57" width="14.86"/>
    <col collapsed="false" customWidth="true" hidden="false" outlineLevel="0" max="10" min="10" style="57" width="10.99"/>
    <col collapsed="false" customWidth="true" hidden="false" outlineLevel="0" max="11" min="11" style="58" width="18.85"/>
    <col collapsed="false" customWidth="true" hidden="false" outlineLevel="0" max="12" min="12" style="58" width="10.85"/>
    <col collapsed="false" customWidth="true" hidden="false" outlineLevel="0" max="13" min="13" style="58" width="10.71"/>
    <col collapsed="false" customWidth="true" hidden="false" outlineLevel="0" max="14" min="14" style="57" width="10.85"/>
    <col collapsed="false" customWidth="true" hidden="false" outlineLevel="0" max="15" min="15" style="57" width="9.85"/>
    <col collapsed="false" customWidth="true" hidden="false" outlineLevel="0" max="16" min="16" style="57" width="10.58"/>
    <col collapsed="false" customWidth="true" hidden="false" outlineLevel="0" max="17" min="17" style="2" width="6.28"/>
    <col collapsed="false" customWidth="false" hidden="false" outlineLevel="0" max="1024" min="18" style="57" width="9.13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59"/>
      <c r="L1" s="59"/>
      <c r="M1" s="59"/>
      <c r="N1" s="3"/>
      <c r="Q1" s="4"/>
      <c r="R1" s="3"/>
      <c r="S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0"/>
      <c r="L2" s="60"/>
      <c r="M2" s="60"/>
      <c r="N2" s="6"/>
      <c r="Q2" s="7"/>
      <c r="R2" s="6"/>
      <c r="S2" s="6"/>
    </row>
    <row r="3" s="11" customFormat="true" ht="15" hidden="false" customHeight="false" outlineLevel="0" collapsed="false">
      <c r="A3" s="9" t="s">
        <v>2</v>
      </c>
      <c r="B3" s="9" t="s">
        <v>4</v>
      </c>
      <c r="C3" s="9" t="s">
        <v>4</v>
      </c>
      <c r="D3" s="9" t="s">
        <v>4</v>
      </c>
      <c r="E3" s="9" t="s">
        <v>4</v>
      </c>
      <c r="F3" s="9" t="s">
        <v>4</v>
      </c>
      <c r="G3" s="9" t="s">
        <v>5</v>
      </c>
      <c r="H3" s="9" t="s">
        <v>5</v>
      </c>
      <c r="I3" s="9" t="s">
        <v>4</v>
      </c>
      <c r="J3" s="9" t="s">
        <v>4</v>
      </c>
      <c r="K3" s="61" t="s">
        <v>4</v>
      </c>
      <c r="L3" s="61" t="s">
        <v>4</v>
      </c>
      <c r="M3" s="61" t="s">
        <v>4</v>
      </c>
      <c r="N3" s="12" t="s">
        <v>86</v>
      </c>
      <c r="O3" s="11" t="s">
        <v>86</v>
      </c>
      <c r="P3" s="11" t="s">
        <v>86</v>
      </c>
      <c r="Q3" s="10" t="s">
        <v>4</v>
      </c>
      <c r="R3" s="12"/>
      <c r="S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2"/>
      <c r="L4" s="62"/>
      <c r="M4" s="62"/>
      <c r="N4" s="6"/>
      <c r="O4" s="8"/>
      <c r="Q4" s="13"/>
      <c r="R4" s="15"/>
      <c r="S4" s="15"/>
    </row>
    <row r="5" s="17" customFormat="true" ht="15" hidden="false" customHeight="false" outlineLevel="0" collapsed="false">
      <c r="A5" s="9" t="s">
        <v>45</v>
      </c>
      <c r="B5" s="9" t="s">
        <v>9</v>
      </c>
      <c r="C5" s="9" t="s">
        <v>9</v>
      </c>
      <c r="D5" s="9" t="s">
        <v>9</v>
      </c>
      <c r="E5" s="9" t="s">
        <v>9</v>
      </c>
      <c r="F5" s="9" t="s">
        <v>9</v>
      </c>
      <c r="G5" s="9" t="s">
        <v>87</v>
      </c>
      <c r="H5" s="9" t="s">
        <v>88</v>
      </c>
      <c r="I5" s="9" t="s">
        <v>9</v>
      </c>
      <c r="J5" s="9" t="s">
        <v>89</v>
      </c>
      <c r="K5" s="61" t="s">
        <v>9</v>
      </c>
      <c r="L5" s="61" t="s">
        <v>9</v>
      </c>
      <c r="M5" s="61" t="s">
        <v>9</v>
      </c>
      <c r="N5" s="9" t="s">
        <v>9</v>
      </c>
      <c r="O5" s="17" t="s">
        <v>9</v>
      </c>
      <c r="P5" s="17" t="s">
        <v>9</v>
      </c>
      <c r="Q5" s="16" t="s">
        <v>9</v>
      </c>
      <c r="R5" s="9"/>
      <c r="S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63"/>
      <c r="L6" s="63"/>
      <c r="M6" s="63"/>
      <c r="N6" s="18"/>
      <c r="Q6" s="7"/>
      <c r="R6" s="18"/>
      <c r="S6" s="18"/>
    </row>
    <row r="7" s="21" customFormat="true" ht="75" hidden="false" customHeight="false" outlineLevel="0" collapsed="false">
      <c r="A7" s="9" t="s">
        <v>45</v>
      </c>
      <c r="B7" s="9"/>
      <c r="C7" s="9" t="s">
        <v>90</v>
      </c>
      <c r="D7" s="9" t="s">
        <v>91</v>
      </c>
      <c r="E7" s="9" t="s">
        <v>92</v>
      </c>
      <c r="F7" s="9" t="s">
        <v>93</v>
      </c>
      <c r="G7" s="9" t="s">
        <v>94</v>
      </c>
      <c r="H7" s="9" t="s">
        <v>95</v>
      </c>
      <c r="I7" s="9" t="s">
        <v>96</v>
      </c>
      <c r="J7" s="9" t="s">
        <v>97</v>
      </c>
      <c r="K7" s="61" t="s">
        <v>98</v>
      </c>
      <c r="L7" s="61" t="s">
        <v>99</v>
      </c>
      <c r="M7" s="61" t="s">
        <v>100</v>
      </c>
      <c r="N7" s="9" t="s">
        <v>101</v>
      </c>
      <c r="O7" s="17" t="s">
        <v>102</v>
      </c>
      <c r="P7" s="17" t="s">
        <v>103</v>
      </c>
      <c r="Q7" s="20"/>
      <c r="R7" s="22"/>
      <c r="S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64"/>
      <c r="L8" s="64"/>
      <c r="M8" s="64"/>
      <c r="N8" s="23"/>
      <c r="Q8" s="4"/>
      <c r="R8" s="23"/>
      <c r="S8" s="23"/>
    </row>
    <row r="9" customFormat="false" ht="15" hidden="false" customHeight="false" outlineLevel="0" collapsed="false">
      <c r="A9" s="65" t="s">
        <v>104</v>
      </c>
      <c r="B9" s="65" t="s">
        <v>55</v>
      </c>
      <c r="C9" s="65" t="s">
        <v>90</v>
      </c>
      <c r="D9" s="65" t="s">
        <v>105</v>
      </c>
      <c r="E9" s="65" t="s">
        <v>58</v>
      </c>
      <c r="F9" s="65" t="s">
        <v>106</v>
      </c>
      <c r="G9" s="65" t="s">
        <v>107</v>
      </c>
      <c r="H9" s="65" t="s">
        <v>108</v>
      </c>
      <c r="I9" s="65" t="s">
        <v>109</v>
      </c>
      <c r="J9" s="65" t="s">
        <v>110</v>
      </c>
      <c r="K9" s="66" t="s">
        <v>111</v>
      </c>
      <c r="L9" s="66" t="s">
        <v>112</v>
      </c>
      <c r="M9" s="66" t="s">
        <v>113</v>
      </c>
      <c r="N9" s="65" t="s">
        <v>114</v>
      </c>
      <c r="O9" s="65" t="s">
        <v>115</v>
      </c>
      <c r="P9" s="65" t="s">
        <v>116</v>
      </c>
      <c r="Q9" s="25" t="s">
        <v>35</v>
      </c>
    </row>
    <row r="10" customFormat="false" ht="15" hidden="false" customHeight="false" outlineLevel="0" collapsed="false">
      <c r="A10" s="67" t="s">
        <v>117</v>
      </c>
      <c r="C10" s="57" t="s">
        <v>118</v>
      </c>
      <c r="D10" s="57" t="s">
        <v>119</v>
      </c>
      <c r="E10" s="57" t="s">
        <v>120</v>
      </c>
      <c r="F10" s="68" t="s">
        <v>121</v>
      </c>
      <c r="G10" s="57" t="n">
        <v>0</v>
      </c>
      <c r="J10" s="67" t="s">
        <v>122</v>
      </c>
      <c r="K10" s="69" t="s">
        <v>123</v>
      </c>
      <c r="L10" s="67"/>
      <c r="M10" s="67"/>
      <c r="N10" s="70" t="b">
        <f aca="false">FALSE()</f>
        <v>0</v>
      </c>
      <c r="O10" s="70" t="b">
        <f aca="false">FALSE()</f>
        <v>0</v>
      </c>
      <c r="P10" s="70" t="b">
        <f aca="false">FALSE()</f>
        <v>0</v>
      </c>
      <c r="Q10" s="36"/>
    </row>
    <row r="11" customFormat="false" ht="15" hidden="false" customHeight="false" outlineLevel="0" collapsed="false">
      <c r="A11" s="71"/>
      <c r="K11" s="72"/>
      <c r="L11" s="72"/>
      <c r="M11" s="72"/>
      <c r="Q11" s="36"/>
    </row>
    <row r="12" customFormat="false" ht="15" hidden="false" customHeight="false" outlineLevel="0" collapsed="false">
      <c r="A12" s="1"/>
      <c r="Q12" s="36"/>
    </row>
    <row r="13" customFormat="false" ht="15" hidden="false" customHeight="false" outlineLevel="0" collapsed="false">
      <c r="A13" s="1"/>
      <c r="Q13" s="36"/>
    </row>
    <row r="14" customFormat="false" ht="15" hidden="false" customHeight="false" outlineLevel="0" collapsed="false">
      <c r="A14" s="1"/>
      <c r="Q14" s="41"/>
    </row>
    <row r="15" customFormat="false" ht="15" hidden="false" customHeight="false" outlineLevel="0" collapsed="false">
      <c r="Q15" s="41"/>
    </row>
    <row r="16" customFormat="false" ht="15" hidden="false" customHeight="false" outlineLevel="0" collapsed="false">
      <c r="Q16" s="41"/>
    </row>
    <row r="17" customFormat="false" ht="15" hidden="false" customHeight="false" outlineLevel="0" collapsed="false">
      <c r="Q17" s="41"/>
    </row>
    <row r="18" customFormat="false" ht="15" hidden="false" customHeight="false" outlineLevel="0" collapsed="false">
      <c r="Q18" s="41"/>
    </row>
    <row r="19" customFormat="false" ht="15" hidden="false" customHeight="false" outlineLevel="0" collapsed="false">
      <c r="Q19" s="41"/>
    </row>
    <row r="20" customFormat="false" ht="15" hidden="false" customHeight="false" outlineLevel="0" collapsed="false">
      <c r="Q20" s="41"/>
    </row>
    <row r="21" customFormat="false" ht="15" hidden="false" customHeight="false" outlineLevel="0" collapsed="false">
      <c r="Q21" s="41"/>
    </row>
    <row r="22" customFormat="false" ht="15" hidden="false" customHeight="false" outlineLevel="0" collapsed="false">
      <c r="Q22" s="41"/>
    </row>
    <row r="23" customFormat="false" ht="15" hidden="false" customHeight="false" outlineLevel="0" collapsed="false">
      <c r="Q23" s="41"/>
    </row>
    <row r="24" customFormat="false" ht="15" hidden="false" customHeight="false" outlineLevel="0" collapsed="false">
      <c r="Q24" s="41"/>
    </row>
    <row r="25" customFormat="false" ht="15" hidden="false" customHeight="false" outlineLevel="0" collapsed="false">
      <c r="Q25" s="41"/>
    </row>
    <row r="26" customFormat="false" ht="15" hidden="false" customHeight="false" outlineLevel="0" collapsed="false">
      <c r="Q26" s="41"/>
    </row>
    <row r="27" customFormat="false" ht="15" hidden="false" customHeight="false" outlineLevel="0" collapsed="false">
      <c r="Q27" s="41"/>
    </row>
    <row r="28" customFormat="false" ht="15" hidden="false" customHeight="false" outlineLevel="0" collapsed="false">
      <c r="Q28" s="41"/>
    </row>
    <row r="29" customFormat="false" ht="15" hidden="false" customHeight="false" outlineLevel="0" collapsed="false">
      <c r="Q29" s="41"/>
    </row>
    <row r="30" customFormat="false" ht="15" hidden="false" customHeight="false" outlineLevel="0" collapsed="false">
      <c r="Q30" s="41"/>
    </row>
    <row r="31" customFormat="false" ht="15" hidden="false" customHeight="false" outlineLevel="0" collapsed="false">
      <c r="Q31" s="41"/>
    </row>
    <row r="32" customFormat="false" ht="15" hidden="false" customHeight="false" outlineLevel="0" collapsed="false">
      <c r="Q32" s="41"/>
    </row>
    <row r="33" customFormat="false" ht="15" hidden="false" customHeight="false" outlineLevel="0" collapsed="false">
      <c r="Q33" s="41"/>
    </row>
    <row r="34" customFormat="false" ht="15" hidden="false" customHeight="false" outlineLevel="0" collapsed="false">
      <c r="Q34" s="41"/>
    </row>
    <row r="35" customFormat="false" ht="15" hidden="false" customHeight="false" outlineLevel="0" collapsed="false">
      <c r="Q35" s="41"/>
    </row>
    <row r="36" customFormat="false" ht="15" hidden="false" customHeight="false" outlineLevel="0" collapsed="false">
      <c r="Q36" s="41"/>
    </row>
    <row r="37" customFormat="false" ht="15" hidden="false" customHeight="false" outlineLevel="0" collapsed="false">
      <c r="Q37" s="41"/>
    </row>
    <row r="38" customFormat="false" ht="15" hidden="false" customHeight="false" outlineLevel="0" collapsed="false">
      <c r="Q38" s="41"/>
    </row>
    <row r="39" customFormat="false" ht="15" hidden="false" customHeight="false" outlineLevel="0" collapsed="false">
      <c r="Q39" s="41"/>
    </row>
    <row r="40" customFormat="false" ht="15" hidden="false" customHeight="false" outlineLevel="0" collapsed="false">
      <c r="Q40" s="41"/>
    </row>
    <row r="41" customFormat="false" ht="15" hidden="false" customHeight="false" outlineLevel="0" collapsed="false">
      <c r="Q41" s="41"/>
    </row>
    <row r="42" customFormat="false" ht="15" hidden="false" customHeight="false" outlineLevel="0" collapsed="false">
      <c r="Q42" s="41"/>
    </row>
    <row r="43" customFormat="false" ht="15" hidden="false" customHeight="false" outlineLevel="0" collapsed="false">
      <c r="Q43" s="41"/>
    </row>
    <row r="44" customFormat="false" ht="15" hidden="false" customHeight="false" outlineLevel="0" collapsed="false">
      <c r="Q44" s="41"/>
    </row>
    <row r="45" customFormat="false" ht="15" hidden="false" customHeight="false" outlineLevel="0" collapsed="false">
      <c r="Q45" s="41"/>
    </row>
    <row r="46" customFormat="false" ht="15" hidden="false" customHeight="false" outlineLevel="0" collapsed="false">
      <c r="Q46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33" activeCellId="0" sqref="E33"/>
    </sheetView>
  </sheetViews>
  <sheetFormatPr defaultColWidth="11.77734375" defaultRowHeight="18.75" zeroHeight="false" outlineLevelRow="0" outlineLevelCol="0"/>
  <cols>
    <col collapsed="false" customWidth="true" hidden="false" outlineLevel="0" max="1" min="1" style="73" width="22.14"/>
    <col collapsed="false" customWidth="true" hidden="false" outlineLevel="0" max="2" min="2" style="0" width="14.69"/>
    <col collapsed="false" customWidth="true" hidden="false" outlineLevel="0" max="3" min="3" style="0" width="14.28"/>
    <col collapsed="false" customWidth="true" hidden="false" outlineLevel="0" max="4" min="4" style="0" width="14.69"/>
    <col collapsed="false" customWidth="true" hidden="false" outlineLevel="0" max="5" min="5" style="0" width="15.42"/>
    <col collapsed="false" customWidth="true" hidden="false" outlineLevel="0" max="6" min="6" style="0" width="14.69"/>
    <col collapsed="false" customWidth="true" hidden="false" outlineLevel="0" max="7" min="7" style="0" width="15.42"/>
    <col collapsed="false" customWidth="true" hidden="false" outlineLevel="0" max="8" min="8" style="0" width="14.69"/>
    <col collapsed="false" customWidth="true" hidden="false" outlineLevel="0" max="10" min="9" style="0" width="15.42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P1" s="3"/>
      <c r="Q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P2" s="6"/>
      <c r="Q2" s="6"/>
    </row>
    <row r="3" s="11" customFormat="true" ht="15" hidden="false" customHeight="false" outlineLevel="0" collapsed="false">
      <c r="A3" s="74" t="s">
        <v>2</v>
      </c>
      <c r="B3" s="75" t="s">
        <v>4</v>
      </c>
      <c r="C3" s="75" t="s">
        <v>5</v>
      </c>
      <c r="D3" s="75" t="s">
        <v>4</v>
      </c>
      <c r="E3" s="75" t="s">
        <v>5</v>
      </c>
      <c r="F3" s="75" t="s">
        <v>4</v>
      </c>
      <c r="G3" s="75" t="s">
        <v>5</v>
      </c>
      <c r="H3" s="75" t="s">
        <v>4</v>
      </c>
      <c r="I3" s="75" t="s">
        <v>5</v>
      </c>
      <c r="J3" s="75" t="s">
        <v>5</v>
      </c>
      <c r="K3" s="76" t="s">
        <v>5</v>
      </c>
      <c r="L3" s="31" t="s">
        <v>124</v>
      </c>
      <c r="M3" s="12"/>
      <c r="P3" s="12"/>
      <c r="Q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8"/>
      <c r="P4" s="15"/>
      <c r="Q4" s="15"/>
    </row>
    <row r="5" s="17" customFormat="true" ht="15" hidden="false" customHeight="false" outlineLevel="0" collapsed="false">
      <c r="A5" s="74" t="s">
        <v>125</v>
      </c>
      <c r="B5" s="75" t="s">
        <v>9</v>
      </c>
      <c r="C5" s="77" t="s">
        <v>126</v>
      </c>
      <c r="D5" s="75" t="s">
        <v>9</v>
      </c>
      <c r="E5" s="77" t="s">
        <v>126</v>
      </c>
      <c r="F5" s="75" t="s">
        <v>9</v>
      </c>
      <c r="G5" s="77" t="s">
        <v>126</v>
      </c>
      <c r="H5" s="75" t="s">
        <v>9</v>
      </c>
      <c r="I5" s="77" t="s">
        <v>126</v>
      </c>
      <c r="J5" s="77" t="s">
        <v>127</v>
      </c>
      <c r="K5" s="76" t="s">
        <v>12</v>
      </c>
      <c r="L5" s="9" t="s">
        <v>9</v>
      </c>
      <c r="M5" s="9"/>
      <c r="P5" s="9"/>
      <c r="Q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P6" s="18"/>
      <c r="Q6" s="18"/>
    </row>
    <row r="7" s="21" customFormat="true" ht="45" hidden="false" customHeight="false" outlineLevel="0" collapsed="false">
      <c r="A7" s="76" t="s">
        <v>128</v>
      </c>
      <c r="B7" s="76" t="s">
        <v>129</v>
      </c>
      <c r="C7" s="61" t="s">
        <v>130</v>
      </c>
      <c r="D7" s="76" t="s">
        <v>131</v>
      </c>
      <c r="E7" s="61" t="s">
        <v>132</v>
      </c>
      <c r="F7" s="76" t="s">
        <v>133</v>
      </c>
      <c r="G7" s="61" t="s">
        <v>134</v>
      </c>
      <c r="H7" s="76" t="s">
        <v>135</v>
      </c>
      <c r="I7" s="61" t="s">
        <v>136</v>
      </c>
      <c r="J7" s="61" t="s">
        <v>137</v>
      </c>
      <c r="K7" s="76" t="s">
        <v>138</v>
      </c>
      <c r="L7" s="76" t="s">
        <v>139</v>
      </c>
      <c r="M7" s="9"/>
      <c r="N7" s="17"/>
      <c r="P7" s="22"/>
      <c r="Q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78" t="s">
        <v>140</v>
      </c>
      <c r="L8" s="23"/>
      <c r="M8" s="23"/>
      <c r="P8" s="23"/>
      <c r="Q8" s="23"/>
    </row>
    <row r="9" customFormat="false" ht="15" hidden="false" customHeight="false" outlineLevel="0" collapsed="false">
      <c r="A9" s="79" t="s">
        <v>141</v>
      </c>
      <c r="B9" s="79" t="s">
        <v>90</v>
      </c>
      <c r="C9" s="80" t="s">
        <v>142</v>
      </c>
      <c r="D9" s="79" t="s">
        <v>90</v>
      </c>
      <c r="E9" s="80" t="s">
        <v>142</v>
      </c>
      <c r="F9" s="79" t="s">
        <v>90</v>
      </c>
      <c r="G9" s="80" t="s">
        <v>142</v>
      </c>
      <c r="H9" s="79" t="s">
        <v>90</v>
      </c>
      <c r="I9" s="80" t="s">
        <v>142</v>
      </c>
      <c r="J9" s="80" t="s">
        <v>143</v>
      </c>
      <c r="K9" s="80" t="s">
        <v>144</v>
      </c>
      <c r="L9" s="79" t="s">
        <v>35</v>
      </c>
      <c r="M9" s="42"/>
    </row>
    <row r="10" customFormat="false" ht="15" hidden="false" customHeight="false" outlineLevel="0" collapsed="false">
      <c r="A10" s="54" t="s">
        <v>145</v>
      </c>
      <c r="B10" s="54" t="s">
        <v>146</v>
      </c>
      <c r="C10" s="42" t="n">
        <v>0.1</v>
      </c>
      <c r="D10" s="54" t="s">
        <v>147</v>
      </c>
      <c r="E10" s="42" t="n">
        <v>0.2</v>
      </c>
      <c r="F10" s="42" t="s">
        <v>148</v>
      </c>
      <c r="G10" s="42" t="n">
        <v>0.02</v>
      </c>
      <c r="H10" s="42" t="s">
        <v>149</v>
      </c>
      <c r="I10" s="42" t="n">
        <v>1</v>
      </c>
      <c r="J10" s="42" t="n">
        <v>345</v>
      </c>
      <c r="K10" s="42" t="n">
        <v>23</v>
      </c>
      <c r="L10" s="42" t="s">
        <v>150</v>
      </c>
      <c r="M10" s="42"/>
    </row>
    <row r="11" customFormat="false" ht="15" hidden="false" customHeight="false" outlineLevel="0" collapsed="false">
      <c r="A11" s="54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</row>
    <row r="12" customFormat="false" ht="15" hidden="false" customHeight="false" outlineLevel="0" collapsed="false">
      <c r="A12" s="54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</row>
    <row r="15" customFormat="false" ht="15" hidden="false" customHeight="false" outlineLevel="0" collapsed="false">
      <c r="A15" s="81"/>
    </row>
    <row r="16" customFormat="false" ht="15" hidden="false" customHeight="false" outlineLevel="0" collapsed="false">
      <c r="A16" s="81"/>
    </row>
    <row r="17" customFormat="false" ht="15" hidden="false" customHeight="false" outlineLevel="0" collapsed="false">
      <c r="A17" s="81"/>
    </row>
    <row r="18" customFormat="false" ht="15" hidden="false" customHeight="false" outlineLevel="0" collapsed="false">
      <c r="A18" s="81"/>
    </row>
    <row r="19" customFormat="false" ht="15" hidden="false" customHeight="false" outlineLevel="0" collapsed="false">
      <c r="A19" s="81"/>
    </row>
    <row r="20" customFormat="false" ht="15" hidden="false" customHeight="false" outlineLevel="0" collapsed="false">
      <c r="A20" s="81"/>
    </row>
    <row r="21" customFormat="false" ht="15" hidden="false" customHeight="false" outlineLevel="0" collapsed="false">
      <c r="A21" s="81"/>
    </row>
    <row r="23" customFormat="false" ht="15" hidden="false" customHeight="false" outlineLevel="0" collapsed="false">
      <c r="A23" s="81"/>
    </row>
    <row r="24" customFormat="false" ht="15" hidden="false" customHeight="false" outlineLevel="0" collapsed="false">
      <c r="A24" s="81"/>
    </row>
    <row r="25" customFormat="false" ht="15" hidden="false" customHeight="false" outlineLevel="0" collapsed="false">
      <c r="A25" s="81"/>
    </row>
    <row r="26" customFormat="false" ht="15" hidden="false" customHeight="false" outlineLevel="0" collapsed="false">
      <c r="A26" s="81"/>
    </row>
    <row r="27" customFormat="false" ht="15" hidden="false" customHeight="false" outlineLevel="0" collapsed="false">
      <c r="A27" s="81"/>
    </row>
    <row r="28" customFormat="false" ht="15" hidden="false" customHeight="false" outlineLevel="0" collapsed="false">
      <c r="A28" s="81"/>
    </row>
    <row r="29" customFormat="false" ht="15" hidden="false" customHeight="false" outlineLevel="0" collapsed="false">
      <c r="A29" s="81"/>
    </row>
    <row r="30" customFormat="false" ht="15" hidden="false" customHeight="false" outlineLevel="0" collapsed="false">
      <c r="A30" s="81"/>
    </row>
    <row r="31" customFormat="false" ht="15" hidden="false" customHeight="false" outlineLevel="0" collapsed="false">
      <c r="A31" s="81"/>
    </row>
    <row r="32" customFormat="false" ht="15" hidden="false" customHeight="false" outlineLevel="0" collapsed="false">
      <c r="A32" s="81"/>
    </row>
    <row r="33" customFormat="false" ht="15" hidden="false" customHeight="false" outlineLevel="0" collapsed="false">
      <c r="A33" s="81"/>
    </row>
    <row r="34" customFormat="false" ht="15" hidden="false" customHeight="false" outlineLevel="0" collapsed="false">
      <c r="A34" s="81"/>
    </row>
    <row r="35" customFormat="false" ht="15" hidden="false" customHeight="false" outlineLevel="0" collapsed="false">
      <c r="A35" s="81"/>
    </row>
    <row r="36" customFormat="false" ht="15" hidden="false" customHeight="false" outlineLevel="0" collapsed="false">
      <c r="A36" s="81"/>
    </row>
    <row r="37" customFormat="false" ht="15" hidden="false" customHeight="false" outlineLevel="0" collapsed="false">
      <c r="A37" s="81"/>
    </row>
    <row r="38" customFormat="false" ht="15" hidden="false" customHeight="false" outlineLevel="0" collapsed="false">
      <c r="A38" s="81"/>
    </row>
    <row r="39" customFormat="false" ht="15" hidden="false" customHeight="false" outlineLevel="0" collapsed="false">
      <c r="A39" s="81"/>
    </row>
    <row r="40" customFormat="false" ht="15" hidden="false" customHeight="false" outlineLevel="0" collapsed="false">
      <c r="A40" s="81"/>
    </row>
    <row r="41" customFormat="false" ht="15" hidden="false" customHeight="false" outlineLevel="0" collapsed="false">
      <c r="A41" s="81"/>
    </row>
    <row r="42" customFormat="false" ht="15" hidden="false" customHeight="false" outlineLevel="0" collapsed="false">
      <c r="A42" s="81"/>
    </row>
    <row r="43" customFormat="false" ht="15" hidden="false" customHeight="false" outlineLevel="0" collapsed="false">
      <c r="A43" s="8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11.21093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20.3"/>
    <col collapsed="false" customWidth="true" hidden="false" outlineLevel="0" max="3" min="3" style="82" width="32.42"/>
    <col collapsed="false" customWidth="true" hidden="false" outlineLevel="0" max="4" min="4" style="82" width="14.57"/>
    <col collapsed="false" customWidth="true" hidden="false" outlineLevel="0" max="5" min="5" style="82" width="15.71"/>
    <col collapsed="false" customWidth="true" hidden="false" outlineLevel="0" max="6" min="6" style="54" width="15.71"/>
    <col collapsed="false" customWidth="true" hidden="false" outlineLevel="0" max="7" min="7" style="83" width="19.14"/>
    <col collapsed="false" customWidth="true" hidden="false" outlineLevel="0" max="8" min="8" style="0" width="20.57"/>
    <col collapsed="false" customWidth="true" hidden="false" outlineLevel="0" max="9" min="9" style="0" width="16.71"/>
    <col collapsed="false" customWidth="true" hidden="false" outlineLevel="0" max="10" min="10" style="0" width="25.57"/>
    <col collapsed="false" customWidth="true" hidden="false" outlineLevel="0" max="11" min="11" style="0" width="17.13"/>
    <col collapsed="false" customWidth="true" hidden="false" outlineLevel="0" max="12" min="12" style="0" width="18.85"/>
    <col collapsed="false" customWidth="true" hidden="false" outlineLevel="0" max="13" min="13" style="0" width="15.42"/>
    <col collapsed="false" customWidth="true" hidden="false" outlineLevel="0" max="14" min="14" style="0" width="18.29"/>
    <col collapsed="false" customWidth="true" hidden="false" outlineLevel="0" max="1017" min="1017" style="0" width="11.42"/>
  </cols>
  <sheetData>
    <row r="1" s="5" customFormat="true" ht="15" hidden="false" customHeight="false" outlineLevel="0" collapsed="false">
      <c r="A1" s="3" t="s">
        <v>0</v>
      </c>
      <c r="B1" s="3"/>
      <c r="C1" s="3"/>
      <c r="D1" s="3"/>
      <c r="E1" s="3"/>
      <c r="F1" s="84"/>
      <c r="G1" s="85"/>
      <c r="H1" s="3"/>
      <c r="I1" s="3"/>
      <c r="J1" s="3"/>
      <c r="K1" s="3"/>
      <c r="L1" s="3"/>
      <c r="M1" s="3"/>
      <c r="N1" s="3"/>
      <c r="Q1" s="3"/>
      <c r="R1" s="3"/>
    </row>
    <row r="2" s="8" customFormat="true" ht="15" hidden="false" customHeight="false" outlineLevel="0" collapsed="false">
      <c r="A2" s="6" t="s">
        <v>1</v>
      </c>
      <c r="B2" s="6"/>
      <c r="C2" s="6"/>
      <c r="D2" s="6"/>
      <c r="E2" s="6"/>
      <c r="F2" s="62"/>
      <c r="G2" s="86"/>
      <c r="H2" s="6"/>
      <c r="I2" s="6"/>
      <c r="J2" s="6"/>
      <c r="K2" s="6"/>
      <c r="L2" s="6"/>
      <c r="M2" s="6"/>
      <c r="N2" s="6"/>
      <c r="Q2" s="6"/>
      <c r="R2" s="6"/>
    </row>
    <row r="3" s="11" customFormat="true" ht="15" hidden="false" customHeight="false" outlineLevel="0" collapsed="false">
      <c r="A3" s="74" t="s">
        <v>151</v>
      </c>
      <c r="B3" s="75" t="s">
        <v>4</v>
      </c>
      <c r="C3" s="75" t="s">
        <v>4</v>
      </c>
      <c r="D3" s="75" t="s">
        <v>5</v>
      </c>
      <c r="E3" s="75" t="s">
        <v>152</v>
      </c>
      <c r="F3" s="87" t="s">
        <v>4</v>
      </c>
      <c r="G3" s="88" t="s">
        <v>5</v>
      </c>
      <c r="H3" s="75" t="s">
        <v>5</v>
      </c>
      <c r="I3" s="75" t="s">
        <v>152</v>
      </c>
      <c r="J3" s="75" t="s">
        <v>4</v>
      </c>
      <c r="K3" s="9"/>
      <c r="L3" s="9"/>
      <c r="M3" s="12"/>
      <c r="N3" s="12"/>
      <c r="Q3" s="12"/>
      <c r="R3" s="12"/>
    </row>
    <row r="4" s="14" customFormat="true" ht="15" hidden="false" customHeight="false" outlineLevel="0" collapsed="false">
      <c r="A4" s="6" t="s">
        <v>6</v>
      </c>
      <c r="B4" s="6"/>
      <c r="C4" s="6"/>
      <c r="D4" s="6"/>
      <c r="E4" s="6"/>
      <c r="F4" s="62"/>
      <c r="G4" s="86"/>
      <c r="H4" s="6"/>
      <c r="I4" s="6"/>
      <c r="J4" s="6"/>
      <c r="K4" s="6"/>
      <c r="L4" s="6"/>
      <c r="M4" s="6"/>
      <c r="N4" s="6"/>
      <c r="O4" s="8"/>
      <c r="Q4" s="15"/>
      <c r="R4" s="15"/>
    </row>
    <row r="5" s="17" customFormat="true" ht="15" hidden="false" customHeight="false" outlineLevel="0" collapsed="false">
      <c r="A5" s="74" t="s">
        <v>125</v>
      </c>
      <c r="B5" s="75" t="s">
        <v>9</v>
      </c>
      <c r="C5" s="75" t="s">
        <v>9</v>
      </c>
      <c r="D5" s="75" t="s">
        <v>153</v>
      </c>
      <c r="E5" s="89" t="s">
        <v>154</v>
      </c>
      <c r="F5" s="77" t="s">
        <v>9</v>
      </c>
      <c r="G5" s="90" t="s">
        <v>155</v>
      </c>
      <c r="H5" s="89" t="s">
        <v>127</v>
      </c>
      <c r="I5" s="75" t="s">
        <v>156</v>
      </c>
      <c r="J5" s="75" t="s">
        <v>9</v>
      </c>
      <c r="K5" s="9"/>
      <c r="L5" s="9"/>
      <c r="M5" s="9"/>
      <c r="N5" s="9"/>
      <c r="Q5" s="9"/>
      <c r="R5" s="9"/>
    </row>
    <row r="6" s="19" customFormat="true" ht="15" hidden="false" customHeight="false" outlineLevel="0" collapsed="false">
      <c r="A6" s="18" t="s">
        <v>13</v>
      </c>
      <c r="B6" s="18"/>
      <c r="C6" s="18"/>
      <c r="D6" s="18"/>
      <c r="E6" s="18"/>
      <c r="F6" s="63"/>
      <c r="G6" s="91"/>
      <c r="H6" s="18"/>
      <c r="I6" s="18"/>
      <c r="J6" s="18"/>
      <c r="K6" s="18"/>
      <c r="L6" s="18"/>
      <c r="M6" s="18"/>
      <c r="N6" s="18"/>
      <c r="Q6" s="18"/>
      <c r="R6" s="18"/>
    </row>
    <row r="7" s="21" customFormat="true" ht="60" hidden="false" customHeight="false" outlineLevel="0" collapsed="false">
      <c r="A7" s="9" t="s">
        <v>125</v>
      </c>
      <c r="B7" s="9"/>
      <c r="C7" s="9" t="s">
        <v>157</v>
      </c>
      <c r="D7" s="9" t="s">
        <v>158</v>
      </c>
      <c r="E7" s="9" t="s">
        <v>159</v>
      </c>
      <c r="F7" s="61" t="s">
        <v>160</v>
      </c>
      <c r="G7" s="92" t="s">
        <v>161</v>
      </c>
      <c r="H7" s="9" t="s">
        <v>162</v>
      </c>
      <c r="I7" s="9" t="s">
        <v>163</v>
      </c>
      <c r="J7" s="9" t="s">
        <v>164</v>
      </c>
      <c r="K7" s="9"/>
      <c r="L7" s="9"/>
      <c r="M7" s="9"/>
      <c r="N7" s="9"/>
      <c r="O7" s="17"/>
      <c r="Q7" s="22"/>
      <c r="R7" s="22"/>
    </row>
    <row r="8" s="24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64"/>
      <c r="G8" s="93"/>
      <c r="H8" s="23"/>
      <c r="I8" s="23"/>
      <c r="J8" s="23"/>
      <c r="K8" s="23"/>
      <c r="L8" s="23"/>
      <c r="M8" s="23"/>
      <c r="N8" s="23"/>
      <c r="Q8" s="23"/>
      <c r="R8" s="23"/>
    </row>
    <row r="9" s="97" customFormat="true" ht="15" hidden="false" customHeight="false" outlineLevel="0" collapsed="false">
      <c r="A9" s="94" t="s">
        <v>165</v>
      </c>
      <c r="B9" s="94" t="s">
        <v>166</v>
      </c>
      <c r="C9" s="95" t="s">
        <v>55</v>
      </c>
      <c r="D9" s="95" t="s">
        <v>167</v>
      </c>
      <c r="E9" s="95" t="s">
        <v>168</v>
      </c>
      <c r="F9" s="96" t="s">
        <v>32</v>
      </c>
      <c r="G9" s="96" t="s">
        <v>169</v>
      </c>
      <c r="H9" s="94" t="s">
        <v>170</v>
      </c>
      <c r="I9" s="94" t="s">
        <v>171</v>
      </c>
      <c r="J9" s="94" t="s">
        <v>35</v>
      </c>
    </row>
    <row r="10" s="97" customFormat="true" ht="15" hidden="false" customHeight="false" outlineLevel="0" collapsed="false">
      <c r="A10" s="98" t="n">
        <v>1</v>
      </c>
      <c r="B10" s="99" t="s">
        <v>172</v>
      </c>
      <c r="C10" s="100" t="s">
        <v>173</v>
      </c>
      <c r="D10" s="98" t="n">
        <v>0</v>
      </c>
      <c r="E10" s="98"/>
      <c r="F10" s="97" t="str">
        <f aca="false">Overview!$I$10</f>
        <v>Argon</v>
      </c>
      <c r="G10" s="98" t="n">
        <v>100</v>
      </c>
      <c r="H10" s="98" t="n">
        <v>20</v>
      </c>
      <c r="I10" s="98" t="n">
        <v>300</v>
      </c>
    </row>
    <row r="11" s="97" customFormat="true" ht="30" hidden="false" customHeight="false" outlineLevel="0" collapsed="false">
      <c r="A11" s="98" t="n">
        <v>2</v>
      </c>
      <c r="B11" s="99" t="s">
        <v>174</v>
      </c>
      <c r="C11" s="100" t="s">
        <v>175</v>
      </c>
      <c r="D11" s="98" t="n">
        <v>30</v>
      </c>
      <c r="E11" s="98" t="n">
        <v>1400</v>
      </c>
      <c r="F11" s="97" t="str">
        <f aca="false">Overview!$I$10</f>
        <v>Argon</v>
      </c>
      <c r="G11" s="98" t="n">
        <v>100</v>
      </c>
      <c r="H11" s="98" t="n">
        <v>20</v>
      </c>
      <c r="I11" s="98" t="n">
        <v>300</v>
      </c>
      <c r="J11" s="101" t="s">
        <v>176</v>
      </c>
    </row>
    <row r="12" s="97" customFormat="true" ht="30" hidden="false" customHeight="false" outlineLevel="0" collapsed="false">
      <c r="A12" s="98" t="n">
        <v>3</v>
      </c>
      <c r="B12" s="99" t="s">
        <v>177</v>
      </c>
      <c r="C12" s="100" t="s">
        <v>178</v>
      </c>
      <c r="D12" s="98" t="n">
        <v>70</v>
      </c>
      <c r="E12" s="97" t="n">
        <v>1400</v>
      </c>
      <c r="F12" s="97" t="str">
        <f aca="false">Overview!$I$10</f>
        <v>Argon</v>
      </c>
      <c r="G12" s="98" t="n">
        <v>100</v>
      </c>
      <c r="H12" s="98" t="n">
        <v>500</v>
      </c>
      <c r="I12" s="98" t="n">
        <v>300</v>
      </c>
      <c r="J12" s="102" t="n">
        <f aca="false">(H12-$H$11)/0.2/60+$D$11</f>
        <v>70</v>
      </c>
    </row>
    <row r="13" s="97" customFormat="true" ht="30" hidden="false" customHeight="false" outlineLevel="0" collapsed="false">
      <c r="A13" s="98" t="n">
        <v>4</v>
      </c>
      <c r="B13" s="99" t="s">
        <v>179</v>
      </c>
      <c r="C13" s="100" t="s">
        <v>180</v>
      </c>
      <c r="D13" s="98" t="n">
        <v>90</v>
      </c>
      <c r="E13" s="97" t="n">
        <v>1400</v>
      </c>
      <c r="F13" s="97" t="str">
        <f aca="false">Overview!$I$10</f>
        <v>Argon</v>
      </c>
      <c r="G13" s="98" t="n">
        <v>100</v>
      </c>
      <c r="H13" s="98" t="n">
        <v>500</v>
      </c>
      <c r="I13" s="98" t="n">
        <v>300</v>
      </c>
      <c r="J13" s="102" t="n">
        <f aca="false">(H13-$H$11)/0.2/60+$D$11</f>
        <v>70</v>
      </c>
    </row>
    <row r="14" s="97" customFormat="true" ht="15" hidden="false" customHeight="false" outlineLevel="0" collapsed="false">
      <c r="A14" s="98" t="n">
        <v>5</v>
      </c>
      <c r="B14" s="99" t="s">
        <v>181</v>
      </c>
      <c r="C14" s="100" t="s">
        <v>182</v>
      </c>
      <c r="D14" s="98" t="n">
        <v>90</v>
      </c>
      <c r="E14" s="97" t="n">
        <v>1400</v>
      </c>
      <c r="F14" s="97" t="str">
        <f aca="false">Overview!$I$10</f>
        <v>Argon</v>
      </c>
      <c r="G14" s="98" t="n">
        <v>100</v>
      </c>
      <c r="H14" s="98" t="n">
        <v>750</v>
      </c>
      <c r="I14" s="98" t="n">
        <v>300</v>
      </c>
      <c r="J14" s="102" t="n">
        <f aca="false">(H14-$H$11)/0.2/60+$D$11</f>
        <v>90.8333333333333</v>
      </c>
    </row>
    <row r="15" s="97" customFormat="true" ht="30" hidden="false" customHeight="false" outlineLevel="0" collapsed="false">
      <c r="A15" s="98" t="n">
        <v>6</v>
      </c>
      <c r="B15" s="99" t="s">
        <v>183</v>
      </c>
      <c r="C15" s="103" t="s">
        <v>184</v>
      </c>
      <c r="D15" s="104" t="s">
        <v>185</v>
      </c>
      <c r="E15" s="104" t="s">
        <v>186</v>
      </c>
      <c r="F15" s="97" t="str">
        <f aca="false">Overview!$I$10</f>
        <v>Argon</v>
      </c>
      <c r="G15" s="98" t="n">
        <v>100</v>
      </c>
      <c r="H15" s="98" t="n">
        <v>850</v>
      </c>
      <c r="I15" s="98" t="n">
        <v>300</v>
      </c>
      <c r="J15" s="102" t="n">
        <f aca="false">(H15-$H$11)/0.2/60+$D$11</f>
        <v>99.1666666666667</v>
      </c>
    </row>
    <row r="16" s="97" customFormat="true" ht="15" hidden="false" customHeight="false" outlineLevel="0" collapsed="false">
      <c r="A16" s="98" t="n">
        <v>7</v>
      </c>
      <c r="B16" s="99" t="s">
        <v>187</v>
      </c>
      <c r="C16" s="100" t="s">
        <v>188</v>
      </c>
      <c r="D16" s="98" t="n">
        <v>102</v>
      </c>
      <c r="E16" s="97" t="n">
        <v>1400</v>
      </c>
      <c r="F16" s="97" t="str">
        <f aca="false">Overview!$I$10</f>
        <v>Argon</v>
      </c>
      <c r="G16" s="98" t="n">
        <v>100</v>
      </c>
      <c r="H16" s="98" t="n">
        <v>850</v>
      </c>
      <c r="I16" s="98" t="n">
        <v>300</v>
      </c>
      <c r="J16" s="102" t="n">
        <f aca="false">(H16-$H$11)/0.2/60+$D$11</f>
        <v>99.1666666666667</v>
      </c>
    </row>
    <row r="17" s="106" customFormat="true" ht="15" hidden="false" customHeight="false" outlineLevel="0" collapsed="false">
      <c r="A17" s="105"/>
      <c r="C17" s="107"/>
      <c r="D17" s="105"/>
      <c r="E17" s="105"/>
      <c r="F17" s="108"/>
      <c r="G17" s="105"/>
      <c r="H17" s="105"/>
      <c r="I17" s="105"/>
    </row>
    <row r="18" s="106" customFormat="true" ht="15" hidden="false" customHeight="false" outlineLevel="0" collapsed="false">
      <c r="C18" s="82"/>
      <c r="D18" s="82"/>
      <c r="E18" s="82"/>
      <c r="F18" s="54"/>
      <c r="G18" s="83"/>
    </row>
    <row r="19" s="106" customFormat="true" ht="15" hidden="false" customHeight="false" outlineLevel="0" collapsed="false">
      <c r="C19" s="82"/>
      <c r="D19" s="82"/>
      <c r="E19" s="82"/>
      <c r="F19" s="54"/>
      <c r="G19" s="83"/>
    </row>
    <row r="20" s="106" customFormat="true" ht="15" hidden="false" customHeight="false" outlineLevel="0" collapsed="false">
      <c r="C20" s="82"/>
      <c r="D20" s="82"/>
      <c r="E20" s="82"/>
      <c r="F20" s="54"/>
      <c r="G20" s="83"/>
    </row>
    <row r="21" s="106" customFormat="true" ht="15" hidden="false" customHeight="false" outlineLevel="0" collapsed="false">
      <c r="C21" s="82"/>
      <c r="D21" s="82"/>
      <c r="E21" s="82"/>
      <c r="F21" s="54"/>
      <c r="G21" s="83"/>
    </row>
    <row r="22" s="106" customFormat="true" ht="15" hidden="false" customHeight="false" outlineLevel="0" collapsed="false">
      <c r="C22" s="82"/>
      <c r="D22" s="82"/>
      <c r="E22" s="82"/>
      <c r="F22" s="54"/>
      <c r="G22" s="83"/>
    </row>
    <row r="23" s="106" customFormat="true" ht="15" hidden="false" customHeight="false" outlineLevel="0" collapsed="false">
      <c r="C23" s="82"/>
      <c r="D23" s="82"/>
      <c r="E23" s="82"/>
      <c r="F23" s="54"/>
      <c r="G23" s="83"/>
    </row>
    <row r="24" s="106" customFormat="true" ht="15" hidden="false" customHeight="false" outlineLevel="0" collapsed="false">
      <c r="C24" s="82"/>
      <c r="D24" s="82"/>
      <c r="E24" s="82"/>
      <c r="F24" s="54"/>
      <c r="G24" s="8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28" activeCellId="0" sqref="L28"/>
    </sheetView>
  </sheetViews>
  <sheetFormatPr defaultColWidth="11.875" defaultRowHeight="13.8" zeroHeight="false" outlineLevelRow="0" outlineLevelCol="0"/>
  <cols>
    <col collapsed="false" customWidth="true" hidden="false" outlineLevel="0" max="1" min="1" style="2" width="11.42"/>
    <col collapsed="false" customWidth="true" hidden="false" outlineLevel="0" max="2" min="2" style="2" width="4.29"/>
    <col collapsed="false" customWidth="true" hidden="false" outlineLevel="0" max="3" min="3" style="43" width="8"/>
    <col collapsed="false" customWidth="true" hidden="false" outlineLevel="0" max="4" min="4" style="2" width="11.42"/>
    <col collapsed="false" customWidth="true" hidden="false" outlineLevel="0" max="5" min="5" style="2" width="8"/>
    <col collapsed="false" customWidth="true" hidden="false" outlineLevel="0" max="6" min="6" style="2" width="10"/>
    <col collapsed="false" customWidth="true" hidden="false" outlineLevel="0" max="7" min="7" style="2" width="7.71"/>
    <col collapsed="false" customWidth="true" hidden="false" outlineLevel="0" max="8" min="8" style="2" width="6.57"/>
    <col collapsed="false" customWidth="true" hidden="false" outlineLevel="0" max="9" min="9" style="2" width="8.86"/>
    <col collapsed="false" customWidth="true" hidden="false" outlineLevel="0" max="10" min="10" style="2" width="8.14"/>
    <col collapsed="false" customWidth="true" hidden="false" outlineLevel="0" max="11" min="11" style="2" width="7.29"/>
    <col collapsed="false" customWidth="true" hidden="false" outlineLevel="0" max="13" min="12" style="2" width="8.14"/>
    <col collapsed="false" customWidth="true" hidden="false" outlineLevel="0" max="14" min="14" style="2" width="11.52"/>
    <col collapsed="false" customWidth="false" hidden="false" outlineLevel="0" max="15" min="15" style="2" width="11.86"/>
    <col collapsed="false" customWidth="true" hidden="false" outlineLevel="0" max="16" min="16" style="2" width="11.52"/>
    <col collapsed="false" customWidth="true" hidden="false" outlineLevel="0" max="18" min="17" style="2" width="7.71"/>
    <col collapsed="false" customWidth="true" hidden="false" outlineLevel="0" max="19" min="19" style="2" width="8.29"/>
    <col collapsed="false" customWidth="true" hidden="false" outlineLevel="0" max="20" min="20" style="2" width="6.71"/>
    <col collapsed="false" customWidth="true" hidden="false" outlineLevel="0" max="21" min="21" style="2" width="8"/>
    <col collapsed="false" customWidth="true" hidden="false" outlineLevel="0" max="22" min="22" style="2" width="8.57"/>
    <col collapsed="false" customWidth="true" hidden="false" outlineLevel="0" max="23" min="23" style="2" width="8.29"/>
    <col collapsed="false" customWidth="true" hidden="false" outlineLevel="0" max="24" min="24" style="2" width="7.81"/>
    <col collapsed="false" customWidth="true" hidden="false" outlineLevel="0" max="26" min="25" style="2" width="8.14"/>
    <col collapsed="false" customWidth="true" hidden="false" outlineLevel="0" max="27" min="27" style="2" width="7.41"/>
    <col collapsed="false" customWidth="true" hidden="false" outlineLevel="0" max="28" min="28" style="2" width="6.71"/>
    <col collapsed="false" customWidth="true" hidden="false" outlineLevel="0" max="29" min="29" style="2" width="8"/>
    <col collapsed="false" customWidth="true" hidden="false" outlineLevel="0" max="30" min="30" style="2" width="10"/>
    <col collapsed="false" customWidth="true" hidden="false" outlineLevel="0" max="31" min="31" style="2" width="9.71"/>
    <col collapsed="false" customWidth="true" hidden="false" outlineLevel="0" max="32" min="32" style="2" width="6.57"/>
    <col collapsed="false" customWidth="true" hidden="false" outlineLevel="0" max="33" min="33" style="109" width="10.42"/>
    <col collapsed="false" customWidth="true" hidden="false" outlineLevel="0" max="34" min="34" style="2" width="9.2"/>
    <col collapsed="false" customWidth="true" hidden="false" outlineLevel="0" max="35" min="35" style="2" width="9.13"/>
    <col collapsed="false" customWidth="true" hidden="false" outlineLevel="0" max="36" min="36" style="109" width="8.4"/>
    <col collapsed="false" customWidth="true" hidden="false" outlineLevel="0" max="37" min="37" style="109" width="9.71"/>
    <col collapsed="false" customWidth="true" hidden="false" outlineLevel="0" max="38" min="38" style="109" width="10"/>
    <col collapsed="false" customWidth="true" hidden="false" outlineLevel="0" max="39" min="39" style="109" width="7"/>
    <col collapsed="false" customWidth="true" hidden="false" outlineLevel="0" max="40" min="40" style="2" width="10.58"/>
    <col collapsed="false" customWidth="true" hidden="false" outlineLevel="0" max="41" min="41" style="2" width="10"/>
    <col collapsed="false" customWidth="true" hidden="false" outlineLevel="0" max="42" min="42" style="2" width="9.13"/>
    <col collapsed="false" customWidth="true" hidden="false" outlineLevel="0" max="43" min="43" style="2" width="8.57"/>
    <col collapsed="false" customWidth="true" hidden="false" outlineLevel="0" max="44" min="44" style="2" width="9.71"/>
    <col collapsed="false" customWidth="true" hidden="false" outlineLevel="0" max="45" min="45" style="2" width="10"/>
    <col collapsed="false" customWidth="true" hidden="false" outlineLevel="0" max="46" min="46" style="2" width="7"/>
    <col collapsed="false" customWidth="true" hidden="false" outlineLevel="0" max="47" min="47" style="2" width="11.42"/>
    <col collapsed="false" customWidth="true" hidden="false" outlineLevel="0" max="48" min="48" style="2" width="12.42"/>
    <col collapsed="false" customWidth="true" hidden="false" outlineLevel="0" max="49" min="49" style="2" width="7"/>
    <col collapsed="false" customWidth="true" hidden="false" outlineLevel="0" max="50" min="50" style="2" width="18.71"/>
    <col collapsed="false" customWidth="false" hidden="false" outlineLevel="0" max="1013" min="54" style="2" width="11.86"/>
  </cols>
  <sheetData>
    <row r="1" s="116" customFormat="true" ht="13.8" hidden="false" customHeight="false" outlineLevel="0" collapsed="false">
      <c r="A1" s="110" t="s">
        <v>0</v>
      </c>
      <c r="B1" s="110"/>
      <c r="C1" s="110"/>
      <c r="D1" s="110"/>
      <c r="E1" s="110"/>
      <c r="F1" s="111"/>
      <c r="G1" s="111"/>
      <c r="H1" s="110"/>
      <c r="I1" s="110"/>
      <c r="J1" s="110"/>
      <c r="K1" s="110"/>
      <c r="L1" s="110"/>
      <c r="M1" s="110"/>
      <c r="N1" s="112"/>
      <c r="O1" s="112"/>
      <c r="P1" s="112"/>
      <c r="Q1" s="111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3"/>
      <c r="AH1" s="110"/>
      <c r="AI1" s="110"/>
      <c r="AJ1" s="113"/>
      <c r="AK1" s="113"/>
      <c r="AL1" s="113"/>
      <c r="AM1" s="113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4"/>
      <c r="AY1" s="114"/>
      <c r="AZ1" s="114"/>
      <c r="BA1" s="114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23" customFormat="true" ht="13.8" hidden="false" customHeight="false" outlineLevel="0" collapsed="false">
      <c r="A2" s="117" t="s">
        <v>1</v>
      </c>
      <c r="B2" s="117"/>
      <c r="C2" s="117"/>
      <c r="D2" s="117"/>
      <c r="E2" s="117"/>
      <c r="F2" s="118"/>
      <c r="G2" s="118"/>
      <c r="H2" s="117"/>
      <c r="I2" s="117"/>
      <c r="J2" s="117"/>
      <c r="K2" s="117"/>
      <c r="L2" s="117"/>
      <c r="M2" s="117"/>
      <c r="N2" s="119"/>
      <c r="O2" s="119"/>
      <c r="P2" s="119"/>
      <c r="Q2" s="118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20"/>
      <c r="AH2" s="117"/>
      <c r="AI2" s="117"/>
      <c r="AJ2" s="120"/>
      <c r="AK2" s="120"/>
      <c r="AL2" s="120"/>
      <c r="AM2" s="120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7"/>
      <c r="AY2" s="121"/>
      <c r="AZ2" s="121"/>
      <c r="BA2" s="121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34" customFormat="true" ht="13.8" hidden="false" customHeight="false" outlineLevel="0" collapsed="false">
      <c r="A3" s="124" t="s">
        <v>125</v>
      </c>
      <c r="B3" s="125" t="s">
        <v>4</v>
      </c>
      <c r="C3" s="125" t="s">
        <v>5</v>
      </c>
      <c r="D3" s="125" t="s">
        <v>5</v>
      </c>
      <c r="E3" s="125" t="s">
        <v>5</v>
      </c>
      <c r="F3" s="126" t="s">
        <v>5</v>
      </c>
      <c r="G3" s="126" t="s">
        <v>4</v>
      </c>
      <c r="H3" s="127" t="s">
        <v>5</v>
      </c>
      <c r="I3" s="127" t="s">
        <v>5</v>
      </c>
      <c r="J3" s="127" t="s">
        <v>5</v>
      </c>
      <c r="K3" s="127" t="s">
        <v>5</v>
      </c>
      <c r="L3" s="127" t="s">
        <v>5</v>
      </c>
      <c r="M3" s="127" t="s">
        <v>5</v>
      </c>
      <c r="N3" s="128" t="s">
        <v>5</v>
      </c>
      <c r="O3" s="129" t="s">
        <v>5</v>
      </c>
      <c r="P3" s="129" t="s">
        <v>5</v>
      </c>
      <c r="Q3" s="126" t="s">
        <v>4</v>
      </c>
      <c r="R3" s="125" t="s">
        <v>5</v>
      </c>
      <c r="S3" s="125" t="s">
        <v>5</v>
      </c>
      <c r="T3" s="125" t="s">
        <v>5</v>
      </c>
      <c r="U3" s="125" t="s">
        <v>5</v>
      </c>
      <c r="V3" s="130" t="s">
        <v>5</v>
      </c>
      <c r="W3" s="130" t="s">
        <v>5</v>
      </c>
      <c r="X3" s="127" t="s">
        <v>4</v>
      </c>
      <c r="Y3" s="127" t="s">
        <v>4</v>
      </c>
      <c r="Z3" s="127" t="s">
        <v>5</v>
      </c>
      <c r="AA3" s="127" t="s">
        <v>5</v>
      </c>
      <c r="AB3" s="127" t="s">
        <v>5</v>
      </c>
      <c r="AC3" s="125" t="s">
        <v>5</v>
      </c>
      <c r="AD3" s="127" t="s">
        <v>5</v>
      </c>
      <c r="AE3" s="127" t="s">
        <v>5</v>
      </c>
      <c r="AF3" s="127" t="s">
        <v>86</v>
      </c>
      <c r="AG3" s="131" t="s">
        <v>4</v>
      </c>
      <c r="AH3" s="127" t="s">
        <v>5</v>
      </c>
      <c r="AI3" s="127" t="s">
        <v>5</v>
      </c>
      <c r="AJ3" s="131" t="s">
        <v>5</v>
      </c>
      <c r="AK3" s="131" t="s">
        <v>5</v>
      </c>
      <c r="AL3" s="131" t="s">
        <v>5</v>
      </c>
      <c r="AM3" s="131" t="s">
        <v>86</v>
      </c>
      <c r="AN3" s="127" t="s">
        <v>4</v>
      </c>
      <c r="AO3" s="127" t="s">
        <v>5</v>
      </c>
      <c r="AP3" s="127" t="s">
        <v>5</v>
      </c>
      <c r="AQ3" s="127" t="s">
        <v>5</v>
      </c>
      <c r="AR3" s="127" t="s">
        <v>5</v>
      </c>
      <c r="AS3" s="127" t="s">
        <v>5</v>
      </c>
      <c r="AT3" s="127" t="s">
        <v>86</v>
      </c>
      <c r="AU3" s="127" t="s">
        <v>4</v>
      </c>
      <c r="AV3" s="127" t="s">
        <v>5</v>
      </c>
      <c r="AW3" s="127" t="s">
        <v>86</v>
      </c>
      <c r="AX3" s="10" t="s">
        <v>4</v>
      </c>
      <c r="AY3" s="132"/>
      <c r="AZ3" s="132"/>
      <c r="BA3" s="132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36" customFormat="true" ht="13.8" hidden="false" customHeight="false" outlineLevel="0" collapsed="false">
      <c r="A4" s="117" t="s">
        <v>6</v>
      </c>
      <c r="B4" s="117"/>
      <c r="C4" s="117"/>
      <c r="D4" s="117"/>
      <c r="E4" s="117"/>
      <c r="F4" s="118"/>
      <c r="G4" s="118"/>
      <c r="H4" s="117"/>
      <c r="I4" s="117"/>
      <c r="J4" s="117"/>
      <c r="K4" s="117"/>
      <c r="L4" s="117"/>
      <c r="M4" s="117"/>
      <c r="N4" s="119"/>
      <c r="O4" s="119"/>
      <c r="P4" s="119"/>
      <c r="Q4" s="118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20"/>
      <c r="AH4" s="117"/>
      <c r="AI4" s="117"/>
      <c r="AJ4" s="120"/>
      <c r="AK4" s="120"/>
      <c r="AL4" s="120"/>
      <c r="AM4" s="120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3"/>
      <c r="AY4" s="121"/>
      <c r="AZ4" s="121"/>
      <c r="BA4" s="121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141" customFormat="true" ht="13.8" hidden="false" customHeight="false" outlineLevel="0" collapsed="false">
      <c r="A5" s="124" t="s">
        <v>125</v>
      </c>
      <c r="B5" s="125" t="s">
        <v>9</v>
      </c>
      <c r="C5" s="125" t="s">
        <v>153</v>
      </c>
      <c r="D5" s="125" t="s">
        <v>127</v>
      </c>
      <c r="E5" s="124" t="s">
        <v>155</v>
      </c>
      <c r="F5" s="137" t="s">
        <v>156</v>
      </c>
      <c r="G5" s="137" t="s">
        <v>9</v>
      </c>
      <c r="H5" s="130" t="s">
        <v>154</v>
      </c>
      <c r="I5" s="130" t="s">
        <v>9</v>
      </c>
      <c r="J5" s="130" t="s">
        <v>9</v>
      </c>
      <c r="K5" s="130" t="s">
        <v>154</v>
      </c>
      <c r="L5" s="130" t="s">
        <v>9</v>
      </c>
      <c r="M5" s="130" t="s">
        <v>9</v>
      </c>
      <c r="N5" s="138" t="s">
        <v>154</v>
      </c>
      <c r="O5" s="138" t="s">
        <v>9</v>
      </c>
      <c r="P5" s="138" t="s">
        <v>9</v>
      </c>
      <c r="Q5" s="137" t="s">
        <v>9</v>
      </c>
      <c r="R5" s="124" t="s">
        <v>155</v>
      </c>
      <c r="S5" s="124" t="s">
        <v>154</v>
      </c>
      <c r="T5" s="125" t="s">
        <v>154</v>
      </c>
      <c r="U5" s="125" t="s">
        <v>189</v>
      </c>
      <c r="V5" s="130" t="s">
        <v>127</v>
      </c>
      <c r="W5" s="130" t="s">
        <v>9</v>
      </c>
      <c r="X5" s="130" t="s">
        <v>9</v>
      </c>
      <c r="Y5" s="130" t="s">
        <v>9</v>
      </c>
      <c r="Z5" s="130" t="s">
        <v>154</v>
      </c>
      <c r="AA5" s="130" t="s">
        <v>154</v>
      </c>
      <c r="AB5" s="130" t="s">
        <v>154</v>
      </c>
      <c r="AC5" s="125" t="s">
        <v>189</v>
      </c>
      <c r="AD5" s="130" t="s">
        <v>127</v>
      </c>
      <c r="AE5" s="130" t="s">
        <v>9</v>
      </c>
      <c r="AF5" s="130" t="s">
        <v>9</v>
      </c>
      <c r="AG5" s="139" t="s">
        <v>9</v>
      </c>
      <c r="AH5" s="130" t="s">
        <v>9</v>
      </c>
      <c r="AI5" s="130" t="s">
        <v>154</v>
      </c>
      <c r="AJ5" s="139" t="s">
        <v>154</v>
      </c>
      <c r="AK5" s="139" t="s">
        <v>9</v>
      </c>
      <c r="AL5" s="139" t="s">
        <v>190</v>
      </c>
      <c r="AM5" s="139" t="s">
        <v>9</v>
      </c>
      <c r="AN5" s="130" t="s">
        <v>9</v>
      </c>
      <c r="AO5" s="130" t="s">
        <v>9</v>
      </c>
      <c r="AP5" s="130" t="s">
        <v>154</v>
      </c>
      <c r="AQ5" s="130" t="s">
        <v>154</v>
      </c>
      <c r="AR5" s="130" t="s">
        <v>9</v>
      </c>
      <c r="AS5" s="130" t="s">
        <v>190</v>
      </c>
      <c r="AT5" s="130" t="s">
        <v>9</v>
      </c>
      <c r="AU5" s="130" t="s">
        <v>9</v>
      </c>
      <c r="AV5" s="130" t="s">
        <v>154</v>
      </c>
      <c r="AW5" s="130" t="s">
        <v>9</v>
      </c>
      <c r="AX5" s="16" t="s">
        <v>9</v>
      </c>
      <c r="AY5" s="132"/>
      <c r="AZ5" s="132"/>
      <c r="BA5" s="132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45" customFormat="true" ht="13.8" hidden="false" customHeight="false" outlineLevel="0" collapsed="false">
      <c r="A6" s="142" t="s">
        <v>13</v>
      </c>
      <c r="B6" s="142"/>
      <c r="C6" s="142"/>
      <c r="D6" s="142"/>
      <c r="E6" s="142"/>
      <c r="F6" s="118"/>
      <c r="G6" s="118"/>
      <c r="H6" s="142"/>
      <c r="I6" s="142"/>
      <c r="J6" s="142"/>
      <c r="K6" s="142"/>
      <c r="L6" s="142"/>
      <c r="M6" s="142"/>
      <c r="N6" s="143"/>
      <c r="O6" s="143"/>
      <c r="P6" s="143"/>
      <c r="Q6" s="118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4"/>
      <c r="AH6" s="142"/>
      <c r="AI6" s="142"/>
      <c r="AJ6" s="144"/>
      <c r="AK6" s="144"/>
      <c r="AL6" s="144"/>
      <c r="AM6" s="144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7"/>
      <c r="AY6" s="121"/>
      <c r="AZ6" s="121"/>
      <c r="BA6" s="121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47" customFormat="true" ht="31.2" hidden="false" customHeight="false" outlineLevel="0" collapsed="false">
      <c r="A7" s="130" t="s">
        <v>125</v>
      </c>
      <c r="B7" s="130"/>
      <c r="C7" s="130" t="s">
        <v>191</v>
      </c>
      <c r="D7" s="130" t="s">
        <v>192</v>
      </c>
      <c r="E7" s="130"/>
      <c r="F7" s="137" t="s">
        <v>193</v>
      </c>
      <c r="G7" s="137" t="s">
        <v>194</v>
      </c>
      <c r="H7" s="130" t="s">
        <v>195</v>
      </c>
      <c r="I7" s="130" t="s">
        <v>196</v>
      </c>
      <c r="J7" s="130" t="s">
        <v>197</v>
      </c>
      <c r="K7" s="130" t="s">
        <v>198</v>
      </c>
      <c r="L7" s="130" t="s">
        <v>196</v>
      </c>
      <c r="M7" s="130" t="s">
        <v>197</v>
      </c>
      <c r="N7" s="138"/>
      <c r="O7" s="138" t="s">
        <v>199</v>
      </c>
      <c r="P7" s="138" t="s">
        <v>200</v>
      </c>
      <c r="Q7" s="137"/>
      <c r="R7" s="130" t="s">
        <v>62</v>
      </c>
      <c r="S7" s="130"/>
      <c r="T7" s="130"/>
      <c r="U7" s="130"/>
      <c r="V7" s="130"/>
      <c r="W7" s="130" t="s">
        <v>201</v>
      </c>
      <c r="X7" s="130" t="s">
        <v>202</v>
      </c>
      <c r="Y7" s="130"/>
      <c r="Z7" s="130" t="s">
        <v>66</v>
      </c>
      <c r="AA7" s="130"/>
      <c r="AB7" s="130"/>
      <c r="AC7" s="130"/>
      <c r="AD7" s="130"/>
      <c r="AE7" s="130" t="s">
        <v>203</v>
      </c>
      <c r="AF7" s="130" t="s">
        <v>204</v>
      </c>
      <c r="AG7" s="139"/>
      <c r="AH7" s="130" t="s">
        <v>205</v>
      </c>
      <c r="AI7" s="130" t="s">
        <v>206</v>
      </c>
      <c r="AJ7" s="139" t="s">
        <v>207</v>
      </c>
      <c r="AK7" s="139" t="s">
        <v>208</v>
      </c>
      <c r="AL7" s="139"/>
      <c r="AM7" s="139" t="s">
        <v>209</v>
      </c>
      <c r="AN7" s="130"/>
      <c r="AO7" s="130" t="s">
        <v>205</v>
      </c>
      <c r="AP7" s="130" t="s">
        <v>206</v>
      </c>
      <c r="AQ7" s="130" t="s">
        <v>210</v>
      </c>
      <c r="AR7" s="130" t="s">
        <v>211</v>
      </c>
      <c r="AS7" s="130"/>
      <c r="AT7" s="130" t="s">
        <v>212</v>
      </c>
      <c r="AU7" s="130"/>
      <c r="AV7" s="139" t="s">
        <v>213</v>
      </c>
      <c r="AW7" s="139" t="s">
        <v>214</v>
      </c>
      <c r="AX7" s="20"/>
      <c r="AY7" s="132"/>
      <c r="AZ7" s="132"/>
      <c r="BA7" s="132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51" customFormat="true" ht="13.8" hidden="false" customHeight="false" outlineLevel="0" collapsed="false">
      <c r="A8" s="148" t="s">
        <v>23</v>
      </c>
      <c r="B8" s="148"/>
      <c r="C8" s="148"/>
      <c r="D8" s="148"/>
      <c r="E8" s="148"/>
      <c r="F8" s="111"/>
      <c r="G8" s="111"/>
      <c r="H8" s="148"/>
      <c r="I8" s="148"/>
      <c r="J8" s="148"/>
      <c r="K8" s="148"/>
      <c r="L8" s="148"/>
      <c r="M8" s="148"/>
      <c r="N8" s="149"/>
      <c r="O8" s="149"/>
      <c r="P8" s="149"/>
      <c r="Q8" s="111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50"/>
      <c r="AH8" s="148"/>
      <c r="AI8" s="148"/>
      <c r="AJ8" s="150"/>
      <c r="AK8" s="150"/>
      <c r="AL8" s="150"/>
      <c r="AM8" s="150"/>
      <c r="AN8" s="148"/>
      <c r="AO8" s="148"/>
      <c r="AP8" s="148"/>
      <c r="AQ8" s="148"/>
      <c r="AR8" s="148"/>
      <c r="AS8" s="148"/>
      <c r="AT8" s="148"/>
      <c r="AU8" s="148"/>
      <c r="AV8" s="148"/>
      <c r="AW8" s="148"/>
      <c r="AX8" s="4"/>
      <c r="AY8" s="114"/>
      <c r="AZ8" s="114"/>
      <c r="BA8" s="114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0.25" hidden="false" customHeight="false" outlineLevel="0" collapsed="false">
      <c r="A9" s="152" t="s">
        <v>53</v>
      </c>
      <c r="B9" s="152" t="s">
        <v>215</v>
      </c>
      <c r="C9" s="152" t="s">
        <v>167</v>
      </c>
      <c r="D9" s="152" t="s">
        <v>143</v>
      </c>
      <c r="E9" s="152" t="s">
        <v>216</v>
      </c>
      <c r="F9" s="153" t="s">
        <v>217</v>
      </c>
      <c r="G9" s="153" t="s">
        <v>32</v>
      </c>
      <c r="H9" s="154" t="s">
        <v>218</v>
      </c>
      <c r="I9" s="154" t="s">
        <v>219</v>
      </c>
      <c r="J9" s="154" t="s">
        <v>220</v>
      </c>
      <c r="K9" s="154" t="s">
        <v>221</v>
      </c>
      <c r="L9" s="154" t="s">
        <v>222</v>
      </c>
      <c r="M9" s="154" t="s">
        <v>223</v>
      </c>
      <c r="N9" s="155" t="s">
        <v>224</v>
      </c>
      <c r="O9" s="155" t="s">
        <v>225</v>
      </c>
      <c r="P9" s="155" t="s">
        <v>226</v>
      </c>
      <c r="Q9" s="156" t="s">
        <v>227</v>
      </c>
      <c r="R9" s="157" t="s">
        <v>228</v>
      </c>
      <c r="S9" s="157" t="s">
        <v>229</v>
      </c>
      <c r="T9" s="157" t="s">
        <v>230</v>
      </c>
      <c r="U9" s="157" t="s">
        <v>231</v>
      </c>
      <c r="V9" s="157" t="s">
        <v>232</v>
      </c>
      <c r="W9" s="157" t="s">
        <v>233</v>
      </c>
      <c r="X9" s="157" t="s">
        <v>234</v>
      </c>
      <c r="Y9" s="158" t="s">
        <v>227</v>
      </c>
      <c r="Z9" s="158" t="s">
        <v>228</v>
      </c>
      <c r="AA9" s="158" t="s">
        <v>229</v>
      </c>
      <c r="AB9" s="158" t="s">
        <v>230</v>
      </c>
      <c r="AC9" s="158" t="s">
        <v>231</v>
      </c>
      <c r="AD9" s="158" t="s">
        <v>232</v>
      </c>
      <c r="AE9" s="158" t="s">
        <v>233</v>
      </c>
      <c r="AF9" s="158" t="s">
        <v>234</v>
      </c>
      <c r="AG9" s="159" t="s">
        <v>235</v>
      </c>
      <c r="AH9" s="160" t="s">
        <v>236</v>
      </c>
      <c r="AI9" s="160" t="s">
        <v>237</v>
      </c>
      <c r="AJ9" s="159" t="s">
        <v>238</v>
      </c>
      <c r="AK9" s="159" t="s">
        <v>239</v>
      </c>
      <c r="AL9" s="159" t="s">
        <v>240</v>
      </c>
      <c r="AM9" s="159" t="s">
        <v>241</v>
      </c>
      <c r="AN9" s="161" t="s">
        <v>235</v>
      </c>
      <c r="AO9" s="161" t="s">
        <v>236</v>
      </c>
      <c r="AP9" s="161" t="s">
        <v>237</v>
      </c>
      <c r="AQ9" s="161" t="s">
        <v>238</v>
      </c>
      <c r="AR9" s="161" t="s">
        <v>239</v>
      </c>
      <c r="AS9" s="161" t="s">
        <v>240</v>
      </c>
      <c r="AT9" s="161" t="s">
        <v>241</v>
      </c>
      <c r="AU9" s="162" t="s">
        <v>242</v>
      </c>
      <c r="AV9" s="162" t="s">
        <v>243</v>
      </c>
      <c r="AW9" s="162" t="s">
        <v>244</v>
      </c>
      <c r="AX9" s="25" t="s">
        <v>35</v>
      </c>
      <c r="AY9" s="132"/>
      <c r="AZ9" s="132"/>
      <c r="BA9" s="132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</row>
    <row r="10" customFormat="false" ht="13.8" hidden="false" customHeight="false" outlineLevel="0" collapsed="false">
      <c r="A10" s="163" t="s">
        <v>245</v>
      </c>
      <c r="B10" s="163" t="n">
        <v>1</v>
      </c>
      <c r="C10" s="163" t="n">
        <v>30</v>
      </c>
      <c r="D10" s="163" t="n">
        <v>850</v>
      </c>
      <c r="E10" s="163" t="n">
        <v>100</v>
      </c>
      <c r="F10" s="46" t="n">
        <v>300</v>
      </c>
      <c r="G10" s="46" t="str">
        <f aca="false">Overview!$I$10</f>
        <v>Argon</v>
      </c>
      <c r="H10" s="163" t="n">
        <v>700</v>
      </c>
      <c r="I10" s="164" t="n">
        <v>60</v>
      </c>
      <c r="J10" s="164" t="n">
        <v>140</v>
      </c>
      <c r="K10" s="163" t="n">
        <v>700</v>
      </c>
      <c r="L10" s="164" t="n">
        <v>60</v>
      </c>
      <c r="M10" s="164" t="n">
        <v>140</v>
      </c>
      <c r="N10" s="163" t="n">
        <v>2000</v>
      </c>
      <c r="O10" s="164" t="n">
        <v>100</v>
      </c>
      <c r="P10" s="164" t="n">
        <v>100</v>
      </c>
      <c r="Q10" s="46" t="s">
        <v>246</v>
      </c>
      <c r="R10" s="163" t="n">
        <v>30</v>
      </c>
      <c r="S10" s="163" t="n">
        <v>3</v>
      </c>
      <c r="T10" s="163" t="n">
        <v>15</v>
      </c>
      <c r="U10" s="163" t="n">
        <v>1000</v>
      </c>
      <c r="V10" s="164" t="n">
        <v>5</v>
      </c>
      <c r="W10" s="165" t="n">
        <f aca="false">(R10*T10)/((H10+K10+AJ10+AO10+T10+AU10)*(U10/1000)*(R10+S10))*10^(8.07-1703/(V10+273.15))/760*1.01325</f>
        <v>0.000552544472501342</v>
      </c>
      <c r="X10" s="166" t="n">
        <f aca="false">TRUE()</f>
        <v>1</v>
      </c>
      <c r="Y10" s="166" t="s">
        <v>66</v>
      </c>
      <c r="Z10" s="163" t="n">
        <v>0</v>
      </c>
      <c r="AA10" s="163" t="n">
        <v>0</v>
      </c>
      <c r="AB10" s="163" t="n">
        <v>0</v>
      </c>
      <c r="AC10" s="163" t="n">
        <v>0</v>
      </c>
      <c r="AD10" s="164" t="n">
        <v>30</v>
      </c>
      <c r="AE10" s="165" t="n">
        <f aca="false">Z10*EXP(20.386-5132/(273+AD10))/760/(T10+Z10+H10+K10+AU10)/(E10/1000)*1.01325</f>
        <v>0</v>
      </c>
      <c r="AF10" s="166" t="n">
        <f aca="false">FALSE()</f>
        <v>0</v>
      </c>
      <c r="AG10" s="166" t="s">
        <v>80</v>
      </c>
      <c r="AH10" s="163" t="n">
        <v>1</v>
      </c>
      <c r="AI10" s="163" t="n">
        <v>1500</v>
      </c>
      <c r="AJ10" s="163" t="n">
        <v>1500</v>
      </c>
      <c r="AK10" s="163" t="n">
        <f aca="false">AJ10/(H10+K10+AP10+T10+AJ10+Z10)</f>
        <v>0.514579759862779</v>
      </c>
      <c r="AL10" s="163" t="n">
        <v>160</v>
      </c>
      <c r="AM10" s="166" t="n">
        <f aca="false">TRUE()</f>
        <v>1</v>
      </c>
      <c r="AN10" s="166" t="s">
        <v>247</v>
      </c>
      <c r="AO10" s="163" t="n">
        <v>0.0005</v>
      </c>
      <c r="AP10" s="163" t="n">
        <v>0</v>
      </c>
      <c r="AQ10" s="163" t="n">
        <f aca="false">AO10*AP10</f>
        <v>0</v>
      </c>
      <c r="AR10" s="163" t="n">
        <f aca="false">AQ10/(H10+K10+AJ10+Z10+T10)</f>
        <v>0</v>
      </c>
      <c r="AS10" s="163" t="n">
        <v>0</v>
      </c>
      <c r="AT10" s="166" t="n">
        <f aca="false">FALSE()</f>
        <v>0</v>
      </c>
      <c r="AU10" s="166"/>
      <c r="AV10" s="163" t="n">
        <v>0</v>
      </c>
      <c r="AW10" s="166" t="n">
        <f aca="false">FALSE()</f>
        <v>0</v>
      </c>
      <c r="AX10" s="36" t="s">
        <v>248</v>
      </c>
      <c r="BD10" s="41"/>
      <c r="BE10" s="41"/>
      <c r="BF10" s="41"/>
      <c r="BG10" s="41"/>
      <c r="BH10" s="41"/>
      <c r="BI10" s="41"/>
      <c r="BJ10" s="41"/>
      <c r="BK10" s="41"/>
      <c r="BL10" s="41"/>
    </row>
    <row r="11" customFormat="false" ht="13.8" hidden="false" customHeight="false" outlineLevel="0" collapsed="false">
      <c r="A11" s="163" t="s">
        <v>249</v>
      </c>
      <c r="B11" s="163" t="n">
        <v>2</v>
      </c>
      <c r="C11" s="163" t="n">
        <v>2</v>
      </c>
      <c r="D11" s="163" t="n">
        <v>850</v>
      </c>
      <c r="E11" s="163" t="n">
        <v>100</v>
      </c>
      <c r="F11" s="46" t="n">
        <v>300</v>
      </c>
      <c r="G11" s="46" t="str">
        <f aca="false">Overview!$I$10</f>
        <v>Argon</v>
      </c>
      <c r="H11" s="163" t="n">
        <v>700</v>
      </c>
      <c r="I11" s="164" t="n">
        <v>60</v>
      </c>
      <c r="J11" s="164" t="n">
        <v>140</v>
      </c>
      <c r="K11" s="163" t="n">
        <v>700</v>
      </c>
      <c r="L11" s="164" t="n">
        <v>60</v>
      </c>
      <c r="M11" s="164" t="n">
        <v>140</v>
      </c>
      <c r="N11" s="163" t="n">
        <v>2000</v>
      </c>
      <c r="O11" s="164" t="n">
        <v>100</v>
      </c>
      <c r="P11" s="164" t="n">
        <v>100</v>
      </c>
      <c r="Q11" s="46" t="s">
        <v>246</v>
      </c>
      <c r="R11" s="163" t="n">
        <v>30</v>
      </c>
      <c r="S11" s="163" t="n">
        <v>3</v>
      </c>
      <c r="T11" s="163" t="n">
        <v>15</v>
      </c>
      <c r="U11" s="163" t="n">
        <v>1000</v>
      </c>
      <c r="V11" s="164" t="n">
        <v>5</v>
      </c>
      <c r="W11" s="165" t="n">
        <f aca="false">(R11*T11)/((H11+K11+AJ11+AO11+T11+AU11)*(U11/1000)*(R11+S11))*10^(8.07-1703/(V11+273.15))/760*1.01325</f>
        <v>0.00113828045545825</v>
      </c>
      <c r="X11" s="166" t="n">
        <f aca="false">FALSE()</f>
        <v>0</v>
      </c>
      <c r="Y11" s="166" t="s">
        <v>66</v>
      </c>
      <c r="Z11" s="163" t="n">
        <v>0</v>
      </c>
      <c r="AA11" s="163" t="n">
        <v>0</v>
      </c>
      <c r="AB11" s="163" t="n">
        <v>0</v>
      </c>
      <c r="AC11" s="163" t="n">
        <v>0</v>
      </c>
      <c r="AD11" s="164" t="n">
        <v>30</v>
      </c>
      <c r="AE11" s="165" t="n">
        <f aca="false">Z11*EXP(20.386-5132/(273+AD11))/760/(T11+Z11+H11+K11+AU11)/(E11/1000)*1.01325</f>
        <v>0</v>
      </c>
      <c r="AF11" s="166" t="n">
        <f aca="false">FALSE()</f>
        <v>0</v>
      </c>
      <c r="AG11" s="166" t="s">
        <v>80</v>
      </c>
      <c r="AH11" s="163" t="n">
        <v>1</v>
      </c>
      <c r="AI11" s="163" t="n">
        <v>0</v>
      </c>
      <c r="AJ11" s="163" t="n">
        <v>0</v>
      </c>
      <c r="AK11" s="163" t="n">
        <f aca="false">AJ11/(H11+K11+AP11+T11)</f>
        <v>0</v>
      </c>
      <c r="AL11" s="163" t="n">
        <v>160</v>
      </c>
      <c r="AM11" s="166" t="n">
        <f aca="false">FALSE()</f>
        <v>0</v>
      </c>
      <c r="AN11" s="166" t="s">
        <v>247</v>
      </c>
      <c r="AO11" s="163" t="n">
        <v>0.0005</v>
      </c>
      <c r="AP11" s="163" t="n">
        <v>0</v>
      </c>
      <c r="AQ11" s="163" t="n">
        <f aca="false">AO11*AP11</f>
        <v>0</v>
      </c>
      <c r="AR11" s="163" t="n">
        <f aca="false">AQ11/(H11+K11+AJ11+Z11+T11)</f>
        <v>0</v>
      </c>
      <c r="AS11" s="163" t="n">
        <v>0</v>
      </c>
      <c r="AT11" s="166" t="n">
        <f aca="false">FALSE()</f>
        <v>0</v>
      </c>
      <c r="AU11" s="166"/>
      <c r="AV11" s="163" t="n">
        <v>0</v>
      </c>
      <c r="AW11" s="166" t="n">
        <f aca="false">FALSE()</f>
        <v>0</v>
      </c>
      <c r="AX11" s="36" t="s">
        <v>250</v>
      </c>
      <c r="BD11" s="41"/>
      <c r="BE11" s="41"/>
      <c r="BF11" s="41"/>
      <c r="BG11" s="41"/>
      <c r="BH11" s="41"/>
      <c r="BI11" s="41"/>
      <c r="BJ11" s="41"/>
      <c r="BK11" s="41"/>
      <c r="BL11" s="41"/>
    </row>
    <row r="12" customFormat="false" ht="13.8" hidden="false" customHeight="false" outlineLevel="0" collapsed="false">
      <c r="A12" s="163" t="s">
        <v>251</v>
      </c>
      <c r="B12" s="163" t="n">
        <v>3</v>
      </c>
      <c r="C12" s="163" t="n">
        <v>10</v>
      </c>
      <c r="D12" s="163" t="n">
        <v>500</v>
      </c>
      <c r="E12" s="163" t="n">
        <v>100</v>
      </c>
      <c r="F12" s="46" t="n">
        <v>300</v>
      </c>
      <c r="G12" s="46" t="str">
        <f aca="false">Overview!$I$10</f>
        <v>Argon</v>
      </c>
      <c r="H12" s="163" t="n">
        <v>700</v>
      </c>
      <c r="I12" s="164" t="n">
        <v>60</v>
      </c>
      <c r="J12" s="164" t="n">
        <v>140</v>
      </c>
      <c r="K12" s="163" t="n">
        <v>700</v>
      </c>
      <c r="L12" s="164" t="n">
        <v>60</v>
      </c>
      <c r="M12" s="164" t="n">
        <v>140</v>
      </c>
      <c r="N12" s="163" t="n">
        <v>2000</v>
      </c>
      <c r="O12" s="164" t="n">
        <v>100</v>
      </c>
      <c r="P12" s="164" t="n">
        <v>100</v>
      </c>
      <c r="Q12" s="46" t="s">
        <v>246</v>
      </c>
      <c r="R12" s="163" t="n">
        <v>30</v>
      </c>
      <c r="S12" s="163" t="n">
        <v>3</v>
      </c>
      <c r="T12" s="163" t="n">
        <v>15</v>
      </c>
      <c r="U12" s="163" t="n">
        <v>1000</v>
      </c>
      <c r="V12" s="164" t="n">
        <v>5</v>
      </c>
      <c r="W12" s="165" t="n">
        <f aca="false">(R12*T12)/((H12+K12+AJ12+AO12+T12+AU12)*(U12/1000)*(R12+S12))*10^(8.07-1703/(V12+273.15))/760*1.01325</f>
        <v>0.00113828045545825</v>
      </c>
      <c r="X12" s="166" t="n">
        <f aca="false">FALSE()</f>
        <v>0</v>
      </c>
      <c r="Y12" s="166" t="s">
        <v>66</v>
      </c>
      <c r="Z12" s="163" t="n">
        <v>0</v>
      </c>
      <c r="AA12" s="163" t="n">
        <v>0</v>
      </c>
      <c r="AB12" s="163" t="n">
        <v>0</v>
      </c>
      <c r="AC12" s="163" t="n">
        <v>0</v>
      </c>
      <c r="AD12" s="164" t="n">
        <v>30</v>
      </c>
      <c r="AE12" s="165" t="n">
        <f aca="false">Z12*EXP(20.386-5132/(273+AD12))/760/(T12+Z12+H12+K12+AU12)/(E12/1000)*1.01325</f>
        <v>0</v>
      </c>
      <c r="AF12" s="166" t="n">
        <f aca="false">FALSE()</f>
        <v>0</v>
      </c>
      <c r="AG12" s="166" t="s">
        <v>80</v>
      </c>
      <c r="AH12" s="163" t="n">
        <v>1</v>
      </c>
      <c r="AI12" s="163" t="n">
        <v>0</v>
      </c>
      <c r="AJ12" s="163" t="n">
        <v>0</v>
      </c>
      <c r="AK12" s="163" t="n">
        <f aca="false">AJ12/(H12+K12+AP12+T12)</f>
        <v>0</v>
      </c>
      <c r="AL12" s="163" t="n">
        <v>160</v>
      </c>
      <c r="AM12" s="166" t="n">
        <f aca="false">FALSE()</f>
        <v>0</v>
      </c>
      <c r="AN12" s="166" t="s">
        <v>247</v>
      </c>
      <c r="AO12" s="163" t="n">
        <v>0.0005</v>
      </c>
      <c r="AP12" s="163" t="n">
        <v>0</v>
      </c>
      <c r="AQ12" s="163" t="n">
        <f aca="false">AO12*AP12</f>
        <v>0</v>
      </c>
      <c r="AR12" s="163" t="n">
        <f aca="false">AQ12/(H12+K12+AJ12+Z12+T12)</f>
        <v>0</v>
      </c>
      <c r="AS12" s="163" t="n">
        <v>0</v>
      </c>
      <c r="AT12" s="166" t="n">
        <f aca="false">FALSE()</f>
        <v>0</v>
      </c>
      <c r="AU12" s="166"/>
      <c r="AV12" s="163" t="n">
        <v>0</v>
      </c>
      <c r="AW12" s="166" t="n">
        <f aca="false">FALSE()</f>
        <v>0</v>
      </c>
      <c r="AX12" s="36" t="s">
        <v>252</v>
      </c>
      <c r="BD12" s="41"/>
      <c r="BE12" s="41"/>
      <c r="BF12" s="41"/>
      <c r="BG12" s="41"/>
      <c r="BH12" s="41"/>
      <c r="BI12" s="41"/>
      <c r="BJ12" s="41"/>
      <c r="BK12" s="41"/>
      <c r="BL12" s="41"/>
    </row>
    <row r="13" customFormat="false" ht="13.8" hidden="false" customHeight="false" outlineLevel="0" collapsed="false">
      <c r="A13" s="163" t="s">
        <v>253</v>
      </c>
      <c r="B13" s="163" t="n">
        <v>4</v>
      </c>
      <c r="C13" s="163" t="n">
        <v>50</v>
      </c>
      <c r="D13" s="163" t="n">
        <v>200</v>
      </c>
      <c r="E13" s="163" t="n">
        <v>100</v>
      </c>
      <c r="F13" s="46" t="n">
        <v>300</v>
      </c>
      <c r="G13" s="46" t="str">
        <f aca="false">Overview!$I$10</f>
        <v>Argon</v>
      </c>
      <c r="H13" s="163" t="n">
        <v>500</v>
      </c>
      <c r="I13" s="164" t="n">
        <v>60</v>
      </c>
      <c r="J13" s="164" t="n">
        <v>140</v>
      </c>
      <c r="K13" s="163" t="n">
        <v>500</v>
      </c>
      <c r="L13" s="164" t="n">
        <v>60</v>
      </c>
      <c r="M13" s="164" t="n">
        <v>140</v>
      </c>
      <c r="N13" s="163" t="n">
        <v>1000</v>
      </c>
      <c r="O13" s="164" t="n">
        <v>100</v>
      </c>
      <c r="P13" s="164" t="n">
        <v>100</v>
      </c>
      <c r="Q13" s="46" t="s">
        <v>246</v>
      </c>
      <c r="R13" s="163" t="n">
        <v>3</v>
      </c>
      <c r="S13" s="163" t="n">
        <v>3</v>
      </c>
      <c r="T13" s="163" t="n">
        <v>4</v>
      </c>
      <c r="U13" s="163" t="n">
        <v>1200</v>
      </c>
      <c r="V13" s="164" t="n">
        <v>5</v>
      </c>
      <c r="W13" s="165" t="n">
        <f aca="false">(R13*T13)/((H13+K13+AJ13+AO13+T13+AU13)*(U13/1000)*(R13+S13))*10^(8.07-1703/(V13+273.15))/760*1.01325</f>
        <v>0.000196074952704485</v>
      </c>
      <c r="X13" s="166" t="n">
        <f aca="false">FALSE()</f>
        <v>0</v>
      </c>
      <c r="Y13" s="166" t="s">
        <v>66</v>
      </c>
      <c r="Z13" s="163" t="n">
        <v>0</v>
      </c>
      <c r="AA13" s="163" t="n">
        <v>0</v>
      </c>
      <c r="AB13" s="163" t="n">
        <v>0</v>
      </c>
      <c r="AC13" s="163" t="n">
        <v>0</v>
      </c>
      <c r="AD13" s="164" t="n">
        <v>30</v>
      </c>
      <c r="AE13" s="165" t="n">
        <f aca="false">Z13*EXP(20.386-5132/(273+AD13))/760/(T13+Z13+H13+K13+AU13)/(E13/1000)*1.01325</f>
        <v>0</v>
      </c>
      <c r="AF13" s="166" t="n">
        <f aca="false">FALSE()</f>
        <v>0</v>
      </c>
      <c r="AG13" s="166" t="s">
        <v>80</v>
      </c>
      <c r="AH13" s="163" t="n">
        <v>1</v>
      </c>
      <c r="AI13" s="163" t="n">
        <v>0</v>
      </c>
      <c r="AJ13" s="163" t="n">
        <v>0</v>
      </c>
      <c r="AK13" s="163" t="n">
        <f aca="false">AJ13/(H13+K13+AP13+T13)</f>
        <v>0</v>
      </c>
      <c r="AL13" s="163" t="n">
        <v>160</v>
      </c>
      <c r="AM13" s="166" t="n">
        <f aca="false">FALSE()</f>
        <v>0</v>
      </c>
      <c r="AN13" s="166" t="s">
        <v>247</v>
      </c>
      <c r="AO13" s="163" t="n">
        <v>0.0005</v>
      </c>
      <c r="AP13" s="163" t="n">
        <v>0</v>
      </c>
      <c r="AQ13" s="163" t="n">
        <f aca="false">AO13*AP13</f>
        <v>0</v>
      </c>
      <c r="AR13" s="163" t="n">
        <f aca="false">AQ13/(H13+K13+AJ13+Z13+T13)</f>
        <v>0</v>
      </c>
      <c r="AS13" s="163" t="n">
        <v>0</v>
      </c>
      <c r="AT13" s="166" t="n">
        <f aca="false">FALSE()</f>
        <v>0</v>
      </c>
      <c r="AU13" s="166"/>
      <c r="AV13" s="163" t="n">
        <v>0</v>
      </c>
      <c r="AW13" s="166" t="n">
        <f aca="false">FALSE()</f>
        <v>0</v>
      </c>
      <c r="AX13" s="36" t="s">
        <v>254</v>
      </c>
      <c r="BD13" s="41"/>
      <c r="BE13" s="41"/>
      <c r="BF13" s="41"/>
      <c r="BG13" s="41"/>
      <c r="BH13" s="41"/>
      <c r="BI13" s="41"/>
      <c r="BJ13" s="41"/>
      <c r="BK13" s="41"/>
      <c r="BL13" s="41"/>
    </row>
    <row r="14" customFormat="false" ht="13.8" hidden="false" customHeight="false" outlineLevel="0" collapsed="false">
      <c r="A14" s="163" t="s">
        <v>255</v>
      </c>
      <c r="B14" s="163" t="n">
        <v>5</v>
      </c>
      <c r="C14" s="163" t="n">
        <v>0</v>
      </c>
      <c r="D14" s="163" t="n">
        <v>50</v>
      </c>
      <c r="E14" s="163" t="n">
        <v>1000</v>
      </c>
      <c r="F14" s="46" t="n">
        <v>0</v>
      </c>
      <c r="G14" s="46" t="str">
        <f aca="false">Overview!$I$10</f>
        <v>Argon</v>
      </c>
      <c r="H14" s="163" t="n">
        <v>100</v>
      </c>
      <c r="I14" s="164" t="n">
        <v>60</v>
      </c>
      <c r="J14" s="164" t="n">
        <v>140</v>
      </c>
      <c r="K14" s="163" t="n">
        <v>100</v>
      </c>
      <c r="L14" s="164" t="n">
        <v>60</v>
      </c>
      <c r="M14" s="164" t="n">
        <v>140</v>
      </c>
      <c r="N14" s="163" t="n">
        <v>1000</v>
      </c>
      <c r="O14" s="164" t="n">
        <v>100</v>
      </c>
      <c r="P14" s="164" t="n">
        <v>100</v>
      </c>
      <c r="Q14" s="46" t="s">
        <v>246</v>
      </c>
      <c r="R14" s="163" t="n">
        <v>3</v>
      </c>
      <c r="S14" s="163" t="n">
        <v>3</v>
      </c>
      <c r="T14" s="163" t="n">
        <v>4</v>
      </c>
      <c r="U14" s="163" t="n">
        <v>1200</v>
      </c>
      <c r="V14" s="164" t="n">
        <v>5</v>
      </c>
      <c r="W14" s="165" t="n">
        <f aca="false">(R14*T14)/((H14+K14+AJ14+AO14+T14+AU14)*(U14/1000)*(R14+S14))*10^(8.07-1703/(V14+273.15))/760*1.01325</f>
        <v>0.000964994451252715</v>
      </c>
      <c r="X14" s="166" t="n">
        <f aca="false">FALSE()</f>
        <v>0</v>
      </c>
      <c r="Y14" s="166" t="s">
        <v>66</v>
      </c>
      <c r="Z14" s="163" t="n">
        <v>0</v>
      </c>
      <c r="AA14" s="163" t="n">
        <v>0</v>
      </c>
      <c r="AB14" s="163" t="n">
        <v>0</v>
      </c>
      <c r="AC14" s="163" t="n">
        <v>0</v>
      </c>
      <c r="AD14" s="164" t="n">
        <v>30</v>
      </c>
      <c r="AE14" s="165" t="n">
        <f aca="false">Z14*EXP(20.386-5132/(273+AD14))/760/(T14+Z14+H14+K14+AU14)/(E14/1000)*1.01325</f>
        <v>0</v>
      </c>
      <c r="AF14" s="166" t="n">
        <f aca="false">FALSE()</f>
        <v>0</v>
      </c>
      <c r="AG14" s="166" t="s">
        <v>80</v>
      </c>
      <c r="AH14" s="163" t="n">
        <v>1</v>
      </c>
      <c r="AI14" s="163" t="n">
        <v>0</v>
      </c>
      <c r="AJ14" s="163" t="n">
        <v>0</v>
      </c>
      <c r="AK14" s="163" t="n">
        <f aca="false">AJ14/(H14+K14+AP14+T14)</f>
        <v>0</v>
      </c>
      <c r="AL14" s="163" t="n">
        <v>160</v>
      </c>
      <c r="AM14" s="166" t="n">
        <f aca="false">FALSE()</f>
        <v>0</v>
      </c>
      <c r="AN14" s="166" t="s">
        <v>247</v>
      </c>
      <c r="AO14" s="163" t="n">
        <v>0.0005</v>
      </c>
      <c r="AP14" s="163" t="n">
        <v>0</v>
      </c>
      <c r="AQ14" s="163" t="n">
        <f aca="false">AO14*AP14</f>
        <v>0</v>
      </c>
      <c r="AR14" s="163" t="n">
        <f aca="false">AQ14/(H14+K14+AJ14+Z14+T14)</f>
        <v>0</v>
      </c>
      <c r="AS14" s="163" t="n">
        <v>0</v>
      </c>
      <c r="AT14" s="166" t="n">
        <f aca="false">FALSE()</f>
        <v>0</v>
      </c>
      <c r="AU14" s="166"/>
      <c r="AV14" s="163" t="n">
        <v>0</v>
      </c>
      <c r="AW14" s="166" t="n">
        <f aca="false">FALSE()</f>
        <v>0</v>
      </c>
      <c r="AX14" s="36" t="s">
        <v>256</v>
      </c>
      <c r="BD14" s="41"/>
      <c r="BE14" s="41"/>
      <c r="BF14" s="41"/>
      <c r="BG14" s="41"/>
      <c r="BH14" s="41"/>
      <c r="BI14" s="41"/>
      <c r="BJ14" s="41"/>
      <c r="BK14" s="41"/>
      <c r="BL14" s="41"/>
    </row>
    <row r="15" customFormat="false" ht="13.8" hidden="false" customHeight="false" outlineLevel="0" collapsed="false">
      <c r="AG15" s="163"/>
      <c r="AJ15" s="163"/>
      <c r="AK15" s="163"/>
      <c r="AL15" s="163"/>
      <c r="AM15" s="163"/>
      <c r="BD15" s="41"/>
      <c r="BE15" s="41"/>
      <c r="BF15" s="41"/>
      <c r="BG15" s="41"/>
      <c r="BH15" s="41"/>
      <c r="BI15" s="41"/>
      <c r="BJ15" s="41"/>
      <c r="BK15" s="41"/>
      <c r="BL15" s="41"/>
    </row>
    <row r="16" customFormat="false" ht="13.8" hidden="false" customHeight="false" outlineLevel="0" collapsed="false">
      <c r="AG16" s="163"/>
      <c r="AJ16" s="163"/>
      <c r="AK16" s="163"/>
      <c r="AL16" s="163"/>
      <c r="AM16" s="163"/>
      <c r="BD16" s="41"/>
      <c r="BE16" s="41"/>
      <c r="BF16" s="41"/>
      <c r="BG16" s="41"/>
      <c r="BH16" s="41"/>
      <c r="BI16" s="41"/>
      <c r="BJ16" s="41"/>
      <c r="BK16" s="41"/>
      <c r="BL16" s="41"/>
    </row>
    <row r="17" customFormat="false" ht="13.8" hidden="false" customHeight="false" outlineLevel="0" collapsed="false">
      <c r="AG17" s="163"/>
      <c r="AJ17" s="163"/>
      <c r="AK17" s="163"/>
      <c r="AL17" s="163"/>
      <c r="AM17" s="163"/>
      <c r="BD17" s="41"/>
      <c r="BE17" s="41"/>
      <c r="BF17" s="41"/>
      <c r="BG17" s="41"/>
      <c r="BH17" s="41"/>
      <c r="BI17" s="41"/>
      <c r="BJ17" s="41"/>
      <c r="BK17" s="41"/>
      <c r="BL17" s="41"/>
    </row>
    <row r="18" customFormat="false" ht="13.8" hidden="false" customHeight="false" outlineLevel="0" collapsed="false">
      <c r="AG18" s="163"/>
      <c r="AJ18" s="163"/>
      <c r="AK18" s="163"/>
      <c r="AL18" s="163"/>
      <c r="AM18" s="163"/>
      <c r="BD18" s="41"/>
      <c r="BE18" s="41"/>
      <c r="BF18" s="41"/>
      <c r="BG18" s="41"/>
      <c r="BH18" s="41"/>
      <c r="BI18" s="41"/>
      <c r="BJ18" s="41"/>
      <c r="BK18" s="41"/>
      <c r="BL18" s="41"/>
    </row>
    <row r="19" customFormat="false" ht="13.8" hidden="false" customHeight="false" outlineLevel="0" collapsed="false">
      <c r="AG19" s="163"/>
      <c r="AJ19" s="163"/>
      <c r="AK19" s="163"/>
      <c r="AL19" s="163"/>
      <c r="AM19" s="163"/>
      <c r="BD19" s="41"/>
      <c r="BE19" s="41"/>
      <c r="BF19" s="41"/>
      <c r="BG19" s="41"/>
      <c r="BH19" s="41"/>
      <c r="BI19" s="41"/>
      <c r="BJ19" s="41"/>
      <c r="BK19" s="41"/>
      <c r="BL19" s="41"/>
    </row>
    <row r="20" customFormat="false" ht="13.8" hidden="false" customHeight="false" outlineLevel="0" collapsed="false">
      <c r="I20" s="167"/>
      <c r="AG20" s="163"/>
      <c r="AJ20" s="163"/>
      <c r="AK20" s="163"/>
      <c r="AL20" s="163"/>
      <c r="AM20" s="163"/>
      <c r="BD20" s="41"/>
      <c r="BE20" s="41"/>
      <c r="BF20" s="41"/>
      <c r="BG20" s="41"/>
      <c r="BH20" s="41"/>
      <c r="BI20" s="41"/>
      <c r="BJ20" s="41"/>
      <c r="BK20" s="41"/>
      <c r="BL20" s="41"/>
    </row>
    <row r="21" customFormat="false" ht="13.8" hidden="false" customHeight="false" outlineLevel="0" collapsed="false">
      <c r="AG21" s="168"/>
      <c r="AJ21" s="168"/>
      <c r="AK21" s="168"/>
      <c r="AL21" s="168"/>
      <c r="AM21" s="168"/>
      <c r="BD21" s="41"/>
      <c r="BE21" s="41"/>
      <c r="BF21" s="41"/>
      <c r="BG21" s="41"/>
      <c r="BH21" s="41"/>
      <c r="BI21" s="41"/>
      <c r="BJ21" s="41"/>
      <c r="BK21" s="41"/>
      <c r="BL21" s="41"/>
    </row>
    <row r="22" customFormat="false" ht="13.8" hidden="false" customHeight="false" outlineLevel="0" collapsed="false">
      <c r="AG22" s="168"/>
      <c r="AJ22" s="168"/>
      <c r="AK22" s="168"/>
      <c r="AL22" s="168"/>
      <c r="AM22" s="168"/>
      <c r="BD22" s="41"/>
      <c r="BE22" s="41"/>
      <c r="BF22" s="41"/>
      <c r="BG22" s="41"/>
      <c r="BH22" s="41"/>
      <c r="BI22" s="41"/>
      <c r="BJ22" s="41"/>
      <c r="BK22" s="41"/>
      <c r="BL22" s="41"/>
    </row>
    <row r="23" customFormat="false" ht="13.8" hidden="false" customHeight="false" outlineLevel="0" collapsed="false">
      <c r="AG23" s="168"/>
      <c r="AJ23" s="168"/>
      <c r="AK23" s="168"/>
      <c r="AL23" s="168"/>
      <c r="AM23" s="168"/>
      <c r="BD23" s="41"/>
      <c r="BE23" s="41"/>
      <c r="BF23" s="41"/>
      <c r="BG23" s="41"/>
      <c r="BH23" s="41"/>
      <c r="BI23" s="41"/>
      <c r="BJ23" s="41"/>
      <c r="BK23" s="41"/>
      <c r="BL23" s="41"/>
    </row>
    <row r="24" customFormat="false" ht="13.8" hidden="false" customHeight="false" outlineLevel="0" collapsed="false">
      <c r="AG24" s="168"/>
      <c r="AJ24" s="168"/>
      <c r="AK24" s="168"/>
      <c r="AL24" s="168"/>
      <c r="AM24" s="168"/>
      <c r="BD24" s="41"/>
      <c r="BE24" s="41"/>
      <c r="BF24" s="41"/>
      <c r="BG24" s="41"/>
      <c r="BH24" s="41"/>
      <c r="BI24" s="41"/>
      <c r="BJ24" s="41"/>
      <c r="BK24" s="41"/>
      <c r="BL24" s="41"/>
    </row>
    <row r="25" customFormat="false" ht="13.8" hidden="false" customHeight="false" outlineLevel="0" collapsed="false">
      <c r="AG25" s="168"/>
      <c r="AJ25" s="168"/>
      <c r="AK25" s="168"/>
      <c r="AL25" s="168"/>
      <c r="AM25" s="168"/>
      <c r="BD25" s="41"/>
      <c r="BE25" s="41"/>
      <c r="BF25" s="41"/>
      <c r="BG25" s="41"/>
      <c r="BH25" s="41"/>
      <c r="BI25" s="41"/>
      <c r="BJ25" s="41"/>
      <c r="BK25" s="41"/>
      <c r="BL25" s="41"/>
    </row>
    <row r="26" customFormat="false" ht="13.8" hidden="false" customHeight="false" outlineLevel="0" collapsed="false">
      <c r="BD26" s="41"/>
      <c r="BE26" s="41"/>
      <c r="BF26" s="41"/>
      <c r="BG26" s="41"/>
      <c r="BH26" s="41"/>
      <c r="BI26" s="41"/>
      <c r="BJ26" s="41"/>
      <c r="BK26" s="41"/>
      <c r="BL26" s="41"/>
    </row>
    <row r="27" customFormat="false" ht="13.8" hidden="false" customHeight="false" outlineLevel="0" collapsed="false">
      <c r="BD27" s="41"/>
      <c r="BE27" s="41"/>
      <c r="BF27" s="41"/>
      <c r="BG27" s="41"/>
      <c r="BH27" s="41"/>
      <c r="BI27" s="41"/>
      <c r="BJ27" s="41"/>
      <c r="BK27" s="41"/>
      <c r="BL27" s="41"/>
    </row>
    <row r="28" customFormat="false" ht="13.8" hidden="false" customHeight="false" outlineLevel="0" collapsed="false">
      <c r="BD28" s="41"/>
      <c r="BE28" s="41"/>
      <c r="BF28" s="41"/>
      <c r="BG28" s="41"/>
      <c r="BH28" s="41"/>
      <c r="BI28" s="41"/>
      <c r="BJ28" s="41"/>
      <c r="BK28" s="41"/>
      <c r="BL28" s="41"/>
    </row>
    <row r="29" customFormat="false" ht="13.8" hidden="false" customHeight="false" outlineLevel="0" collapsed="false">
      <c r="BD29" s="41"/>
      <c r="BE29" s="41"/>
      <c r="BF29" s="41"/>
      <c r="BG29" s="41"/>
      <c r="BH29" s="41"/>
      <c r="BI29" s="41"/>
      <c r="BJ29" s="41"/>
      <c r="BK29" s="41"/>
      <c r="BL29" s="41"/>
    </row>
    <row r="30" customFormat="false" ht="13.8" hidden="false" customHeight="false" outlineLevel="0" collapsed="false">
      <c r="BD30" s="41"/>
      <c r="BE30" s="41"/>
      <c r="BF30" s="41"/>
      <c r="BG30" s="41"/>
      <c r="BH30" s="41"/>
      <c r="BI30" s="41"/>
      <c r="BJ30" s="41"/>
      <c r="BK30" s="41"/>
      <c r="BL30" s="41"/>
    </row>
    <row r="31" customFormat="false" ht="13.8" hidden="false" customHeight="false" outlineLevel="0" collapsed="false">
      <c r="BD31" s="41"/>
      <c r="BE31" s="41"/>
      <c r="BF31" s="41"/>
      <c r="BG31" s="41"/>
      <c r="BH31" s="41"/>
      <c r="BI31" s="41"/>
      <c r="BJ31" s="41"/>
      <c r="BK31" s="41"/>
      <c r="BL31" s="41"/>
    </row>
    <row r="32" customFormat="false" ht="13.8" hidden="false" customHeight="false" outlineLevel="0" collapsed="false">
      <c r="BD32" s="41"/>
      <c r="BE32" s="41"/>
      <c r="BF32" s="41"/>
      <c r="BG32" s="41"/>
      <c r="BH32" s="41"/>
      <c r="BI32" s="41"/>
      <c r="BJ32" s="41"/>
      <c r="BK32" s="41"/>
      <c r="BL32" s="41"/>
    </row>
    <row r="33" customFormat="false" ht="13.8" hidden="false" customHeight="false" outlineLevel="0" collapsed="false">
      <c r="BD33" s="41"/>
      <c r="BE33" s="41"/>
      <c r="BF33" s="41"/>
      <c r="BG33" s="41"/>
      <c r="BH33" s="41"/>
      <c r="BI33" s="41"/>
      <c r="BJ33" s="41"/>
      <c r="BK33" s="41"/>
      <c r="BL33" s="41"/>
    </row>
    <row r="34" customFormat="false" ht="13.8" hidden="false" customHeight="false" outlineLevel="0" collapsed="false">
      <c r="BD34" s="41"/>
      <c r="BE34" s="41"/>
      <c r="BF34" s="41"/>
      <c r="BG34" s="41"/>
      <c r="BH34" s="41"/>
      <c r="BI34" s="41"/>
      <c r="BJ34" s="41"/>
      <c r="BK34" s="41"/>
      <c r="BL34" s="41"/>
    </row>
    <row r="35" customFormat="false" ht="13.8" hidden="false" customHeight="false" outlineLevel="0" collapsed="false">
      <c r="BD35" s="41"/>
      <c r="BE35" s="41"/>
      <c r="BF35" s="41"/>
      <c r="BG35" s="41"/>
      <c r="BH35" s="41"/>
      <c r="BI35" s="41"/>
      <c r="BJ35" s="41"/>
      <c r="BK35" s="41"/>
      <c r="BL35" s="41"/>
    </row>
    <row r="36" customFormat="false" ht="13.8" hidden="false" customHeight="false" outlineLevel="0" collapsed="false">
      <c r="BD36" s="41"/>
      <c r="BE36" s="41"/>
      <c r="BF36" s="41"/>
      <c r="BG36" s="41"/>
      <c r="BH36" s="41"/>
      <c r="BI36" s="41"/>
      <c r="BJ36" s="41"/>
      <c r="BK36" s="41"/>
      <c r="BL36" s="41"/>
    </row>
    <row r="37" customFormat="false" ht="13.8" hidden="false" customHeight="false" outlineLevel="0" collapsed="false">
      <c r="BD37" s="41"/>
      <c r="BE37" s="41"/>
      <c r="BF37" s="41"/>
      <c r="BG37" s="41"/>
      <c r="BH37" s="41"/>
      <c r="BI37" s="41"/>
      <c r="BJ37" s="41"/>
      <c r="BK37" s="41"/>
      <c r="BL37" s="41"/>
    </row>
    <row r="38" customFormat="false" ht="13.8" hidden="false" customHeight="false" outlineLevel="0" collapsed="false">
      <c r="BD38" s="41"/>
      <c r="BE38" s="41"/>
      <c r="BF38" s="41"/>
      <c r="BG38" s="41"/>
      <c r="BH38" s="41"/>
      <c r="BI38" s="41"/>
      <c r="BJ38" s="41"/>
      <c r="BK38" s="41"/>
      <c r="BL38" s="41"/>
    </row>
    <row r="39" customFormat="false" ht="13.8" hidden="false" customHeight="false" outlineLevel="0" collapsed="false">
      <c r="BD39" s="41"/>
      <c r="BE39" s="41"/>
      <c r="BF39" s="41"/>
      <c r="BG39" s="41"/>
      <c r="BH39" s="41"/>
      <c r="BI39" s="41"/>
      <c r="BJ39" s="41"/>
      <c r="BK39" s="41"/>
      <c r="BL39" s="41"/>
    </row>
    <row r="40" customFormat="false" ht="13.8" hidden="false" customHeight="false" outlineLevel="0" collapsed="false">
      <c r="BD40" s="41"/>
      <c r="BE40" s="41"/>
      <c r="BF40" s="41"/>
      <c r="BG40" s="41"/>
      <c r="BH40" s="41"/>
      <c r="BI40" s="41"/>
      <c r="BJ40" s="41"/>
      <c r="BK40" s="41"/>
      <c r="BL40" s="41"/>
    </row>
    <row r="41" customFormat="false" ht="13.8" hidden="false" customHeight="false" outlineLevel="0" collapsed="false">
      <c r="BD41" s="41"/>
      <c r="BE41" s="41"/>
      <c r="BF41" s="41"/>
      <c r="BG41" s="41"/>
      <c r="BH41" s="41"/>
      <c r="BI41" s="41"/>
      <c r="BJ41" s="41"/>
      <c r="BK41" s="41"/>
      <c r="BL41" s="41"/>
    </row>
    <row r="42" customFormat="false" ht="13.8" hidden="false" customHeight="false" outlineLevel="0" collapsed="false">
      <c r="BD42" s="41"/>
      <c r="BE42" s="41"/>
      <c r="BF42" s="41"/>
      <c r="BG42" s="41"/>
      <c r="BH42" s="41"/>
      <c r="BI42" s="41"/>
      <c r="BJ42" s="41"/>
      <c r="BK42" s="41"/>
      <c r="BL42" s="41"/>
    </row>
    <row r="43" customFormat="false" ht="13.8" hidden="false" customHeight="false" outlineLevel="0" collapsed="false">
      <c r="BD43" s="41"/>
      <c r="BE43" s="41"/>
      <c r="BF43" s="41"/>
      <c r="BG43" s="41"/>
      <c r="BH43" s="41"/>
      <c r="BI43" s="41"/>
      <c r="BJ43" s="41"/>
      <c r="BK43" s="41"/>
      <c r="BL43" s="41"/>
    </row>
    <row r="44" customFormat="false" ht="13.8" hidden="false" customHeight="false" outlineLevel="0" collapsed="false">
      <c r="BD44" s="41"/>
      <c r="BE44" s="41"/>
      <c r="BF44" s="41"/>
      <c r="BG44" s="41"/>
      <c r="BH44" s="41"/>
      <c r="BI44" s="41"/>
      <c r="BJ44" s="41"/>
      <c r="BK44" s="41"/>
      <c r="BL44" s="41"/>
    </row>
    <row r="45" customFormat="false" ht="13.8" hidden="false" customHeight="false" outlineLevel="0" collapsed="false">
      <c r="BD45" s="41"/>
      <c r="BE45" s="41"/>
      <c r="BF45" s="41"/>
      <c r="BG45" s="41"/>
      <c r="BH45" s="41"/>
      <c r="BI45" s="41"/>
      <c r="BJ45" s="41"/>
      <c r="BK45" s="41"/>
      <c r="BL45" s="4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0" activeCellId="0" sqref="A10"/>
    </sheetView>
  </sheetViews>
  <sheetFormatPr defaultColWidth="10.8671875" defaultRowHeight="15" zeroHeight="false" outlineLevelRow="0" outlineLevelCol="0"/>
  <cols>
    <col collapsed="false" customWidth="true" hidden="false" outlineLevel="0" max="1" min="1" style="132" width="20.86"/>
    <col collapsed="false" customWidth="true" hidden="false" outlineLevel="0" max="3" min="2" style="132" width="23.71"/>
    <col collapsed="false" customWidth="true" hidden="false" outlineLevel="0" max="4" min="4" style="132" width="16.29"/>
    <col collapsed="false" customWidth="true" hidden="false" outlineLevel="0" max="5" min="5" style="132" width="14.86"/>
    <col collapsed="false" customWidth="true" hidden="false" outlineLevel="0" max="6" min="6" style="132" width="15.15"/>
    <col collapsed="false" customWidth="true" hidden="false" outlineLevel="0" max="7" min="7" style="132" width="16.14"/>
    <col collapsed="false" customWidth="false" hidden="false" outlineLevel="0" max="1023" min="8" style="132" width="10.85"/>
    <col collapsed="false" customWidth="true" hidden="false" outlineLevel="0" max="1024" min="1024" style="0" width="11.57"/>
  </cols>
  <sheetData>
    <row r="1" s="170" customFormat="true" ht="15" hidden="false" customHeight="false" outlineLevel="0" collapsed="false">
      <c r="A1" s="169" t="s">
        <v>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P1" s="169"/>
      <c r="Q1" s="169"/>
    </row>
    <row r="2" s="172" customFormat="true" ht="15" hidden="false" customHeight="false" outlineLevel="0" collapsed="false">
      <c r="A2" s="171" t="s">
        <v>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P2" s="171"/>
      <c r="Q2" s="171"/>
    </row>
    <row r="3" s="177" customFormat="true" ht="15" hidden="false" customHeight="false" outlineLevel="0" collapsed="false">
      <c r="A3" s="173" t="s">
        <v>2</v>
      </c>
      <c r="B3" s="173" t="s">
        <v>4</v>
      </c>
      <c r="C3" s="174" t="s">
        <v>3</v>
      </c>
      <c r="D3" s="174" t="s">
        <v>4</v>
      </c>
      <c r="E3" s="174" t="s">
        <v>4</v>
      </c>
      <c r="F3" s="173" t="s">
        <v>5</v>
      </c>
      <c r="G3" s="173" t="s">
        <v>4</v>
      </c>
      <c r="H3" s="174"/>
      <c r="I3" s="174"/>
      <c r="J3" s="175"/>
      <c r="K3" s="175"/>
      <c r="L3" s="176"/>
      <c r="M3" s="176"/>
      <c r="P3" s="176"/>
      <c r="Q3" s="176"/>
    </row>
    <row r="4" s="178" customFormat="true" ht="15" hidden="false" customHeight="false" outlineLevel="0" collapsed="false">
      <c r="A4" s="171" t="s">
        <v>6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  <c r="O4" s="172"/>
      <c r="P4" s="171"/>
      <c r="Q4" s="171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</row>
    <row r="5" s="179" customFormat="true" ht="30" hidden="false" customHeight="false" outlineLevel="0" collapsed="false">
      <c r="A5" s="173" t="s">
        <v>7</v>
      </c>
      <c r="B5" s="173" t="s">
        <v>9</v>
      </c>
      <c r="C5" s="174" t="s">
        <v>8</v>
      </c>
      <c r="D5" s="174" t="s">
        <v>9</v>
      </c>
      <c r="E5" s="174" t="s">
        <v>9</v>
      </c>
      <c r="F5" s="174" t="s">
        <v>89</v>
      </c>
      <c r="G5" s="174" t="s">
        <v>9</v>
      </c>
      <c r="H5" s="174"/>
      <c r="I5" s="174"/>
      <c r="J5" s="175"/>
      <c r="K5" s="175"/>
      <c r="L5" s="175"/>
      <c r="M5" s="175"/>
      <c r="P5" s="175"/>
      <c r="Q5" s="175"/>
    </row>
    <row r="6" s="172" customFormat="true" ht="15" hidden="false" customHeight="false" outlineLevel="0" collapsed="false">
      <c r="A6" s="171" t="s">
        <v>13</v>
      </c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P6" s="171"/>
      <c r="Q6" s="171"/>
    </row>
    <row r="7" s="180" customFormat="true" ht="30" hidden="false" customHeight="false" outlineLevel="0" collapsed="false">
      <c r="A7" s="175" t="s">
        <v>257</v>
      </c>
      <c r="B7" s="175" t="s">
        <v>258</v>
      </c>
      <c r="C7" s="175" t="s">
        <v>259</v>
      </c>
      <c r="D7" s="175" t="s">
        <v>260</v>
      </c>
      <c r="E7" s="175" t="s">
        <v>261</v>
      </c>
      <c r="F7" s="175" t="s">
        <v>262</v>
      </c>
      <c r="G7" s="175" t="s">
        <v>263</v>
      </c>
      <c r="H7" s="175"/>
      <c r="I7" s="175"/>
      <c r="J7" s="175"/>
      <c r="K7" s="175"/>
      <c r="L7" s="175"/>
      <c r="M7" s="175"/>
      <c r="N7" s="179"/>
      <c r="O7" s="179"/>
      <c r="P7" s="175"/>
      <c r="Q7" s="175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</row>
    <row r="8" s="170" customFormat="true" ht="15" hidden="false" customHeight="false" outlineLevel="0" collapsed="false">
      <c r="A8" s="169" t="s">
        <v>23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P8" s="169"/>
      <c r="Q8" s="169"/>
    </row>
    <row r="9" customFormat="false" ht="15.75" hidden="false" customHeight="false" outlineLevel="0" collapsed="false">
      <c r="A9" s="181" t="s">
        <v>264</v>
      </c>
      <c r="B9" s="181" t="s">
        <v>265</v>
      </c>
      <c r="C9" s="182" t="s">
        <v>266</v>
      </c>
      <c r="D9" s="181" t="s">
        <v>267</v>
      </c>
      <c r="E9" s="181" t="s">
        <v>268</v>
      </c>
      <c r="F9" s="181" t="s">
        <v>110</v>
      </c>
      <c r="G9" s="181" t="s">
        <v>269</v>
      </c>
    </row>
    <row r="10" customFormat="false" ht="15" hidden="false" customHeight="false" outlineLevel="0" collapsed="false">
      <c r="A10" s="183"/>
      <c r="B10" s="184"/>
      <c r="C10" s="185"/>
      <c r="D10" s="184"/>
      <c r="E10" s="184"/>
      <c r="F10" s="184"/>
      <c r="G10" s="184"/>
    </row>
    <row r="11" customFormat="false" ht="15" hidden="false" customHeight="false" outlineLevel="0" collapsed="false">
      <c r="A11" s="184"/>
      <c r="B11" s="184"/>
      <c r="C11" s="184"/>
      <c r="D11" s="184"/>
      <c r="E11" s="184"/>
      <c r="F11" s="184"/>
      <c r="G11" s="184"/>
    </row>
    <row r="12" customFormat="false" ht="15" hidden="false" customHeight="false" outlineLevel="0" collapsed="false">
      <c r="A12" s="184"/>
      <c r="B12" s="184"/>
      <c r="C12" s="184"/>
      <c r="D12" s="184"/>
      <c r="E12" s="184"/>
      <c r="F12" s="184"/>
      <c r="G12" s="184"/>
    </row>
    <row r="13" customFormat="false" ht="15" hidden="false" customHeight="false" outlineLevel="0" collapsed="false">
      <c r="A13" s="184"/>
      <c r="B13" s="184"/>
      <c r="C13" s="184"/>
      <c r="D13" s="184"/>
      <c r="E13" s="184"/>
      <c r="F13" s="184"/>
      <c r="G13" s="184"/>
    </row>
    <row r="14" customFormat="false" ht="15" hidden="false" customHeight="false" outlineLevel="0" collapsed="false">
      <c r="A14" s="184"/>
      <c r="B14" s="184"/>
      <c r="C14" s="184"/>
      <c r="D14" s="184"/>
      <c r="E14" s="184"/>
      <c r="F14" s="184"/>
      <c r="G14" s="184"/>
    </row>
    <row r="15" customFormat="false" ht="15" hidden="false" customHeight="false" outlineLevel="0" collapsed="false">
      <c r="A15" s="184"/>
      <c r="B15" s="184"/>
      <c r="C15" s="184"/>
      <c r="D15" s="184"/>
      <c r="E15" s="184"/>
      <c r="F15" s="184"/>
      <c r="G15" s="184"/>
    </row>
    <row r="16" customFormat="false" ht="15" hidden="false" customHeight="false" outlineLevel="0" collapsed="false">
      <c r="A16" s="184"/>
      <c r="B16" s="184"/>
      <c r="C16" s="184"/>
      <c r="D16" s="184"/>
      <c r="E16" s="184"/>
      <c r="F16" s="184"/>
      <c r="G16" s="184"/>
    </row>
    <row r="17" customFormat="false" ht="15" hidden="false" customHeight="false" outlineLevel="0" collapsed="false">
      <c r="A17" s="184"/>
      <c r="B17" s="184"/>
      <c r="C17" s="184"/>
      <c r="D17" s="184"/>
      <c r="E17" s="184"/>
      <c r="F17" s="184"/>
      <c r="G17" s="184"/>
    </row>
    <row r="18" customFormat="false" ht="15" hidden="false" customHeight="false" outlineLevel="0" collapsed="false">
      <c r="A18" s="184"/>
      <c r="B18" s="184"/>
      <c r="C18" s="184"/>
      <c r="D18" s="184"/>
      <c r="E18" s="184"/>
      <c r="F18" s="184"/>
      <c r="G18" s="184"/>
    </row>
    <row r="19" customFormat="false" ht="15" hidden="false" customHeight="false" outlineLevel="0" collapsed="false">
      <c r="A19" s="184"/>
      <c r="B19" s="184"/>
      <c r="C19" s="184"/>
      <c r="D19" s="184"/>
      <c r="E19" s="184"/>
      <c r="F19" s="184"/>
      <c r="G19" s="184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5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9" activeCellId="0" sqref="I9"/>
    </sheetView>
  </sheetViews>
  <sheetFormatPr defaultColWidth="12.06640625" defaultRowHeight="13.8" zeroHeight="false" outlineLevelRow="0" outlineLevelCol="0"/>
  <cols>
    <col collapsed="false" customWidth="true" hidden="false" outlineLevel="0" max="5" min="1" style="0" width="17"/>
    <col collapsed="false" customWidth="true" hidden="false" outlineLevel="0" max="6" min="6" style="0" width="22.01"/>
    <col collapsed="false" customWidth="true" hidden="false" outlineLevel="0" max="7" min="7" style="0" width="21.43"/>
    <col collapsed="false" customWidth="true" hidden="false" outlineLevel="0" max="8" min="8" style="0" width="24"/>
    <col collapsed="false" customWidth="true" hidden="false" outlineLevel="0" max="9" min="9" style="0" width="24.15"/>
    <col collapsed="false" customWidth="true" hidden="false" outlineLevel="0" max="11" min="10" style="0" width="17"/>
  </cols>
  <sheetData>
    <row r="1" s="5" customFormat="true" ht="13.8" hidden="false" customHeight="false" outlineLevel="0" collapsed="false">
      <c r="A1" s="186" t="s">
        <v>0</v>
      </c>
      <c r="B1" s="186"/>
      <c r="C1" s="78"/>
      <c r="D1" s="186"/>
      <c r="E1" s="186"/>
      <c r="F1" s="186"/>
      <c r="G1" s="186"/>
      <c r="H1" s="186"/>
      <c r="I1" s="186"/>
      <c r="J1" s="186"/>
      <c r="K1" s="186"/>
      <c r="L1" s="3"/>
      <c r="M1" s="3"/>
      <c r="N1" s="3"/>
      <c r="Q1" s="3"/>
      <c r="R1" s="3"/>
    </row>
    <row r="2" s="19" customFormat="true" ht="13.8" hidden="false" customHeight="false" outlineLevel="0" collapsed="false">
      <c r="A2" s="187" t="s">
        <v>1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3.8" hidden="false" customHeight="false" outlineLevel="0" collapsed="false">
      <c r="A3" s="188" t="s">
        <v>2</v>
      </c>
      <c r="B3" s="189" t="s">
        <v>3</v>
      </c>
      <c r="C3" s="189" t="s">
        <v>4</v>
      </c>
      <c r="D3" s="189" t="s">
        <v>4</v>
      </c>
      <c r="E3" s="189" t="s">
        <v>4</v>
      </c>
      <c r="F3" s="188" t="s">
        <v>5</v>
      </c>
      <c r="G3" s="188" t="s">
        <v>5</v>
      </c>
      <c r="H3" s="188" t="s">
        <v>5</v>
      </c>
      <c r="I3" s="188" t="s">
        <v>5</v>
      </c>
      <c r="J3" s="188" t="s">
        <v>4</v>
      </c>
      <c r="K3" s="189" t="s">
        <v>4</v>
      </c>
      <c r="L3" s="12"/>
      <c r="M3" s="12"/>
      <c r="N3" s="12"/>
      <c r="Q3" s="12"/>
      <c r="R3" s="12"/>
    </row>
    <row r="4" s="8" customFormat="true" ht="13.8" hidden="false" customHeight="false" outlineLevel="0" collapsed="false">
      <c r="A4" s="187" t="s">
        <v>6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6"/>
      <c r="M4" s="6"/>
      <c r="N4" s="6"/>
      <c r="Q4" s="6"/>
      <c r="R4" s="6"/>
    </row>
    <row r="5" s="190" customFormat="true" ht="24" hidden="false" customHeight="false" outlineLevel="0" collapsed="false">
      <c r="A5" s="188" t="s">
        <v>125</v>
      </c>
      <c r="B5" s="189" t="s">
        <v>8</v>
      </c>
      <c r="C5" s="189" t="s">
        <v>9</v>
      </c>
      <c r="D5" s="189" t="s">
        <v>9</v>
      </c>
      <c r="E5" s="189" t="s">
        <v>9</v>
      </c>
      <c r="F5" s="189" t="s">
        <v>270</v>
      </c>
      <c r="G5" s="189" t="s">
        <v>270</v>
      </c>
      <c r="H5" s="189" t="s">
        <v>270</v>
      </c>
      <c r="I5" s="189" t="s">
        <v>270</v>
      </c>
      <c r="J5" s="189" t="s">
        <v>9</v>
      </c>
      <c r="K5" s="189" t="s">
        <v>9</v>
      </c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8" customFormat="true" ht="13.8" hidden="false" customHeight="false" outlineLevel="0" collapsed="false">
      <c r="A6" s="191" t="s">
        <v>13</v>
      </c>
      <c r="B6" s="191"/>
      <c r="C6" s="192"/>
      <c r="D6" s="191"/>
      <c r="E6" s="191"/>
      <c r="F6" s="191"/>
      <c r="G6" s="191"/>
      <c r="H6" s="191"/>
      <c r="I6" s="191"/>
      <c r="J6" s="191"/>
      <c r="K6" s="191"/>
      <c r="L6" s="18"/>
      <c r="M6" s="18"/>
      <c r="N6" s="18"/>
      <c r="O6" s="19"/>
      <c r="P6" s="19"/>
      <c r="Q6" s="18"/>
      <c r="R6" s="18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 s="194" customFormat="true" ht="46.4" hidden="false" customHeight="false" outlineLevel="0" collapsed="false">
      <c r="A7" s="31" t="s">
        <v>271</v>
      </c>
      <c r="B7" s="31" t="s">
        <v>272</v>
      </c>
      <c r="C7" s="193"/>
      <c r="D7" s="31"/>
      <c r="E7" s="31" t="s">
        <v>273</v>
      </c>
      <c r="F7" s="31" t="s">
        <v>274</v>
      </c>
      <c r="G7" s="31" t="s">
        <v>275</v>
      </c>
      <c r="H7" s="31" t="s">
        <v>276</v>
      </c>
      <c r="I7" s="31" t="s">
        <v>277</v>
      </c>
      <c r="J7" s="31" t="s">
        <v>278</v>
      </c>
      <c r="K7" s="31" t="s">
        <v>279</v>
      </c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95" customFormat="true" ht="13.8" hidden="false" customHeight="false" outlineLevel="0" collapsed="false">
      <c r="A8" s="78" t="s">
        <v>23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15" hidden="false" customHeight="false" outlineLevel="0" collapsed="false">
      <c r="A9" s="196" t="s">
        <v>24</v>
      </c>
      <c r="B9" s="196" t="s">
        <v>25</v>
      </c>
      <c r="C9" s="197" t="s">
        <v>26</v>
      </c>
      <c r="D9" s="196" t="s">
        <v>27</v>
      </c>
      <c r="E9" s="196" t="s">
        <v>57</v>
      </c>
      <c r="F9" s="196" t="s">
        <v>280</v>
      </c>
      <c r="G9" s="196" t="s">
        <v>281</v>
      </c>
      <c r="H9" s="196" t="s">
        <v>276</v>
      </c>
      <c r="I9" s="196" t="s">
        <v>282</v>
      </c>
      <c r="J9" s="196" t="s">
        <v>283</v>
      </c>
      <c r="K9" s="80" t="s">
        <v>35</v>
      </c>
    </row>
    <row r="10" customFormat="false" ht="15" hidden="false" customHeight="false" outlineLevel="0" collapsed="false">
      <c r="A10" s="42"/>
      <c r="B10" s="55"/>
      <c r="C10" s="198"/>
      <c r="D10" s="42"/>
      <c r="E10" s="42"/>
      <c r="F10" s="42"/>
      <c r="G10" s="42"/>
      <c r="H10" s="42"/>
      <c r="I10" s="42"/>
      <c r="J10" s="42"/>
      <c r="K10" s="42"/>
    </row>
    <row r="11" customFormat="false" ht="15" hidden="false" customHeight="false" outlineLevel="0" collapsed="false">
      <c r="A11" s="42"/>
      <c r="B11" s="55"/>
      <c r="C11" s="198"/>
      <c r="D11" s="42"/>
      <c r="E11" s="42"/>
      <c r="F11" s="42"/>
      <c r="G11" s="42"/>
      <c r="H11" s="42"/>
      <c r="I11" s="42"/>
      <c r="J11" s="42"/>
      <c r="K11" s="42"/>
    </row>
    <row r="12" customFormat="false" ht="13.8" hidden="false" customHeight="false" outlineLevel="0" collapsed="false">
      <c r="B12" s="199"/>
      <c r="K12" s="42"/>
    </row>
    <row r="13" customFormat="false" ht="13.8" hidden="false" customHeight="false" outlineLevel="0" collapsed="false">
      <c r="B13" s="199"/>
      <c r="K13" s="42"/>
    </row>
    <row r="14" customFormat="false" ht="13.8" hidden="false" customHeight="false" outlineLevel="0" collapsed="false">
      <c r="B14" s="199"/>
      <c r="K14" s="42"/>
    </row>
    <row r="15" customFormat="false" ht="13.8" hidden="false" customHeight="false" outlineLevel="0" collapsed="false">
      <c r="A15" s="42"/>
      <c r="B15" s="55"/>
      <c r="D15" s="42"/>
      <c r="E15" s="42"/>
      <c r="F15" s="42"/>
      <c r="G15" s="42"/>
      <c r="H15" s="42"/>
      <c r="I15" s="42"/>
      <c r="J15" s="42"/>
      <c r="K15" s="42"/>
    </row>
    <row r="16" customFormat="false" ht="13.8" hidden="false" customHeight="false" outlineLevel="0" collapsed="false">
      <c r="A16" s="42"/>
      <c r="B16" s="55"/>
      <c r="D16" s="42"/>
      <c r="E16" s="42"/>
      <c r="F16" s="42"/>
      <c r="G16" s="42"/>
      <c r="H16" s="42"/>
      <c r="I16" s="42"/>
      <c r="J16" s="42"/>
      <c r="K16" s="42"/>
    </row>
    <row r="17" customFormat="false" ht="13.8" hidden="false" customHeight="false" outlineLevel="0" collapsed="false">
      <c r="B17" s="199"/>
    </row>
    <row r="18" customFormat="false" ht="13.8" hidden="false" customHeight="false" outlineLevel="0" collapsed="false">
      <c r="B18" s="199"/>
    </row>
    <row r="19" customFormat="false" ht="13.8" hidden="false" customHeight="false" outlineLevel="0" collapsed="false">
      <c r="B19" s="199"/>
    </row>
    <row r="20" customFormat="false" ht="13.8" hidden="false" customHeight="false" outlineLevel="0" collapsed="false">
      <c r="B20" s="199"/>
    </row>
    <row r="21" customFormat="false" ht="13.8" hidden="false" customHeight="false" outlineLevel="0" collapsed="false">
      <c r="B21" s="199"/>
    </row>
    <row r="22" customFormat="false" ht="13.8" hidden="false" customHeight="false" outlineLevel="0" collapsed="false">
      <c r="B22" s="199"/>
    </row>
    <row r="23" customFormat="false" ht="13.8" hidden="false" customHeight="false" outlineLevel="0" collapsed="false">
      <c r="B23" s="199"/>
    </row>
    <row r="24" customFormat="false" ht="13.8" hidden="false" customHeight="false" outlineLevel="0" collapsed="false">
      <c r="B24" s="199"/>
    </row>
    <row r="25" customFormat="false" ht="13.8" hidden="false" customHeight="false" outlineLevel="0" collapsed="false">
      <c r="B25" s="199"/>
    </row>
    <row r="26" customFormat="false" ht="13.8" hidden="false" customHeight="false" outlineLevel="0" collapsed="false">
      <c r="B26" s="199"/>
    </row>
    <row r="27" customFormat="false" ht="13.8" hidden="false" customHeight="false" outlineLevel="0" collapsed="false">
      <c r="B27" s="199"/>
    </row>
    <row r="28" customFormat="false" ht="13.8" hidden="false" customHeight="false" outlineLevel="0" collapsed="false">
      <c r="B28" s="199"/>
    </row>
    <row r="29" customFormat="false" ht="13.8" hidden="false" customHeight="false" outlineLevel="0" collapsed="false">
      <c r="B29" s="199"/>
    </row>
    <row r="30" customFormat="false" ht="13.8" hidden="false" customHeight="false" outlineLevel="0" collapsed="false">
      <c r="B30" s="199"/>
    </row>
    <row r="31" customFormat="false" ht="13.8" hidden="false" customHeight="false" outlineLevel="0" collapsed="false">
      <c r="B31" s="199"/>
    </row>
    <row r="32" customFormat="false" ht="13.8" hidden="false" customHeight="false" outlineLevel="0" collapsed="false">
      <c r="B32" s="199"/>
    </row>
    <row r="33" customFormat="false" ht="13.8" hidden="false" customHeight="false" outlineLevel="0" collapsed="false">
      <c r="B33" s="199"/>
    </row>
    <row r="34" customFormat="false" ht="13.8" hidden="false" customHeight="false" outlineLevel="0" collapsed="false">
      <c r="B34" s="199"/>
    </row>
    <row r="35" customFormat="false" ht="13.8" hidden="false" customHeight="false" outlineLevel="0" collapsed="false">
      <c r="B35" s="199"/>
    </row>
    <row r="36" customFormat="false" ht="13.8" hidden="false" customHeight="false" outlineLevel="0" collapsed="false">
      <c r="B36" s="199"/>
    </row>
    <row r="37" customFormat="false" ht="13.8" hidden="false" customHeight="false" outlineLevel="0" collapsed="false">
      <c r="B37" s="199"/>
    </row>
    <row r="38" customFormat="false" ht="13.8" hidden="false" customHeight="false" outlineLevel="0" collapsed="false">
      <c r="B38" s="199"/>
    </row>
    <row r="39" customFormat="false" ht="13.8" hidden="false" customHeight="false" outlineLevel="0" collapsed="false">
      <c r="B39" s="199"/>
    </row>
    <row r="40" customFormat="false" ht="13.8" hidden="false" customHeight="false" outlineLevel="0" collapsed="false">
      <c r="B40" s="199"/>
    </row>
    <row r="41" customFormat="false" ht="13.8" hidden="false" customHeight="false" outlineLevel="0" collapsed="false">
      <c r="B41" s="199"/>
    </row>
    <row r="42" customFormat="false" ht="13.8" hidden="false" customHeight="false" outlineLevel="0" collapsed="false">
      <c r="B42" s="199"/>
    </row>
    <row r="43" customFormat="false" ht="13.8" hidden="false" customHeight="false" outlineLevel="0" collapsed="false">
      <c r="B43" s="199"/>
    </row>
    <row r="44" customFormat="false" ht="13.8" hidden="false" customHeight="false" outlineLevel="0" collapsed="false">
      <c r="B44" s="199"/>
    </row>
    <row r="45" customFormat="false" ht="13.8" hidden="false" customHeight="false" outlineLevel="0" collapsed="false">
      <c r="B45" s="199"/>
    </row>
    <row r="46" customFormat="false" ht="13.8" hidden="false" customHeight="false" outlineLevel="0" collapsed="false">
      <c r="B46" s="199"/>
    </row>
    <row r="47" customFormat="false" ht="13.8" hidden="false" customHeight="false" outlineLevel="0" collapsed="false">
      <c r="B47" s="199"/>
    </row>
    <row r="48" customFormat="false" ht="13.8" hidden="false" customHeight="false" outlineLevel="0" collapsed="false">
      <c r="B48" s="199"/>
    </row>
    <row r="49" customFormat="false" ht="13.8" hidden="false" customHeight="false" outlineLevel="0" collapsed="false">
      <c r="B49" s="199"/>
    </row>
    <row r="50" customFormat="false" ht="13.8" hidden="false" customHeight="false" outlineLevel="0" collapsed="false">
      <c r="B50" s="199"/>
    </row>
    <row r="51" customFormat="false" ht="13.8" hidden="false" customHeight="false" outlineLevel="0" collapsed="false">
      <c r="B51" s="199"/>
    </row>
    <row r="52" customFormat="false" ht="13.8" hidden="false" customHeight="false" outlineLevel="0" collapsed="false">
      <c r="B52" s="199"/>
    </row>
    <row r="53" customFormat="false" ht="13.8" hidden="false" customHeight="false" outlineLevel="0" collapsed="false">
      <c r="B53" s="199"/>
    </row>
    <row r="54" customFormat="false" ht="13.8" hidden="false" customHeight="false" outlineLevel="0" collapsed="false">
      <c r="B54" s="199"/>
    </row>
    <row r="55" customFormat="false" ht="13.8" hidden="false" customHeight="false" outlineLevel="0" collapsed="false">
      <c r="B55" s="199"/>
    </row>
    <row r="56" customFormat="false" ht="13.8" hidden="false" customHeight="false" outlineLevel="0" collapsed="false">
      <c r="B56" s="199"/>
    </row>
    <row r="57" customFormat="false" ht="13.8" hidden="false" customHeight="false" outlineLevel="0" collapsed="false">
      <c r="B57" s="199"/>
    </row>
    <row r="58" customFormat="false" ht="13.8" hidden="false" customHeight="false" outlineLevel="0" collapsed="false">
      <c r="B58" s="199"/>
    </row>
    <row r="59" customFormat="false" ht="13.8" hidden="false" customHeight="false" outlineLevel="0" collapsed="false">
      <c r="B59" s="199"/>
    </row>
    <row r="60" customFormat="false" ht="13.8" hidden="false" customHeight="false" outlineLevel="0" collapsed="false">
      <c r="B60" s="199"/>
    </row>
    <row r="61" customFormat="false" ht="13.8" hidden="false" customHeight="false" outlineLevel="0" collapsed="false">
      <c r="B61" s="199"/>
    </row>
    <row r="62" customFormat="false" ht="13.8" hidden="false" customHeight="false" outlineLevel="0" collapsed="false">
      <c r="B62" s="199"/>
    </row>
    <row r="63" customFormat="false" ht="13.8" hidden="false" customHeight="false" outlineLevel="0" collapsed="false">
      <c r="B63" s="199"/>
    </row>
    <row r="64" customFormat="false" ht="13.8" hidden="false" customHeight="false" outlineLevel="0" collapsed="false">
      <c r="B64" s="199"/>
    </row>
    <row r="65" customFormat="false" ht="13.8" hidden="false" customHeight="false" outlineLevel="0" collapsed="false">
      <c r="B65" s="199"/>
    </row>
    <row r="66" customFormat="false" ht="13.8" hidden="false" customHeight="false" outlineLevel="0" collapsed="false">
      <c r="B66" s="199"/>
    </row>
    <row r="67" customFormat="false" ht="13.8" hidden="false" customHeight="false" outlineLevel="0" collapsed="false">
      <c r="B67" s="199"/>
    </row>
    <row r="68" customFormat="false" ht="13.8" hidden="false" customHeight="false" outlineLevel="0" collapsed="false">
      <c r="B68" s="199"/>
    </row>
    <row r="69" customFormat="false" ht="13.8" hidden="false" customHeight="false" outlineLevel="0" collapsed="false">
      <c r="B69" s="199"/>
    </row>
    <row r="70" customFormat="false" ht="13.8" hidden="false" customHeight="false" outlineLevel="0" collapsed="false">
      <c r="B70" s="199"/>
    </row>
    <row r="71" customFormat="false" ht="13.8" hidden="false" customHeight="false" outlineLevel="0" collapsed="false">
      <c r="B71" s="199"/>
    </row>
    <row r="72" customFormat="false" ht="13.8" hidden="false" customHeight="false" outlineLevel="0" collapsed="false">
      <c r="B72" s="199"/>
    </row>
    <row r="73" customFormat="false" ht="13.8" hidden="false" customHeight="false" outlineLevel="0" collapsed="false">
      <c r="B73" s="199"/>
    </row>
    <row r="74" customFormat="false" ht="13.8" hidden="false" customHeight="false" outlineLevel="0" collapsed="false">
      <c r="B74" s="199"/>
    </row>
    <row r="75" customFormat="false" ht="13.8" hidden="false" customHeight="false" outlineLevel="0" collapsed="false">
      <c r="B75" s="199"/>
    </row>
    <row r="76" customFormat="false" ht="13.8" hidden="false" customHeight="false" outlineLevel="0" collapsed="false">
      <c r="B76" s="199"/>
    </row>
    <row r="77" customFormat="false" ht="13.8" hidden="false" customHeight="false" outlineLevel="0" collapsed="false">
      <c r="B77" s="199"/>
    </row>
    <row r="78" customFormat="false" ht="13.8" hidden="false" customHeight="false" outlineLevel="0" collapsed="false">
      <c r="B78" s="199"/>
    </row>
    <row r="79" customFormat="false" ht="13.8" hidden="false" customHeight="false" outlineLevel="0" collapsed="false">
      <c r="B79" s="199"/>
    </row>
    <row r="80" customFormat="false" ht="13.8" hidden="false" customHeight="false" outlineLevel="0" collapsed="false">
      <c r="B80" s="199"/>
    </row>
    <row r="81" customFormat="false" ht="13.8" hidden="false" customHeight="false" outlineLevel="0" collapsed="false">
      <c r="B81" s="199"/>
    </row>
    <row r="82" customFormat="false" ht="13.8" hidden="false" customHeight="false" outlineLevel="0" collapsed="false">
      <c r="B82" s="199"/>
    </row>
    <row r="83" customFormat="false" ht="13.8" hidden="false" customHeight="false" outlineLevel="0" collapsed="false">
      <c r="B83" s="199"/>
    </row>
    <row r="84" customFormat="false" ht="13.8" hidden="false" customHeight="false" outlineLevel="0" collapsed="false">
      <c r="B84" s="199"/>
    </row>
    <row r="85" customFormat="false" ht="13.8" hidden="false" customHeight="false" outlineLevel="0" collapsed="false">
      <c r="B85" s="199"/>
    </row>
    <row r="86" customFormat="false" ht="13.8" hidden="false" customHeight="false" outlineLevel="0" collapsed="false">
      <c r="B86" s="199"/>
    </row>
    <row r="87" customFormat="false" ht="13.8" hidden="false" customHeight="false" outlineLevel="0" collapsed="false">
      <c r="B87" s="199"/>
    </row>
    <row r="88" customFormat="false" ht="13.8" hidden="false" customHeight="false" outlineLevel="0" collapsed="false">
      <c r="B88" s="199"/>
    </row>
    <row r="89" customFormat="false" ht="13.8" hidden="false" customHeight="false" outlineLevel="0" collapsed="false">
      <c r="B89" s="199"/>
    </row>
    <row r="90" customFormat="false" ht="13.8" hidden="false" customHeight="false" outlineLevel="0" collapsed="false">
      <c r="B90" s="199"/>
    </row>
    <row r="91" customFormat="false" ht="13.8" hidden="false" customHeight="false" outlineLevel="0" collapsed="false">
      <c r="B91" s="199"/>
    </row>
    <row r="92" customFormat="false" ht="13.8" hidden="false" customHeight="false" outlineLevel="0" collapsed="false">
      <c r="B92" s="199"/>
    </row>
    <row r="93" customFormat="false" ht="13.8" hidden="false" customHeight="false" outlineLevel="0" collapsed="false">
      <c r="B93" s="199"/>
    </row>
    <row r="94" customFormat="false" ht="13.8" hidden="false" customHeight="false" outlineLevel="0" collapsed="false">
      <c r="B94" s="199"/>
    </row>
    <row r="95" customFormat="false" ht="13.8" hidden="false" customHeight="false" outlineLevel="0" collapsed="false">
      <c r="B95" s="199"/>
    </row>
    <row r="96" customFormat="false" ht="13.8" hidden="false" customHeight="false" outlineLevel="0" collapsed="false">
      <c r="B96" s="199"/>
    </row>
    <row r="97" customFormat="false" ht="13.8" hidden="false" customHeight="false" outlineLevel="0" collapsed="false">
      <c r="B97" s="199"/>
    </row>
    <row r="98" customFormat="false" ht="13.8" hidden="false" customHeight="false" outlineLevel="0" collapsed="false">
      <c r="B98" s="199"/>
    </row>
    <row r="99" customFormat="false" ht="13.8" hidden="false" customHeight="false" outlineLevel="0" collapsed="false">
      <c r="B99" s="199"/>
    </row>
    <row r="100" customFormat="false" ht="13.8" hidden="false" customHeight="false" outlineLevel="0" collapsed="false">
      <c r="B100" s="199"/>
    </row>
    <row r="101" customFormat="false" ht="13.8" hidden="false" customHeight="false" outlineLevel="0" collapsed="false">
      <c r="B101" s="199"/>
    </row>
    <row r="102" customFormat="false" ht="13.8" hidden="false" customHeight="false" outlineLevel="0" collapsed="false">
      <c r="B102" s="199"/>
    </row>
    <row r="103" customFormat="false" ht="13.8" hidden="false" customHeight="false" outlineLevel="0" collapsed="false">
      <c r="B103" s="199"/>
    </row>
    <row r="104" customFormat="false" ht="13.8" hidden="false" customHeight="false" outlineLevel="0" collapsed="false">
      <c r="B104" s="199"/>
    </row>
    <row r="105" customFormat="false" ht="13.8" hidden="false" customHeight="false" outlineLevel="0" collapsed="false">
      <c r="B105" s="199"/>
    </row>
    <row r="106" customFormat="false" ht="13.8" hidden="false" customHeight="false" outlineLevel="0" collapsed="false">
      <c r="B106" s="199"/>
    </row>
    <row r="107" customFormat="false" ht="13.8" hidden="false" customHeight="false" outlineLevel="0" collapsed="false">
      <c r="B107" s="199"/>
    </row>
    <row r="108" customFormat="false" ht="13.8" hidden="false" customHeight="false" outlineLevel="0" collapsed="false">
      <c r="B108" s="199"/>
    </row>
    <row r="109" customFormat="false" ht="13.8" hidden="false" customHeight="false" outlineLevel="0" collapsed="false">
      <c r="B109" s="199"/>
    </row>
    <row r="110" customFormat="false" ht="13.8" hidden="false" customHeight="false" outlineLevel="0" collapsed="false">
      <c r="B110" s="199"/>
    </row>
    <row r="111" customFormat="false" ht="13.8" hidden="false" customHeight="false" outlineLevel="0" collapsed="false">
      <c r="B111" s="199"/>
    </row>
    <row r="112" customFormat="false" ht="13.8" hidden="false" customHeight="false" outlineLevel="0" collapsed="false">
      <c r="B112" s="199"/>
    </row>
    <row r="113" customFormat="false" ht="13.8" hidden="false" customHeight="false" outlineLevel="0" collapsed="false">
      <c r="B113" s="199"/>
    </row>
    <row r="114" customFormat="false" ht="13.8" hidden="false" customHeight="false" outlineLevel="0" collapsed="false">
      <c r="B114" s="199"/>
    </row>
    <row r="115" customFormat="false" ht="13.8" hidden="false" customHeight="false" outlineLevel="0" collapsed="false">
      <c r="B115" s="199"/>
    </row>
    <row r="116" customFormat="false" ht="13.8" hidden="false" customHeight="false" outlineLevel="0" collapsed="false">
      <c r="B116" s="199"/>
    </row>
    <row r="117" customFormat="false" ht="13.8" hidden="false" customHeight="false" outlineLevel="0" collapsed="false">
      <c r="B117" s="199"/>
    </row>
    <row r="118" customFormat="false" ht="13.8" hidden="false" customHeight="false" outlineLevel="0" collapsed="false">
      <c r="B118" s="199"/>
    </row>
    <row r="119" customFormat="false" ht="13.8" hidden="false" customHeight="false" outlineLevel="0" collapsed="false">
      <c r="B119" s="199"/>
    </row>
    <row r="120" customFormat="false" ht="13.8" hidden="false" customHeight="false" outlineLevel="0" collapsed="false">
      <c r="B120" s="199"/>
    </row>
    <row r="121" customFormat="false" ht="13.8" hidden="false" customHeight="false" outlineLevel="0" collapsed="false">
      <c r="B121" s="199"/>
    </row>
    <row r="122" customFormat="false" ht="13.8" hidden="false" customHeight="false" outlineLevel="0" collapsed="false">
      <c r="B122" s="199"/>
    </row>
    <row r="123" customFormat="false" ht="13.8" hidden="false" customHeight="false" outlineLevel="0" collapsed="false">
      <c r="B123" s="199"/>
    </row>
    <row r="124" customFormat="false" ht="13.8" hidden="false" customHeight="false" outlineLevel="0" collapsed="false">
      <c r="B124" s="199"/>
    </row>
    <row r="125" customFormat="false" ht="13.8" hidden="false" customHeight="false" outlineLevel="0" collapsed="false">
      <c r="B125" s="199"/>
    </row>
    <row r="126" customFormat="false" ht="13.8" hidden="false" customHeight="false" outlineLevel="0" collapsed="false">
      <c r="B126" s="199"/>
    </row>
    <row r="127" customFormat="false" ht="13.8" hidden="false" customHeight="false" outlineLevel="0" collapsed="false">
      <c r="B127" s="199"/>
    </row>
    <row r="128" customFormat="false" ht="13.8" hidden="false" customHeight="false" outlineLevel="0" collapsed="false">
      <c r="B128" s="199"/>
    </row>
    <row r="129" customFormat="false" ht="13.8" hidden="false" customHeight="false" outlineLevel="0" collapsed="false">
      <c r="B129" s="199"/>
    </row>
    <row r="130" customFormat="false" ht="13.8" hidden="false" customHeight="false" outlineLevel="0" collapsed="false">
      <c r="B130" s="199"/>
    </row>
    <row r="131" customFormat="false" ht="13.8" hidden="false" customHeight="false" outlineLevel="0" collapsed="false">
      <c r="B131" s="199"/>
    </row>
    <row r="132" customFormat="false" ht="13.8" hidden="false" customHeight="false" outlineLevel="0" collapsed="false">
      <c r="B132" s="199"/>
    </row>
    <row r="133" customFormat="false" ht="13.8" hidden="false" customHeight="false" outlineLevel="0" collapsed="false">
      <c r="B133" s="199"/>
    </row>
    <row r="134" customFormat="false" ht="13.8" hidden="false" customHeight="false" outlineLevel="0" collapsed="false">
      <c r="B134" s="199"/>
    </row>
    <row r="135" customFormat="false" ht="13.8" hidden="false" customHeight="false" outlineLevel="0" collapsed="false">
      <c r="B135" s="199"/>
    </row>
    <row r="136" customFormat="false" ht="13.8" hidden="false" customHeight="false" outlineLevel="0" collapsed="false">
      <c r="B136" s="199"/>
    </row>
    <row r="137" customFormat="false" ht="13.8" hidden="false" customHeight="false" outlineLevel="0" collapsed="false">
      <c r="B137" s="199"/>
    </row>
    <row r="138" customFormat="false" ht="13.8" hidden="false" customHeight="false" outlineLevel="0" collapsed="false">
      <c r="B138" s="199"/>
    </row>
    <row r="139" customFormat="false" ht="13.8" hidden="false" customHeight="false" outlineLevel="0" collapsed="false">
      <c r="B139" s="199"/>
    </row>
    <row r="140" customFormat="false" ht="13.8" hidden="false" customHeight="false" outlineLevel="0" collapsed="false">
      <c r="B140" s="199"/>
    </row>
    <row r="141" customFormat="false" ht="13.8" hidden="false" customHeight="false" outlineLevel="0" collapsed="false">
      <c r="B141" s="199"/>
    </row>
    <row r="142" customFormat="false" ht="13.8" hidden="false" customHeight="false" outlineLevel="0" collapsed="false">
      <c r="B142" s="199"/>
    </row>
    <row r="143" customFormat="false" ht="13.8" hidden="false" customHeight="false" outlineLevel="0" collapsed="false">
      <c r="B143" s="199"/>
    </row>
    <row r="144" customFormat="false" ht="13.8" hidden="false" customHeight="false" outlineLevel="0" collapsed="false">
      <c r="B144" s="199"/>
    </row>
    <row r="145" customFormat="false" ht="13.8" hidden="false" customHeight="false" outlineLevel="0" collapsed="false">
      <c r="B145" s="199"/>
    </row>
    <row r="146" customFormat="false" ht="13.8" hidden="false" customHeight="false" outlineLevel="0" collapsed="false">
      <c r="B146" s="199"/>
    </row>
    <row r="147" customFormat="false" ht="13.8" hidden="false" customHeight="false" outlineLevel="0" collapsed="false">
      <c r="B147" s="199"/>
    </row>
    <row r="148" customFormat="false" ht="13.8" hidden="false" customHeight="false" outlineLevel="0" collapsed="false">
      <c r="B148" s="199"/>
    </row>
    <row r="149" customFormat="false" ht="13.8" hidden="false" customHeight="false" outlineLevel="0" collapsed="false">
      <c r="B149" s="199"/>
    </row>
    <row r="150" customFormat="false" ht="13.8" hidden="false" customHeight="false" outlineLevel="0" collapsed="false">
      <c r="B150" s="199"/>
    </row>
    <row r="151" customFormat="false" ht="13.8" hidden="false" customHeight="false" outlineLevel="0" collapsed="false">
      <c r="B151" s="199"/>
    </row>
    <row r="152" customFormat="false" ht="13.8" hidden="false" customHeight="false" outlineLevel="0" collapsed="false">
      <c r="B152" s="199"/>
    </row>
    <row r="153" customFormat="false" ht="13.8" hidden="false" customHeight="false" outlineLevel="0" collapsed="false">
      <c r="B153" s="199"/>
    </row>
    <row r="154" customFormat="false" ht="13.8" hidden="false" customHeight="false" outlineLevel="0" collapsed="false">
      <c r="B154" s="199"/>
    </row>
    <row r="155" customFormat="false" ht="13.8" hidden="false" customHeight="false" outlineLevel="0" collapsed="false">
      <c r="B155" s="199"/>
    </row>
    <row r="156" customFormat="false" ht="13.8" hidden="false" customHeight="false" outlineLevel="0" collapsed="false">
      <c r="B156" s="19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18" activeCellId="0" sqref="C18"/>
    </sheetView>
  </sheetViews>
  <sheetFormatPr defaultColWidth="12.0664062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25.14"/>
    <col collapsed="false" customWidth="true" hidden="false" outlineLevel="0" max="3" min="3" style="0" width="17.59"/>
    <col collapsed="false" customWidth="true" hidden="false" outlineLevel="0" max="4" min="4" style="1" width="25.57"/>
    <col collapsed="false" customWidth="true" hidden="false" outlineLevel="0" max="5" min="5" style="1" width="35.71"/>
    <col collapsed="false" customWidth="true" hidden="false" outlineLevel="0" max="6" min="6" style="1" width="24.15"/>
    <col collapsed="false" customWidth="true" hidden="false" outlineLevel="0" max="7" min="7" style="0" width="29.14"/>
    <col collapsed="false" customWidth="true" hidden="false" outlineLevel="0" max="9" min="8" style="0" width="25.86"/>
    <col collapsed="false" customWidth="true" hidden="false" outlineLevel="0" max="10" min="10" style="0" width="58.41"/>
  </cols>
  <sheetData>
    <row r="1" s="5" customFormat="true" ht="15" hidden="false" customHeight="false" outlineLevel="0" collapsed="false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3"/>
      <c r="N1" s="3"/>
      <c r="Q1" s="3"/>
      <c r="R1" s="3"/>
    </row>
    <row r="2" s="19" customFormat="true" ht="1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8"/>
      <c r="P2" s="8"/>
      <c r="Q2" s="6"/>
      <c r="R2" s="6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="11" customFormat="true" ht="15" hidden="false" customHeight="false" outlineLevel="0" collapsed="false">
      <c r="A3" s="188" t="s">
        <v>125</v>
      </c>
      <c r="B3" s="189" t="s">
        <v>3</v>
      </c>
      <c r="C3" s="189" t="s">
        <v>4</v>
      </c>
      <c r="D3" s="189" t="s">
        <v>4</v>
      </c>
      <c r="E3" s="188" t="s">
        <v>4</v>
      </c>
      <c r="F3" s="188" t="s">
        <v>5</v>
      </c>
      <c r="G3" s="188" t="s">
        <v>4</v>
      </c>
      <c r="H3" s="189" t="s">
        <v>5</v>
      </c>
      <c r="I3" s="189" t="s">
        <v>5</v>
      </c>
      <c r="J3" s="200" t="s">
        <v>4</v>
      </c>
      <c r="K3" s="12"/>
      <c r="L3" s="12"/>
      <c r="M3" s="12"/>
      <c r="N3" s="12"/>
      <c r="Q3" s="12"/>
      <c r="R3" s="12"/>
    </row>
    <row r="4" s="8" customFormat="true" ht="15" hidden="false" customHeight="false" outlineLevel="0" collapsed="false">
      <c r="A4" s="6" t="s">
        <v>6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Q4" s="6"/>
      <c r="R4" s="6"/>
    </row>
    <row r="5" s="190" customFormat="true" ht="15" hidden="false" customHeight="false" outlineLevel="0" collapsed="false">
      <c r="A5" s="188" t="s">
        <v>125</v>
      </c>
      <c r="B5" s="189" t="s">
        <v>8</v>
      </c>
      <c r="C5" s="189" t="s">
        <v>9</v>
      </c>
      <c r="D5" s="189" t="s">
        <v>9</v>
      </c>
      <c r="E5" s="189" t="s">
        <v>9</v>
      </c>
      <c r="F5" s="189" t="s">
        <v>284</v>
      </c>
      <c r="G5" s="189" t="s">
        <v>9</v>
      </c>
      <c r="H5" s="189" t="s">
        <v>284</v>
      </c>
      <c r="I5" s="189" t="s">
        <v>285</v>
      </c>
      <c r="J5" s="189" t="s">
        <v>9</v>
      </c>
      <c r="K5" s="12"/>
      <c r="L5" s="12"/>
      <c r="M5" s="12"/>
      <c r="N5" s="12"/>
      <c r="O5" s="11"/>
      <c r="P5" s="11"/>
      <c r="Q5" s="12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="204" customFormat="true" ht="15" hidden="false" customHeight="false" outlineLevel="0" collapsed="false">
      <c r="A6" s="60" t="s">
        <v>13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2"/>
      <c r="N6" s="202"/>
      <c r="O6" s="203"/>
      <c r="P6" s="203"/>
      <c r="Q6" s="202"/>
      <c r="R6" s="202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</row>
    <row r="7" s="194" customFormat="true" ht="26.25" hidden="false" customHeight="true" outlineLevel="0" collapsed="false">
      <c r="A7" s="34" t="s">
        <v>286</v>
      </c>
      <c r="B7" s="34" t="s">
        <v>272</v>
      </c>
      <c r="C7" s="34"/>
      <c r="D7" s="34"/>
      <c r="E7" s="34" t="s">
        <v>287</v>
      </c>
      <c r="F7" s="34" t="s">
        <v>288</v>
      </c>
      <c r="G7" s="34" t="s">
        <v>289</v>
      </c>
      <c r="H7" s="34" t="s">
        <v>290</v>
      </c>
      <c r="I7" s="34" t="s">
        <v>291</v>
      </c>
      <c r="J7" s="31" t="s">
        <v>139</v>
      </c>
      <c r="K7" s="12"/>
      <c r="L7" s="12"/>
      <c r="M7" s="12"/>
      <c r="N7" s="12"/>
      <c r="O7" s="11"/>
      <c r="P7" s="11"/>
      <c r="Q7" s="12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="195" customFormat="true" ht="15" hidden="false" customHeight="false" outlineLevel="0" collapsed="false">
      <c r="A8" s="23" t="s">
        <v>23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  <c r="P8" s="24"/>
      <c r="Q8" s="23"/>
      <c r="R8" s="23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</row>
    <row r="9" s="11" customFormat="true" ht="31.5" hidden="false" customHeight="false" outlineLevel="0" collapsed="false">
      <c r="A9" s="27" t="s">
        <v>24</v>
      </c>
      <c r="B9" s="27" t="s">
        <v>25</v>
      </c>
      <c r="C9" s="27" t="s">
        <v>26</v>
      </c>
      <c r="D9" s="27" t="s">
        <v>27</v>
      </c>
      <c r="E9" s="27" t="s">
        <v>292</v>
      </c>
      <c r="F9" s="27" t="s">
        <v>293</v>
      </c>
      <c r="G9" s="27" t="s">
        <v>294</v>
      </c>
      <c r="H9" s="27" t="s">
        <v>295</v>
      </c>
      <c r="I9" s="27" t="s">
        <v>296</v>
      </c>
      <c r="J9" s="205" t="s">
        <v>35</v>
      </c>
      <c r="K9" s="206"/>
      <c r="L9" s="206"/>
    </row>
    <row r="10" customFormat="false" ht="15.75" hidden="false" customHeight="false" outlineLevel="0" collapsed="false">
      <c r="A10" s="207" t="s">
        <v>36</v>
      </c>
      <c r="B10" s="208" t="n">
        <v>45027</v>
      </c>
      <c r="C10" s="198" t="s">
        <v>297</v>
      </c>
      <c r="D10" s="198" t="s">
        <v>298</v>
      </c>
      <c r="E10" s="209" t="s">
        <v>299</v>
      </c>
      <c r="F10" s="193" t="n">
        <v>34</v>
      </c>
      <c r="G10" s="209" t="s">
        <v>300</v>
      </c>
      <c r="H10" s="209" t="n">
        <v>400</v>
      </c>
      <c r="I10" s="210" t="n">
        <f aca="false">H10/GrowthRun!$C$10</f>
        <v>13.3333333333333</v>
      </c>
      <c r="J10" s="206" t="s">
        <v>301</v>
      </c>
      <c r="K10" s="206"/>
      <c r="L10" s="206"/>
    </row>
    <row r="11" customFormat="false" ht="15.75" hidden="false" customHeight="false" outlineLevel="0" collapsed="false">
      <c r="A11" s="207" t="s">
        <v>36</v>
      </c>
      <c r="B11" s="208" t="n">
        <v>45027</v>
      </c>
      <c r="C11" s="198" t="s">
        <v>297</v>
      </c>
      <c r="D11" s="198" t="s">
        <v>298</v>
      </c>
      <c r="E11" s="209" t="s">
        <v>302</v>
      </c>
      <c r="F11" s="193" t="n">
        <v>12</v>
      </c>
      <c r="G11" s="209" t="s">
        <v>303</v>
      </c>
      <c r="H11" s="209" t="n">
        <v>300</v>
      </c>
      <c r="I11" s="210" t="n">
        <f aca="false">H11/GrowthRun!$C$10</f>
        <v>10</v>
      </c>
      <c r="J11" s="211" t="s">
        <v>304</v>
      </c>
    </row>
    <row r="12" customFormat="false" ht="15.75" hidden="false" customHeight="false" outlineLevel="0" collapsed="false">
      <c r="A12" s="207" t="s">
        <v>36</v>
      </c>
      <c r="B12" s="208" t="n">
        <v>45027</v>
      </c>
      <c r="C12" s="198" t="s">
        <v>297</v>
      </c>
      <c r="D12" s="198" t="s">
        <v>298</v>
      </c>
      <c r="E12" s="209" t="s">
        <v>305</v>
      </c>
      <c r="F12" s="193" t="n">
        <v>35</v>
      </c>
      <c r="G12" s="209" t="s">
        <v>306</v>
      </c>
      <c r="H12" s="209" t="n">
        <v>1200</v>
      </c>
      <c r="I12" s="210" t="n">
        <f aca="false">H12/GrowthRun!$C$10</f>
        <v>40</v>
      </c>
      <c r="J12" s="211" t="s">
        <v>307</v>
      </c>
    </row>
    <row r="14" customFormat="false" ht="15" hidden="false" customHeight="false" outlineLevel="0" collapsed="false">
      <c r="B14" s="199"/>
      <c r="H14" s="212"/>
    </row>
    <row r="15" customFormat="false" ht="15" hidden="false" customHeight="false" outlineLevel="0" collapsed="false">
      <c r="B15" s="199"/>
    </row>
    <row r="16" customFormat="false" ht="15" hidden="false" customHeight="false" outlineLevel="0" collapsed="false">
      <c r="B16" s="199"/>
    </row>
    <row r="17" customFormat="false" ht="15" hidden="false" customHeight="false" outlineLevel="0" collapsed="false">
      <c r="B17" s="199"/>
    </row>
    <row r="18" customFormat="false" ht="15" hidden="false" customHeight="false" outlineLevel="0" collapsed="false">
      <c r="B18" s="199"/>
    </row>
    <row r="19" customFormat="false" ht="15" hidden="false" customHeight="false" outlineLevel="0" collapsed="false">
      <c r="B19" s="199"/>
    </row>
    <row r="20" customFormat="false" ht="15" hidden="false" customHeight="false" outlineLevel="0" collapsed="false">
      <c r="B20" s="199"/>
    </row>
    <row r="21" customFormat="false" ht="15" hidden="false" customHeight="false" outlineLevel="0" collapsed="false">
      <c r="B21" s="199"/>
    </row>
    <row r="22" customFormat="false" ht="15" hidden="false" customHeight="false" outlineLevel="0" collapsed="false">
      <c r="B22" s="199"/>
    </row>
    <row r="23" customFormat="false" ht="15" hidden="false" customHeight="false" outlineLevel="0" collapsed="false">
      <c r="B23" s="199"/>
    </row>
    <row r="24" customFormat="false" ht="15" hidden="false" customHeight="false" outlineLevel="0" collapsed="false">
      <c r="B24" s="199"/>
    </row>
    <row r="25" customFormat="false" ht="15" hidden="false" customHeight="false" outlineLevel="0" collapsed="false">
      <c r="B25" s="199"/>
    </row>
    <row r="26" customFormat="false" ht="15" hidden="false" customHeight="false" outlineLevel="0" collapsed="false">
      <c r="B26" s="199"/>
    </row>
    <row r="27" customFormat="false" ht="15" hidden="false" customHeight="false" outlineLevel="0" collapsed="false">
      <c r="B27" s="199"/>
    </row>
    <row r="28" customFormat="false" ht="15" hidden="false" customHeight="false" outlineLevel="0" collapsed="false">
      <c r="B28" s="199"/>
    </row>
    <row r="29" customFormat="false" ht="15" hidden="false" customHeight="false" outlineLevel="0" collapsed="false">
      <c r="B29" s="199"/>
    </row>
    <row r="30" customFormat="false" ht="15" hidden="false" customHeight="false" outlineLevel="0" collapsed="false">
      <c r="B30" s="199"/>
    </row>
    <row r="31" customFormat="false" ht="15" hidden="false" customHeight="false" outlineLevel="0" collapsed="false">
      <c r="B31" s="199"/>
    </row>
    <row r="32" customFormat="false" ht="15" hidden="false" customHeight="false" outlineLevel="0" collapsed="false">
      <c r="B32" s="199"/>
    </row>
    <row r="33" customFormat="false" ht="15" hidden="false" customHeight="false" outlineLevel="0" collapsed="false">
      <c r="B33" s="199"/>
    </row>
    <row r="34" customFormat="false" ht="15" hidden="false" customHeight="false" outlineLevel="0" collapsed="false">
      <c r="B34" s="199"/>
    </row>
    <row r="35" customFormat="false" ht="15" hidden="false" customHeight="false" outlineLevel="0" collapsed="false">
      <c r="B35" s="199"/>
    </row>
    <row r="36" customFormat="false" ht="15" hidden="false" customHeight="false" outlineLevel="0" collapsed="false">
      <c r="B36" s="199"/>
    </row>
    <row r="37" customFormat="false" ht="15" hidden="false" customHeight="false" outlineLevel="0" collapsed="false">
      <c r="B37" s="199"/>
    </row>
    <row r="38" customFormat="false" ht="15" hidden="false" customHeight="false" outlineLevel="0" collapsed="false">
      <c r="B38" s="199"/>
    </row>
    <row r="39" customFormat="false" ht="15" hidden="false" customHeight="false" outlineLevel="0" collapsed="false">
      <c r="B39" s="199"/>
    </row>
    <row r="40" customFormat="false" ht="15" hidden="false" customHeight="false" outlineLevel="0" collapsed="false">
      <c r="B40" s="199"/>
    </row>
    <row r="41" customFormat="false" ht="15" hidden="false" customHeight="false" outlineLevel="0" collapsed="false">
      <c r="B41" s="199"/>
    </row>
    <row r="42" customFormat="false" ht="15" hidden="false" customHeight="false" outlineLevel="0" collapsed="false">
      <c r="B42" s="199"/>
    </row>
    <row r="43" customFormat="false" ht="15" hidden="false" customHeight="false" outlineLevel="0" collapsed="false">
      <c r="B43" s="199"/>
    </row>
    <row r="44" customFormat="false" ht="15" hidden="false" customHeight="false" outlineLevel="0" collapsed="false">
      <c r="B44" s="199"/>
    </row>
    <row r="45" customFormat="false" ht="15" hidden="false" customHeight="false" outlineLevel="0" collapsed="false">
      <c r="B45" s="199"/>
    </row>
    <row r="46" customFormat="false" ht="15" hidden="false" customHeight="false" outlineLevel="0" collapsed="false">
      <c r="B46" s="199"/>
    </row>
    <row r="47" customFormat="false" ht="15" hidden="false" customHeight="false" outlineLevel="0" collapsed="false">
      <c r="B47" s="199"/>
    </row>
    <row r="48" customFormat="false" ht="15" hidden="false" customHeight="false" outlineLevel="0" collapsed="false">
      <c r="B48" s="199"/>
    </row>
    <row r="49" customFormat="false" ht="15" hidden="false" customHeight="false" outlineLevel="0" collapsed="false">
      <c r="B49" s="199"/>
    </row>
    <row r="50" customFormat="false" ht="15" hidden="false" customHeight="false" outlineLevel="0" collapsed="false">
      <c r="B50" s="199"/>
    </row>
    <row r="51" customFormat="false" ht="15" hidden="false" customHeight="false" outlineLevel="0" collapsed="false">
      <c r="B51" s="199"/>
    </row>
    <row r="52" customFormat="false" ht="15" hidden="false" customHeight="false" outlineLevel="0" collapsed="false">
      <c r="B52" s="199"/>
    </row>
    <row r="53" customFormat="false" ht="15" hidden="false" customHeight="false" outlineLevel="0" collapsed="false">
      <c r="B53" s="199"/>
    </row>
    <row r="54" customFormat="false" ht="15" hidden="false" customHeight="false" outlineLevel="0" collapsed="false">
      <c r="B54" s="199"/>
    </row>
    <row r="55" customFormat="false" ht="15" hidden="false" customHeight="false" outlineLevel="0" collapsed="false">
      <c r="B55" s="199"/>
    </row>
    <row r="56" customFormat="false" ht="15" hidden="false" customHeight="false" outlineLevel="0" collapsed="false">
      <c r="B56" s="199"/>
    </row>
    <row r="57" customFormat="false" ht="15" hidden="false" customHeight="false" outlineLevel="0" collapsed="false">
      <c r="B57" s="199"/>
    </row>
    <row r="58" customFormat="false" ht="15" hidden="false" customHeight="false" outlineLevel="0" collapsed="false">
      <c r="B58" s="199"/>
    </row>
    <row r="59" customFormat="false" ht="15" hidden="false" customHeight="false" outlineLevel="0" collapsed="false">
      <c r="B59" s="199"/>
    </row>
    <row r="60" customFormat="false" ht="15" hidden="false" customHeight="false" outlineLevel="0" collapsed="false">
      <c r="B60" s="199"/>
    </row>
    <row r="61" customFormat="false" ht="15" hidden="false" customHeight="false" outlineLevel="0" collapsed="false">
      <c r="B61" s="199"/>
    </row>
    <row r="62" customFormat="false" ht="15" hidden="false" customHeight="false" outlineLevel="0" collapsed="false">
      <c r="B62" s="199"/>
    </row>
    <row r="63" customFormat="false" ht="15" hidden="false" customHeight="false" outlineLevel="0" collapsed="false">
      <c r="B63" s="199"/>
    </row>
    <row r="64" customFormat="false" ht="15" hidden="false" customHeight="false" outlineLevel="0" collapsed="false">
      <c r="B64" s="199"/>
    </row>
    <row r="65" customFormat="false" ht="15" hidden="false" customHeight="false" outlineLevel="0" collapsed="false">
      <c r="B65" s="199"/>
    </row>
    <row r="66" customFormat="false" ht="15" hidden="false" customHeight="false" outlineLevel="0" collapsed="false">
      <c r="B66" s="199"/>
    </row>
    <row r="67" customFormat="false" ht="15" hidden="false" customHeight="false" outlineLevel="0" collapsed="false">
      <c r="B67" s="199"/>
    </row>
    <row r="68" customFormat="false" ht="15" hidden="false" customHeight="false" outlineLevel="0" collapsed="false">
      <c r="B68" s="199"/>
    </row>
    <row r="69" customFormat="false" ht="15" hidden="false" customHeight="false" outlineLevel="0" collapsed="false">
      <c r="B69" s="199"/>
    </row>
    <row r="70" customFormat="false" ht="15" hidden="false" customHeight="false" outlineLevel="0" collapsed="false">
      <c r="B70" s="199"/>
    </row>
    <row r="71" customFormat="false" ht="15" hidden="false" customHeight="false" outlineLevel="0" collapsed="false">
      <c r="B71" s="199"/>
    </row>
    <row r="72" customFormat="false" ht="15" hidden="false" customHeight="false" outlineLevel="0" collapsed="false">
      <c r="B72" s="199"/>
    </row>
    <row r="73" customFormat="false" ht="15" hidden="false" customHeight="false" outlineLevel="0" collapsed="false">
      <c r="B73" s="199"/>
    </row>
    <row r="74" customFormat="false" ht="15" hidden="false" customHeight="false" outlineLevel="0" collapsed="false">
      <c r="B74" s="199"/>
    </row>
    <row r="75" customFormat="false" ht="15" hidden="false" customHeight="false" outlineLevel="0" collapsed="false">
      <c r="B75" s="199"/>
    </row>
    <row r="76" customFormat="false" ht="15" hidden="false" customHeight="false" outlineLevel="0" collapsed="false">
      <c r="B76" s="199"/>
    </row>
    <row r="77" customFormat="false" ht="15" hidden="false" customHeight="false" outlineLevel="0" collapsed="false">
      <c r="B77" s="199"/>
    </row>
    <row r="78" customFormat="false" ht="15" hidden="false" customHeight="false" outlineLevel="0" collapsed="false">
      <c r="B78" s="199"/>
    </row>
    <row r="79" customFormat="false" ht="15" hidden="false" customHeight="false" outlineLevel="0" collapsed="false">
      <c r="B79" s="199"/>
    </row>
    <row r="80" customFormat="false" ht="15" hidden="false" customHeight="false" outlineLevel="0" collapsed="false">
      <c r="B80" s="199"/>
    </row>
    <row r="81" customFormat="false" ht="15" hidden="false" customHeight="false" outlineLevel="0" collapsed="false">
      <c r="B81" s="199"/>
    </row>
    <row r="82" customFormat="false" ht="15" hidden="false" customHeight="false" outlineLevel="0" collapsed="false">
      <c r="B82" s="199"/>
    </row>
    <row r="83" customFormat="false" ht="15" hidden="false" customHeight="false" outlineLevel="0" collapsed="false">
      <c r="B83" s="199"/>
    </row>
    <row r="84" customFormat="false" ht="15" hidden="false" customHeight="false" outlineLevel="0" collapsed="false">
      <c r="B84" s="199"/>
    </row>
    <row r="85" customFormat="false" ht="15" hidden="false" customHeight="false" outlineLevel="0" collapsed="false">
      <c r="B85" s="199"/>
    </row>
    <row r="86" customFormat="false" ht="15" hidden="false" customHeight="false" outlineLevel="0" collapsed="false">
      <c r="B86" s="199"/>
    </row>
    <row r="87" customFormat="false" ht="15" hidden="false" customHeight="false" outlineLevel="0" collapsed="false">
      <c r="B87" s="199"/>
    </row>
    <row r="88" customFormat="false" ht="15" hidden="false" customHeight="false" outlineLevel="0" collapsed="false">
      <c r="B88" s="199"/>
    </row>
    <row r="89" customFormat="false" ht="15" hidden="false" customHeight="false" outlineLevel="0" collapsed="false">
      <c r="B89" s="199"/>
    </row>
    <row r="90" customFormat="false" ht="15" hidden="false" customHeight="false" outlineLevel="0" collapsed="false">
      <c r="B90" s="199"/>
    </row>
    <row r="91" customFormat="false" ht="15" hidden="false" customHeight="false" outlineLevel="0" collapsed="false">
      <c r="B91" s="199"/>
    </row>
    <row r="92" customFormat="false" ht="15" hidden="false" customHeight="false" outlineLevel="0" collapsed="false">
      <c r="B92" s="199"/>
    </row>
    <row r="93" customFormat="false" ht="15" hidden="false" customHeight="false" outlineLevel="0" collapsed="false">
      <c r="B93" s="199"/>
    </row>
    <row r="94" customFormat="false" ht="15" hidden="false" customHeight="false" outlineLevel="0" collapsed="false">
      <c r="B94" s="199"/>
    </row>
    <row r="95" customFormat="false" ht="15" hidden="false" customHeight="false" outlineLevel="0" collapsed="false">
      <c r="B95" s="199"/>
    </row>
    <row r="96" customFormat="false" ht="15" hidden="false" customHeight="false" outlineLevel="0" collapsed="false">
      <c r="B96" s="199"/>
    </row>
    <row r="97" customFormat="false" ht="15" hidden="false" customHeight="false" outlineLevel="0" collapsed="false">
      <c r="B97" s="199"/>
    </row>
    <row r="98" customFormat="false" ht="15" hidden="false" customHeight="false" outlineLevel="0" collapsed="false">
      <c r="B98" s="199"/>
    </row>
    <row r="99" customFormat="false" ht="15" hidden="false" customHeight="false" outlineLevel="0" collapsed="false">
      <c r="B99" s="199"/>
    </row>
    <row r="100" customFormat="false" ht="15" hidden="false" customHeight="false" outlineLevel="0" collapsed="false">
      <c r="B100" s="199"/>
    </row>
    <row r="101" customFormat="false" ht="15" hidden="false" customHeight="false" outlineLevel="0" collapsed="false">
      <c r="B101" s="199"/>
    </row>
    <row r="102" customFormat="false" ht="15" hidden="false" customHeight="false" outlineLevel="0" collapsed="false">
      <c r="B102" s="199"/>
    </row>
    <row r="103" customFormat="false" ht="15" hidden="false" customHeight="false" outlineLevel="0" collapsed="false">
      <c r="B103" s="199"/>
    </row>
    <row r="104" customFormat="false" ht="15" hidden="false" customHeight="false" outlineLevel="0" collapsed="false">
      <c r="B104" s="199"/>
    </row>
    <row r="105" customFormat="false" ht="15" hidden="false" customHeight="false" outlineLevel="0" collapsed="false">
      <c r="B105" s="199"/>
    </row>
    <row r="106" customFormat="false" ht="15" hidden="false" customHeight="false" outlineLevel="0" collapsed="false">
      <c r="B106" s="199"/>
    </row>
    <row r="107" customFormat="false" ht="15" hidden="false" customHeight="false" outlineLevel="0" collapsed="false">
      <c r="B107" s="199"/>
    </row>
    <row r="108" customFormat="false" ht="15" hidden="false" customHeight="false" outlineLevel="0" collapsed="false">
      <c r="B108" s="199"/>
    </row>
    <row r="109" customFormat="false" ht="15" hidden="false" customHeight="false" outlineLevel="0" collapsed="false">
      <c r="B109" s="199"/>
    </row>
    <row r="110" customFormat="false" ht="15" hidden="false" customHeight="false" outlineLevel="0" collapsed="false">
      <c r="B110" s="199"/>
    </row>
    <row r="111" customFormat="false" ht="15" hidden="false" customHeight="false" outlineLevel="0" collapsed="false">
      <c r="B111" s="199"/>
    </row>
    <row r="112" customFormat="false" ht="15" hidden="false" customHeight="false" outlineLevel="0" collapsed="false">
      <c r="B112" s="199"/>
    </row>
    <row r="113" customFormat="false" ht="15" hidden="false" customHeight="false" outlineLevel="0" collapsed="false">
      <c r="B113" s="199"/>
    </row>
    <row r="114" customFormat="false" ht="15" hidden="false" customHeight="false" outlineLevel="0" collapsed="false">
      <c r="B114" s="199"/>
    </row>
    <row r="115" customFormat="false" ht="15" hidden="false" customHeight="false" outlineLevel="0" collapsed="false">
      <c r="B115" s="199"/>
    </row>
    <row r="116" customFormat="false" ht="15" hidden="false" customHeight="false" outlineLevel="0" collapsed="false">
      <c r="B116" s="199"/>
    </row>
    <row r="117" customFormat="false" ht="15" hidden="false" customHeight="false" outlineLevel="0" collapsed="false">
      <c r="B117" s="199"/>
    </row>
    <row r="118" customFormat="false" ht="15" hidden="false" customHeight="false" outlineLevel="0" collapsed="false">
      <c r="B118" s="199"/>
    </row>
    <row r="119" customFormat="false" ht="15" hidden="false" customHeight="false" outlineLevel="0" collapsed="false">
      <c r="B119" s="199"/>
    </row>
    <row r="120" customFormat="false" ht="15" hidden="false" customHeight="false" outlineLevel="0" collapsed="false">
      <c r="B120" s="199"/>
    </row>
    <row r="121" customFormat="false" ht="15" hidden="false" customHeight="false" outlineLevel="0" collapsed="false">
      <c r="B121" s="199"/>
    </row>
    <row r="122" customFormat="false" ht="15" hidden="false" customHeight="false" outlineLevel="0" collapsed="false">
      <c r="B122" s="199"/>
    </row>
    <row r="123" customFormat="false" ht="15" hidden="false" customHeight="false" outlineLevel="0" collapsed="false">
      <c r="B123" s="19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2023-06-01T21:01:48Z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