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humann\Documents\NOMAD_schemas\test_parser\"/>
    </mc:Choice>
  </mc:AlternateContent>
  <xr:revisionPtr revIDLastSave="0" documentId="13_ncr:1_{F508F758-5EFE-4D54-A15C-400304CE85B4}" xr6:coauthVersionLast="36" xr6:coauthVersionMax="36" xr10:uidLastSave="{00000000-0000-0000-0000-000000000000}"/>
  <bookViews>
    <workbookView xWindow="0" yWindow="0" windowWidth="19200" windowHeight="8070" xr2:uid="{F1921542-148D-432B-B750-67E486662FEA}"/>
  </bookViews>
  <sheets>
    <sheet name="C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2" i="1"/>
  <c r="AC3" i="1"/>
  <c r="AC4" i="1"/>
  <c r="T3" i="1"/>
  <c r="T4" i="1"/>
  <c r="T2" i="1"/>
  <c r="AC2" i="1"/>
</calcChain>
</file>

<file path=xl/sharedStrings.xml><?xml version="1.0" encoding="utf-8"?>
<sst xmlns="http://schemas.openxmlformats.org/spreadsheetml/2006/main" count="37" uniqueCount="37">
  <si>
    <t>catalyst</t>
  </si>
  <si>
    <t>mass (g)</t>
  </si>
  <si>
    <t>step</t>
  </si>
  <si>
    <t>GHSV (h^-1)</t>
  </si>
  <si>
    <t>x ethane (%)</t>
  </si>
  <si>
    <t>x oxygen (%)</t>
  </si>
  <si>
    <t>x_r oxygen (%)</t>
  </si>
  <si>
    <t>C-balance (%)</t>
  </si>
  <si>
    <t>r ethane (mmolg^-1h^-1)</t>
  </si>
  <si>
    <t>r CO2 (mmolg^-1h^-1)</t>
  </si>
  <si>
    <t>S_p CO (%)</t>
  </si>
  <si>
    <t>S_p CO2 (%)</t>
  </si>
  <si>
    <t>S_p ethane (%)</t>
  </si>
  <si>
    <t>S_p ethylene (%)</t>
  </si>
  <si>
    <t>S_p acetic_acid (%)</t>
  </si>
  <si>
    <t>reaction_name</t>
  </si>
  <si>
    <t>ethylene_oxidation</t>
  </si>
  <si>
    <t>reaction_type</t>
  </si>
  <si>
    <t>thermal catalysis, oxidation</t>
  </si>
  <si>
    <t>sample_id</t>
  </si>
  <si>
    <t>location</t>
  </si>
  <si>
    <t>experimenter</t>
  </si>
  <si>
    <t>lab scientist name</t>
  </si>
  <si>
    <t>time (h)</t>
  </si>
  <si>
    <t>temperature (K)</t>
  </si>
  <si>
    <t>set_temperature (K)</t>
  </si>
  <si>
    <t>flow_rate (mL/min)</t>
  </si>
  <si>
    <t>set_pressure (bar)</t>
  </si>
  <si>
    <t>x N2 (%)</t>
  </si>
  <si>
    <t>x_r ethane (%) # reactant based conversion</t>
  </si>
  <si>
    <t>x_p ethane (%) # product based conversion</t>
  </si>
  <si>
    <t>x_out ethane (%)</t>
  </si>
  <si>
    <t>Institute/department</t>
  </si>
  <si>
    <t>bed volume (ml)</t>
  </si>
  <si>
    <t>y CO2 (%) # product yield</t>
  </si>
  <si>
    <t>catalyst 1</t>
  </si>
  <si>
    <t>Institute-user-sample-1_PID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</si>
</sst>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83C2-3F16-47F5-B809-664830B9E641}">
  <dimension ref="A1:AE4"/>
  <sheetViews>
    <sheetView tabSelected="1" workbookViewId="0">
      <selection activeCell="D2" sqref="D2"/>
    </sheetView>
  </sheetViews>
  <sheetFormatPr defaultRowHeight="14.5" x14ac:dyDescent="0.35"/>
  <cols>
    <col min="2" max="2" width="13.90625" customWidth="1"/>
    <col min="3" max="3" width="14.1796875" customWidth="1"/>
    <col min="4" max="4" width="13.36328125" customWidth="1"/>
    <col min="6" max="6" width="13.26953125" customWidth="1"/>
    <col min="11" max="11" width="17.36328125" customWidth="1"/>
    <col min="12" max="12" width="14.36328125" customWidth="1"/>
    <col min="13" max="13" width="16.1796875" customWidth="1"/>
    <col min="14" max="14" width="17" customWidth="1"/>
    <col min="15" max="15" width="10.81640625" customWidth="1"/>
    <col min="16" max="16" width="11.1796875" customWidth="1"/>
    <col min="19" max="19" width="12.54296875" customWidth="1"/>
    <col min="20" max="20" width="14.26953125" customWidth="1"/>
    <col min="21" max="21" width="14.90625" customWidth="1"/>
    <col min="22" max="22" width="14.26953125" customWidth="1"/>
    <col min="23" max="23" width="10.54296875" customWidth="1"/>
    <col min="24" max="24" width="16.26953125" customWidth="1"/>
  </cols>
  <sheetData>
    <row r="1" spans="1:31" ht="52.5" customHeight="1" x14ac:dyDescent="0.35">
      <c r="A1" t="s">
        <v>0</v>
      </c>
      <c r="B1" t="s">
        <v>15</v>
      </c>
      <c r="C1" t="s">
        <v>17</v>
      </c>
      <c r="D1" t="s">
        <v>19</v>
      </c>
      <c r="E1" t="s">
        <v>20</v>
      </c>
      <c r="F1" t="s">
        <v>21</v>
      </c>
      <c r="G1" t="s">
        <v>1</v>
      </c>
      <c r="H1" s="1" t="s">
        <v>33</v>
      </c>
      <c r="I1" t="s">
        <v>2</v>
      </c>
      <c r="J1" t="s">
        <v>23</v>
      </c>
      <c r="K1" t="s">
        <v>25</v>
      </c>
      <c r="L1" t="s">
        <v>24</v>
      </c>
      <c r="M1" t="s">
        <v>27</v>
      </c>
      <c r="N1" t="s">
        <v>26</v>
      </c>
      <c r="O1" t="s">
        <v>3</v>
      </c>
      <c r="P1" t="s">
        <v>4</v>
      </c>
      <c r="Q1" t="s">
        <v>5</v>
      </c>
      <c r="R1" t="s">
        <v>28</v>
      </c>
      <c r="S1" t="s">
        <v>31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34</v>
      </c>
    </row>
    <row r="2" spans="1:31" x14ac:dyDescent="0.35">
      <c r="A2" t="s">
        <v>35</v>
      </c>
      <c r="B2" t="s">
        <v>16</v>
      </c>
      <c r="C2" t="s">
        <v>18</v>
      </c>
      <c r="D2" t="s">
        <v>36</v>
      </c>
      <c r="E2" t="s">
        <v>32</v>
      </c>
      <c r="F2" t="s">
        <v>22</v>
      </c>
      <c r="G2">
        <v>0.82120000000000004</v>
      </c>
      <c r="H2">
        <v>1</v>
      </c>
      <c r="I2">
        <v>1</v>
      </c>
      <c r="J2">
        <v>0.5</v>
      </c>
      <c r="K2">
        <v>500</v>
      </c>
      <c r="L2">
        <v>501.3</v>
      </c>
      <c r="M2">
        <v>1</v>
      </c>
      <c r="N2">
        <v>20</v>
      </c>
      <c r="O2">
        <v>1200</v>
      </c>
      <c r="P2">
        <v>3</v>
      </c>
      <c r="Q2">
        <v>9</v>
      </c>
      <c r="R2">
        <v>88</v>
      </c>
      <c r="S2">
        <v>2.5</v>
      </c>
      <c r="T2" s="2">
        <f>(1-S2/P2)*100</f>
        <v>16.666666666666664</v>
      </c>
      <c r="U2">
        <v>15</v>
      </c>
      <c r="V2">
        <v>20</v>
      </c>
      <c r="W2">
        <v>98</v>
      </c>
      <c r="X2">
        <v>0.23</v>
      </c>
      <c r="Y2">
        <v>0.22</v>
      </c>
      <c r="Z2">
        <v>0.5</v>
      </c>
      <c r="AA2">
        <v>98.3</v>
      </c>
      <c r="AB2">
        <v>0</v>
      </c>
      <c r="AC2">
        <f>100-AA2-Z2</f>
        <v>1.2000000000000028</v>
      </c>
      <c r="AD2">
        <v>0</v>
      </c>
      <c r="AE2">
        <f>AA2*T2/100</f>
        <v>16.383333333333329</v>
      </c>
    </row>
    <row r="3" spans="1:31" x14ac:dyDescent="0.35">
      <c r="I3">
        <v>2</v>
      </c>
      <c r="J3">
        <v>1</v>
      </c>
      <c r="K3">
        <v>500</v>
      </c>
      <c r="L3">
        <v>500.8</v>
      </c>
      <c r="M3">
        <v>1</v>
      </c>
      <c r="N3">
        <v>20</v>
      </c>
      <c r="O3">
        <v>1200</v>
      </c>
      <c r="P3">
        <v>3</v>
      </c>
      <c r="Q3">
        <v>9</v>
      </c>
      <c r="R3">
        <v>88</v>
      </c>
      <c r="S3">
        <v>2.5099999999999998</v>
      </c>
      <c r="T3" s="2">
        <f t="shared" ref="T3:T4" si="0">(1-S3/P3)*100</f>
        <v>16.333333333333343</v>
      </c>
      <c r="U3">
        <v>15</v>
      </c>
      <c r="V3">
        <v>20</v>
      </c>
      <c r="W3">
        <v>98</v>
      </c>
      <c r="X3">
        <v>0.23</v>
      </c>
      <c r="Y3">
        <v>0.22</v>
      </c>
      <c r="Z3">
        <v>0.5</v>
      </c>
      <c r="AA3">
        <v>98.3</v>
      </c>
      <c r="AB3">
        <v>0</v>
      </c>
      <c r="AC3">
        <f t="shared" ref="AC3:AC4" si="1">100-AA3-Z3</f>
        <v>1.2000000000000028</v>
      </c>
      <c r="AD3">
        <v>1</v>
      </c>
      <c r="AE3">
        <f t="shared" ref="AE3:AE4" si="2">AA3*T3/100</f>
        <v>16.055666666666674</v>
      </c>
    </row>
    <row r="4" spans="1:31" x14ac:dyDescent="0.35">
      <c r="I4">
        <v>3</v>
      </c>
      <c r="J4">
        <v>1.5</v>
      </c>
      <c r="K4">
        <v>500</v>
      </c>
      <c r="L4">
        <v>500.2</v>
      </c>
      <c r="M4">
        <v>1</v>
      </c>
      <c r="N4">
        <v>20</v>
      </c>
      <c r="O4">
        <v>1200</v>
      </c>
      <c r="P4">
        <v>3</v>
      </c>
      <c r="Q4">
        <v>9</v>
      </c>
      <c r="R4">
        <v>88</v>
      </c>
      <c r="S4">
        <v>2.48</v>
      </c>
      <c r="T4" s="2">
        <f t="shared" si="0"/>
        <v>17.333333333333336</v>
      </c>
      <c r="U4">
        <v>15</v>
      </c>
      <c r="V4">
        <v>20</v>
      </c>
      <c r="W4">
        <v>98</v>
      </c>
      <c r="X4">
        <v>0.23</v>
      </c>
      <c r="Y4">
        <v>0.22</v>
      </c>
      <c r="Z4">
        <v>0.5</v>
      </c>
      <c r="AA4">
        <v>98.3</v>
      </c>
      <c r="AB4">
        <v>0</v>
      </c>
      <c r="AC4">
        <f t="shared" si="1"/>
        <v>1.2000000000000028</v>
      </c>
      <c r="AD4">
        <v>2</v>
      </c>
      <c r="AE4">
        <f t="shared" si="2"/>
        <v>17.038666666666668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Schumann</dc:creator>
  <cp:lastModifiedBy>Julia Schumann</cp:lastModifiedBy>
  <dcterms:created xsi:type="dcterms:W3CDTF">2023-07-19T12:25:38Z</dcterms:created>
  <dcterms:modified xsi:type="dcterms:W3CDTF">2025-05-13T18:37:55Z</dcterms:modified>
</cp:coreProperties>
</file>