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anindra Saini\Downloads\"/>
    </mc:Choice>
  </mc:AlternateContent>
  <xr:revisionPtr revIDLastSave="0" documentId="13_ncr:1_{2A188820-5B1D-427B-9DD1-11EA4CEDD32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Q1." sheetId="1" r:id="rId1"/>
    <sheet name="Q2." sheetId="2" r:id="rId2"/>
    <sheet name="Q3." sheetId="4" r:id="rId3"/>
    <sheet name="Q4" sheetId="5" r:id="rId4"/>
  </sheets>
  <externalReferences>
    <externalReference r:id="rId5"/>
  </externalReferences>
  <definedNames>
    <definedName name="PRange">'[1]B(5)'!$B$6:INDEX('[1]B(5)'!$B$6:$B$85,MATCH(1000,'[1]B(5)'!$B$6:$B$85))</definedName>
    <definedName name="XRange">'[1]B(5)'!$A$6:INDEX('[1]B(5)'!$A$6:$A$85,MATCH(1000,'[1]B(5)'!$A$6:$A$85))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4" l="1"/>
  <c r="D25" i="4"/>
  <c r="C24" i="4"/>
  <c r="P6" i="4"/>
  <c r="C21" i="4"/>
  <c r="C26" i="2"/>
  <c r="C25" i="2"/>
  <c r="N17" i="2"/>
  <c r="N8" i="2"/>
  <c r="N9" i="2"/>
  <c r="N10" i="2"/>
  <c r="N11" i="2"/>
  <c r="N12" i="2"/>
  <c r="N13" i="2"/>
  <c r="N14" i="2"/>
  <c r="N15" i="2"/>
  <c r="N16" i="2"/>
  <c r="N7" i="2"/>
  <c r="M17" i="2"/>
  <c r="L9" i="2"/>
  <c r="L10" i="2" s="1"/>
  <c r="L11" i="2" s="1"/>
  <c r="L12" i="2" s="1"/>
  <c r="L13" i="2" s="1"/>
  <c r="L14" i="2" s="1"/>
  <c r="L15" i="2" s="1"/>
  <c r="L16" i="2" s="1"/>
  <c r="L21" i="1"/>
  <c r="L20" i="1"/>
  <c r="L18" i="1"/>
  <c r="L16" i="1"/>
  <c r="L14" i="1"/>
  <c r="M7" i="1"/>
  <c r="Q7" i="1" s="1"/>
  <c r="N7" i="1"/>
  <c r="O7" i="1"/>
  <c r="P7" i="1"/>
  <c r="M8" i="1"/>
  <c r="Q8" i="1" s="1"/>
  <c r="N8" i="1"/>
  <c r="O8" i="1"/>
  <c r="P8" i="1"/>
  <c r="M9" i="1"/>
  <c r="Q9" i="1" s="1"/>
  <c r="N9" i="1"/>
  <c r="O9" i="1"/>
  <c r="P9" i="1"/>
  <c r="N6" i="1"/>
  <c r="O6" i="1"/>
  <c r="O10" i="1" s="1"/>
  <c r="P6" i="1"/>
  <c r="M6" i="1"/>
  <c r="P10" i="1"/>
  <c r="O19" i="5"/>
  <c r="N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19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C20" i="5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J19" i="5"/>
  <c r="P7" i="4" l="1"/>
  <c r="N10" i="1"/>
  <c r="Q6" i="1"/>
  <c r="M10" i="1"/>
  <c r="L12" i="5"/>
  <c r="B9" i="2"/>
  <c r="B10" i="2" s="1"/>
  <c r="B11" i="2" s="1"/>
  <c r="B12" i="2" s="1"/>
  <c r="B13" i="2" s="1"/>
  <c r="B14" i="2" s="1"/>
  <c r="B15" i="2" s="1"/>
  <c r="B16" i="2" s="1"/>
  <c r="P8" i="4" l="1"/>
  <c r="Q10" i="1"/>
  <c r="G9" i="1"/>
  <c r="G8" i="1"/>
  <c r="G7" i="1"/>
  <c r="G6" i="1"/>
  <c r="F10" i="1"/>
  <c r="E10" i="1"/>
  <c r="D10" i="1"/>
  <c r="C10" i="1"/>
  <c r="G10" i="1" s="1"/>
  <c r="P9" i="4" l="1"/>
  <c r="P10" i="4" l="1"/>
  <c r="P11" i="4" l="1"/>
  <c r="C23" i="4"/>
  <c r="P12" i="4" l="1"/>
  <c r="P13" i="4" l="1"/>
  <c r="P14" i="4" l="1"/>
  <c r="P15" i="4" l="1"/>
  <c r="P16" i="4" l="1"/>
  <c r="P17" i="4" l="1"/>
  <c r="P18" i="4" l="1"/>
  <c r="P19" i="4" l="1"/>
  <c r="P20" i="4" l="1"/>
  <c r="P21" i="4" l="1"/>
  <c r="P22" i="4" l="1"/>
  <c r="P23" i="4" l="1"/>
  <c r="P24" i="4" l="1"/>
  <c r="P25" i="4" l="1"/>
  <c r="C22" i="4" l="1"/>
  <c r="Q25" i="4"/>
  <c r="Q5" i="4"/>
  <c r="R5" i="4" s="1"/>
  <c r="R25" i="4"/>
  <c r="Q6" i="4"/>
  <c r="R6" i="4" s="1"/>
  <c r="Q7" i="4"/>
  <c r="R7" i="4" s="1"/>
  <c r="Q8" i="4"/>
  <c r="R8" i="4" s="1"/>
  <c r="Q9" i="4"/>
  <c r="R9" i="4" s="1"/>
  <c r="Q10" i="4"/>
  <c r="R10" i="4" s="1"/>
  <c r="Q11" i="4"/>
  <c r="R11" i="4" s="1"/>
  <c r="Q12" i="4"/>
  <c r="R12" i="4" s="1"/>
  <c r="Q13" i="4"/>
  <c r="R13" i="4" s="1"/>
  <c r="Q14" i="4"/>
  <c r="R14" i="4" s="1"/>
  <c r="Q15" i="4"/>
  <c r="R15" i="4" s="1"/>
  <c r="Q16" i="4"/>
  <c r="R16" i="4" s="1"/>
  <c r="Q17" i="4"/>
  <c r="R17" i="4" s="1"/>
  <c r="Q18" i="4"/>
  <c r="R18" i="4" s="1"/>
  <c r="Q19" i="4"/>
  <c r="R19" i="4" s="1"/>
  <c r="Q20" i="4"/>
  <c r="R20" i="4" s="1"/>
  <c r="Q21" i="4"/>
  <c r="R21" i="4" s="1"/>
  <c r="Q22" i="4"/>
  <c r="R22" i="4" s="1"/>
  <c r="Q23" i="4"/>
  <c r="R23" i="4" s="1"/>
  <c r="Q24" i="4"/>
  <c r="R24" i="4" s="1"/>
</calcChain>
</file>

<file path=xl/sharedStrings.xml><?xml version="1.0" encoding="utf-8"?>
<sst xmlns="http://schemas.openxmlformats.org/spreadsheetml/2006/main" count="118" uniqueCount="91">
  <si>
    <t>Q1.</t>
  </si>
  <si>
    <t xml:space="preserve">The U.S. Census bureau serves as the leading source of quantitative data about the nation’s people and economy. The following crosstabulation </t>
  </si>
  <si>
    <t>shows the number of households (1000s) and the household income by the highest level of education for the head of</t>
  </si>
  <si>
    <t>household (U.S. Census bureau website, 2013). Only households in which the head has a high school diploma or more are included.</t>
  </si>
  <si>
    <t>Highesh Level of education</t>
  </si>
  <si>
    <t>Under $25,000</t>
  </si>
  <si>
    <t>$25,000 to $49,999</t>
  </si>
  <si>
    <t>$50,000 to $99,999</t>
  </si>
  <si>
    <t>$100,000 and over</t>
  </si>
  <si>
    <t>TOTAL</t>
  </si>
  <si>
    <t>High School Diploma</t>
  </si>
  <si>
    <t>Bachelor's degree</t>
  </si>
  <si>
    <t>Master's degree</t>
  </si>
  <si>
    <t>Doctoral degree</t>
  </si>
  <si>
    <t>Questions:</t>
  </si>
  <si>
    <t>a. Develop a joint probability table.</t>
  </si>
  <si>
    <t>b. What is the probability of the head of one of these households having a master’s degree</t>
  </si>
  <si>
    <t>or more education?</t>
  </si>
  <si>
    <t>d. What is the probability of one of these households having an income below $25,000?</t>
  </si>
  <si>
    <t>f. Is household income independent of educational level?</t>
  </si>
  <si>
    <t>Q2.</t>
  </si>
  <si>
    <t>Statistics, January 2010). Suppose the following data are for a particular region in upstate</t>
  </si>
  <si>
    <t>New York. The values in the first column show the number of months unemployed and</t>
  </si>
  <si>
    <t>the values in the second column show the corresponding number of unemployed persons.</t>
  </si>
  <si>
    <t>For unemployed persons in the United States, the average number of months of unemployment at the end of December 2009 was approximately seven months (Bureau of Labor</t>
  </si>
  <si>
    <t>Months Unemployed</t>
  </si>
  <si>
    <t>Number Unemployed</t>
  </si>
  <si>
    <t>Let x be a random variable indicating the number of months a person is unemployed.</t>
  </si>
  <si>
    <t>a. Use the data to develop an empirical discrete probability distribution for x.</t>
  </si>
  <si>
    <t>b. Draw a graph of the probability distribution.</t>
  </si>
  <si>
    <t>c. What is the probability that a person is unemployed for two months or less? Unemployed for more than two months?</t>
  </si>
  <si>
    <t>d. What is the probability that a person is unemployed for more than six months?</t>
  </si>
  <si>
    <t>Q3.</t>
  </si>
  <si>
    <t>e. For the sample of 20 Internet browser users, compute the variance and standard deviation for the number of Chrome users.</t>
  </si>
  <si>
    <t>users.</t>
  </si>
  <si>
    <t>d. For the sample of 20 Internet browser users, compute the expected number of Chrome</t>
  </si>
  <si>
    <t>their Internet browser.</t>
  </si>
  <si>
    <t>c. Compute the probability that between 3 and 7 of the 20 Internet browser users use Chrome as</t>
  </si>
  <si>
    <t>b. Compute the probability that at least 3 of the 20 Internet browser users use Chrome as</t>
  </si>
  <si>
    <t>as their Internet browser.</t>
  </si>
  <si>
    <t>a. Compute the probability that exactly 8 of the 20 Internet browser users use Chrome</t>
  </si>
  <si>
    <t>Questions</t>
  </si>
  <si>
    <t>20 Internet browser users, answer the following questions.</t>
  </si>
  <si>
    <t>browser market (Forbes website, December 15, 2014). For a randomly selected group of</t>
  </si>
  <si>
    <t>browser exceeded a 20% market share for the first time, with a 20.37% share of the</t>
  </si>
  <si>
    <t>Market-share-analysis company Net Applications monitors and reports on Internet</t>
  </si>
  <si>
    <t>browser usage. According to Net Applications, in the summer of 2014, Google’s Chrome</t>
  </si>
  <si>
    <t>e. What is the probability of a household headed by someone with a bachelor’s degree given that</t>
  </si>
  <si>
    <t>household is earning less than $25,000?</t>
  </si>
  <si>
    <t xml:space="preserve"> and the household is earning $100,000 or more?</t>
  </si>
  <si>
    <t>c. What is the probability of a household headed by someone with a high school diploma (given)</t>
  </si>
  <si>
    <t xml:space="preserve"> that the household is earning $100,000 or more?</t>
  </si>
  <si>
    <t>c. What is the probability of a household headed by someone with a high school diploma, given</t>
  </si>
  <si>
    <t xml:space="preserve">Compute the probability of 5 coins, P( Number of heads = k )
</t>
  </si>
  <si>
    <t>RE = throwing 5 coins</t>
  </si>
  <si>
    <t>SS = 2^5</t>
  </si>
  <si>
    <t>5 fair coins are tossed</t>
  </si>
  <si>
    <t>Automate</t>
  </si>
  <si>
    <t>X = number of heads  (1 means head, 0 means tail)</t>
  </si>
  <si>
    <t>Set the value of  k</t>
  </si>
  <si>
    <t>k</t>
  </si>
  <si>
    <t>The probability of the event  "X = k "</t>
  </si>
  <si>
    <t>P( X =  k )</t>
  </si>
  <si>
    <t>is calculated</t>
  </si>
  <si>
    <t xml:space="preserve">  </t>
  </si>
  <si>
    <t>List of all outcomes</t>
  </si>
  <si>
    <t>Event analyzed</t>
  </si>
  <si>
    <t>Number of</t>
  </si>
  <si>
    <t>favorable</t>
  </si>
  <si>
    <t>all</t>
  </si>
  <si>
    <t>No.</t>
  </si>
  <si>
    <t>Coin1</t>
  </si>
  <si>
    <t>Coin2</t>
  </si>
  <si>
    <t>Coin3</t>
  </si>
  <si>
    <t>Coin4</t>
  </si>
  <si>
    <t>Coin5</t>
  </si>
  <si>
    <t>X</t>
  </si>
  <si>
    <t>X = k ?</t>
  </si>
  <si>
    <t>outcomes</t>
  </si>
  <si>
    <t>Q4.</t>
  </si>
  <si>
    <t>a.</t>
  </si>
  <si>
    <t>=</t>
  </si>
  <si>
    <t>yes</t>
  </si>
  <si>
    <t>p(x)</t>
  </si>
  <si>
    <t>b.</t>
  </si>
  <si>
    <t>c.</t>
  </si>
  <si>
    <t>d.</t>
  </si>
  <si>
    <t>n=</t>
  </si>
  <si>
    <t>e</t>
  </si>
  <si>
    <t>var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</si>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</sst>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b/>
      <sz val="12"/>
      <color indexed="17"/>
      <name val="Times New Roman"/>
      <family val="1"/>
    </font>
    <font>
      <b/>
      <sz val="14"/>
      <color indexed="10"/>
      <name val="Arial"/>
      <family val="2"/>
      <charset val="238"/>
    </font>
    <font>
      <b/>
      <sz val="10"/>
      <color indexed="17"/>
      <name val="Arial"/>
      <family val="2"/>
      <charset val="238"/>
    </font>
    <font>
      <b/>
      <sz val="10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4"/>
      <name val="Arial"/>
      <family val="2"/>
      <charset val="238"/>
    </font>
    <font>
      <b/>
      <sz val="10"/>
      <color indexed="10"/>
      <name val="Arial"/>
      <family val="2"/>
      <charset val="238"/>
    </font>
    <font>
      <b/>
      <sz val="10"/>
      <color indexed="12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4" fillId="0" borderId="0"/>
    <xf numFmtId="9" fontId="6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2" xfId="0" applyFont="1" applyBorder="1" applyAlignment="1">
      <alignment horizontal="center"/>
    </xf>
    <xf numFmtId="0" fontId="2" fillId="0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0" fontId="1" fillId="0" borderId="0" xfId="0" applyNumberFormat="1" applyFont="1"/>
    <xf numFmtId="164" fontId="1" fillId="0" borderId="0" xfId="2" applyNumberFormat="1" applyFont="1" applyAlignment="1">
      <alignment horizontal="left"/>
    </xf>
    <xf numFmtId="10" fontId="2" fillId="0" borderId="0" xfId="0" applyNumberFormat="1" applyFont="1" applyAlignment="1">
      <alignment horizontal="center"/>
    </xf>
    <xf numFmtId="0" fontId="1" fillId="0" borderId="0" xfId="0" applyFont="1" applyFill="1"/>
    <xf numFmtId="0" fontId="5" fillId="0" borderId="0" xfId="3" applyFont="1" applyAlignment="1">
      <alignment horizontal="left"/>
    </xf>
    <xf numFmtId="0" fontId="6" fillId="0" borderId="0" xfId="3" applyFont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0" fontId="5" fillId="0" borderId="0" xfId="3" applyFont="1"/>
    <xf numFmtId="0" fontId="9" fillId="0" borderId="0" xfId="3" applyFont="1" applyAlignment="1">
      <alignment horizontal="left"/>
    </xf>
    <xf numFmtId="0" fontId="4" fillId="0" borderId="0" xfId="3" applyAlignment="1">
      <alignment horizontal="left"/>
    </xf>
    <xf numFmtId="0" fontId="11" fillId="0" borderId="0" xfId="3" applyFont="1" applyAlignment="1">
      <alignment horizontal="left"/>
    </xf>
    <xf numFmtId="0" fontId="12" fillId="0" borderId="0" xfId="3" applyFont="1" applyAlignment="1">
      <alignment horizontal="left"/>
    </xf>
    <xf numFmtId="0" fontId="15" fillId="0" borderId="0" xfId="3" applyFont="1" applyAlignment="1">
      <alignment horizontal="left"/>
    </xf>
    <xf numFmtId="0" fontId="12" fillId="6" borderId="5" xfId="3" applyFont="1" applyFill="1" applyBorder="1" applyAlignment="1">
      <alignment horizontal="left" vertical="center"/>
    </xf>
    <xf numFmtId="0" fontId="12" fillId="6" borderId="6" xfId="3" applyFont="1" applyFill="1" applyBorder="1" applyAlignment="1">
      <alignment horizontal="left"/>
    </xf>
    <xf numFmtId="0" fontId="15" fillId="6" borderId="6" xfId="3" applyFont="1" applyFill="1" applyBorder="1" applyAlignment="1">
      <alignment horizontal="left"/>
    </xf>
    <xf numFmtId="0" fontId="15" fillId="6" borderId="7" xfId="3" applyFont="1" applyFill="1" applyBorder="1" applyAlignment="1">
      <alignment horizontal="left"/>
    </xf>
    <xf numFmtId="0" fontId="12" fillId="6" borderId="8" xfId="3" applyFont="1" applyFill="1" applyBorder="1" applyAlignment="1">
      <alignment horizontal="left" vertical="center"/>
    </xf>
    <xf numFmtId="0" fontId="12" fillId="6" borderId="2" xfId="3" applyFont="1" applyFill="1" applyBorder="1" applyAlignment="1">
      <alignment horizontal="left"/>
    </xf>
    <xf numFmtId="0" fontId="15" fillId="6" borderId="2" xfId="3" applyFont="1" applyFill="1" applyBorder="1" applyAlignment="1">
      <alignment horizontal="left"/>
    </xf>
    <xf numFmtId="0" fontId="15" fillId="6" borderId="3" xfId="3" applyFont="1" applyFill="1" applyBorder="1" applyAlignment="1">
      <alignment horizontal="left"/>
    </xf>
    <xf numFmtId="0" fontId="16" fillId="0" borderId="9" xfId="3" applyFont="1" applyBorder="1" applyAlignment="1">
      <alignment horizontal="left"/>
    </xf>
    <xf numFmtId="0" fontId="16" fillId="0" borderId="11" xfId="3" applyFont="1" applyBorder="1" applyAlignment="1">
      <alignment horizontal="left"/>
    </xf>
    <xf numFmtId="0" fontId="11" fillId="0" borderId="12" xfId="3" applyFont="1" applyBorder="1" applyAlignment="1">
      <alignment horizontal="left"/>
    </xf>
    <xf numFmtId="0" fontId="11" fillId="0" borderId="13" xfId="3" applyFont="1" applyBorder="1" applyAlignment="1">
      <alignment horizontal="left"/>
    </xf>
    <xf numFmtId="0" fontId="15" fillId="0" borderId="4" xfId="3" applyFont="1" applyBorder="1" applyAlignment="1">
      <alignment horizontal="center"/>
    </xf>
    <xf numFmtId="0" fontId="16" fillId="0" borderId="4" xfId="3" applyFont="1" applyBorder="1" applyAlignment="1">
      <alignment horizontal="left"/>
    </xf>
    <xf numFmtId="0" fontId="12" fillId="0" borderId="0" xfId="3" applyFont="1"/>
    <xf numFmtId="0" fontId="11" fillId="0" borderId="14" xfId="3" applyFont="1" applyBorder="1" applyAlignment="1">
      <alignment horizontal="left"/>
    </xf>
    <xf numFmtId="0" fontId="15" fillId="5" borderId="0" xfId="3" applyFont="1" applyFill="1" applyAlignment="1">
      <alignment horizontal="center"/>
    </xf>
    <xf numFmtId="0" fontId="16" fillId="0" borderId="0" xfId="3" applyFont="1" applyAlignment="1">
      <alignment horizontal="center"/>
    </xf>
    <xf numFmtId="0" fontId="16" fillId="0" borderId="0" xfId="3" applyFont="1" applyAlignment="1">
      <alignment horizontal="left"/>
    </xf>
    <xf numFmtId="0" fontId="11" fillId="0" borderId="4" xfId="3" applyFont="1" applyBorder="1" applyAlignment="1">
      <alignment horizontal="left"/>
    </xf>
    <xf numFmtId="0" fontId="12" fillId="0" borderId="4" xfId="3" applyFont="1" applyBorder="1" applyAlignment="1">
      <alignment horizontal="left"/>
    </xf>
    <xf numFmtId="0" fontId="15" fillId="0" borderId="9" xfId="3" applyFont="1" applyBorder="1" applyAlignment="1">
      <alignment horizontal="center"/>
    </xf>
    <xf numFmtId="0" fontId="15" fillId="0" borderId="10" xfId="3" applyFont="1" applyBorder="1" applyAlignment="1">
      <alignment horizontal="center"/>
    </xf>
    <xf numFmtId="0" fontId="15" fillId="0" borderId="11" xfId="3" applyFont="1" applyBorder="1" applyAlignment="1">
      <alignment horizontal="center"/>
    </xf>
    <xf numFmtId="0" fontId="10" fillId="3" borderId="5" xfId="3" applyFont="1" applyFill="1" applyBorder="1" applyAlignment="1">
      <alignment horizontal="left" vertical="center"/>
    </xf>
    <xf numFmtId="0" fontId="10" fillId="3" borderId="6" xfId="3" applyFont="1" applyFill="1" applyBorder="1" applyAlignment="1">
      <alignment horizontal="left" vertical="center"/>
    </xf>
    <xf numFmtId="0" fontId="10" fillId="3" borderId="7" xfId="3" applyFont="1" applyFill="1" applyBorder="1" applyAlignment="1">
      <alignment horizontal="left" vertical="center"/>
    </xf>
    <xf numFmtId="0" fontId="10" fillId="3" borderId="8" xfId="3" applyFont="1" applyFill="1" applyBorder="1" applyAlignment="1">
      <alignment horizontal="left" vertical="center"/>
    </xf>
    <xf numFmtId="0" fontId="10" fillId="3" borderId="2" xfId="3" applyFont="1" applyFill="1" applyBorder="1" applyAlignment="1">
      <alignment horizontal="left" vertical="center"/>
    </xf>
    <xf numFmtId="0" fontId="10" fillId="3" borderId="3" xfId="3" applyFont="1" applyFill="1" applyBorder="1" applyAlignment="1">
      <alignment horizontal="left" vertical="center"/>
    </xf>
    <xf numFmtId="0" fontId="13" fillId="3" borderId="5" xfId="3" applyFont="1" applyFill="1" applyBorder="1" applyAlignment="1">
      <alignment horizontal="left" vertical="center"/>
    </xf>
    <xf numFmtId="0" fontId="13" fillId="3" borderId="6" xfId="3" applyFont="1" applyFill="1" applyBorder="1" applyAlignment="1">
      <alignment horizontal="left" vertical="center"/>
    </xf>
    <xf numFmtId="0" fontId="13" fillId="3" borderId="7" xfId="3" applyFont="1" applyFill="1" applyBorder="1" applyAlignment="1">
      <alignment horizontal="left" vertical="center"/>
    </xf>
    <xf numFmtId="0" fontId="13" fillId="3" borderId="8" xfId="3" applyFont="1" applyFill="1" applyBorder="1" applyAlignment="1">
      <alignment horizontal="left" vertical="center"/>
    </xf>
    <xf numFmtId="0" fontId="13" fillId="3" borderId="2" xfId="3" applyFont="1" applyFill="1" applyBorder="1" applyAlignment="1">
      <alignment horizontal="left" vertical="center"/>
    </xf>
    <xf numFmtId="0" fontId="13" fillId="3" borderId="3" xfId="3" applyFont="1" applyFill="1" applyBorder="1" applyAlignment="1">
      <alignment horizontal="left" vertical="center"/>
    </xf>
    <xf numFmtId="0" fontId="14" fillId="4" borderId="5" xfId="3" applyFont="1" applyFill="1" applyBorder="1" applyAlignment="1">
      <alignment horizontal="left" vertical="center"/>
    </xf>
    <xf numFmtId="0" fontId="14" fillId="4" borderId="6" xfId="3" applyFont="1" applyFill="1" applyBorder="1" applyAlignment="1">
      <alignment horizontal="left" vertical="center"/>
    </xf>
    <xf numFmtId="0" fontId="14" fillId="4" borderId="7" xfId="3" applyFont="1" applyFill="1" applyBorder="1" applyAlignment="1">
      <alignment horizontal="left" vertical="center"/>
    </xf>
    <xf numFmtId="0" fontId="14" fillId="4" borderId="8" xfId="3" applyFont="1" applyFill="1" applyBorder="1" applyAlignment="1">
      <alignment horizontal="left" vertical="center"/>
    </xf>
    <xf numFmtId="0" fontId="14" fillId="4" borderId="2" xfId="3" applyFont="1" applyFill="1" applyBorder="1" applyAlignment="1">
      <alignment horizontal="left" vertical="center"/>
    </xf>
    <xf numFmtId="0" fontId="14" fillId="4" borderId="3" xfId="3" applyFont="1" applyFill="1" applyBorder="1" applyAlignment="1">
      <alignment horizontal="left" vertical="center"/>
    </xf>
    <xf numFmtId="0" fontId="14" fillId="0" borderId="4" xfId="3" applyFont="1" applyBorder="1" applyAlignment="1">
      <alignment horizontal="center" vertical="center"/>
    </xf>
    <xf numFmtId="0" fontId="14" fillId="5" borderId="4" xfId="3" quotePrefix="1" applyFont="1" applyFill="1" applyBorder="1" applyAlignment="1">
      <alignment horizontal="center" vertical="center"/>
    </xf>
    <xf numFmtId="10" fontId="14" fillId="5" borderId="4" xfId="4" applyNumberFormat="1" applyFont="1" applyFill="1" applyBorder="1" applyAlignment="1">
      <alignment horizontal="center" vertical="center"/>
    </xf>
    <xf numFmtId="165" fontId="1" fillId="2" borderId="0" xfId="2" applyNumberFormat="1" applyFont="1" applyFill="1" applyAlignment="1">
      <alignment horizontal="center"/>
    </xf>
    <xf numFmtId="165" fontId="1" fillId="0" borderId="0" xfId="2" applyNumberFormat="1" applyFont="1" applyAlignment="1">
      <alignment horizontal="center"/>
    </xf>
    <xf numFmtId="165" fontId="1" fillId="0" borderId="2" xfId="2" applyNumberFormat="1" applyFont="1" applyBorder="1" applyAlignment="1">
      <alignment horizontal="center"/>
    </xf>
    <xf numFmtId="165" fontId="1" fillId="0" borderId="1" xfId="2" applyNumberFormat="1" applyFont="1" applyBorder="1" applyAlignment="1">
      <alignment horizontal="center"/>
    </xf>
    <xf numFmtId="165" fontId="1" fillId="0" borderId="0" xfId="0" applyNumberFormat="1" applyFont="1"/>
    <xf numFmtId="165" fontId="1" fillId="0" borderId="0" xfId="2" applyNumberFormat="1" applyFont="1"/>
    <xf numFmtId="0" fontId="1" fillId="0" borderId="0" xfId="0" applyFont="1" applyAlignment="1">
      <alignment horizontal="right"/>
    </xf>
  </cellXfs>
  <cellStyles count="5">
    <cellStyle name="Normal" xfId="0" builtinId="0"/>
    <cellStyle name="Normal 2" xfId="1" xr:uid="{C21A8E64-8FB7-4651-96D6-65282336D309}"/>
    <cellStyle name="Normal 2 2" xfId="3" xr:uid="{F489C8FF-41C8-4BBD-9573-DFDE24BE304B}"/>
    <cellStyle name="Percent" xfId="2" builtinId="5"/>
    <cellStyle name="Percent 2" xfId="4" xr:uid="{DD5A2AB0-278F-4DA8-9DEF-6CEB6F99FFB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'Q2.'!$N$6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'Q2.'!$L$7:$L$16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'Q2.'!$N$7:$N$16</c:f>
              <c:numCache>
                <c:formatCode>0.000%</c:formatCode>
                <c:ptCount val="10"/>
                <c:pt idx="0">
                  <c:v>3.8146431881371644E-2</c:v>
                </c:pt>
                <c:pt idx="1">
                  <c:v>6.2502316960148283E-2</c:v>
                </c:pt>
                <c:pt idx="2">
                  <c:v>8.4114921223354955E-2</c:v>
                </c:pt>
                <c:pt idx="3">
                  <c:v>9.9165894346617239E-2</c:v>
                </c:pt>
                <c:pt idx="4">
                  <c:v>0.12926784059314181</c:v>
                </c:pt>
                <c:pt idx="5">
                  <c:v>0.17245597775718258</c:v>
                </c:pt>
                <c:pt idx="6">
                  <c:v>0.153660797034291</c:v>
                </c:pt>
                <c:pt idx="7">
                  <c:v>0.13297497683039852</c:v>
                </c:pt>
                <c:pt idx="8">
                  <c:v>8.6190917516218726E-2</c:v>
                </c:pt>
                <c:pt idx="9">
                  <c:v>4.1519925857275257E-2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4-4185-AD70-4D1A518A3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252015"/>
        <c:axId val="1407238703"/>
      </c:barChart>
      <c:catAx>
        <c:axId val="140725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38703"/>
        <c:crosses val="autoZero"/>
        <c:auto val="1"/>
        <c:lblAlgn val="ctr"/>
        <c:lblOffset val="100"/>
        <c:noMultiLvlLbl val="0"/>
      </c:catAx>
      <c:valAx>
        <c:axId val="14072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5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259080</xdr:colOff>
      <xdr:row>22</xdr:row>
      <xdr:rowOff>137160</xdr:rowOff>
    </xdr:from>
    <xdr:to>
      <xdr:col>17</xdr:col>
      <xdr:colOff>426720</xdr:colOff>
      <xdr:row>36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6A7D-040B-68F7-FF3E-80ABA5BE4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kh/Desktop/SMDA/Ebooks/Statistical%20Analysis%20Excel%20-%20Youtube/Excel2013StatisticsChapter0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(3an) (2)"/>
      <sheetName val="Topics"/>
      <sheetName val="Detailed Topic List"/>
      <sheetName val="Keyboards"/>
      <sheetName val="Notes"/>
      <sheetName val="Print B"/>
      <sheetName val="Print P"/>
      <sheetName val="PD(1)"/>
      <sheetName val="PD(2)"/>
      <sheetName val="PD(2an)"/>
      <sheetName val="PD(3)"/>
      <sheetName val="PD(3an)"/>
      <sheetName val="EVSD(1)"/>
      <sheetName val="EVSD(1an)"/>
      <sheetName val="EVSD(2)"/>
      <sheetName val="EVSD(2an)"/>
      <sheetName val="BDPD"/>
      <sheetName val="B(1)"/>
      <sheetName val="B(1an)"/>
      <sheetName val="B(2)"/>
      <sheetName val="B(2an)"/>
      <sheetName val="B(3)"/>
      <sheetName val="B(3an)"/>
      <sheetName val="B(4)"/>
      <sheetName val="B(4an)"/>
      <sheetName val="B(5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6">
          <cell r="A6">
            <v>0</v>
          </cell>
          <cell r="B6">
            <v>0.34867844009999993</v>
          </cell>
        </row>
        <row r="7">
          <cell r="A7">
            <v>1</v>
          </cell>
          <cell r="B7">
            <v>0.38742048899999998</v>
          </cell>
        </row>
        <row r="8">
          <cell r="A8">
            <v>2</v>
          </cell>
          <cell r="B8">
            <v>0.19371024450000005</v>
          </cell>
        </row>
        <row r="9">
          <cell r="A9">
            <v>3</v>
          </cell>
          <cell r="B9">
            <v>5.739562799999999E-2</v>
          </cell>
        </row>
        <row r="10">
          <cell r="A10">
            <v>4</v>
          </cell>
          <cell r="B10">
            <v>1.1160261000000003E-2</v>
          </cell>
        </row>
        <row r="11">
          <cell r="A11">
            <v>5</v>
          </cell>
          <cell r="B11">
            <v>1.4880348000000001E-3</v>
          </cell>
        </row>
        <row r="12">
          <cell r="A12">
            <v>6</v>
          </cell>
          <cell r="B12">
            <v>1.3778099999999988E-4</v>
          </cell>
        </row>
        <row r="13">
          <cell r="A13">
            <v>7</v>
          </cell>
          <cell r="B13">
            <v>8.7480000000000084E-6</v>
          </cell>
        </row>
        <row r="14">
          <cell r="A14">
            <v>8</v>
          </cell>
          <cell r="B14">
            <v>3.6450000000000065E-7</v>
          </cell>
        </row>
        <row r="15">
          <cell r="A15">
            <v>9</v>
          </cell>
          <cell r="B15">
            <v>8.9999999999999962E-9</v>
          </cell>
        </row>
        <row r="16">
          <cell r="A16">
            <v>10</v>
          </cell>
          <cell r="B16">
            <v>1.0000000000000031E-10</v>
          </cell>
        </row>
        <row r="17">
          <cell r="A17" t="str">
            <v/>
          </cell>
          <cell r="B17" t="str">
            <v/>
          </cell>
        </row>
        <row r="18">
          <cell r="A18" t="str">
            <v/>
          </cell>
          <cell r="B18" t="str">
            <v/>
          </cell>
        </row>
        <row r="19">
          <cell r="A19" t="str">
            <v/>
          </cell>
          <cell r="B19" t="str">
            <v/>
          </cell>
        </row>
        <row r="20">
          <cell r="A20" t="str">
            <v/>
          </cell>
          <cell r="B20" t="str">
            <v/>
          </cell>
        </row>
        <row r="21">
          <cell r="A21" t="str">
            <v/>
          </cell>
          <cell r="B21" t="str">
            <v/>
          </cell>
        </row>
        <row r="22">
          <cell r="A22" t="str">
            <v/>
          </cell>
          <cell r="B22" t="str">
            <v/>
          </cell>
        </row>
        <row r="23">
          <cell r="A23" t="str">
            <v/>
          </cell>
          <cell r="B23" t="str">
            <v/>
          </cell>
        </row>
        <row r="24">
          <cell r="A24" t="str">
            <v/>
          </cell>
          <cell r="B24" t="str">
            <v/>
          </cell>
        </row>
        <row r="25">
          <cell r="A25" t="str">
            <v/>
          </cell>
          <cell r="B25" t="str">
            <v/>
          </cell>
        </row>
        <row r="26">
          <cell r="A26" t="str">
            <v/>
          </cell>
          <cell r="B26" t="str">
            <v/>
          </cell>
        </row>
        <row r="27">
          <cell r="A27" t="str">
            <v/>
          </cell>
          <cell r="B27" t="str">
            <v/>
          </cell>
        </row>
        <row r="28">
          <cell r="A28" t="str">
            <v/>
          </cell>
          <cell r="B28" t="str">
            <v/>
          </cell>
        </row>
        <row r="29">
          <cell r="A29" t="str">
            <v/>
          </cell>
          <cell r="B29" t="str">
            <v/>
          </cell>
        </row>
        <row r="30">
          <cell r="A30" t="str">
            <v/>
          </cell>
          <cell r="B30" t="str">
            <v/>
          </cell>
        </row>
        <row r="31">
          <cell r="A31" t="str">
            <v/>
          </cell>
          <cell r="B31" t="str">
            <v/>
          </cell>
        </row>
        <row r="32">
          <cell r="A32" t="str">
            <v/>
          </cell>
          <cell r="B32" t="str">
            <v/>
          </cell>
        </row>
        <row r="33">
          <cell r="A33" t="str">
            <v/>
          </cell>
          <cell r="B33" t="str">
            <v/>
          </cell>
        </row>
        <row r="34">
          <cell r="A34" t="str">
            <v/>
          </cell>
          <cell r="B34" t="str">
            <v/>
          </cell>
        </row>
        <row r="35">
          <cell r="A35" t="str">
            <v/>
          </cell>
          <cell r="B35" t="str">
            <v/>
          </cell>
        </row>
        <row r="36">
          <cell r="A36" t="str">
            <v/>
          </cell>
          <cell r="B36" t="str">
            <v/>
          </cell>
        </row>
        <row r="37">
          <cell r="A37" t="str">
            <v/>
          </cell>
          <cell r="B37" t="str">
            <v/>
          </cell>
        </row>
        <row r="38">
          <cell r="A38" t="str">
            <v/>
          </cell>
          <cell r="B38" t="str">
            <v/>
          </cell>
        </row>
        <row r="39">
          <cell r="A39" t="str">
            <v/>
          </cell>
          <cell r="B39" t="str">
            <v/>
          </cell>
        </row>
        <row r="40">
          <cell r="A40" t="str">
            <v/>
          </cell>
          <cell r="B40" t="str">
            <v/>
          </cell>
        </row>
        <row r="41">
          <cell r="A41" t="str">
            <v/>
          </cell>
          <cell r="B41" t="str">
            <v/>
          </cell>
        </row>
        <row r="42">
          <cell r="A42" t="str">
            <v/>
          </cell>
          <cell r="B42" t="str">
            <v/>
          </cell>
        </row>
        <row r="43">
          <cell r="A43" t="str">
            <v/>
          </cell>
          <cell r="B43" t="str">
            <v/>
          </cell>
        </row>
        <row r="44">
          <cell r="A44" t="str">
            <v/>
          </cell>
          <cell r="B44" t="str">
            <v/>
          </cell>
        </row>
        <row r="45">
          <cell r="A45" t="str">
            <v/>
          </cell>
          <cell r="B45" t="str">
            <v/>
          </cell>
        </row>
        <row r="46">
          <cell r="A46" t="str">
            <v/>
          </cell>
          <cell r="B46" t="str">
            <v/>
          </cell>
        </row>
        <row r="47">
          <cell r="A47" t="str">
            <v/>
          </cell>
          <cell r="B47" t="str">
            <v/>
          </cell>
        </row>
        <row r="48">
          <cell r="A48" t="str">
            <v/>
          </cell>
          <cell r="B48" t="str">
            <v/>
          </cell>
        </row>
        <row r="49">
          <cell r="A49" t="str">
            <v/>
          </cell>
          <cell r="B49" t="str">
            <v/>
          </cell>
        </row>
        <row r="50">
          <cell r="A50" t="str">
            <v/>
          </cell>
          <cell r="B50" t="str">
            <v/>
          </cell>
        </row>
        <row r="51">
          <cell r="A51" t="str">
            <v/>
          </cell>
          <cell r="B51" t="str">
            <v/>
          </cell>
        </row>
        <row r="52">
          <cell r="A52" t="str">
            <v/>
          </cell>
          <cell r="B52" t="str">
            <v/>
          </cell>
        </row>
        <row r="53">
          <cell r="A53" t="str">
            <v/>
          </cell>
          <cell r="B53" t="str">
            <v/>
          </cell>
        </row>
        <row r="54">
          <cell r="A54" t="str">
            <v/>
          </cell>
          <cell r="B54" t="str">
            <v/>
          </cell>
        </row>
        <row r="55">
          <cell r="A55" t="str">
            <v/>
          </cell>
          <cell r="B55" t="str">
            <v/>
          </cell>
        </row>
        <row r="56">
          <cell r="A56" t="str">
            <v/>
          </cell>
          <cell r="B56" t="str">
            <v/>
          </cell>
        </row>
        <row r="57">
          <cell r="A57" t="str">
            <v/>
          </cell>
          <cell r="B57" t="str">
            <v/>
          </cell>
        </row>
        <row r="58">
          <cell r="A58" t="str">
            <v/>
          </cell>
          <cell r="B58" t="str">
            <v/>
          </cell>
        </row>
        <row r="59">
          <cell r="A59" t="str">
            <v/>
          </cell>
          <cell r="B59" t="str">
            <v/>
          </cell>
        </row>
        <row r="60">
          <cell r="A60" t="str">
            <v/>
          </cell>
          <cell r="B60" t="str">
            <v/>
          </cell>
        </row>
        <row r="61">
          <cell r="A61" t="str">
            <v/>
          </cell>
          <cell r="B61" t="str">
            <v/>
          </cell>
        </row>
        <row r="62">
          <cell r="A62" t="str">
            <v/>
          </cell>
          <cell r="B62" t="str">
            <v/>
          </cell>
        </row>
        <row r="63">
          <cell r="A63" t="str">
            <v/>
          </cell>
          <cell r="B63" t="str">
            <v/>
          </cell>
        </row>
        <row r="64">
          <cell r="A64" t="str">
            <v/>
          </cell>
          <cell r="B64" t="str">
            <v/>
          </cell>
        </row>
        <row r="65">
          <cell r="A65" t="str">
            <v/>
          </cell>
          <cell r="B65" t="str">
            <v/>
          </cell>
        </row>
        <row r="66">
          <cell r="A66" t="str">
            <v/>
          </cell>
          <cell r="B66" t="str">
            <v/>
          </cell>
        </row>
        <row r="67">
          <cell r="A67" t="str">
            <v/>
          </cell>
          <cell r="B67" t="str">
            <v/>
          </cell>
        </row>
        <row r="68">
          <cell r="A68" t="str">
            <v/>
          </cell>
          <cell r="B68" t="str">
            <v/>
          </cell>
        </row>
        <row r="69">
          <cell r="A69" t="str">
            <v/>
          </cell>
          <cell r="B69" t="str">
            <v/>
          </cell>
        </row>
        <row r="70">
          <cell r="A70" t="str">
            <v/>
          </cell>
          <cell r="B70" t="str">
            <v/>
          </cell>
        </row>
        <row r="71">
          <cell r="A71" t="str">
            <v/>
          </cell>
          <cell r="B71" t="str">
            <v/>
          </cell>
        </row>
        <row r="72">
          <cell r="A72" t="str">
            <v/>
          </cell>
          <cell r="B72" t="str">
            <v/>
          </cell>
        </row>
        <row r="73">
          <cell r="A73" t="str">
            <v/>
          </cell>
          <cell r="B73" t="str">
            <v/>
          </cell>
        </row>
        <row r="74">
          <cell r="A74" t="str">
            <v/>
          </cell>
          <cell r="B74" t="str">
            <v/>
          </cell>
        </row>
        <row r="75">
          <cell r="A75" t="str">
            <v/>
          </cell>
          <cell r="B75" t="str">
            <v/>
          </cell>
        </row>
        <row r="76">
          <cell r="A76" t="str">
            <v/>
          </cell>
          <cell r="B76" t="str">
            <v/>
          </cell>
        </row>
        <row r="77">
          <cell r="A77" t="str">
            <v/>
          </cell>
          <cell r="B77" t="str">
            <v/>
          </cell>
        </row>
        <row r="78">
          <cell r="A78" t="str">
            <v/>
          </cell>
          <cell r="B78" t="str">
            <v/>
          </cell>
        </row>
        <row r="79">
          <cell r="A79" t="str">
            <v/>
          </cell>
          <cell r="B79" t="str">
            <v/>
          </cell>
        </row>
        <row r="80">
          <cell r="A80" t="str">
            <v/>
          </cell>
          <cell r="B80" t="str">
            <v/>
          </cell>
        </row>
        <row r="81">
          <cell r="A81" t="str">
            <v/>
          </cell>
          <cell r="B81" t="str">
            <v/>
          </cell>
        </row>
        <row r="82">
          <cell r="A82" t="str">
            <v/>
          </cell>
          <cell r="B82" t="str">
            <v/>
          </cell>
        </row>
        <row r="83">
          <cell r="A83" t="str">
            <v/>
          </cell>
          <cell r="B83" t="str">
            <v/>
          </cell>
        </row>
        <row r="84">
          <cell r="A84" t="str">
            <v/>
          </cell>
          <cell r="B84" t="str">
            <v/>
          </cell>
        </row>
        <row r="85">
          <cell r="A85" t="str">
            <v/>
          </cell>
          <cell r="B85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showGridLines="0" workbookViewId="0">
      <selection activeCell="K24" sqref="K24"/>
    </sheetView>
  </sheetViews>
  <sheetFormatPr defaultRowHeight="15.6" x14ac:dyDescent="0.3"/>
  <cols>
    <col min="1" max="1" width="4.77734375" style="2" customWidth="1"/>
    <col min="2" max="2" width="18.44140625" style="2" customWidth="1"/>
    <col min="3" max="3" width="8.88671875" style="2"/>
    <col min="4" max="4" width="10.5546875" style="2" customWidth="1"/>
    <col min="5" max="5" width="11" style="2" customWidth="1"/>
    <col min="6" max="6" width="10.77734375" style="2" customWidth="1"/>
    <col min="7" max="11" width="8.88671875" style="2"/>
    <col min="12" max="12" width="18.44140625" style="2" customWidth="1"/>
    <col min="13" max="14" width="10.5546875" style="2" customWidth="1"/>
    <col min="15" max="15" width="11" style="2" customWidth="1"/>
    <col min="16" max="17" width="10.77734375" style="2" customWidth="1"/>
    <col min="18" max="16384" width="8.88671875" style="2"/>
  </cols>
  <sheetData>
    <row r="1" spans="1:17" x14ac:dyDescent="0.3">
      <c r="A1" s="1" t="s">
        <v>0</v>
      </c>
      <c r="B1" s="2" t="s">
        <v>1</v>
      </c>
    </row>
    <row r="2" spans="1:17" x14ac:dyDescent="0.3">
      <c r="A2" s="1"/>
      <c r="B2" s="2" t="s">
        <v>2</v>
      </c>
    </row>
    <row r="3" spans="1:17" x14ac:dyDescent="0.3">
      <c r="B3" s="2" t="s">
        <v>3</v>
      </c>
    </row>
    <row r="5" spans="1:17" ht="30" customHeight="1" x14ac:dyDescent="0.3">
      <c r="B5" s="5" t="s">
        <v>4</v>
      </c>
      <c r="C5" s="6" t="s">
        <v>5</v>
      </c>
      <c r="D5" s="6" t="s">
        <v>6</v>
      </c>
      <c r="E5" s="6" t="s">
        <v>7</v>
      </c>
      <c r="F5" s="5" t="s">
        <v>8</v>
      </c>
      <c r="G5" s="6" t="s">
        <v>9</v>
      </c>
      <c r="K5" s="2" t="s">
        <v>80</v>
      </c>
      <c r="L5" s="5" t="s">
        <v>4</v>
      </c>
      <c r="M5" s="6" t="s">
        <v>5</v>
      </c>
      <c r="N5" s="6" t="s">
        <v>6</v>
      </c>
      <c r="O5" s="6" t="s">
        <v>7</v>
      </c>
      <c r="P5" s="5" t="s">
        <v>8</v>
      </c>
      <c r="Q5" s="6" t="s">
        <v>9</v>
      </c>
    </row>
    <row r="6" spans="1:17" x14ac:dyDescent="0.3">
      <c r="B6" s="7" t="s">
        <v>10</v>
      </c>
      <c r="C6" s="12">
        <v>9880</v>
      </c>
      <c r="D6" s="12">
        <v>9970</v>
      </c>
      <c r="E6" s="12">
        <v>9441</v>
      </c>
      <c r="F6" s="13">
        <v>3482</v>
      </c>
      <c r="G6" s="4">
        <f>SUM(C6:F6)</f>
        <v>32773</v>
      </c>
      <c r="L6" s="7" t="s">
        <v>10</v>
      </c>
      <c r="M6" s="75">
        <f>C6/$G$10</f>
        <v>0.15050880506977027</v>
      </c>
      <c r="N6" s="75">
        <f>D6/$G$10</f>
        <v>0.15187983669489977</v>
      </c>
      <c r="O6" s="75">
        <f>E6/$G$10</f>
        <v>0.14382121747608312</v>
      </c>
      <c r="P6" s="75">
        <f>F6/$G$10</f>
        <v>5.3043690207787458E-2</v>
      </c>
      <c r="Q6" s="76">
        <f>SUM(M6:P6)</f>
        <v>0.49925354944854061</v>
      </c>
    </row>
    <row r="7" spans="1:17" x14ac:dyDescent="0.3">
      <c r="B7" s="7" t="s">
        <v>11</v>
      </c>
      <c r="C7" s="12">
        <v>2484</v>
      </c>
      <c r="D7" s="12">
        <v>4164</v>
      </c>
      <c r="E7" s="12">
        <v>7666</v>
      </c>
      <c r="F7" s="13">
        <v>7817</v>
      </c>
      <c r="G7" s="4">
        <f t="shared" ref="G7:G10" si="0">SUM(C7:F7)</f>
        <v>22131</v>
      </c>
      <c r="L7" s="7" t="s">
        <v>11</v>
      </c>
      <c r="M7" s="75">
        <f>C7/$G$10</f>
        <v>3.7840472853573823E-2</v>
      </c>
      <c r="N7" s="75">
        <f>D7/$G$10</f>
        <v>6.3433063189324235E-2</v>
      </c>
      <c r="O7" s="75">
        <f>E7/$G$10</f>
        <v>0.11678142709158491</v>
      </c>
      <c r="P7" s="75">
        <f>F7/$G$10</f>
        <v>0.11908171348485772</v>
      </c>
      <c r="Q7" s="76">
        <f t="shared" ref="Q7:Q10" si="1">SUM(M7:P7)</f>
        <v>0.33713667661934066</v>
      </c>
    </row>
    <row r="8" spans="1:17" x14ac:dyDescent="0.3">
      <c r="B8" s="7" t="s">
        <v>12</v>
      </c>
      <c r="C8" s="12">
        <v>685</v>
      </c>
      <c r="D8" s="12">
        <v>1205</v>
      </c>
      <c r="E8" s="12">
        <v>3019</v>
      </c>
      <c r="F8" s="13">
        <v>4094</v>
      </c>
      <c r="G8" s="4">
        <f t="shared" si="0"/>
        <v>9003</v>
      </c>
      <c r="L8" s="7" t="s">
        <v>12</v>
      </c>
      <c r="M8" s="75">
        <f>C8/$G$10</f>
        <v>1.0435074035707757E-2</v>
      </c>
      <c r="N8" s="75">
        <f>D8/$G$10</f>
        <v>1.8356590092011456E-2</v>
      </c>
      <c r="O8" s="75">
        <f>E8/$G$10</f>
        <v>4.5990494180732436E-2</v>
      </c>
      <c r="P8" s="75">
        <f>F8/$G$10</f>
        <v>6.2366705258667963E-2</v>
      </c>
      <c r="Q8" s="76">
        <f t="shared" si="1"/>
        <v>0.13714886356711961</v>
      </c>
    </row>
    <row r="9" spans="1:17" x14ac:dyDescent="0.3">
      <c r="B9" s="9" t="s">
        <v>13</v>
      </c>
      <c r="C9" s="14">
        <v>79</v>
      </c>
      <c r="D9" s="14">
        <v>160</v>
      </c>
      <c r="E9" s="14">
        <v>422</v>
      </c>
      <c r="F9" s="15">
        <v>1076</v>
      </c>
      <c r="G9" s="10">
        <f t="shared" si="0"/>
        <v>1737</v>
      </c>
      <c r="L9" s="9" t="s">
        <v>13</v>
      </c>
      <c r="M9" s="75">
        <f>C9/$G$10</f>
        <v>1.2034610931692157E-3</v>
      </c>
      <c r="N9" s="75">
        <f>D9/$G$10</f>
        <v>2.4373895557857537E-3</v>
      </c>
      <c r="O9" s="75">
        <f>E9/$G$10</f>
        <v>6.4286149533849249E-3</v>
      </c>
      <c r="P9" s="75">
        <f>F9/$G$10</f>
        <v>1.6391444762659191E-2</v>
      </c>
      <c r="Q9" s="77">
        <f t="shared" si="1"/>
        <v>2.6460910364999084E-2</v>
      </c>
    </row>
    <row r="10" spans="1:17" x14ac:dyDescent="0.3">
      <c r="B10" s="7" t="s">
        <v>9</v>
      </c>
      <c r="C10" s="4">
        <f>SUM(C6:C9)</f>
        <v>13128</v>
      </c>
      <c r="D10" s="4">
        <f t="shared" ref="D10:F10" si="2">SUM(D6:D9)</f>
        <v>15499</v>
      </c>
      <c r="E10" s="4">
        <f t="shared" si="2"/>
        <v>20548</v>
      </c>
      <c r="F10" s="8">
        <f t="shared" si="2"/>
        <v>16469</v>
      </c>
      <c r="G10" s="4">
        <f t="shared" si="0"/>
        <v>65644</v>
      </c>
      <c r="L10" s="7" t="s">
        <v>9</v>
      </c>
      <c r="M10" s="76">
        <f>SUM(M6:M9)</f>
        <v>0.19998781305222108</v>
      </c>
      <c r="N10" s="76">
        <f t="shared" ref="N10:P10" si="3">SUM(N6:N9)</f>
        <v>0.23610687953202122</v>
      </c>
      <c r="O10" s="76">
        <f t="shared" si="3"/>
        <v>0.31302175370178537</v>
      </c>
      <c r="P10" s="78">
        <f t="shared" si="3"/>
        <v>0.25088355371397231</v>
      </c>
      <c r="Q10" s="76">
        <f t="shared" si="1"/>
        <v>0.99999999999999989</v>
      </c>
    </row>
    <row r="12" spans="1:17" x14ac:dyDescent="0.3">
      <c r="B12" s="11" t="s">
        <v>14</v>
      </c>
    </row>
    <row r="13" spans="1:17" x14ac:dyDescent="0.3">
      <c r="B13" s="2" t="s">
        <v>15</v>
      </c>
    </row>
    <row r="14" spans="1:17" x14ac:dyDescent="0.3">
      <c r="B14" s="2" t="s">
        <v>16</v>
      </c>
      <c r="K14" s="2" t="s">
        <v>81</v>
      </c>
      <c r="L14" s="79">
        <f>Q8+Q9</f>
        <v>0.1636097739321187</v>
      </c>
    </row>
    <row r="15" spans="1:17" x14ac:dyDescent="0.3">
      <c r="B15" s="2" t="s">
        <v>17</v>
      </c>
    </row>
    <row r="16" spans="1:17" x14ac:dyDescent="0.3">
      <c r="B16" s="2" t="s">
        <v>52</v>
      </c>
      <c r="K16" s="2" t="s">
        <v>81</v>
      </c>
      <c r="L16" s="79">
        <f>P6</f>
        <v>5.3043690207787458E-2</v>
      </c>
    </row>
    <row r="17" spans="2:12" x14ac:dyDescent="0.3">
      <c r="B17" s="2" t="s">
        <v>51</v>
      </c>
    </row>
    <row r="18" spans="2:12" x14ac:dyDescent="0.3">
      <c r="B18" s="2" t="s">
        <v>50</v>
      </c>
      <c r="K18" s="2" t="s">
        <v>81</v>
      </c>
      <c r="L18" s="79">
        <f>P6</f>
        <v>5.3043690207787458E-2</v>
      </c>
    </row>
    <row r="19" spans="2:12" x14ac:dyDescent="0.3">
      <c r="B19" s="2" t="s">
        <v>49</v>
      </c>
    </row>
    <row r="20" spans="2:12" x14ac:dyDescent="0.3">
      <c r="B20" s="2" t="s">
        <v>18</v>
      </c>
      <c r="K20" s="2" t="s">
        <v>81</v>
      </c>
      <c r="L20" s="79">
        <f>M10</f>
        <v>0.19998781305222108</v>
      </c>
    </row>
    <row r="21" spans="2:12" x14ac:dyDescent="0.3">
      <c r="B21" s="2" t="s">
        <v>47</v>
      </c>
      <c r="K21" s="2" t="s">
        <v>81</v>
      </c>
      <c r="L21" s="79">
        <f>M7</f>
        <v>3.7840472853573823E-2</v>
      </c>
    </row>
    <row r="22" spans="2:12" x14ac:dyDescent="0.3">
      <c r="B22" s="2" t="s">
        <v>48</v>
      </c>
    </row>
    <row r="23" spans="2:12" x14ac:dyDescent="0.3">
      <c r="B23" s="2" t="s">
        <v>19</v>
      </c>
      <c r="K23" s="2" t="s">
        <v>81</v>
      </c>
      <c r="L23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1F7F-D477-4F98-B929-EEF716E2A439}">
  <dimension ref="A1:R26"/>
  <sheetViews>
    <sheetView showGridLines="0" topLeftCell="A6" workbookViewId="0">
      <selection activeCell="G30" sqref="G30"/>
    </sheetView>
  </sheetViews>
  <sheetFormatPr defaultRowHeight="15.6" x14ac:dyDescent="0.3"/>
  <cols>
    <col min="1" max="1" width="4.77734375" style="2" customWidth="1"/>
    <col min="2" max="3" width="13.109375" style="2" customWidth="1"/>
    <col min="4" max="11" width="8.88671875" style="2"/>
    <col min="12" max="13" width="14.33203125" style="2" customWidth="1"/>
    <col min="14" max="14" width="9.77734375" style="2" bestFit="1" customWidth="1"/>
    <col min="15" max="16384" width="8.88671875" style="2"/>
  </cols>
  <sheetData>
    <row r="1" spans="1:14" x14ac:dyDescent="0.3">
      <c r="A1" s="1" t="s">
        <v>20</v>
      </c>
      <c r="B1" s="2" t="s">
        <v>24</v>
      </c>
    </row>
    <row r="2" spans="1:14" x14ac:dyDescent="0.3">
      <c r="B2" s="2" t="s">
        <v>21</v>
      </c>
    </row>
    <row r="3" spans="1:14" x14ac:dyDescent="0.3">
      <c r="B3" s="2" t="s">
        <v>22</v>
      </c>
    </row>
    <row r="4" spans="1:14" x14ac:dyDescent="0.3">
      <c r="B4" s="2" t="s">
        <v>23</v>
      </c>
    </row>
    <row r="5" spans="1:14" x14ac:dyDescent="0.3">
      <c r="L5" s="2" t="s">
        <v>80</v>
      </c>
    </row>
    <row r="6" spans="1:14" ht="31.2" x14ac:dyDescent="0.3">
      <c r="B6" s="3" t="s">
        <v>25</v>
      </c>
      <c r="C6" s="3" t="s">
        <v>26</v>
      </c>
      <c r="L6" s="3" t="s">
        <v>25</v>
      </c>
      <c r="M6" s="3" t="s">
        <v>26</v>
      </c>
      <c r="N6" s="2" t="s">
        <v>83</v>
      </c>
    </row>
    <row r="7" spans="1:14" x14ac:dyDescent="0.3">
      <c r="B7" s="4">
        <v>1</v>
      </c>
      <c r="C7" s="4">
        <v>1029</v>
      </c>
      <c r="L7" s="4">
        <v>1</v>
      </c>
      <c r="M7" s="4">
        <v>1029</v>
      </c>
      <c r="N7" s="80">
        <f>M7/$M$17</f>
        <v>3.8146431881371644E-2</v>
      </c>
    </row>
    <row r="8" spans="1:14" x14ac:dyDescent="0.3">
      <c r="B8" s="4">
        <v>2</v>
      </c>
      <c r="C8" s="4">
        <v>1686</v>
      </c>
      <c r="L8" s="4">
        <v>2</v>
      </c>
      <c r="M8" s="4">
        <v>1686</v>
      </c>
      <c r="N8" s="80">
        <f t="shared" ref="N8:N16" si="0">M8/$M$17</f>
        <v>6.2502316960148283E-2</v>
      </c>
    </row>
    <row r="9" spans="1:14" x14ac:dyDescent="0.3">
      <c r="B9" s="4">
        <f>B8+1</f>
        <v>3</v>
      </c>
      <c r="C9" s="4">
        <v>2269</v>
      </c>
      <c r="L9" s="4">
        <f>L8+1</f>
        <v>3</v>
      </c>
      <c r="M9" s="4">
        <v>2269</v>
      </c>
      <c r="N9" s="80">
        <f t="shared" si="0"/>
        <v>8.4114921223354955E-2</v>
      </c>
    </row>
    <row r="10" spans="1:14" x14ac:dyDescent="0.3">
      <c r="B10" s="4">
        <f t="shared" ref="B10:B16" si="1">B9+1</f>
        <v>4</v>
      </c>
      <c r="C10" s="4">
        <v>2675</v>
      </c>
      <c r="L10" s="4">
        <f t="shared" ref="L10:L16" si="2">L9+1</f>
        <v>4</v>
      </c>
      <c r="M10" s="4">
        <v>2675</v>
      </c>
      <c r="N10" s="80">
        <f t="shared" si="0"/>
        <v>9.9165894346617239E-2</v>
      </c>
    </row>
    <row r="11" spans="1:14" x14ac:dyDescent="0.3">
      <c r="B11" s="4">
        <f t="shared" si="1"/>
        <v>5</v>
      </c>
      <c r="C11" s="4">
        <v>3487</v>
      </c>
      <c r="L11" s="4">
        <f t="shared" si="2"/>
        <v>5</v>
      </c>
      <c r="M11" s="4">
        <v>3487</v>
      </c>
      <c r="N11" s="80">
        <f t="shared" si="0"/>
        <v>0.12926784059314181</v>
      </c>
    </row>
    <row r="12" spans="1:14" x14ac:dyDescent="0.3">
      <c r="B12" s="4">
        <f t="shared" si="1"/>
        <v>6</v>
      </c>
      <c r="C12" s="4">
        <v>4652</v>
      </c>
      <c r="L12" s="4">
        <f t="shared" si="2"/>
        <v>6</v>
      </c>
      <c r="M12" s="4">
        <v>4652</v>
      </c>
      <c r="N12" s="80">
        <f t="shared" si="0"/>
        <v>0.17245597775718258</v>
      </c>
    </row>
    <row r="13" spans="1:14" x14ac:dyDescent="0.3">
      <c r="B13" s="4">
        <f t="shared" si="1"/>
        <v>7</v>
      </c>
      <c r="C13" s="4">
        <v>4145</v>
      </c>
      <c r="L13" s="4">
        <f t="shared" si="2"/>
        <v>7</v>
      </c>
      <c r="M13" s="4">
        <v>4145</v>
      </c>
      <c r="N13" s="80">
        <f t="shared" si="0"/>
        <v>0.153660797034291</v>
      </c>
    </row>
    <row r="14" spans="1:14" x14ac:dyDescent="0.3">
      <c r="B14" s="4">
        <f t="shared" si="1"/>
        <v>8</v>
      </c>
      <c r="C14" s="4">
        <v>3587</v>
      </c>
      <c r="L14" s="4">
        <f t="shared" si="2"/>
        <v>8</v>
      </c>
      <c r="M14" s="4">
        <v>3587</v>
      </c>
      <c r="N14" s="80">
        <f t="shared" si="0"/>
        <v>0.13297497683039852</v>
      </c>
    </row>
    <row r="15" spans="1:14" x14ac:dyDescent="0.3">
      <c r="B15" s="4">
        <f t="shared" si="1"/>
        <v>9</v>
      </c>
      <c r="C15" s="4">
        <v>2325</v>
      </c>
      <c r="L15" s="4">
        <f t="shared" si="2"/>
        <v>9</v>
      </c>
      <c r="M15" s="4">
        <v>2325</v>
      </c>
      <c r="N15" s="80">
        <f t="shared" si="0"/>
        <v>8.6190917516218726E-2</v>
      </c>
    </row>
    <row r="16" spans="1:14" x14ac:dyDescent="0.3">
      <c r="B16" s="4">
        <f t="shared" si="1"/>
        <v>10</v>
      </c>
      <c r="C16" s="4">
        <v>1120</v>
      </c>
      <c r="L16" s="4">
        <f t="shared" si="2"/>
        <v>10</v>
      </c>
      <c r="M16" s="4">
        <v>1120</v>
      </c>
      <c r="N16" s="80">
        <f t="shared" si="0"/>
        <v>4.1519925857275257E-2</v>
      </c>
    </row>
    <row r="17" spans="2:18" x14ac:dyDescent="0.3">
      <c r="M17" s="2">
        <f>SUM(M7:M16)</f>
        <v>26975</v>
      </c>
      <c r="N17" s="80">
        <f>SUM(N7:N16)</f>
        <v>1</v>
      </c>
    </row>
    <row r="18" spans="2:18" x14ac:dyDescent="0.3">
      <c r="B18" s="19" t="s">
        <v>27</v>
      </c>
      <c r="C18" s="19"/>
      <c r="D18" s="19"/>
      <c r="E18" s="19"/>
      <c r="F18" s="19"/>
      <c r="G18" s="19"/>
      <c r="H18" s="19"/>
    </row>
    <row r="19" spans="2:18" x14ac:dyDescent="0.3">
      <c r="B19" s="2" t="s">
        <v>28</v>
      </c>
    </row>
    <row r="20" spans="2:18" x14ac:dyDescent="0.3">
      <c r="B20" s="2" t="s">
        <v>29</v>
      </c>
    </row>
    <row r="21" spans="2:18" x14ac:dyDescent="0.3">
      <c r="B21" s="2" t="s">
        <v>30</v>
      </c>
      <c r="R21" s="16"/>
    </row>
    <row r="22" spans="2:18" x14ac:dyDescent="0.3">
      <c r="B22" s="2" t="s">
        <v>31</v>
      </c>
      <c r="R22" s="16"/>
    </row>
    <row r="23" spans="2:18" x14ac:dyDescent="0.3">
      <c r="M23" s="16"/>
      <c r="R23" s="16"/>
    </row>
    <row r="24" spans="2:18" x14ac:dyDescent="0.3">
      <c r="L24" s="2" t="s">
        <v>84</v>
      </c>
    </row>
    <row r="25" spans="2:18" x14ac:dyDescent="0.3">
      <c r="B25" s="2" t="s">
        <v>85</v>
      </c>
      <c r="C25" s="80">
        <f>N8+N7</f>
        <v>0.10064874884151992</v>
      </c>
    </row>
    <row r="26" spans="2:18" x14ac:dyDescent="0.3">
      <c r="B26" s="2" t="s">
        <v>86</v>
      </c>
      <c r="C26" s="80">
        <f>SUM(N12:N16)</f>
        <v>0.58680259499536613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3A632-3B47-41DC-84E1-CB6C1F24A3F0}">
  <dimension ref="A1:V26"/>
  <sheetViews>
    <sheetView showGridLines="0" topLeftCell="A14" workbookViewId="0">
      <selection activeCell="D27" sqref="D27"/>
    </sheetView>
  </sheetViews>
  <sheetFormatPr defaultRowHeight="15.6" x14ac:dyDescent="0.3"/>
  <cols>
    <col min="1" max="1" width="4.77734375" style="2" customWidth="1"/>
    <col min="2" max="16384" width="8.88671875" style="2"/>
  </cols>
  <sheetData>
    <row r="1" spans="1:22" x14ac:dyDescent="0.3">
      <c r="A1" s="1" t="s">
        <v>32</v>
      </c>
      <c r="B1" s="2" t="s">
        <v>45</v>
      </c>
    </row>
    <row r="2" spans="1:22" x14ac:dyDescent="0.3">
      <c r="B2" s="2" t="s">
        <v>46</v>
      </c>
    </row>
    <row r="3" spans="1:22" x14ac:dyDescent="0.3">
      <c r="B3" s="2" t="s">
        <v>44</v>
      </c>
    </row>
    <row r="4" spans="1:22" x14ac:dyDescent="0.3">
      <c r="B4" s="2" t="s">
        <v>43</v>
      </c>
      <c r="P4" s="4"/>
      <c r="Q4" s="4"/>
      <c r="U4" s="4"/>
      <c r="V4" s="4"/>
    </row>
    <row r="5" spans="1:22" x14ac:dyDescent="0.3">
      <c r="B5" s="2" t="s">
        <v>42</v>
      </c>
      <c r="P5" s="81">
        <v>1</v>
      </c>
      <c r="Q5" s="17">
        <f>P5/$P$25</f>
        <v>4.7619047619047623E-3</v>
      </c>
      <c r="R5" s="2">
        <f>P5*Q5</f>
        <v>4.7619047619047623E-3</v>
      </c>
      <c r="U5" s="4"/>
      <c r="V5" s="17"/>
    </row>
    <row r="6" spans="1:22" x14ac:dyDescent="0.3">
      <c r="P6" s="81">
        <f>P5+$P$5</f>
        <v>2</v>
      </c>
      <c r="Q6" s="17">
        <f>P6/$P$25</f>
        <v>9.5238095238095247E-3</v>
      </c>
      <c r="R6" s="2">
        <f t="shared" ref="R6:R24" si="0">P6*Q6</f>
        <v>1.9047619047619049E-2</v>
      </c>
      <c r="U6" s="4"/>
      <c r="V6" s="17"/>
    </row>
    <row r="7" spans="1:22" x14ac:dyDescent="0.3">
      <c r="B7" s="1" t="s">
        <v>41</v>
      </c>
      <c r="P7" s="81">
        <f>P6+$P$5</f>
        <v>3</v>
      </c>
      <c r="Q7" s="17">
        <f>P7/$P$25</f>
        <v>1.4285714285714285E-2</v>
      </c>
      <c r="R7" s="2">
        <f t="shared" si="0"/>
        <v>4.2857142857142858E-2</v>
      </c>
      <c r="U7" s="4"/>
      <c r="V7" s="17"/>
    </row>
    <row r="8" spans="1:22" x14ac:dyDescent="0.3">
      <c r="B8" s="2" t="s">
        <v>40</v>
      </c>
      <c r="P8" s="81">
        <f>P7+$P$5</f>
        <v>4</v>
      </c>
      <c r="Q8" s="17">
        <f>P8/$P$25</f>
        <v>1.9047619047619049E-2</v>
      </c>
      <c r="R8" s="2">
        <f t="shared" si="0"/>
        <v>7.6190476190476197E-2</v>
      </c>
      <c r="U8" s="4"/>
      <c r="V8" s="17"/>
    </row>
    <row r="9" spans="1:22" x14ac:dyDescent="0.3">
      <c r="B9" s="2" t="s">
        <v>39</v>
      </c>
      <c r="P9" s="81">
        <f>P8+$P$5</f>
        <v>5</v>
      </c>
      <c r="Q9" s="17">
        <f>P9/$P$25</f>
        <v>2.3809523809523808E-2</v>
      </c>
      <c r="R9" s="2">
        <f t="shared" si="0"/>
        <v>0.11904761904761904</v>
      </c>
      <c r="U9" s="4"/>
      <c r="V9" s="17"/>
    </row>
    <row r="10" spans="1:22" x14ac:dyDescent="0.3">
      <c r="B10" s="2" t="s">
        <v>38</v>
      </c>
      <c r="P10" s="81">
        <f>P9+$P$5</f>
        <v>6</v>
      </c>
      <c r="Q10" s="17">
        <f>P10/$P$25</f>
        <v>2.8571428571428571E-2</v>
      </c>
      <c r="R10" s="2">
        <f t="shared" si="0"/>
        <v>0.17142857142857143</v>
      </c>
      <c r="V10" s="18"/>
    </row>
    <row r="11" spans="1:22" x14ac:dyDescent="0.3">
      <c r="B11" s="2" t="s">
        <v>36</v>
      </c>
      <c r="P11" s="81">
        <f>P10+$P$5</f>
        <v>7</v>
      </c>
      <c r="Q11" s="17">
        <f>P11/$P$25</f>
        <v>3.3333333333333333E-2</v>
      </c>
      <c r="R11" s="2">
        <f t="shared" si="0"/>
        <v>0.23333333333333334</v>
      </c>
    </row>
    <row r="12" spans="1:22" x14ac:dyDescent="0.3">
      <c r="B12" s="2" t="s">
        <v>37</v>
      </c>
      <c r="P12" s="81">
        <f>P11+$P$5</f>
        <v>8</v>
      </c>
      <c r="Q12" s="17">
        <f>P12/$P$25</f>
        <v>3.8095238095238099E-2</v>
      </c>
      <c r="R12" s="2">
        <f t="shared" si="0"/>
        <v>0.30476190476190479</v>
      </c>
    </row>
    <row r="13" spans="1:22" x14ac:dyDescent="0.3">
      <c r="B13" s="2" t="s">
        <v>36</v>
      </c>
      <c r="P13" s="81">
        <f>P12+$P$5</f>
        <v>9</v>
      </c>
      <c r="Q13" s="17">
        <f>P13/$P$25</f>
        <v>4.2857142857142858E-2</v>
      </c>
      <c r="R13" s="2">
        <f t="shared" si="0"/>
        <v>0.38571428571428573</v>
      </c>
    </row>
    <row r="14" spans="1:22" x14ac:dyDescent="0.3">
      <c r="B14" s="2" t="s">
        <v>35</v>
      </c>
      <c r="P14" s="81">
        <f>P13+$P$5</f>
        <v>10</v>
      </c>
      <c r="Q14" s="17">
        <f>P14/$P$25</f>
        <v>4.7619047619047616E-2</v>
      </c>
      <c r="R14" s="2">
        <f t="shared" si="0"/>
        <v>0.47619047619047616</v>
      </c>
    </row>
    <row r="15" spans="1:22" x14ac:dyDescent="0.3">
      <c r="B15" s="2" t="s">
        <v>34</v>
      </c>
      <c r="P15" s="81">
        <f>P14+$P$5</f>
        <v>11</v>
      </c>
      <c r="Q15" s="17">
        <f>P15/$P$25</f>
        <v>5.2380952380952382E-2</v>
      </c>
      <c r="R15" s="2">
        <f t="shared" si="0"/>
        <v>0.57619047619047625</v>
      </c>
    </row>
    <row r="16" spans="1:22" x14ac:dyDescent="0.3">
      <c r="B16" s="2" t="s">
        <v>33</v>
      </c>
      <c r="P16" s="81">
        <f>P15+$P$5</f>
        <v>12</v>
      </c>
      <c r="Q16" s="17">
        <f>P16/$P$25</f>
        <v>5.7142857142857141E-2</v>
      </c>
      <c r="R16" s="2">
        <f t="shared" si="0"/>
        <v>0.68571428571428572</v>
      </c>
    </row>
    <row r="17" spans="2:18" x14ac:dyDescent="0.3">
      <c r="P17" s="81">
        <f>P16+$P$5</f>
        <v>13</v>
      </c>
      <c r="Q17" s="17">
        <f>P17/$P$25</f>
        <v>6.1904761904761907E-2</v>
      </c>
      <c r="R17" s="2">
        <f t="shared" si="0"/>
        <v>0.80476190476190479</v>
      </c>
    </row>
    <row r="18" spans="2:18" x14ac:dyDescent="0.3">
      <c r="P18" s="81">
        <f>P17+$P$5</f>
        <v>14</v>
      </c>
      <c r="Q18" s="17">
        <f>P18/$P$25</f>
        <v>6.6666666666666666E-2</v>
      </c>
      <c r="R18" s="2">
        <f t="shared" si="0"/>
        <v>0.93333333333333335</v>
      </c>
    </row>
    <row r="19" spans="2:18" x14ac:dyDescent="0.3">
      <c r="B19" s="2" t="s">
        <v>87</v>
      </c>
      <c r="C19" s="2">
        <v>20</v>
      </c>
      <c r="P19" s="81">
        <f>P18+$P$5</f>
        <v>15</v>
      </c>
      <c r="Q19" s="17">
        <f>P19/$P$25</f>
        <v>7.1428571428571425E-2</v>
      </c>
      <c r="R19" s="2">
        <f t="shared" si="0"/>
        <v>1.0714285714285714</v>
      </c>
    </row>
    <row r="20" spans="2:18" x14ac:dyDescent="0.3">
      <c r="P20" s="81">
        <f>P19+$P$5</f>
        <v>16</v>
      </c>
      <c r="Q20" s="17">
        <f>P20/$P$25</f>
        <v>7.6190476190476197E-2</v>
      </c>
      <c r="R20" s="2">
        <f t="shared" si="0"/>
        <v>1.2190476190476192</v>
      </c>
    </row>
    <row r="21" spans="2:18" x14ac:dyDescent="0.3">
      <c r="B21" s="2" t="s">
        <v>80</v>
      </c>
      <c r="C21" s="2">
        <f>8/C19</f>
        <v>0.4</v>
      </c>
      <c r="P21" s="81">
        <f>P20+$P$5</f>
        <v>17</v>
      </c>
      <c r="Q21" s="17">
        <f>P21/$P$25</f>
        <v>8.0952380952380956E-2</v>
      </c>
      <c r="R21" s="2">
        <f t="shared" si="0"/>
        <v>1.3761904761904762</v>
      </c>
    </row>
    <row r="22" spans="2:18" x14ac:dyDescent="0.3">
      <c r="B22" s="2" t="s">
        <v>84</v>
      </c>
      <c r="C22" s="2">
        <f>SUM(P7:P25)/C19</f>
        <v>20.85</v>
      </c>
      <c r="P22" s="81">
        <f>P21+$P$5</f>
        <v>18</v>
      </c>
      <c r="Q22" s="17">
        <f>P22/$P$25</f>
        <v>8.5714285714285715E-2</v>
      </c>
      <c r="R22" s="2">
        <f t="shared" si="0"/>
        <v>1.5428571428571429</v>
      </c>
    </row>
    <row r="23" spans="2:18" x14ac:dyDescent="0.3">
      <c r="B23" s="2" t="s">
        <v>85</v>
      </c>
      <c r="C23" s="2">
        <f>SUM(P8:P10)/C19</f>
        <v>0.75</v>
      </c>
      <c r="P23" s="81">
        <f>P22+$P$5</f>
        <v>19</v>
      </c>
      <c r="Q23" s="17">
        <f>P23/$P$25</f>
        <v>9.0476190476190474E-2</v>
      </c>
      <c r="R23" s="2">
        <f t="shared" si="0"/>
        <v>1.7190476190476189</v>
      </c>
    </row>
    <row r="24" spans="2:18" x14ac:dyDescent="0.3">
      <c r="B24" s="2" t="s">
        <v>86</v>
      </c>
      <c r="C24" s="2">
        <f>R25</f>
        <v>210</v>
      </c>
      <c r="P24" s="81">
        <f>P23+$P$5</f>
        <v>20</v>
      </c>
      <c r="Q24" s="17">
        <f>P24/$P$25</f>
        <v>9.5238095238095233E-2</v>
      </c>
      <c r="R24" s="2">
        <f t="shared" si="0"/>
        <v>1.9047619047619047</v>
      </c>
    </row>
    <row r="25" spans="2:18" x14ac:dyDescent="0.3">
      <c r="B25" s="2" t="s">
        <v>88</v>
      </c>
      <c r="C25" s="2" t="s">
        <v>89</v>
      </c>
      <c r="D25" s="2">
        <f>_xlfn.VAR.P(R5:R24)</f>
        <v>0.352404761904762</v>
      </c>
      <c r="P25" s="2">
        <f>SUM(P5:P24)</f>
        <v>210</v>
      </c>
      <c r="Q25" s="17">
        <f>P25/$P$25</f>
        <v>1</v>
      </c>
      <c r="R25" s="2">
        <f>P25*Q25</f>
        <v>210</v>
      </c>
    </row>
    <row r="26" spans="2:18" x14ac:dyDescent="0.3">
      <c r="C26" s="2" t="s">
        <v>90</v>
      </c>
      <c r="D26" s="2">
        <f>SQRT(D25)</f>
        <v>0.59363689398887765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190D-FC23-4000-B5B6-B07DDEB74177}">
  <dimension ref="A1:O50"/>
  <sheetViews>
    <sheetView showGridLines="0" tabSelected="1" workbookViewId="0">
      <selection activeCell="L12" sqref="L12:M13"/>
    </sheetView>
  </sheetViews>
  <sheetFormatPr defaultColWidth="8.33203125" defaultRowHeight="14.25" customHeight="1" x14ac:dyDescent="0.25"/>
  <cols>
    <col min="1" max="1" width="5.21875" style="26" customWidth="1"/>
    <col min="2" max="3" width="8.33203125" style="28" customWidth="1"/>
    <col min="4" max="9" width="8.33203125" style="29" customWidth="1"/>
    <col min="10" max="11" width="8.33203125" style="48" customWidth="1"/>
    <col min="12" max="12" width="8.33203125" style="44" customWidth="1"/>
    <col min="13" max="13" width="8.33203125" style="27" customWidth="1"/>
    <col min="14" max="14" width="16" style="27" customWidth="1"/>
    <col min="15" max="15" width="16" style="28" customWidth="1"/>
    <col min="16" max="269" width="8.33203125" style="28"/>
    <col min="270" max="271" width="16" style="28" customWidth="1"/>
    <col min="272" max="525" width="8.33203125" style="28"/>
    <col min="526" max="527" width="16" style="28" customWidth="1"/>
    <col min="528" max="781" width="8.33203125" style="28"/>
    <col min="782" max="783" width="16" style="28" customWidth="1"/>
    <col min="784" max="1037" width="8.33203125" style="28"/>
    <col min="1038" max="1039" width="16" style="28" customWidth="1"/>
    <col min="1040" max="1293" width="8.33203125" style="28"/>
    <col min="1294" max="1295" width="16" style="28" customWidth="1"/>
    <col min="1296" max="1549" width="8.33203125" style="28"/>
    <col min="1550" max="1551" width="16" style="28" customWidth="1"/>
    <col min="1552" max="1805" width="8.33203125" style="28"/>
    <col min="1806" max="1807" width="16" style="28" customWidth="1"/>
    <col min="1808" max="2061" width="8.33203125" style="28"/>
    <col min="2062" max="2063" width="16" style="28" customWidth="1"/>
    <col min="2064" max="2317" width="8.33203125" style="28"/>
    <col min="2318" max="2319" width="16" style="28" customWidth="1"/>
    <col min="2320" max="2573" width="8.33203125" style="28"/>
    <col min="2574" max="2575" width="16" style="28" customWidth="1"/>
    <col min="2576" max="2829" width="8.33203125" style="28"/>
    <col min="2830" max="2831" width="16" style="28" customWidth="1"/>
    <col min="2832" max="3085" width="8.33203125" style="28"/>
    <col min="3086" max="3087" width="16" style="28" customWidth="1"/>
    <col min="3088" max="3341" width="8.33203125" style="28"/>
    <col min="3342" max="3343" width="16" style="28" customWidth="1"/>
    <col min="3344" max="3597" width="8.33203125" style="28"/>
    <col min="3598" max="3599" width="16" style="28" customWidth="1"/>
    <col min="3600" max="3853" width="8.33203125" style="28"/>
    <col min="3854" max="3855" width="16" style="28" customWidth="1"/>
    <col min="3856" max="4109" width="8.33203125" style="28"/>
    <col min="4110" max="4111" width="16" style="28" customWidth="1"/>
    <col min="4112" max="4365" width="8.33203125" style="28"/>
    <col min="4366" max="4367" width="16" style="28" customWidth="1"/>
    <col min="4368" max="4621" width="8.33203125" style="28"/>
    <col min="4622" max="4623" width="16" style="28" customWidth="1"/>
    <col min="4624" max="4877" width="8.33203125" style="28"/>
    <col min="4878" max="4879" width="16" style="28" customWidth="1"/>
    <col min="4880" max="5133" width="8.33203125" style="28"/>
    <col min="5134" max="5135" width="16" style="28" customWidth="1"/>
    <col min="5136" max="5389" width="8.33203125" style="28"/>
    <col min="5390" max="5391" width="16" style="28" customWidth="1"/>
    <col min="5392" max="5645" width="8.33203125" style="28"/>
    <col min="5646" max="5647" width="16" style="28" customWidth="1"/>
    <col min="5648" max="5901" width="8.33203125" style="28"/>
    <col min="5902" max="5903" width="16" style="28" customWidth="1"/>
    <col min="5904" max="6157" width="8.33203125" style="28"/>
    <col min="6158" max="6159" width="16" style="28" customWidth="1"/>
    <col min="6160" max="6413" width="8.33203125" style="28"/>
    <col min="6414" max="6415" width="16" style="28" customWidth="1"/>
    <col min="6416" max="6669" width="8.33203125" style="28"/>
    <col min="6670" max="6671" width="16" style="28" customWidth="1"/>
    <col min="6672" max="6925" width="8.33203125" style="28"/>
    <col min="6926" max="6927" width="16" style="28" customWidth="1"/>
    <col min="6928" max="7181" width="8.33203125" style="28"/>
    <col min="7182" max="7183" width="16" style="28" customWidth="1"/>
    <col min="7184" max="7437" width="8.33203125" style="28"/>
    <col min="7438" max="7439" width="16" style="28" customWidth="1"/>
    <col min="7440" max="7693" width="8.33203125" style="28"/>
    <col min="7694" max="7695" width="16" style="28" customWidth="1"/>
    <col min="7696" max="7949" width="8.33203125" style="28"/>
    <col min="7950" max="7951" width="16" style="28" customWidth="1"/>
    <col min="7952" max="8205" width="8.33203125" style="28"/>
    <col min="8206" max="8207" width="16" style="28" customWidth="1"/>
    <col min="8208" max="8461" width="8.33203125" style="28"/>
    <col min="8462" max="8463" width="16" style="28" customWidth="1"/>
    <col min="8464" max="8717" width="8.33203125" style="28"/>
    <col min="8718" max="8719" width="16" style="28" customWidth="1"/>
    <col min="8720" max="8973" width="8.33203125" style="28"/>
    <col min="8974" max="8975" width="16" style="28" customWidth="1"/>
    <col min="8976" max="9229" width="8.33203125" style="28"/>
    <col min="9230" max="9231" width="16" style="28" customWidth="1"/>
    <col min="9232" max="9485" width="8.33203125" style="28"/>
    <col min="9486" max="9487" width="16" style="28" customWidth="1"/>
    <col min="9488" max="9741" width="8.33203125" style="28"/>
    <col min="9742" max="9743" width="16" style="28" customWidth="1"/>
    <col min="9744" max="9997" width="8.33203125" style="28"/>
    <col min="9998" max="9999" width="16" style="28" customWidth="1"/>
    <col min="10000" max="10253" width="8.33203125" style="28"/>
    <col min="10254" max="10255" width="16" style="28" customWidth="1"/>
    <col min="10256" max="10509" width="8.33203125" style="28"/>
    <col min="10510" max="10511" width="16" style="28" customWidth="1"/>
    <col min="10512" max="10765" width="8.33203125" style="28"/>
    <col min="10766" max="10767" width="16" style="28" customWidth="1"/>
    <col min="10768" max="11021" width="8.33203125" style="28"/>
    <col min="11022" max="11023" width="16" style="28" customWidth="1"/>
    <col min="11024" max="11277" width="8.33203125" style="28"/>
    <col min="11278" max="11279" width="16" style="28" customWidth="1"/>
    <col min="11280" max="11533" width="8.33203125" style="28"/>
    <col min="11534" max="11535" width="16" style="28" customWidth="1"/>
    <col min="11536" max="11789" width="8.33203125" style="28"/>
    <col min="11790" max="11791" width="16" style="28" customWidth="1"/>
    <col min="11792" max="12045" width="8.33203125" style="28"/>
    <col min="12046" max="12047" width="16" style="28" customWidth="1"/>
    <col min="12048" max="12301" width="8.33203125" style="28"/>
    <col min="12302" max="12303" width="16" style="28" customWidth="1"/>
    <col min="12304" max="12557" width="8.33203125" style="28"/>
    <col min="12558" max="12559" width="16" style="28" customWidth="1"/>
    <col min="12560" max="12813" width="8.33203125" style="28"/>
    <col min="12814" max="12815" width="16" style="28" customWidth="1"/>
    <col min="12816" max="13069" width="8.33203125" style="28"/>
    <col min="13070" max="13071" width="16" style="28" customWidth="1"/>
    <col min="13072" max="13325" width="8.33203125" style="28"/>
    <col min="13326" max="13327" width="16" style="28" customWidth="1"/>
    <col min="13328" max="13581" width="8.33203125" style="28"/>
    <col min="13582" max="13583" width="16" style="28" customWidth="1"/>
    <col min="13584" max="13837" width="8.33203125" style="28"/>
    <col min="13838" max="13839" width="16" style="28" customWidth="1"/>
    <col min="13840" max="14093" width="8.33203125" style="28"/>
    <col min="14094" max="14095" width="16" style="28" customWidth="1"/>
    <col min="14096" max="14349" width="8.33203125" style="28"/>
    <col min="14350" max="14351" width="16" style="28" customWidth="1"/>
    <col min="14352" max="14605" width="8.33203125" style="28"/>
    <col min="14606" max="14607" width="16" style="28" customWidth="1"/>
    <col min="14608" max="14861" width="8.33203125" style="28"/>
    <col min="14862" max="14863" width="16" style="28" customWidth="1"/>
    <col min="14864" max="15117" width="8.33203125" style="28"/>
    <col min="15118" max="15119" width="16" style="28" customWidth="1"/>
    <col min="15120" max="15373" width="8.33203125" style="28"/>
    <col min="15374" max="15375" width="16" style="28" customWidth="1"/>
    <col min="15376" max="15629" width="8.33203125" style="28"/>
    <col min="15630" max="15631" width="16" style="28" customWidth="1"/>
    <col min="15632" max="15885" width="8.33203125" style="28"/>
    <col min="15886" max="15887" width="16" style="28" customWidth="1"/>
    <col min="15888" max="16141" width="8.33203125" style="28"/>
    <col min="16142" max="16143" width="16" style="28" customWidth="1"/>
    <col min="16144" max="16384" width="8.33203125" style="28"/>
  </cols>
  <sheetData>
    <row r="1" spans="1:15" s="20" customFormat="1" ht="14.25" customHeight="1" x14ac:dyDescent="0.3">
      <c r="A1" s="20" t="s">
        <v>79</v>
      </c>
      <c r="B1" s="21" t="s">
        <v>53</v>
      </c>
      <c r="D1" s="22"/>
      <c r="E1" s="22"/>
      <c r="F1" s="22"/>
      <c r="G1" s="22"/>
      <c r="H1" s="22"/>
      <c r="I1" s="22"/>
      <c r="J1" s="23"/>
      <c r="K1" s="23"/>
      <c r="L1" s="24"/>
      <c r="M1" s="25"/>
      <c r="N1" s="25"/>
      <c r="O1" s="20" t="s">
        <v>54</v>
      </c>
    </row>
    <row r="2" spans="1:15" s="20" customFormat="1" ht="14.25" customHeight="1" x14ac:dyDescent="0.3">
      <c r="D2" s="22"/>
      <c r="E2" s="22"/>
      <c r="F2" s="22"/>
      <c r="G2" s="22"/>
      <c r="H2" s="22"/>
      <c r="I2" s="22"/>
      <c r="J2" s="23"/>
      <c r="K2" s="23"/>
      <c r="L2" s="24"/>
      <c r="M2" s="25"/>
      <c r="N2" s="25"/>
      <c r="O2" s="20" t="s">
        <v>55</v>
      </c>
    </row>
    <row r="3" spans="1:15" ht="14.25" customHeight="1" x14ac:dyDescent="0.25">
      <c r="B3" s="54" t="s">
        <v>56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6"/>
      <c r="O3" s="28" t="s">
        <v>57</v>
      </c>
    </row>
    <row r="4" spans="1:15" ht="14.25" customHeight="1" x14ac:dyDescent="0.25"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9"/>
    </row>
    <row r="6" spans="1:15" ht="14.25" customHeight="1" x14ac:dyDescent="0.25">
      <c r="B6" s="60" t="s">
        <v>58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2"/>
    </row>
    <row r="7" spans="1:15" ht="14.25" customHeight="1" x14ac:dyDescent="0.25">
      <c r="B7" s="63"/>
      <c r="C7" s="64"/>
      <c r="D7" s="64"/>
      <c r="E7" s="64"/>
      <c r="F7" s="64"/>
      <c r="G7" s="64"/>
      <c r="H7" s="64"/>
      <c r="I7" s="64"/>
      <c r="J7" s="64"/>
      <c r="K7" s="64"/>
      <c r="L7" s="64"/>
      <c r="M7" s="65"/>
    </row>
    <row r="9" spans="1:15" ht="14.25" customHeight="1" x14ac:dyDescent="0.25">
      <c r="B9" s="66" t="s">
        <v>59</v>
      </c>
      <c r="C9" s="67"/>
      <c r="D9" s="67"/>
      <c r="E9" s="67"/>
      <c r="F9" s="67"/>
      <c r="G9" s="67"/>
      <c r="H9" s="68"/>
      <c r="J9" s="72" t="s">
        <v>60</v>
      </c>
      <c r="K9" s="72"/>
      <c r="L9" s="73">
        <v>4</v>
      </c>
      <c r="M9" s="73"/>
    </row>
    <row r="10" spans="1:15" ht="14.25" customHeight="1" x14ac:dyDescent="0.25">
      <c r="B10" s="69"/>
      <c r="C10" s="70"/>
      <c r="D10" s="70"/>
      <c r="E10" s="70"/>
      <c r="F10" s="70"/>
      <c r="G10" s="70"/>
      <c r="H10" s="71"/>
      <c r="J10" s="72"/>
      <c r="K10" s="72"/>
      <c r="L10" s="73"/>
      <c r="M10" s="73"/>
    </row>
    <row r="11" spans="1:15" ht="14.25" customHeight="1" x14ac:dyDescent="0.25">
      <c r="D11" s="28"/>
      <c r="E11" s="28"/>
      <c r="F11" s="28"/>
      <c r="G11" s="28"/>
      <c r="H11" s="28"/>
      <c r="J11" s="28"/>
      <c r="K11" s="28"/>
      <c r="L11" s="28"/>
      <c r="M11" s="28"/>
    </row>
    <row r="12" spans="1:15" ht="14.25" customHeight="1" x14ac:dyDescent="0.25">
      <c r="B12" s="30" t="s">
        <v>61</v>
      </c>
      <c r="C12" s="31"/>
      <c r="D12" s="32"/>
      <c r="E12" s="32"/>
      <c r="F12" s="32"/>
      <c r="G12" s="32"/>
      <c r="H12" s="33"/>
      <c r="J12" s="72" t="s">
        <v>62</v>
      </c>
      <c r="K12" s="72"/>
      <c r="L12" s="74">
        <f>N19/O19</f>
        <v>0.15625</v>
      </c>
      <c r="M12" s="74"/>
    </row>
    <row r="13" spans="1:15" ht="14.25" customHeight="1" x14ac:dyDescent="0.25">
      <c r="B13" s="34" t="s">
        <v>63</v>
      </c>
      <c r="C13" s="35"/>
      <c r="D13" s="36"/>
      <c r="E13" s="36"/>
      <c r="F13" s="36"/>
      <c r="G13" s="36"/>
      <c r="H13" s="37"/>
      <c r="J13" s="72"/>
      <c r="K13" s="72"/>
      <c r="L13" s="74"/>
      <c r="M13" s="74"/>
    </row>
    <row r="14" spans="1:15" ht="14.25" customHeight="1" x14ac:dyDescent="0.25">
      <c r="D14" s="28"/>
      <c r="E14" s="28"/>
      <c r="F14" s="28"/>
      <c r="G14" s="28"/>
      <c r="H14" s="28"/>
      <c r="I14" s="28"/>
      <c r="J14" s="28" t="s">
        <v>64</v>
      </c>
      <c r="K14" s="28"/>
      <c r="L14" s="28"/>
    </row>
    <row r="15" spans="1:15" ht="14.25" customHeight="1" x14ac:dyDescent="0.25">
      <c r="D15" s="51" t="s">
        <v>65</v>
      </c>
      <c r="E15" s="52"/>
      <c r="F15" s="52"/>
      <c r="G15" s="52"/>
      <c r="H15" s="53"/>
      <c r="J15" s="38" t="s">
        <v>66</v>
      </c>
      <c r="K15" s="39"/>
      <c r="L15" s="28"/>
      <c r="N15" s="40" t="s">
        <v>67</v>
      </c>
      <c r="O15" s="40" t="s">
        <v>67</v>
      </c>
    </row>
    <row r="16" spans="1:15" ht="14.25" customHeight="1" x14ac:dyDescent="0.25">
      <c r="D16" s="28"/>
      <c r="E16" s="28"/>
      <c r="F16" s="28"/>
      <c r="G16" s="28"/>
      <c r="H16" s="28"/>
      <c r="I16" s="28"/>
      <c r="J16" s="28"/>
      <c r="K16" s="28"/>
      <c r="L16" s="28"/>
      <c r="N16" s="41" t="s">
        <v>68</v>
      </c>
      <c r="O16" s="41" t="s">
        <v>69</v>
      </c>
    </row>
    <row r="17" spans="3:15" ht="14.25" customHeight="1" x14ac:dyDescent="0.25">
      <c r="C17" s="42" t="s">
        <v>70</v>
      </c>
      <c r="D17" s="42" t="s">
        <v>71</v>
      </c>
      <c r="E17" s="42" t="s">
        <v>72</v>
      </c>
      <c r="F17" s="42" t="s">
        <v>73</v>
      </c>
      <c r="G17" s="42" t="s">
        <v>74</v>
      </c>
      <c r="H17" s="42" t="s">
        <v>75</v>
      </c>
      <c r="J17" s="43" t="s">
        <v>76</v>
      </c>
      <c r="K17" s="43" t="s">
        <v>77</v>
      </c>
      <c r="N17" s="45" t="s">
        <v>78</v>
      </c>
      <c r="O17" s="45" t="s">
        <v>78</v>
      </c>
    </row>
    <row r="18" spans="3:15" ht="14.25" customHeight="1" x14ac:dyDescent="0.25">
      <c r="D18" s="28"/>
      <c r="E18" s="28"/>
      <c r="F18" s="28"/>
      <c r="G18" s="28"/>
      <c r="H18" s="28"/>
      <c r="I18" s="28"/>
      <c r="J18" s="28"/>
      <c r="K18" s="28"/>
      <c r="L18" s="28"/>
      <c r="O18" s="27"/>
    </row>
    <row r="19" spans="3:15" ht="14.25" customHeight="1" x14ac:dyDescent="0.25">
      <c r="C19" s="28">
        <v>1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J19" s="47">
        <f>SUM(D19:H19)</f>
        <v>0</v>
      </c>
      <c r="K19" s="47" t="b">
        <f>COUNTIF(D19:H19,1)=4</f>
        <v>0</v>
      </c>
      <c r="L19" s="28"/>
      <c r="N19" s="49">
        <f>COUNTIF(K19:K50,TRUE)</f>
        <v>5</v>
      </c>
      <c r="O19" s="50">
        <f>COUNT(J19:J50)</f>
        <v>32</v>
      </c>
    </row>
    <row r="20" spans="3:15" ht="14.25" customHeight="1" x14ac:dyDescent="0.25">
      <c r="C20" s="28">
        <f>C19+1</f>
        <v>2</v>
      </c>
      <c r="D20" s="46">
        <v>0</v>
      </c>
      <c r="E20" s="46">
        <v>0</v>
      </c>
      <c r="F20" s="46">
        <v>0</v>
      </c>
      <c r="G20" s="46">
        <v>0</v>
      </c>
      <c r="H20" s="46">
        <v>1</v>
      </c>
      <c r="J20" s="47">
        <f t="shared" ref="J20:J50" si="0">SUM(D20:H20)</f>
        <v>1</v>
      </c>
      <c r="K20" s="47" t="b">
        <f t="shared" ref="K20:K50" si="1">COUNTIF(D20:H20,1)=4</f>
        <v>0</v>
      </c>
      <c r="L20" s="28"/>
    </row>
    <row r="21" spans="3:15" ht="14.25" customHeight="1" x14ac:dyDescent="0.25">
      <c r="C21" s="28">
        <f t="shared" ref="C21:C50" si="2">C20+1</f>
        <v>3</v>
      </c>
      <c r="D21" s="46">
        <v>0</v>
      </c>
      <c r="E21" s="46">
        <v>0</v>
      </c>
      <c r="F21" s="46">
        <v>0</v>
      </c>
      <c r="G21" s="46">
        <v>1</v>
      </c>
      <c r="H21" s="46">
        <v>0</v>
      </c>
      <c r="J21" s="47">
        <f t="shared" si="0"/>
        <v>1</v>
      </c>
      <c r="K21" s="47" t="b">
        <f t="shared" si="1"/>
        <v>0</v>
      </c>
      <c r="L21" s="28"/>
    </row>
    <row r="22" spans="3:15" ht="14.25" customHeight="1" x14ac:dyDescent="0.25">
      <c r="C22" s="28">
        <f t="shared" si="2"/>
        <v>4</v>
      </c>
      <c r="D22" s="46">
        <v>0</v>
      </c>
      <c r="E22" s="46">
        <v>0</v>
      </c>
      <c r="F22" s="46">
        <v>0</v>
      </c>
      <c r="G22" s="46">
        <v>1</v>
      </c>
      <c r="H22" s="46">
        <v>1</v>
      </c>
      <c r="J22" s="47">
        <f t="shared" si="0"/>
        <v>2</v>
      </c>
      <c r="K22" s="47" t="b">
        <f t="shared" si="1"/>
        <v>0</v>
      </c>
      <c r="L22" s="28"/>
    </row>
    <row r="23" spans="3:15" ht="14.25" customHeight="1" x14ac:dyDescent="0.25">
      <c r="C23" s="28">
        <f t="shared" si="2"/>
        <v>5</v>
      </c>
      <c r="D23" s="46">
        <v>0</v>
      </c>
      <c r="E23" s="46">
        <v>0</v>
      </c>
      <c r="F23" s="46">
        <v>1</v>
      </c>
      <c r="G23" s="46">
        <v>0</v>
      </c>
      <c r="H23" s="46">
        <v>0</v>
      </c>
      <c r="J23" s="47">
        <f t="shared" si="0"/>
        <v>1</v>
      </c>
      <c r="K23" s="47" t="b">
        <f t="shared" si="1"/>
        <v>0</v>
      </c>
      <c r="L23" s="28"/>
    </row>
    <row r="24" spans="3:15" ht="14.25" customHeight="1" x14ac:dyDescent="0.25">
      <c r="C24" s="28">
        <f t="shared" si="2"/>
        <v>6</v>
      </c>
      <c r="D24" s="46">
        <v>0</v>
      </c>
      <c r="E24" s="46">
        <v>0</v>
      </c>
      <c r="F24" s="46">
        <v>1</v>
      </c>
      <c r="G24" s="46">
        <v>0</v>
      </c>
      <c r="H24" s="46">
        <v>1</v>
      </c>
      <c r="J24" s="47">
        <f t="shared" si="0"/>
        <v>2</v>
      </c>
      <c r="K24" s="47" t="b">
        <f t="shared" si="1"/>
        <v>0</v>
      </c>
      <c r="L24" s="28"/>
    </row>
    <row r="25" spans="3:15" ht="14.25" customHeight="1" x14ac:dyDescent="0.25">
      <c r="C25" s="28">
        <f t="shared" si="2"/>
        <v>7</v>
      </c>
      <c r="D25" s="46">
        <v>0</v>
      </c>
      <c r="E25" s="46">
        <v>0</v>
      </c>
      <c r="F25" s="46">
        <v>1</v>
      </c>
      <c r="G25" s="46">
        <v>1</v>
      </c>
      <c r="H25" s="46">
        <v>0</v>
      </c>
      <c r="J25" s="47">
        <f t="shared" si="0"/>
        <v>2</v>
      </c>
      <c r="K25" s="47" t="b">
        <f t="shared" si="1"/>
        <v>0</v>
      </c>
      <c r="L25" s="28"/>
    </row>
    <row r="26" spans="3:15" ht="14.25" customHeight="1" x14ac:dyDescent="0.25">
      <c r="C26" s="28">
        <f t="shared" si="2"/>
        <v>8</v>
      </c>
      <c r="D26" s="46">
        <v>0</v>
      </c>
      <c r="E26" s="46">
        <v>0</v>
      </c>
      <c r="F26" s="46">
        <v>1</v>
      </c>
      <c r="G26" s="46">
        <v>1</v>
      </c>
      <c r="H26" s="46">
        <v>1</v>
      </c>
      <c r="J26" s="47">
        <f t="shared" si="0"/>
        <v>3</v>
      </c>
      <c r="K26" s="47" t="b">
        <f t="shared" si="1"/>
        <v>0</v>
      </c>
      <c r="L26" s="28"/>
    </row>
    <row r="27" spans="3:15" ht="14.25" customHeight="1" x14ac:dyDescent="0.25">
      <c r="C27" s="28">
        <f t="shared" si="2"/>
        <v>9</v>
      </c>
      <c r="D27" s="46">
        <v>0</v>
      </c>
      <c r="E27" s="46">
        <v>1</v>
      </c>
      <c r="F27" s="46">
        <v>0</v>
      </c>
      <c r="G27" s="46">
        <v>0</v>
      </c>
      <c r="H27" s="46">
        <v>0</v>
      </c>
      <c r="J27" s="47">
        <f t="shared" si="0"/>
        <v>1</v>
      </c>
      <c r="K27" s="47" t="b">
        <f t="shared" si="1"/>
        <v>0</v>
      </c>
      <c r="L27" s="28"/>
    </row>
    <row r="28" spans="3:15" ht="14.25" customHeight="1" x14ac:dyDescent="0.25">
      <c r="C28" s="28">
        <f t="shared" si="2"/>
        <v>10</v>
      </c>
      <c r="D28" s="46">
        <v>0</v>
      </c>
      <c r="E28" s="46">
        <v>1</v>
      </c>
      <c r="F28" s="46">
        <v>0</v>
      </c>
      <c r="G28" s="46">
        <v>0</v>
      </c>
      <c r="H28" s="46">
        <v>1</v>
      </c>
      <c r="J28" s="47">
        <f t="shared" si="0"/>
        <v>2</v>
      </c>
      <c r="K28" s="47" t="b">
        <f t="shared" si="1"/>
        <v>0</v>
      </c>
      <c r="L28" s="28"/>
    </row>
    <row r="29" spans="3:15" ht="14.25" customHeight="1" x14ac:dyDescent="0.25">
      <c r="C29" s="28">
        <f t="shared" si="2"/>
        <v>11</v>
      </c>
      <c r="D29" s="46">
        <v>0</v>
      </c>
      <c r="E29" s="46">
        <v>1</v>
      </c>
      <c r="F29" s="46">
        <v>0</v>
      </c>
      <c r="G29" s="46">
        <v>1</v>
      </c>
      <c r="H29" s="46">
        <v>0</v>
      </c>
      <c r="J29" s="47">
        <f t="shared" si="0"/>
        <v>2</v>
      </c>
      <c r="K29" s="47" t="b">
        <f t="shared" si="1"/>
        <v>0</v>
      </c>
      <c r="L29" s="28"/>
    </row>
    <row r="30" spans="3:15" ht="14.25" customHeight="1" x14ac:dyDescent="0.25">
      <c r="C30" s="28">
        <f t="shared" si="2"/>
        <v>12</v>
      </c>
      <c r="D30" s="46">
        <v>0</v>
      </c>
      <c r="E30" s="46">
        <v>1</v>
      </c>
      <c r="F30" s="46">
        <v>0</v>
      </c>
      <c r="G30" s="46">
        <v>1</v>
      </c>
      <c r="H30" s="46">
        <v>1</v>
      </c>
      <c r="J30" s="47">
        <f t="shared" si="0"/>
        <v>3</v>
      </c>
      <c r="K30" s="47" t="b">
        <f t="shared" si="1"/>
        <v>0</v>
      </c>
      <c r="L30" s="28"/>
    </row>
    <row r="31" spans="3:15" ht="14.25" customHeight="1" x14ac:dyDescent="0.25">
      <c r="C31" s="28">
        <f t="shared" si="2"/>
        <v>13</v>
      </c>
      <c r="D31" s="46">
        <v>0</v>
      </c>
      <c r="E31" s="46">
        <v>1</v>
      </c>
      <c r="F31" s="46">
        <v>1</v>
      </c>
      <c r="G31" s="46">
        <v>0</v>
      </c>
      <c r="H31" s="46">
        <v>0</v>
      </c>
      <c r="J31" s="47">
        <f t="shared" si="0"/>
        <v>2</v>
      </c>
      <c r="K31" s="47" t="b">
        <f t="shared" si="1"/>
        <v>0</v>
      </c>
      <c r="L31" s="28"/>
    </row>
    <row r="32" spans="3:15" ht="14.25" customHeight="1" x14ac:dyDescent="0.25">
      <c r="C32" s="28">
        <f t="shared" si="2"/>
        <v>14</v>
      </c>
      <c r="D32" s="46">
        <v>0</v>
      </c>
      <c r="E32" s="46">
        <v>1</v>
      </c>
      <c r="F32" s="46">
        <v>1</v>
      </c>
      <c r="G32" s="46">
        <v>0</v>
      </c>
      <c r="H32" s="46">
        <v>1</v>
      </c>
      <c r="J32" s="47">
        <f t="shared" si="0"/>
        <v>3</v>
      </c>
      <c r="K32" s="47" t="b">
        <f t="shared" si="1"/>
        <v>0</v>
      </c>
      <c r="L32" s="28"/>
    </row>
    <row r="33" spans="1:15" ht="14.25" customHeight="1" x14ac:dyDescent="0.25">
      <c r="C33" s="28">
        <f t="shared" si="2"/>
        <v>15</v>
      </c>
      <c r="D33" s="46">
        <v>0</v>
      </c>
      <c r="E33" s="46">
        <v>1</v>
      </c>
      <c r="F33" s="46">
        <v>1</v>
      </c>
      <c r="G33" s="46">
        <v>1</v>
      </c>
      <c r="H33" s="46">
        <v>0</v>
      </c>
      <c r="J33" s="47">
        <f t="shared" si="0"/>
        <v>3</v>
      </c>
      <c r="K33" s="47" t="b">
        <f t="shared" si="1"/>
        <v>0</v>
      </c>
      <c r="L33" s="28"/>
    </row>
    <row r="34" spans="1:15" s="27" customFormat="1" ht="14.25" customHeight="1" x14ac:dyDescent="0.25">
      <c r="A34" s="26"/>
      <c r="B34" s="28"/>
      <c r="C34" s="28">
        <f t="shared" si="2"/>
        <v>16</v>
      </c>
      <c r="D34" s="46">
        <v>0</v>
      </c>
      <c r="E34" s="46">
        <v>1</v>
      </c>
      <c r="F34" s="46">
        <v>1</v>
      </c>
      <c r="G34" s="46">
        <v>1</v>
      </c>
      <c r="H34" s="46">
        <v>1</v>
      </c>
      <c r="I34" s="29"/>
      <c r="J34" s="47">
        <f t="shared" si="0"/>
        <v>4</v>
      </c>
      <c r="K34" s="47" t="b">
        <f t="shared" si="1"/>
        <v>1</v>
      </c>
      <c r="L34" s="28"/>
      <c r="O34" s="28"/>
    </row>
    <row r="35" spans="1:15" s="27" customFormat="1" ht="14.25" customHeight="1" x14ac:dyDescent="0.25">
      <c r="A35" s="26"/>
      <c r="B35" s="28"/>
      <c r="C35" s="28">
        <f t="shared" si="2"/>
        <v>17</v>
      </c>
      <c r="D35" s="46">
        <v>1</v>
      </c>
      <c r="E35" s="46">
        <v>0</v>
      </c>
      <c r="F35" s="46">
        <v>0</v>
      </c>
      <c r="G35" s="46">
        <v>0</v>
      </c>
      <c r="H35" s="46">
        <v>0</v>
      </c>
      <c r="I35" s="29"/>
      <c r="J35" s="47">
        <f t="shared" si="0"/>
        <v>1</v>
      </c>
      <c r="K35" s="47" t="b">
        <f t="shared" si="1"/>
        <v>0</v>
      </c>
      <c r="L35" s="28"/>
      <c r="O35" s="28"/>
    </row>
    <row r="36" spans="1:15" s="27" customFormat="1" ht="14.25" customHeight="1" x14ac:dyDescent="0.25">
      <c r="A36" s="26"/>
      <c r="B36" s="28"/>
      <c r="C36" s="28">
        <f t="shared" si="2"/>
        <v>18</v>
      </c>
      <c r="D36" s="46">
        <v>1</v>
      </c>
      <c r="E36" s="46">
        <v>0</v>
      </c>
      <c r="F36" s="46">
        <v>0</v>
      </c>
      <c r="G36" s="46">
        <v>0</v>
      </c>
      <c r="H36" s="46">
        <v>1</v>
      </c>
      <c r="I36" s="29"/>
      <c r="J36" s="47">
        <f t="shared" si="0"/>
        <v>2</v>
      </c>
      <c r="K36" s="47" t="b">
        <f t="shared" si="1"/>
        <v>0</v>
      </c>
      <c r="L36" s="28"/>
      <c r="O36" s="28"/>
    </row>
    <row r="37" spans="1:15" s="27" customFormat="1" ht="14.25" customHeight="1" x14ac:dyDescent="0.25">
      <c r="A37" s="26"/>
      <c r="B37" s="28"/>
      <c r="C37" s="28">
        <f t="shared" si="2"/>
        <v>19</v>
      </c>
      <c r="D37" s="46">
        <v>1</v>
      </c>
      <c r="E37" s="46">
        <v>0</v>
      </c>
      <c r="F37" s="46">
        <v>0</v>
      </c>
      <c r="G37" s="46">
        <v>1</v>
      </c>
      <c r="H37" s="46">
        <v>0</v>
      </c>
      <c r="I37" s="29"/>
      <c r="J37" s="47">
        <f t="shared" si="0"/>
        <v>2</v>
      </c>
      <c r="K37" s="47" t="b">
        <f t="shared" si="1"/>
        <v>0</v>
      </c>
      <c r="L37" s="28"/>
      <c r="O37" s="28"/>
    </row>
    <row r="38" spans="1:15" s="27" customFormat="1" ht="14.25" customHeight="1" x14ac:dyDescent="0.25">
      <c r="A38" s="26"/>
      <c r="B38" s="28"/>
      <c r="C38" s="28">
        <f t="shared" si="2"/>
        <v>20</v>
      </c>
      <c r="D38" s="46">
        <v>1</v>
      </c>
      <c r="E38" s="46">
        <v>0</v>
      </c>
      <c r="F38" s="46">
        <v>0</v>
      </c>
      <c r="G38" s="46">
        <v>1</v>
      </c>
      <c r="H38" s="46">
        <v>1</v>
      </c>
      <c r="I38" s="29"/>
      <c r="J38" s="47">
        <f t="shared" si="0"/>
        <v>3</v>
      </c>
      <c r="K38" s="47" t="b">
        <f t="shared" si="1"/>
        <v>0</v>
      </c>
      <c r="L38" s="28"/>
      <c r="O38" s="28"/>
    </row>
    <row r="39" spans="1:15" s="27" customFormat="1" ht="14.25" customHeight="1" x14ac:dyDescent="0.25">
      <c r="A39" s="26"/>
      <c r="B39" s="28"/>
      <c r="C39" s="28">
        <f t="shared" si="2"/>
        <v>21</v>
      </c>
      <c r="D39" s="46">
        <v>1</v>
      </c>
      <c r="E39" s="46">
        <v>0</v>
      </c>
      <c r="F39" s="46">
        <v>1</v>
      </c>
      <c r="G39" s="46">
        <v>0</v>
      </c>
      <c r="H39" s="46">
        <v>0</v>
      </c>
      <c r="I39" s="29"/>
      <c r="J39" s="47">
        <f t="shared" si="0"/>
        <v>2</v>
      </c>
      <c r="K39" s="47" t="b">
        <f t="shared" si="1"/>
        <v>0</v>
      </c>
      <c r="L39" s="28"/>
      <c r="O39" s="28"/>
    </row>
    <row r="40" spans="1:15" s="27" customFormat="1" ht="14.25" customHeight="1" x14ac:dyDescent="0.25">
      <c r="A40" s="26"/>
      <c r="B40" s="28"/>
      <c r="C40" s="28">
        <f t="shared" si="2"/>
        <v>22</v>
      </c>
      <c r="D40" s="46">
        <v>1</v>
      </c>
      <c r="E40" s="46">
        <v>0</v>
      </c>
      <c r="F40" s="46">
        <v>1</v>
      </c>
      <c r="G40" s="46">
        <v>0</v>
      </c>
      <c r="H40" s="46">
        <v>1</v>
      </c>
      <c r="I40" s="29"/>
      <c r="J40" s="47">
        <f t="shared" si="0"/>
        <v>3</v>
      </c>
      <c r="K40" s="47" t="b">
        <f t="shared" si="1"/>
        <v>0</v>
      </c>
      <c r="L40" s="28"/>
      <c r="O40" s="28"/>
    </row>
    <row r="41" spans="1:15" s="27" customFormat="1" ht="14.25" customHeight="1" x14ac:dyDescent="0.25">
      <c r="A41" s="26"/>
      <c r="B41" s="28"/>
      <c r="C41" s="28">
        <f t="shared" si="2"/>
        <v>23</v>
      </c>
      <c r="D41" s="46">
        <v>1</v>
      </c>
      <c r="E41" s="46">
        <v>0</v>
      </c>
      <c r="F41" s="46">
        <v>1</v>
      </c>
      <c r="G41" s="46">
        <v>1</v>
      </c>
      <c r="H41" s="46">
        <v>0</v>
      </c>
      <c r="I41" s="29"/>
      <c r="J41" s="47">
        <f t="shared" si="0"/>
        <v>3</v>
      </c>
      <c r="K41" s="47" t="b">
        <f t="shared" si="1"/>
        <v>0</v>
      </c>
      <c r="L41" s="28"/>
      <c r="O41" s="28"/>
    </row>
    <row r="42" spans="1:15" s="27" customFormat="1" ht="14.25" customHeight="1" x14ac:dyDescent="0.25">
      <c r="A42" s="26"/>
      <c r="B42" s="28"/>
      <c r="C42" s="28">
        <f t="shared" si="2"/>
        <v>24</v>
      </c>
      <c r="D42" s="46">
        <v>1</v>
      </c>
      <c r="E42" s="46">
        <v>0</v>
      </c>
      <c r="F42" s="46">
        <v>1</v>
      </c>
      <c r="G42" s="46">
        <v>1</v>
      </c>
      <c r="H42" s="46">
        <v>1</v>
      </c>
      <c r="I42" s="29"/>
      <c r="J42" s="47">
        <f t="shared" si="0"/>
        <v>4</v>
      </c>
      <c r="K42" s="47" t="b">
        <f t="shared" si="1"/>
        <v>1</v>
      </c>
      <c r="L42" s="28"/>
      <c r="O42" s="28"/>
    </row>
    <row r="43" spans="1:15" s="27" customFormat="1" ht="14.25" customHeight="1" x14ac:dyDescent="0.25">
      <c r="A43" s="26"/>
      <c r="B43" s="28"/>
      <c r="C43" s="28">
        <f t="shared" si="2"/>
        <v>25</v>
      </c>
      <c r="D43" s="46">
        <v>1</v>
      </c>
      <c r="E43" s="46">
        <v>1</v>
      </c>
      <c r="F43" s="46">
        <v>0</v>
      </c>
      <c r="G43" s="46">
        <v>0</v>
      </c>
      <c r="H43" s="46">
        <v>0</v>
      </c>
      <c r="I43" s="29"/>
      <c r="J43" s="47">
        <f t="shared" si="0"/>
        <v>2</v>
      </c>
      <c r="K43" s="47" t="b">
        <f t="shared" si="1"/>
        <v>0</v>
      </c>
      <c r="L43" s="28"/>
      <c r="O43" s="28"/>
    </row>
    <row r="44" spans="1:15" s="27" customFormat="1" ht="14.25" customHeight="1" x14ac:dyDescent="0.25">
      <c r="A44" s="26"/>
      <c r="B44" s="28"/>
      <c r="C44" s="28">
        <f t="shared" si="2"/>
        <v>26</v>
      </c>
      <c r="D44" s="46">
        <v>1</v>
      </c>
      <c r="E44" s="46">
        <v>1</v>
      </c>
      <c r="F44" s="46">
        <v>0</v>
      </c>
      <c r="G44" s="46">
        <v>0</v>
      </c>
      <c r="H44" s="46">
        <v>1</v>
      </c>
      <c r="I44" s="29"/>
      <c r="J44" s="47">
        <f t="shared" si="0"/>
        <v>3</v>
      </c>
      <c r="K44" s="47" t="b">
        <f t="shared" si="1"/>
        <v>0</v>
      </c>
      <c r="L44" s="28"/>
      <c r="O44" s="28"/>
    </row>
    <row r="45" spans="1:15" s="27" customFormat="1" ht="14.25" customHeight="1" x14ac:dyDescent="0.25">
      <c r="A45" s="26"/>
      <c r="B45" s="28"/>
      <c r="C45" s="28">
        <f t="shared" si="2"/>
        <v>27</v>
      </c>
      <c r="D45" s="46">
        <v>1</v>
      </c>
      <c r="E45" s="46">
        <v>1</v>
      </c>
      <c r="F45" s="46">
        <v>0</v>
      </c>
      <c r="G45" s="46">
        <v>1</v>
      </c>
      <c r="H45" s="46">
        <v>0</v>
      </c>
      <c r="I45" s="29"/>
      <c r="J45" s="47">
        <f t="shared" si="0"/>
        <v>3</v>
      </c>
      <c r="K45" s="47" t="b">
        <f t="shared" si="1"/>
        <v>0</v>
      </c>
      <c r="L45" s="28"/>
      <c r="O45" s="28"/>
    </row>
    <row r="46" spans="1:15" s="27" customFormat="1" ht="14.25" customHeight="1" x14ac:dyDescent="0.25">
      <c r="A46" s="26"/>
      <c r="B46" s="28"/>
      <c r="C46" s="28">
        <f t="shared" si="2"/>
        <v>28</v>
      </c>
      <c r="D46" s="46">
        <v>1</v>
      </c>
      <c r="E46" s="46">
        <v>1</v>
      </c>
      <c r="F46" s="46">
        <v>0</v>
      </c>
      <c r="G46" s="46">
        <v>1</v>
      </c>
      <c r="H46" s="46">
        <v>1</v>
      </c>
      <c r="I46" s="29"/>
      <c r="J46" s="47">
        <f t="shared" si="0"/>
        <v>4</v>
      </c>
      <c r="K46" s="47" t="b">
        <f t="shared" si="1"/>
        <v>1</v>
      </c>
      <c r="L46" s="28"/>
      <c r="O46" s="28"/>
    </row>
    <row r="47" spans="1:15" s="27" customFormat="1" ht="14.25" customHeight="1" x14ac:dyDescent="0.25">
      <c r="A47" s="26"/>
      <c r="B47" s="28"/>
      <c r="C47" s="28">
        <f t="shared" si="2"/>
        <v>29</v>
      </c>
      <c r="D47" s="46">
        <v>1</v>
      </c>
      <c r="E47" s="46">
        <v>1</v>
      </c>
      <c r="F47" s="46">
        <v>1</v>
      </c>
      <c r="G47" s="46">
        <v>0</v>
      </c>
      <c r="H47" s="46">
        <v>0</v>
      </c>
      <c r="I47" s="29"/>
      <c r="J47" s="47">
        <f t="shared" si="0"/>
        <v>3</v>
      </c>
      <c r="K47" s="47" t="b">
        <f t="shared" si="1"/>
        <v>0</v>
      </c>
      <c r="L47" s="28"/>
      <c r="O47" s="28"/>
    </row>
    <row r="48" spans="1:15" s="27" customFormat="1" ht="14.25" customHeight="1" x14ac:dyDescent="0.25">
      <c r="A48" s="26"/>
      <c r="B48" s="28"/>
      <c r="C48" s="28">
        <f t="shared" si="2"/>
        <v>30</v>
      </c>
      <c r="D48" s="46">
        <v>1</v>
      </c>
      <c r="E48" s="46">
        <v>1</v>
      </c>
      <c r="F48" s="46">
        <v>1</v>
      </c>
      <c r="G48" s="46">
        <v>0</v>
      </c>
      <c r="H48" s="46">
        <v>1</v>
      </c>
      <c r="I48" s="29"/>
      <c r="J48" s="47">
        <f t="shared" si="0"/>
        <v>4</v>
      </c>
      <c r="K48" s="47" t="b">
        <f t="shared" si="1"/>
        <v>1</v>
      </c>
      <c r="L48" s="28"/>
      <c r="O48" s="28"/>
    </row>
    <row r="49" spans="1:15" s="27" customFormat="1" ht="14.25" customHeight="1" x14ac:dyDescent="0.25">
      <c r="A49" s="26"/>
      <c r="B49" s="28"/>
      <c r="C49" s="28">
        <f t="shared" si="2"/>
        <v>31</v>
      </c>
      <c r="D49" s="46">
        <v>1</v>
      </c>
      <c r="E49" s="46">
        <v>1</v>
      </c>
      <c r="F49" s="46">
        <v>1</v>
      </c>
      <c r="G49" s="46">
        <v>1</v>
      </c>
      <c r="H49" s="46">
        <v>0</v>
      </c>
      <c r="I49" s="29"/>
      <c r="J49" s="47">
        <f t="shared" si="0"/>
        <v>4</v>
      </c>
      <c r="K49" s="47" t="b">
        <f t="shared" si="1"/>
        <v>1</v>
      </c>
      <c r="L49" s="28"/>
      <c r="O49" s="28"/>
    </row>
    <row r="50" spans="1:15" s="27" customFormat="1" ht="14.25" customHeight="1" x14ac:dyDescent="0.25">
      <c r="A50" s="26"/>
      <c r="B50" s="28"/>
      <c r="C50" s="28">
        <f t="shared" si="2"/>
        <v>32</v>
      </c>
      <c r="D50" s="46">
        <v>1</v>
      </c>
      <c r="E50" s="46">
        <v>1</v>
      </c>
      <c r="F50" s="46">
        <v>1</v>
      </c>
      <c r="G50" s="46">
        <v>1</v>
      </c>
      <c r="H50" s="46">
        <v>1</v>
      </c>
      <c r="I50" s="29"/>
      <c r="J50" s="47">
        <f t="shared" si="0"/>
        <v>5</v>
      </c>
      <c r="K50" s="47" t="b">
        <f t="shared" si="1"/>
        <v>0</v>
      </c>
      <c r="L50" s="28"/>
      <c r="O50" s="28"/>
    </row>
  </sheetData>
  <mergeCells count="8">
    <mergeCell ref="D15:H15"/>
    <mergeCell ref="B3:M4"/>
    <mergeCell ref="B6:M7"/>
    <mergeCell ref="B9:H10"/>
    <mergeCell ref="J9:K10"/>
    <mergeCell ref="L9:M10"/>
    <mergeCell ref="J12:K13"/>
    <mergeCell ref="L12:M13"/>
  </mergeCells>
  <conditionalFormatting sqref="K19:K5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Q1.</vt:lpstr>
      <vt:lpstr>Q2.</vt:lpstr>
      <vt:lpstr>Q3.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</dc:creator>
  <cp:lastModifiedBy>Fanindra Saini</cp:lastModifiedBy>
  <dcterms:created xsi:type="dcterms:W3CDTF">2015-06-05T18:17:20Z</dcterms:created>
  <dcterms:modified xsi:type="dcterms:W3CDTF">2022-12-04T08:25:02Z</dcterms:modified>
</cp:coreProperties>
</file>