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indra Saini\Downloads\"/>
    </mc:Choice>
  </mc:AlternateContent>
  <xr:revisionPtr revIDLastSave="0" documentId="13_ncr:1_{118B5C01-37FD-4A9A-AFE4-C8766DFFD29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Q1." sheetId="6" r:id="rId1"/>
    <sheet name="Q2." sheetId="4" r:id="rId2"/>
    <sheet name="Q3." sheetId="3" r:id="rId3"/>
    <sheet name="Q4.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5" l="1"/>
  <c r="M7" i="5"/>
  <c r="M8" i="5"/>
  <c r="M9" i="5"/>
  <c r="M10" i="5"/>
  <c r="M11" i="5"/>
  <c r="M12" i="5"/>
  <c r="M13" i="5"/>
  <c r="M14" i="5"/>
  <c r="M15" i="5"/>
  <c r="M6" i="5"/>
  <c r="L16" i="5"/>
  <c r="L8" i="5"/>
  <c r="L9" i="5" s="1"/>
  <c r="L10" i="5" s="1"/>
  <c r="L11" i="5" s="1"/>
  <c r="L12" i="5" s="1"/>
  <c r="L13" i="5" s="1"/>
  <c r="L14" i="5" s="1"/>
  <c r="L15" i="5" s="1"/>
  <c r="K8" i="5"/>
  <c r="K9" i="5" s="1"/>
  <c r="K10" i="5" s="1"/>
  <c r="K11" i="5" s="1"/>
  <c r="K12" i="5" s="1"/>
  <c r="K13" i="5" s="1"/>
  <c r="K14" i="5" s="1"/>
  <c r="K15" i="5" s="1"/>
  <c r="L7" i="5"/>
  <c r="K7" i="5"/>
  <c r="E15" i="4"/>
  <c r="K15" i="4"/>
  <c r="E14" i="5"/>
  <c r="E12" i="5"/>
  <c r="E13" i="5" s="1"/>
  <c r="E6" i="5"/>
  <c r="E8" i="5" s="1"/>
  <c r="E5" i="5"/>
  <c r="E7" i="5" s="1"/>
  <c r="E4" i="5"/>
  <c r="E10" i="5" s="1"/>
  <c r="E14" i="3"/>
  <c r="E9" i="3"/>
  <c r="E11" i="3" s="1"/>
  <c r="E8" i="3"/>
  <c r="E12" i="3" s="1"/>
  <c r="E7" i="3"/>
  <c r="E11" i="4"/>
  <c r="E10" i="4"/>
  <c r="E7" i="4"/>
  <c r="E8" i="4" s="1"/>
  <c r="E6" i="4"/>
  <c r="E4" i="4"/>
  <c r="E5" i="4" s="1"/>
  <c r="E16" i="4" l="1"/>
  <c r="E17" i="4" s="1"/>
  <c r="E40" i="4" s="1"/>
  <c r="E15" i="5"/>
  <c r="E16" i="5" s="1"/>
  <c r="E16" i="3"/>
  <c r="E17" i="3" s="1"/>
  <c r="E19" i="3" s="1"/>
  <c r="E15" i="3"/>
  <c r="E9" i="5"/>
  <c r="E18" i="4" l="1"/>
  <c r="E41" i="4" s="1"/>
  <c r="E17" i="5"/>
  <c r="E18" i="5"/>
  <c r="E18" i="3"/>
  <c r="F21" i="6"/>
  <c r="F22" i="6" s="1"/>
  <c r="F23" i="6" s="1"/>
  <c r="F24" i="6" s="1"/>
  <c r="F19" i="6"/>
  <c r="F17" i="6"/>
  <c r="F25" i="6" l="1"/>
  <c r="F26" i="6"/>
  <c r="D21" i="5"/>
  <c r="D20" i="5"/>
  <c r="F10" i="5"/>
  <c r="F9" i="5"/>
  <c r="D8" i="5"/>
  <c r="D7" i="5"/>
  <c r="D6" i="5"/>
  <c r="D5" i="5"/>
  <c r="D46" i="4"/>
  <c r="D45" i="4"/>
  <c r="D44" i="4"/>
  <c r="D43" i="4"/>
  <c r="D42" i="4"/>
</calcChain>
</file>

<file path=xl/sharedStrings.xml><?xml version="1.0" encoding="utf-8"?>
<sst xmlns="http://schemas.openxmlformats.org/spreadsheetml/2006/main" count="1200" uniqueCount="81">
  <si>
    <t>n</t>
  </si>
  <si>
    <t>Xbar</t>
  </si>
  <si>
    <t>Confidence Level</t>
  </si>
  <si>
    <t>How sure we are that pop mean is in interval</t>
  </si>
  <si>
    <t>Alpha</t>
  </si>
  <si>
    <t>How sure we are that pop mean is NOT in interval. Risk we take that Pop Mean is not in interval</t>
  </si>
  <si>
    <t>Alpha/2</t>
  </si>
  <si>
    <t>Prob. In upper or lower tail</t>
  </si>
  <si>
    <t>Method 1:</t>
  </si>
  <si>
    <t>Lower Limit</t>
  </si>
  <si>
    <t>Upper Limit</t>
  </si>
  <si>
    <t>Method 2:</t>
  </si>
  <si>
    <t>Margin of Error</t>
  </si>
  <si>
    <t>Q1.</t>
  </si>
  <si>
    <t>Sample # Pages From Cartridge</t>
  </si>
  <si>
    <t>Printers Manufacturers is a manufacturer of computer printers and printer</t>
  </si>
  <si>
    <t>cartridges. They would like to create an ad that says how many pages a</t>
  </si>
  <si>
    <t>customer could expect from the cartridge.</t>
  </si>
  <si>
    <t>Something like: "A customer can expect an average of XXX within the margin</t>
  </si>
  <si>
    <t>of error of XXX."</t>
  </si>
  <si>
    <t>X bar (pages)</t>
  </si>
  <si>
    <t>s (pages)</t>
  </si>
  <si>
    <t># of samples</t>
  </si>
  <si>
    <t>df</t>
  </si>
  <si>
    <t>Standard Error</t>
  </si>
  <si>
    <t>t</t>
  </si>
  <si>
    <t>Margin of error</t>
  </si>
  <si>
    <r>
      <t>lower X</t>
    </r>
    <r>
      <rPr>
        <vertAlign val="subscript"/>
        <sz val="11"/>
        <color indexed="8"/>
        <rFont val="Calibri"/>
        <family val="2"/>
      </rPr>
      <t>bar</t>
    </r>
  </si>
  <si>
    <r>
      <t>upper X</t>
    </r>
    <r>
      <rPr>
        <vertAlign val="subscript"/>
        <sz val="11"/>
        <color indexed="8"/>
        <rFont val="Calibri"/>
        <family val="2"/>
      </rPr>
      <t>bar</t>
    </r>
  </si>
  <si>
    <t>Q2.</t>
  </si>
  <si>
    <t>Restaurant Magazine wants to rate a particular restaurant. They go out and ask 50 randomly selected customers to give</t>
  </si>
  <si>
    <t>1-10 Rating of Resturant</t>
  </si>
  <si>
    <t>s</t>
  </si>
  <si>
    <t>Standard Error of Mean =s/SQRT(n)</t>
  </si>
  <si>
    <t>SE = Standard Deviation of Sampling Distribution of Xbar</t>
  </si>
  <si>
    <t>T.INV Method</t>
  </si>
  <si>
    <t>Upper t</t>
  </si>
  <si>
    <t xml:space="preserve"> =T.INV(1-alpha/2,df)</t>
  </si>
  <si>
    <t xml:space="preserve"> =t * SE</t>
  </si>
  <si>
    <t xml:space="preserve"> =Xbar - Margin of Error</t>
  </si>
  <si>
    <t xml:space="preserve"> =Xbar + Margin of Error</t>
  </si>
  <si>
    <t>Data Analysis, Descriptive Statistics Method</t>
  </si>
  <si>
    <t>Data Ribbon Tab, Analysis Group, Data Analysis button, Descriptive Statistics</t>
  </si>
  <si>
    <t>Q3.</t>
  </si>
  <si>
    <t>Yes</t>
  </si>
  <si>
    <t>Response</t>
  </si>
  <si>
    <t>Sample Size = n</t>
  </si>
  <si>
    <t>No</t>
  </si>
  <si>
    <t>sample proportion = Point Estimate</t>
  </si>
  <si>
    <t>Pbar</t>
  </si>
  <si>
    <t>Proportion of potential employees who say they know Excel well</t>
  </si>
  <si>
    <t>n*p&gt;5</t>
  </si>
  <si>
    <t>Can we use Normal Curve?</t>
  </si>
  <si>
    <t>n*(1-p)&gt;5</t>
  </si>
  <si>
    <t>Significance Level</t>
  </si>
  <si>
    <t>alpha</t>
  </si>
  <si>
    <t>alpha/2</t>
  </si>
  <si>
    <t>z upper</t>
  </si>
  <si>
    <t>SQRT(p*(1-p)/n)</t>
  </si>
  <si>
    <t>Conclusion:</t>
  </si>
  <si>
    <t>a rating between 1 and 10 so they can estimate the population mean rating at 95% confidence level.</t>
  </si>
  <si>
    <t>A large Seattle Coffee Company says that Excel skills are important for the 600 + employees that work in the Marketing and Accounting Department. A sample of potential employees who said they were knowledgeable with Excel is below. Determine the interval estimate at 95% confidence level.</t>
  </si>
  <si>
    <t>Degrees of Freedom = n - 1</t>
  </si>
  <si>
    <t>Q4.</t>
  </si>
  <si>
    <t>The average annual cost of the first year of owning and caring for a large dog is $1843 (US</t>
  </si>
  <si>
    <t>News and World report, September 9, 2013). The Irish Red and White Setter Association</t>
  </si>
  <si>
    <t>of America has requested a study to estimate the annual first-year cost for owners of this</t>
  </si>
  <si>
    <r>
      <t xml:space="preserve">breed. A sample of 50 will be used. Based on past studies, the population standard deviation is assumed known with 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 xml:space="preserve"> = $255.</t>
    </r>
  </si>
  <si>
    <t>Cost ($)</t>
  </si>
  <si>
    <t>a. What is the margin of error for a 95% confidence interval of the mean cost of the first</t>
  </si>
  <si>
    <t>year of owning and caring for this breed?</t>
  </si>
  <si>
    <t>b. On the left side, the data collected from fifty owners of Irish Setters on the</t>
  </si>
  <si>
    <t>cost of the first year of owning and caring for their dogs. Use these data data set to</t>
  </si>
  <si>
    <t>compute the sample mean. Using this sample, what is the 95% confidence interval for</t>
  </si>
  <si>
    <t>the mean cost of the first year of owning and caring for an Irish Red and White Setter?</t>
  </si>
  <si>
    <t>xbar</t>
  </si>
  <si>
    <t>sigma</t>
  </si>
  <si>
    <t>Se of mean</t>
  </si>
  <si>
    <t>confidence level</t>
  </si>
  <si>
    <t>Z Associated with upper Alpha/2</t>
  </si>
  <si>
    <r>
      <t>Margin of Error = Z</t>
    </r>
    <r>
      <rPr>
        <vertAlign val="subscript"/>
        <sz val="11"/>
        <color theme="1"/>
        <rFont val="Calibri"/>
        <family val="2"/>
        <scheme val="minor"/>
      </rPr>
      <t>Alpha/2</t>
    </r>
    <r>
      <rPr>
        <sz val="11"/>
        <color theme="1"/>
        <rFont val="Calibri"/>
        <family val="2"/>
        <scheme val="minor"/>
      </rPr>
      <t xml:space="preserve"> * Standard Error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</si>
</sst>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9" xfId="0" applyFont="1" applyBorder="1" applyAlignment="1">
      <alignment wrapText="1"/>
    </xf>
    <xf numFmtId="0" fontId="0" fillId="0" borderId="9" xfId="0" applyBorder="1"/>
    <xf numFmtId="0" fontId="0" fillId="3" borderId="9" xfId="0" applyFill="1" applyBorder="1"/>
    <xf numFmtId="0" fontId="1" fillId="0" borderId="0" xfId="0" applyFont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0" fillId="0" borderId="13" xfId="0" applyBorder="1"/>
    <xf numFmtId="0" fontId="0" fillId="5" borderId="10" xfId="0" applyFill="1" applyBorder="1" applyAlignment="1">
      <alignment horizontal="centerContinuous" wrapText="1"/>
    </xf>
    <xf numFmtId="0" fontId="0" fillId="5" borderId="11" xfId="0" applyFill="1" applyBorder="1" applyAlignment="1">
      <alignment horizontal="centerContinuous" wrapText="1"/>
    </xf>
    <xf numFmtId="0" fontId="0" fillId="5" borderId="12" xfId="0" applyFill="1" applyBorder="1" applyAlignment="1">
      <alignment horizontal="centerContinuous" wrapText="1"/>
    </xf>
    <xf numFmtId="0" fontId="0" fillId="0" borderId="0" xfId="0" applyFill="1"/>
    <xf numFmtId="0" fontId="0" fillId="2" borderId="9" xfId="0" applyFill="1" applyBorder="1" applyAlignment="1">
      <alignment horizontal="centerContinuous" wrapText="1"/>
    </xf>
    <xf numFmtId="0" fontId="0" fillId="2" borderId="11" xfId="0" applyFill="1" applyBorder="1" applyAlignment="1">
      <alignment horizontal="centerContinuous" wrapText="1"/>
    </xf>
    <xf numFmtId="0" fontId="0" fillId="2" borderId="12" xfId="0" applyFill="1" applyBorder="1" applyAlignment="1">
      <alignment horizontal="centerContinuous" wrapText="1"/>
    </xf>
    <xf numFmtId="0" fontId="1" fillId="0" borderId="9" xfId="0" applyFont="1" applyBorder="1"/>
    <xf numFmtId="0" fontId="4" fillId="0" borderId="9" xfId="0" applyFont="1" applyBorder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4" fillId="5" borderId="10" xfId="0" applyFont="1" applyFill="1" applyBorder="1" applyAlignment="1">
      <alignment horizontal="centerContinuous" wrapText="1"/>
    </xf>
    <xf numFmtId="0" fontId="4" fillId="5" borderId="11" xfId="0" applyFont="1" applyFill="1" applyBorder="1" applyAlignment="1">
      <alignment horizontal="centerContinuous" wrapText="1"/>
    </xf>
    <xf numFmtId="0" fontId="4" fillId="5" borderId="12" xfId="0" applyFont="1" applyFill="1" applyBorder="1" applyAlignment="1">
      <alignment horizontal="centerContinuous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9" xfId="0" applyNumberFormat="1" applyBorder="1"/>
    <xf numFmtId="165" fontId="0" fillId="3" borderId="13" xfId="0" applyNumberFormat="1" applyFill="1" applyBorder="1"/>
  </cellXfs>
  <cellStyles count="1">
    <cellStyle name="Normal" xfId="0" builtinId="0"/>
  </cellStyles>
  <dxfs count="1">
    <dxf>
      <numFmt numFmtId="166" formatCode=";;;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showGridLines="0" topLeftCell="A2" zoomScale="110" zoomScaleNormal="110" workbookViewId="0">
      <selection activeCell="F22" sqref="F22"/>
    </sheetView>
  </sheetViews>
  <sheetFormatPr defaultRowHeight="14.4" x14ac:dyDescent="0.3"/>
  <cols>
    <col min="1" max="1" width="4.6640625" customWidth="1"/>
    <col min="5" max="5" width="35.6640625" customWidth="1"/>
    <col min="6" max="6" width="9.33203125" bestFit="1" customWidth="1"/>
  </cols>
  <sheetData>
    <row r="1" spans="1:6" x14ac:dyDescent="0.3">
      <c r="A1" s="13" t="s">
        <v>13</v>
      </c>
      <c r="B1" t="s">
        <v>64</v>
      </c>
    </row>
    <row r="2" spans="1:6" x14ac:dyDescent="0.3">
      <c r="B2" t="s">
        <v>65</v>
      </c>
    </row>
    <row r="3" spans="1:6" x14ac:dyDescent="0.3">
      <c r="B3" t="s">
        <v>66</v>
      </c>
    </row>
    <row r="4" spans="1:6" x14ac:dyDescent="0.3">
      <c r="B4" t="s">
        <v>67</v>
      </c>
    </row>
    <row r="6" spans="1:6" x14ac:dyDescent="0.3">
      <c r="B6" s="33" t="s">
        <v>68</v>
      </c>
      <c r="D6" t="s">
        <v>69</v>
      </c>
    </row>
    <row r="7" spans="1:6" x14ac:dyDescent="0.3">
      <c r="B7" s="34">
        <v>1902</v>
      </c>
      <c r="D7" t="s">
        <v>70</v>
      </c>
    </row>
    <row r="8" spans="1:6" x14ac:dyDescent="0.3">
      <c r="B8" s="34">
        <v>2042</v>
      </c>
      <c r="D8" t="s">
        <v>71</v>
      </c>
    </row>
    <row r="9" spans="1:6" x14ac:dyDescent="0.3">
      <c r="B9" s="34">
        <v>1936</v>
      </c>
      <c r="D9" t="s">
        <v>72</v>
      </c>
    </row>
    <row r="10" spans="1:6" x14ac:dyDescent="0.3">
      <c r="B10" s="34">
        <v>1817</v>
      </c>
      <c r="D10" t="s">
        <v>73</v>
      </c>
    </row>
    <row r="11" spans="1:6" x14ac:dyDescent="0.3">
      <c r="B11" s="34">
        <v>1504</v>
      </c>
      <c r="D11" t="s">
        <v>74</v>
      </c>
    </row>
    <row r="12" spans="1:6" x14ac:dyDescent="0.3">
      <c r="B12" s="34">
        <v>1572</v>
      </c>
    </row>
    <row r="13" spans="1:6" x14ac:dyDescent="0.3">
      <c r="B13" s="34">
        <v>1532</v>
      </c>
    </row>
    <row r="14" spans="1:6" x14ac:dyDescent="0.3">
      <c r="B14" s="34">
        <v>1907</v>
      </c>
    </row>
    <row r="15" spans="1:6" x14ac:dyDescent="0.3">
      <c r="B15" s="34">
        <v>1882</v>
      </c>
    </row>
    <row r="16" spans="1:6" x14ac:dyDescent="0.3">
      <c r="B16" s="34">
        <v>2153</v>
      </c>
      <c r="E16" s="11" t="s">
        <v>0</v>
      </c>
      <c r="F16" s="11">
        <v>50</v>
      </c>
    </row>
    <row r="17" spans="2:6" x14ac:dyDescent="0.3">
      <c r="B17" s="34">
        <v>1945</v>
      </c>
      <c r="E17" s="11" t="s">
        <v>75</v>
      </c>
      <c r="F17" s="35">
        <f>AVERAGE(B7:B56)</f>
        <v>1836.84</v>
      </c>
    </row>
    <row r="18" spans="2:6" x14ac:dyDescent="0.3">
      <c r="B18" s="34">
        <v>1335</v>
      </c>
      <c r="E18" s="11" t="s">
        <v>76</v>
      </c>
      <c r="F18" s="11">
        <v>255</v>
      </c>
    </row>
    <row r="19" spans="2:6" x14ac:dyDescent="0.3">
      <c r="B19" s="34">
        <v>2006</v>
      </c>
      <c r="E19" s="11" t="s">
        <v>77</v>
      </c>
      <c r="F19" s="11">
        <f>F18/SQRT(F16)</f>
        <v>36.062445840513924</v>
      </c>
    </row>
    <row r="20" spans="2:6" x14ac:dyDescent="0.3">
      <c r="B20" s="34">
        <v>1516</v>
      </c>
      <c r="E20" s="11" t="s">
        <v>78</v>
      </c>
      <c r="F20" s="11">
        <v>0.95</v>
      </c>
    </row>
    <row r="21" spans="2:6" x14ac:dyDescent="0.3">
      <c r="B21" s="34">
        <v>1839</v>
      </c>
      <c r="E21" s="11" t="s">
        <v>55</v>
      </c>
      <c r="F21" s="11">
        <f>1-F20</f>
        <v>5.0000000000000044E-2</v>
      </c>
    </row>
    <row r="22" spans="2:6" x14ac:dyDescent="0.3">
      <c r="B22" s="34">
        <v>1739</v>
      </c>
      <c r="E22" s="11" t="s">
        <v>56</v>
      </c>
      <c r="F22" s="11">
        <f>F21/2</f>
        <v>2.5000000000000022E-2</v>
      </c>
    </row>
    <row r="23" spans="2:6" x14ac:dyDescent="0.3">
      <c r="B23" s="34">
        <v>1456</v>
      </c>
      <c r="E23" s="11" t="s">
        <v>79</v>
      </c>
      <c r="F23" s="11">
        <f>NORMSINV(1-F22)</f>
        <v>1.9599639845400536</v>
      </c>
    </row>
    <row r="24" spans="2:6" ht="15.6" x14ac:dyDescent="0.35">
      <c r="B24" s="34">
        <v>1958</v>
      </c>
      <c r="E24" s="11" t="s">
        <v>80</v>
      </c>
      <c r="F24" s="11">
        <f>F23*F19</f>
        <v>70.681095041833558</v>
      </c>
    </row>
    <row r="25" spans="2:6" x14ac:dyDescent="0.3">
      <c r="B25" s="34">
        <v>1934</v>
      </c>
      <c r="E25" s="11" t="s">
        <v>9</v>
      </c>
      <c r="F25" s="35">
        <f>F17-F24</f>
        <v>1766.1589049581664</v>
      </c>
    </row>
    <row r="26" spans="2:6" x14ac:dyDescent="0.3">
      <c r="B26" s="34">
        <v>2094</v>
      </c>
      <c r="E26" s="11" t="s">
        <v>10</v>
      </c>
      <c r="F26" s="35">
        <f>F17+F24</f>
        <v>1907.5210950418334</v>
      </c>
    </row>
    <row r="27" spans="2:6" x14ac:dyDescent="0.3">
      <c r="B27" s="34">
        <v>1739</v>
      </c>
    </row>
    <row r="28" spans="2:6" x14ac:dyDescent="0.3">
      <c r="B28" s="34">
        <v>1434</v>
      </c>
    </row>
    <row r="29" spans="2:6" x14ac:dyDescent="0.3">
      <c r="B29" s="34">
        <v>1667</v>
      </c>
    </row>
    <row r="30" spans="2:6" x14ac:dyDescent="0.3">
      <c r="B30" s="34">
        <v>1679</v>
      </c>
    </row>
    <row r="31" spans="2:6" x14ac:dyDescent="0.3">
      <c r="B31" s="34">
        <v>1736</v>
      </c>
    </row>
    <row r="32" spans="2:6" x14ac:dyDescent="0.3">
      <c r="B32" s="34">
        <v>1670</v>
      </c>
    </row>
    <row r="33" spans="2:2" x14ac:dyDescent="0.3">
      <c r="B33" s="34">
        <v>1770</v>
      </c>
    </row>
    <row r="34" spans="2:2" x14ac:dyDescent="0.3">
      <c r="B34" s="34">
        <v>2052</v>
      </c>
    </row>
    <row r="35" spans="2:2" x14ac:dyDescent="0.3">
      <c r="B35" s="34">
        <v>1379</v>
      </c>
    </row>
    <row r="36" spans="2:2" x14ac:dyDescent="0.3">
      <c r="B36" s="34">
        <v>1939</v>
      </c>
    </row>
    <row r="37" spans="2:2" x14ac:dyDescent="0.3">
      <c r="B37" s="34">
        <v>1854</v>
      </c>
    </row>
    <row r="38" spans="2:2" x14ac:dyDescent="0.3">
      <c r="B38" s="34">
        <v>1913</v>
      </c>
    </row>
    <row r="39" spans="2:2" x14ac:dyDescent="0.3">
      <c r="B39" s="34">
        <v>2163</v>
      </c>
    </row>
    <row r="40" spans="2:2" x14ac:dyDescent="0.3">
      <c r="B40" s="34">
        <v>1737</v>
      </c>
    </row>
    <row r="41" spans="2:2" x14ac:dyDescent="0.3">
      <c r="B41" s="34">
        <v>1888</v>
      </c>
    </row>
    <row r="42" spans="2:2" x14ac:dyDescent="0.3">
      <c r="B42" s="34">
        <v>1737</v>
      </c>
    </row>
    <row r="43" spans="2:2" x14ac:dyDescent="0.3">
      <c r="B43" s="34">
        <v>2230</v>
      </c>
    </row>
    <row r="44" spans="2:2" x14ac:dyDescent="0.3">
      <c r="B44" s="34">
        <v>2131</v>
      </c>
    </row>
    <row r="45" spans="2:2" x14ac:dyDescent="0.3">
      <c r="B45" s="34">
        <v>1813</v>
      </c>
    </row>
    <row r="46" spans="2:2" x14ac:dyDescent="0.3">
      <c r="B46" s="34">
        <v>2118</v>
      </c>
    </row>
    <row r="47" spans="2:2" x14ac:dyDescent="0.3">
      <c r="B47" s="34">
        <v>1978</v>
      </c>
    </row>
    <row r="48" spans="2:2" x14ac:dyDescent="0.3">
      <c r="B48" s="34">
        <v>2166</v>
      </c>
    </row>
    <row r="49" spans="2:2" x14ac:dyDescent="0.3">
      <c r="B49" s="34">
        <v>1482</v>
      </c>
    </row>
    <row r="50" spans="2:2" x14ac:dyDescent="0.3">
      <c r="B50" s="34">
        <v>1700</v>
      </c>
    </row>
    <row r="51" spans="2:2" x14ac:dyDescent="0.3">
      <c r="B51" s="34">
        <v>1679</v>
      </c>
    </row>
    <row r="52" spans="2:2" x14ac:dyDescent="0.3">
      <c r="B52" s="34">
        <v>2060</v>
      </c>
    </row>
    <row r="53" spans="2:2" x14ac:dyDescent="0.3">
      <c r="B53" s="34">
        <v>1683</v>
      </c>
    </row>
    <row r="54" spans="2:2" x14ac:dyDescent="0.3">
      <c r="B54" s="34">
        <v>1850</v>
      </c>
    </row>
    <row r="55" spans="2:2" x14ac:dyDescent="0.3">
      <c r="B55" s="34">
        <v>2232</v>
      </c>
    </row>
    <row r="56" spans="2:2" x14ac:dyDescent="0.3">
      <c r="B56" s="34">
        <v>2294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"/>
  <sheetViews>
    <sheetView showGridLines="0" topLeftCell="A2" zoomScale="110" zoomScaleNormal="110" workbookViewId="0">
      <selection activeCell="E15" sqref="E15"/>
    </sheetView>
  </sheetViews>
  <sheetFormatPr defaultRowHeight="14.4" x14ac:dyDescent="0.3"/>
  <cols>
    <col min="1" max="1" width="4.6640625" customWidth="1"/>
    <col min="2" max="2" width="12.6640625" bestFit="1" customWidth="1"/>
    <col min="3" max="3" width="1.88671875" customWidth="1"/>
    <col min="4" max="4" width="30.109375" bestFit="1" customWidth="1"/>
    <col min="5" max="5" width="14" bestFit="1" customWidth="1"/>
    <col min="6" max="6" width="18.44140625" customWidth="1"/>
    <col min="7" max="7" width="9.109375" customWidth="1"/>
    <col min="8" max="8" width="20" customWidth="1"/>
    <col min="9" max="9" width="2.109375" customWidth="1"/>
    <col min="10" max="10" width="24.6640625" customWidth="1"/>
    <col min="11" max="11" width="20.33203125" customWidth="1"/>
  </cols>
  <sheetData>
    <row r="1" spans="1:11" x14ac:dyDescent="0.3">
      <c r="A1" s="13" t="s">
        <v>29</v>
      </c>
      <c r="B1" s="1" t="s">
        <v>30</v>
      </c>
      <c r="C1" s="2"/>
      <c r="D1" s="2"/>
      <c r="E1" s="2"/>
      <c r="F1" s="2"/>
      <c r="G1" s="2"/>
      <c r="H1" s="3"/>
    </row>
    <row r="2" spans="1:11" x14ac:dyDescent="0.3">
      <c r="B2" s="7" t="s">
        <v>60</v>
      </c>
      <c r="C2" s="8"/>
      <c r="D2" s="8"/>
      <c r="E2" s="8"/>
      <c r="F2" s="8"/>
      <c r="G2" s="8"/>
      <c r="H2" s="9"/>
    </row>
    <row r="4" spans="1:11" ht="28.8" x14ac:dyDescent="0.3">
      <c r="B4" s="10" t="s">
        <v>31</v>
      </c>
      <c r="D4" s="11" t="s">
        <v>0</v>
      </c>
      <c r="E4" s="12">
        <f>COUNT(B5:B54)</f>
        <v>50</v>
      </c>
    </row>
    <row r="5" spans="1:11" x14ac:dyDescent="0.3">
      <c r="B5" s="11">
        <v>6</v>
      </c>
      <c r="D5" s="11" t="s">
        <v>23</v>
      </c>
      <c r="E5" s="12">
        <f>E4-1</f>
        <v>49</v>
      </c>
      <c r="G5" t="s">
        <v>62</v>
      </c>
    </row>
    <row r="6" spans="1:11" x14ac:dyDescent="0.3">
      <c r="B6" s="11">
        <v>10</v>
      </c>
      <c r="D6" s="11" t="s">
        <v>1</v>
      </c>
      <c r="E6" s="12">
        <f>AVERAGE(B5:B54)</f>
        <v>5.98</v>
      </c>
    </row>
    <row r="7" spans="1:11" x14ac:dyDescent="0.3">
      <c r="B7" s="11">
        <v>4</v>
      </c>
      <c r="D7" s="11" t="s">
        <v>32</v>
      </c>
      <c r="E7" s="12">
        <f>STDEV(B5:B54)</f>
        <v>2.5273201100722305</v>
      </c>
    </row>
    <row r="8" spans="1:11" x14ac:dyDescent="0.3">
      <c r="B8" s="11">
        <v>10</v>
      </c>
      <c r="D8" s="11" t="s">
        <v>33</v>
      </c>
      <c r="E8" s="12">
        <f>E7/SQRT(E4)</f>
        <v>0.35741703761224114</v>
      </c>
      <c r="G8" t="s">
        <v>34</v>
      </c>
    </row>
    <row r="9" spans="1:11" x14ac:dyDescent="0.3">
      <c r="B9" s="11">
        <v>5</v>
      </c>
      <c r="D9" s="11" t="s">
        <v>2</v>
      </c>
      <c r="E9" s="11">
        <v>0.95</v>
      </c>
      <c r="G9" t="s">
        <v>3</v>
      </c>
    </row>
    <row r="10" spans="1:11" x14ac:dyDescent="0.3">
      <c r="B10" s="11">
        <v>2</v>
      </c>
      <c r="D10" s="11" t="s">
        <v>4</v>
      </c>
      <c r="E10" s="12">
        <f>1-E9</f>
        <v>5.0000000000000044E-2</v>
      </c>
      <c r="G10" t="s">
        <v>5</v>
      </c>
    </row>
    <row r="11" spans="1:11" x14ac:dyDescent="0.3">
      <c r="B11" s="11">
        <v>8</v>
      </c>
      <c r="D11" s="11" t="s">
        <v>6</v>
      </c>
      <c r="E11" s="12">
        <f>E10/2</f>
        <v>2.5000000000000022E-2</v>
      </c>
      <c r="G11" t="s">
        <v>7</v>
      </c>
    </row>
    <row r="12" spans="1:11" x14ac:dyDescent="0.3">
      <c r="B12" s="11">
        <v>3</v>
      </c>
    </row>
    <row r="13" spans="1:11" x14ac:dyDescent="0.3">
      <c r="B13" s="11">
        <v>2</v>
      </c>
      <c r="D13" s="13" t="s">
        <v>8</v>
      </c>
    </row>
    <row r="14" spans="1:11" x14ac:dyDescent="0.3">
      <c r="B14" s="11">
        <v>7</v>
      </c>
      <c r="D14" s="14" t="s">
        <v>35</v>
      </c>
      <c r="E14" s="15"/>
      <c r="F14" s="16"/>
    </row>
    <row r="15" spans="1:11" x14ac:dyDescent="0.3">
      <c r="B15" s="11">
        <v>5</v>
      </c>
      <c r="D15" s="17" t="s">
        <v>36</v>
      </c>
      <c r="E15" s="36">
        <f>TINV(E10,E5)</f>
        <v>2.0095752371292388</v>
      </c>
      <c r="H15" t="s">
        <v>37</v>
      </c>
      <c r="J15">
        <v>2.0209999999999999</v>
      </c>
      <c r="K15">
        <f>TINV((1-E10)/2,E5)</f>
        <v>0.71991077680083737</v>
      </c>
    </row>
    <row r="16" spans="1:11" ht="15.6" customHeight="1" x14ac:dyDescent="0.3">
      <c r="B16" s="11">
        <v>6</v>
      </c>
      <c r="D16" s="11" t="s">
        <v>12</v>
      </c>
      <c r="E16" s="12">
        <f>E15*E8</f>
        <v>0.71825642811364954</v>
      </c>
      <c r="H16" t="s">
        <v>38</v>
      </c>
    </row>
    <row r="17" spans="2:8" x14ac:dyDescent="0.3">
      <c r="B17" s="11">
        <v>8</v>
      </c>
      <c r="D17" s="11" t="s">
        <v>9</v>
      </c>
      <c r="E17" s="12">
        <f>E6-E16</f>
        <v>5.2617435718863508</v>
      </c>
      <c r="H17" t="s">
        <v>39</v>
      </c>
    </row>
    <row r="18" spans="2:8" ht="15.6" customHeight="1" x14ac:dyDescent="0.3">
      <c r="B18" s="11">
        <v>2</v>
      </c>
      <c r="D18" s="11" t="s">
        <v>10</v>
      </c>
      <c r="E18" s="12">
        <f>E6+E16</f>
        <v>6.6982564281136501</v>
      </c>
      <c r="H18" t="s">
        <v>40</v>
      </c>
    </row>
    <row r="19" spans="2:8" x14ac:dyDescent="0.3">
      <c r="B19" s="11">
        <v>8</v>
      </c>
    </row>
    <row r="20" spans="2:8" x14ac:dyDescent="0.3">
      <c r="B20" s="11">
        <v>7</v>
      </c>
      <c r="D20" s="13" t="s">
        <v>11</v>
      </c>
    </row>
    <row r="21" spans="2:8" x14ac:dyDescent="0.3">
      <c r="B21" s="11">
        <v>6</v>
      </c>
      <c r="D21" s="14" t="s">
        <v>41</v>
      </c>
      <c r="E21" s="15"/>
      <c r="F21" s="16"/>
      <c r="H21" t="s">
        <v>42</v>
      </c>
    </row>
    <row r="22" spans="2:8" x14ac:dyDescent="0.3">
      <c r="B22" s="11">
        <v>8</v>
      </c>
    </row>
    <row r="23" spans="2:8" x14ac:dyDescent="0.3">
      <c r="B23" s="11">
        <v>9</v>
      </c>
    </row>
    <row r="24" spans="2:8" x14ac:dyDescent="0.3">
      <c r="B24" s="11">
        <v>7</v>
      </c>
    </row>
    <row r="25" spans="2:8" x14ac:dyDescent="0.3">
      <c r="B25" s="11">
        <v>2</v>
      </c>
    </row>
    <row r="26" spans="2:8" x14ac:dyDescent="0.3">
      <c r="B26" s="11">
        <v>9</v>
      </c>
    </row>
    <row r="27" spans="2:8" x14ac:dyDescent="0.3">
      <c r="B27" s="11">
        <v>9</v>
      </c>
    </row>
    <row r="28" spans="2:8" x14ac:dyDescent="0.3">
      <c r="B28" s="11">
        <v>6</v>
      </c>
    </row>
    <row r="29" spans="2:8" x14ac:dyDescent="0.3">
      <c r="B29" s="11">
        <v>5</v>
      </c>
    </row>
    <row r="30" spans="2:8" x14ac:dyDescent="0.3">
      <c r="B30" s="11">
        <v>8</v>
      </c>
    </row>
    <row r="31" spans="2:8" x14ac:dyDescent="0.3">
      <c r="B31" s="11">
        <v>2</v>
      </c>
    </row>
    <row r="32" spans="2:8" x14ac:dyDescent="0.3">
      <c r="B32" s="11">
        <v>5</v>
      </c>
    </row>
    <row r="33" spans="2:8" x14ac:dyDescent="0.3">
      <c r="B33" s="11">
        <v>3</v>
      </c>
    </row>
    <row r="34" spans="2:8" x14ac:dyDescent="0.3">
      <c r="B34" s="11">
        <v>9</v>
      </c>
    </row>
    <row r="35" spans="2:8" x14ac:dyDescent="0.3">
      <c r="B35" s="11">
        <v>8</v>
      </c>
    </row>
    <row r="36" spans="2:8" x14ac:dyDescent="0.3">
      <c r="B36" s="11">
        <v>9</v>
      </c>
    </row>
    <row r="37" spans="2:8" x14ac:dyDescent="0.3">
      <c r="B37" s="11">
        <v>9</v>
      </c>
    </row>
    <row r="38" spans="2:8" x14ac:dyDescent="0.3">
      <c r="B38" s="11">
        <v>6</v>
      </c>
    </row>
    <row r="39" spans="2:8" x14ac:dyDescent="0.3">
      <c r="B39" s="11">
        <v>5</v>
      </c>
    </row>
    <row r="40" spans="2:8" x14ac:dyDescent="0.3">
      <c r="B40" s="11">
        <v>2</v>
      </c>
      <c r="D40" s="11" t="s">
        <v>9</v>
      </c>
      <c r="E40" s="12">
        <f>E17</f>
        <v>5.2617435718863508</v>
      </c>
      <c r="H40" t="s">
        <v>39</v>
      </c>
    </row>
    <row r="41" spans="2:8" x14ac:dyDescent="0.3">
      <c r="B41" s="11">
        <v>5</v>
      </c>
      <c r="D41" s="11" t="s">
        <v>10</v>
      </c>
      <c r="E41" s="12">
        <f>E18</f>
        <v>6.6982564281136501</v>
      </c>
      <c r="H41" t="s">
        <v>40</v>
      </c>
    </row>
    <row r="42" spans="2:8" ht="42" customHeight="1" x14ac:dyDescent="0.3">
      <c r="B42" s="11">
        <v>6</v>
      </c>
      <c r="D42" s="18" t="str">
        <f>"Our "&amp;TEXT($E$9,"0%")&amp;" Confidence Interval has limits of "&amp;ROUND(E40,1)&amp;" and "&amp;ROUND(E41,1)&amp;". We are about "&amp;TEXT($E$9,"0%")&amp;" sure that the population mean will lie within this interval. We are about "&amp;TEXT(1-$E$9,"0%")&amp;" sure that the population mean will NOT lie within this interval. "</f>
        <v xml:space="preserve">Our 95% Confidence Interval has limits of 5.3 and 6.7. We are about 95% sure that the population mean will lie within this interval. We are about 5% sure that the population mean will NOT lie within this interval. </v>
      </c>
      <c r="E42" s="19"/>
      <c r="F42" s="19"/>
      <c r="G42" s="19"/>
      <c r="H42" s="20"/>
    </row>
    <row r="43" spans="2:8" ht="28.95" customHeight="1" x14ac:dyDescent="0.3">
      <c r="B43" s="11">
        <v>9</v>
      </c>
      <c r="D43" s="18" t="str">
        <f>"If we were to construct 100 similar intervals we would expect "&amp;E9*100&amp;" to contain the population mean and "&amp;(1-E9)*100&amp;" to NOT contain the population mean."</f>
        <v>If we were to construct 100 similar intervals we would expect 95 to contain the population mean and 5 to NOT contain the population mean.</v>
      </c>
      <c r="E43" s="19"/>
      <c r="F43" s="19"/>
      <c r="G43" s="19"/>
      <c r="H43" s="20"/>
    </row>
    <row r="44" spans="2:8" x14ac:dyDescent="0.3">
      <c r="B44" s="11">
        <v>7</v>
      </c>
      <c r="D44" s="18" t="str">
        <f>"We estimate the population mean for rating is about "&amp;ROUND(E6,1)&amp;" with a margin of error of +/- "&amp;ROUND(E38,1)&amp;"."</f>
        <v>We estimate the population mean for rating is about 6 with a margin of error of +/- 0.</v>
      </c>
      <c r="E44" s="19"/>
      <c r="F44" s="19"/>
      <c r="G44" s="19"/>
      <c r="H44" s="20"/>
    </row>
    <row r="45" spans="2:8" x14ac:dyDescent="0.3">
      <c r="B45" s="11">
        <v>9</v>
      </c>
      <c r="D45" s="18" t="str">
        <f>"A reasonable range of values for the population mean is "&amp;ROUND(E40,1)&amp;" to "&amp;ROUND(E41,1)&amp;"."</f>
        <v>A reasonable range of values for the population mean is 5.3 to 6.7.</v>
      </c>
      <c r="E45" s="19"/>
      <c r="F45" s="19"/>
      <c r="G45" s="19"/>
      <c r="H45" s="20"/>
    </row>
    <row r="46" spans="2:8" x14ac:dyDescent="0.3">
      <c r="B46" s="11">
        <v>7</v>
      </c>
      <c r="D46" s="18" t="str">
        <f>"We are "&amp;TEXT($E$9,"0%")&amp;" sure that the pop mean for the resturant rating is between "&amp;ROUND(E40,1)&amp;" and "&amp;ROUND(E41,1)&amp;"."</f>
        <v>We are 95% sure that the pop mean for the resturant rating is between 5.3 and 6.7.</v>
      </c>
      <c r="E46" s="19"/>
      <c r="F46" s="19"/>
      <c r="G46" s="19"/>
      <c r="H46" s="20"/>
    </row>
    <row r="47" spans="2:8" x14ac:dyDescent="0.3">
      <c r="B47" s="11">
        <v>2</v>
      </c>
    </row>
    <row r="48" spans="2:8" x14ac:dyDescent="0.3">
      <c r="B48" s="11">
        <v>2</v>
      </c>
    </row>
    <row r="49" spans="2:2" x14ac:dyDescent="0.3">
      <c r="B49" s="11">
        <v>7</v>
      </c>
    </row>
    <row r="50" spans="2:2" x14ac:dyDescent="0.3">
      <c r="B50" s="11">
        <v>5</v>
      </c>
    </row>
    <row r="51" spans="2:2" x14ac:dyDescent="0.3">
      <c r="B51" s="11">
        <v>4</v>
      </c>
    </row>
    <row r="52" spans="2:2" x14ac:dyDescent="0.3">
      <c r="B52" s="11">
        <v>7</v>
      </c>
    </row>
    <row r="53" spans="2:2" x14ac:dyDescent="0.3">
      <c r="B53" s="11">
        <v>2</v>
      </c>
    </row>
    <row r="54" spans="2:2" x14ac:dyDescent="0.3">
      <c r="B54" s="11">
        <v>7</v>
      </c>
    </row>
  </sheetData>
  <conditionalFormatting sqref="D42:H46">
    <cfRule type="expression" dxfId="0" priority="1">
      <formula>$E$41=""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showGridLines="0" zoomScale="110" zoomScaleNormal="110" workbookViewId="0">
      <selection activeCell="E18" sqref="E18"/>
    </sheetView>
  </sheetViews>
  <sheetFormatPr defaultRowHeight="14.4" x14ac:dyDescent="0.3"/>
  <cols>
    <col min="1" max="1" width="4.6640625" customWidth="1"/>
    <col min="2" max="2" width="15.44140625" customWidth="1"/>
    <col min="3" max="3" width="1.44140625" customWidth="1"/>
    <col min="4" max="4" width="24.6640625" customWidth="1"/>
    <col min="5" max="5" width="11.88671875" customWidth="1"/>
    <col min="8" max="8" width="11" customWidth="1"/>
  </cols>
  <sheetData>
    <row r="1" spans="1:8" ht="28.8" x14ac:dyDescent="0.3">
      <c r="A1" s="13" t="s">
        <v>43</v>
      </c>
      <c r="B1" s="10" t="s">
        <v>14</v>
      </c>
      <c r="D1" s="1" t="s">
        <v>15</v>
      </c>
      <c r="E1" s="2"/>
      <c r="F1" s="2"/>
      <c r="G1" s="2"/>
      <c r="H1" s="3"/>
    </row>
    <row r="2" spans="1:8" x14ac:dyDescent="0.3">
      <c r="B2" s="11">
        <v>1907</v>
      </c>
      <c r="D2" s="4" t="s">
        <v>16</v>
      </c>
      <c r="E2" s="5"/>
      <c r="F2" s="5"/>
      <c r="G2" s="5"/>
      <c r="H2" s="6"/>
    </row>
    <row r="3" spans="1:8" x14ac:dyDescent="0.3">
      <c r="B3" s="11">
        <v>2501</v>
      </c>
      <c r="D3" s="4" t="s">
        <v>17</v>
      </c>
      <c r="E3" s="5"/>
      <c r="F3" s="5"/>
      <c r="G3" s="5"/>
      <c r="H3" s="6"/>
    </row>
    <row r="4" spans="1:8" x14ac:dyDescent="0.3">
      <c r="B4" s="11">
        <v>2258</v>
      </c>
      <c r="D4" s="4" t="s">
        <v>18</v>
      </c>
      <c r="E4" s="5"/>
      <c r="F4" s="5"/>
      <c r="G4" s="5"/>
      <c r="H4" s="6"/>
    </row>
    <row r="5" spans="1:8" x14ac:dyDescent="0.3">
      <c r="B5" s="11">
        <v>2410</v>
      </c>
      <c r="D5" s="7" t="s">
        <v>19</v>
      </c>
      <c r="E5" s="8"/>
      <c r="F5" s="8"/>
      <c r="G5" s="8"/>
      <c r="H5" s="9"/>
    </row>
    <row r="6" spans="1:8" x14ac:dyDescent="0.3">
      <c r="B6" s="11">
        <v>2942</v>
      </c>
    </row>
    <row r="7" spans="1:8" x14ac:dyDescent="0.3">
      <c r="B7" s="11">
        <v>2455</v>
      </c>
      <c r="D7" s="11" t="s">
        <v>20</v>
      </c>
      <c r="E7" s="12">
        <f>AVERAGE(B2:B11)</f>
        <v>2408.8000000000002</v>
      </c>
    </row>
    <row r="8" spans="1:8" x14ac:dyDescent="0.3">
      <c r="B8" s="11">
        <v>2058</v>
      </c>
      <c r="D8" s="11" t="s">
        <v>21</v>
      </c>
      <c r="E8" s="12">
        <f>STDEV(B2:B11)</f>
        <v>304.00321635725453</v>
      </c>
    </row>
    <row r="9" spans="1:8" x14ac:dyDescent="0.3">
      <c r="B9" s="11">
        <v>2298</v>
      </c>
      <c r="D9" s="11" t="s">
        <v>0</v>
      </c>
      <c r="E9" s="12">
        <f>COUNT(B2:B11)</f>
        <v>10</v>
      </c>
    </row>
    <row r="10" spans="1:8" x14ac:dyDescent="0.3">
      <c r="B10" s="11">
        <v>2751</v>
      </c>
      <c r="D10" s="11" t="s">
        <v>22</v>
      </c>
      <c r="E10" s="11">
        <v>1</v>
      </c>
    </row>
    <row r="11" spans="1:8" x14ac:dyDescent="0.3">
      <c r="B11" s="11">
        <v>2508</v>
      </c>
      <c r="D11" s="11" t="s">
        <v>23</v>
      </c>
      <c r="E11" s="12">
        <f>E9-1</f>
        <v>9</v>
      </c>
    </row>
    <row r="12" spans="1:8" x14ac:dyDescent="0.3">
      <c r="D12" s="11" t="s">
        <v>24</v>
      </c>
      <c r="E12" s="12">
        <f>E8/SQRT(E9)</f>
        <v>96.134257970588038</v>
      </c>
      <c r="F12" s="21"/>
      <c r="G12" s="21"/>
    </row>
    <row r="13" spans="1:8" x14ac:dyDescent="0.3">
      <c r="D13" s="11" t="s">
        <v>2</v>
      </c>
      <c r="E13" s="11">
        <v>0.95</v>
      </c>
      <c r="F13" s="21"/>
      <c r="G13" s="21"/>
    </row>
    <row r="14" spans="1:8" x14ac:dyDescent="0.3">
      <c r="D14" s="11" t="s">
        <v>4</v>
      </c>
      <c r="E14" s="12">
        <f>1-E13</f>
        <v>5.0000000000000044E-2</v>
      </c>
      <c r="F14" s="21"/>
      <c r="G14" s="21"/>
    </row>
    <row r="15" spans="1:8" x14ac:dyDescent="0.3">
      <c r="D15" s="11" t="s">
        <v>6</v>
      </c>
      <c r="E15" s="12">
        <f>E14/2</f>
        <v>2.5000000000000022E-2</v>
      </c>
      <c r="F15" s="21"/>
      <c r="G15" s="21"/>
    </row>
    <row r="16" spans="1:8" x14ac:dyDescent="0.3">
      <c r="D16" s="11" t="s">
        <v>25</v>
      </c>
      <c r="E16" s="12">
        <f>TINV(E14,E11)</f>
        <v>2.2621571627982049</v>
      </c>
      <c r="F16" s="21"/>
      <c r="G16" s="21"/>
    </row>
    <row r="17" spans="4:5" x14ac:dyDescent="0.3">
      <c r="D17" s="11" t="s">
        <v>26</v>
      </c>
      <c r="E17" s="12">
        <f>E16*E12</f>
        <v>217.47080025845614</v>
      </c>
    </row>
    <row r="18" spans="4:5" ht="15.6" x14ac:dyDescent="0.35">
      <c r="D18" s="11" t="s">
        <v>27</v>
      </c>
      <c r="E18" s="12">
        <f>E7-E17</f>
        <v>2191.329199741544</v>
      </c>
    </row>
    <row r="19" spans="4:5" ht="15.6" x14ac:dyDescent="0.35">
      <c r="D19" s="11" t="s">
        <v>28</v>
      </c>
      <c r="E19" s="12">
        <f>E7+E17</f>
        <v>2626.2708002584563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04"/>
  <sheetViews>
    <sheetView showGridLines="0" tabSelected="1" topLeftCell="F2" zoomScale="110" zoomScaleNormal="110" workbookViewId="0">
      <selection activeCell="M6" sqref="M6:M16"/>
    </sheetView>
  </sheetViews>
  <sheetFormatPr defaultRowHeight="14.4" x14ac:dyDescent="0.3"/>
  <cols>
    <col min="1" max="1" width="4.6640625" customWidth="1"/>
    <col min="2" max="2" width="10.109375" customWidth="1"/>
    <col min="3" max="3" width="1.5546875" customWidth="1"/>
    <col min="4" max="4" width="16.88671875" bestFit="1" customWidth="1"/>
    <col min="6" max="6" width="20.109375" bestFit="1" customWidth="1"/>
    <col min="7" max="7" width="5.33203125" customWidth="1"/>
    <col min="8" max="8" width="32" customWidth="1"/>
    <col min="9" max="9" width="18.88671875" customWidth="1"/>
    <col min="11" max="11" width="12" bestFit="1" customWidth="1"/>
    <col min="258" max="258" width="10.109375" customWidth="1"/>
    <col min="259" max="259" width="1.5546875" customWidth="1"/>
    <col min="260" max="260" width="16.88671875" bestFit="1" customWidth="1"/>
    <col min="262" max="262" width="20.109375" bestFit="1" customWidth="1"/>
    <col min="263" max="263" width="5.33203125" customWidth="1"/>
    <col min="264" max="264" width="27.109375" bestFit="1" customWidth="1"/>
    <col min="514" max="514" width="10.109375" customWidth="1"/>
    <col min="515" max="515" width="1.5546875" customWidth="1"/>
    <col min="516" max="516" width="16.88671875" bestFit="1" customWidth="1"/>
    <col min="518" max="518" width="20.109375" bestFit="1" customWidth="1"/>
    <col min="519" max="519" width="5.33203125" customWidth="1"/>
    <col min="520" max="520" width="27.109375" bestFit="1" customWidth="1"/>
    <col min="770" max="770" width="10.109375" customWidth="1"/>
    <col min="771" max="771" width="1.5546875" customWidth="1"/>
    <col min="772" max="772" width="16.88671875" bestFit="1" customWidth="1"/>
    <col min="774" max="774" width="20.109375" bestFit="1" customWidth="1"/>
    <col min="775" max="775" width="5.33203125" customWidth="1"/>
    <col min="776" max="776" width="27.109375" bestFit="1" customWidth="1"/>
    <col min="1026" max="1026" width="10.109375" customWidth="1"/>
    <col min="1027" max="1027" width="1.5546875" customWidth="1"/>
    <col min="1028" max="1028" width="16.88671875" bestFit="1" customWidth="1"/>
    <col min="1030" max="1030" width="20.109375" bestFit="1" customWidth="1"/>
    <col min="1031" max="1031" width="5.33203125" customWidth="1"/>
    <col min="1032" max="1032" width="27.109375" bestFit="1" customWidth="1"/>
    <col min="1282" max="1282" width="10.109375" customWidth="1"/>
    <col min="1283" max="1283" width="1.5546875" customWidth="1"/>
    <col min="1284" max="1284" width="16.88671875" bestFit="1" customWidth="1"/>
    <col min="1286" max="1286" width="20.109375" bestFit="1" customWidth="1"/>
    <col min="1287" max="1287" width="5.33203125" customWidth="1"/>
    <col min="1288" max="1288" width="27.109375" bestFit="1" customWidth="1"/>
    <col min="1538" max="1538" width="10.109375" customWidth="1"/>
    <col min="1539" max="1539" width="1.5546875" customWidth="1"/>
    <col min="1540" max="1540" width="16.88671875" bestFit="1" customWidth="1"/>
    <col min="1542" max="1542" width="20.109375" bestFit="1" customWidth="1"/>
    <col min="1543" max="1543" width="5.33203125" customWidth="1"/>
    <col min="1544" max="1544" width="27.109375" bestFit="1" customWidth="1"/>
    <col min="1794" max="1794" width="10.109375" customWidth="1"/>
    <col min="1795" max="1795" width="1.5546875" customWidth="1"/>
    <col min="1796" max="1796" width="16.88671875" bestFit="1" customWidth="1"/>
    <col min="1798" max="1798" width="20.109375" bestFit="1" customWidth="1"/>
    <col min="1799" max="1799" width="5.33203125" customWidth="1"/>
    <col min="1800" max="1800" width="27.109375" bestFit="1" customWidth="1"/>
    <col min="2050" max="2050" width="10.109375" customWidth="1"/>
    <col min="2051" max="2051" width="1.5546875" customWidth="1"/>
    <col min="2052" max="2052" width="16.88671875" bestFit="1" customWidth="1"/>
    <col min="2054" max="2054" width="20.109375" bestFit="1" customWidth="1"/>
    <col min="2055" max="2055" width="5.33203125" customWidth="1"/>
    <col min="2056" max="2056" width="27.109375" bestFit="1" customWidth="1"/>
    <col min="2306" max="2306" width="10.109375" customWidth="1"/>
    <col min="2307" max="2307" width="1.5546875" customWidth="1"/>
    <col min="2308" max="2308" width="16.88671875" bestFit="1" customWidth="1"/>
    <col min="2310" max="2310" width="20.109375" bestFit="1" customWidth="1"/>
    <col min="2311" max="2311" width="5.33203125" customWidth="1"/>
    <col min="2312" max="2312" width="27.109375" bestFit="1" customWidth="1"/>
    <col min="2562" max="2562" width="10.109375" customWidth="1"/>
    <col min="2563" max="2563" width="1.5546875" customWidth="1"/>
    <col min="2564" max="2564" width="16.88671875" bestFit="1" customWidth="1"/>
    <col min="2566" max="2566" width="20.109375" bestFit="1" customWidth="1"/>
    <col min="2567" max="2567" width="5.33203125" customWidth="1"/>
    <col min="2568" max="2568" width="27.109375" bestFit="1" customWidth="1"/>
    <col min="2818" max="2818" width="10.109375" customWidth="1"/>
    <col min="2819" max="2819" width="1.5546875" customWidth="1"/>
    <col min="2820" max="2820" width="16.88671875" bestFit="1" customWidth="1"/>
    <col min="2822" max="2822" width="20.109375" bestFit="1" customWidth="1"/>
    <col min="2823" max="2823" width="5.33203125" customWidth="1"/>
    <col min="2824" max="2824" width="27.109375" bestFit="1" customWidth="1"/>
    <col min="3074" max="3074" width="10.109375" customWidth="1"/>
    <col min="3075" max="3075" width="1.5546875" customWidth="1"/>
    <col min="3076" max="3076" width="16.88671875" bestFit="1" customWidth="1"/>
    <col min="3078" max="3078" width="20.109375" bestFit="1" customWidth="1"/>
    <col min="3079" max="3079" width="5.33203125" customWidth="1"/>
    <col min="3080" max="3080" width="27.109375" bestFit="1" customWidth="1"/>
    <col min="3330" max="3330" width="10.109375" customWidth="1"/>
    <col min="3331" max="3331" width="1.5546875" customWidth="1"/>
    <col min="3332" max="3332" width="16.88671875" bestFit="1" customWidth="1"/>
    <col min="3334" max="3334" width="20.109375" bestFit="1" customWidth="1"/>
    <col min="3335" max="3335" width="5.33203125" customWidth="1"/>
    <col min="3336" max="3336" width="27.109375" bestFit="1" customWidth="1"/>
    <col min="3586" max="3586" width="10.109375" customWidth="1"/>
    <col min="3587" max="3587" width="1.5546875" customWidth="1"/>
    <col min="3588" max="3588" width="16.88671875" bestFit="1" customWidth="1"/>
    <col min="3590" max="3590" width="20.109375" bestFit="1" customWidth="1"/>
    <col min="3591" max="3591" width="5.33203125" customWidth="1"/>
    <col min="3592" max="3592" width="27.109375" bestFit="1" customWidth="1"/>
    <col min="3842" max="3842" width="10.109375" customWidth="1"/>
    <col min="3843" max="3843" width="1.5546875" customWidth="1"/>
    <col min="3844" max="3844" width="16.88671875" bestFit="1" customWidth="1"/>
    <col min="3846" max="3846" width="20.109375" bestFit="1" customWidth="1"/>
    <col min="3847" max="3847" width="5.33203125" customWidth="1"/>
    <col min="3848" max="3848" width="27.109375" bestFit="1" customWidth="1"/>
    <col min="4098" max="4098" width="10.109375" customWidth="1"/>
    <col min="4099" max="4099" width="1.5546875" customWidth="1"/>
    <col min="4100" max="4100" width="16.88671875" bestFit="1" customWidth="1"/>
    <col min="4102" max="4102" width="20.109375" bestFit="1" customWidth="1"/>
    <col min="4103" max="4103" width="5.33203125" customWidth="1"/>
    <col min="4104" max="4104" width="27.109375" bestFit="1" customWidth="1"/>
    <col min="4354" max="4354" width="10.109375" customWidth="1"/>
    <col min="4355" max="4355" width="1.5546875" customWidth="1"/>
    <col min="4356" max="4356" width="16.88671875" bestFit="1" customWidth="1"/>
    <col min="4358" max="4358" width="20.109375" bestFit="1" customWidth="1"/>
    <col min="4359" max="4359" width="5.33203125" customWidth="1"/>
    <col min="4360" max="4360" width="27.109375" bestFit="1" customWidth="1"/>
    <col min="4610" max="4610" width="10.109375" customWidth="1"/>
    <col min="4611" max="4611" width="1.5546875" customWidth="1"/>
    <col min="4612" max="4612" width="16.88671875" bestFit="1" customWidth="1"/>
    <col min="4614" max="4614" width="20.109375" bestFit="1" customWidth="1"/>
    <col min="4615" max="4615" width="5.33203125" customWidth="1"/>
    <col min="4616" max="4616" width="27.109375" bestFit="1" customWidth="1"/>
    <col min="4866" max="4866" width="10.109375" customWidth="1"/>
    <col min="4867" max="4867" width="1.5546875" customWidth="1"/>
    <col min="4868" max="4868" width="16.88671875" bestFit="1" customWidth="1"/>
    <col min="4870" max="4870" width="20.109375" bestFit="1" customWidth="1"/>
    <col min="4871" max="4871" width="5.33203125" customWidth="1"/>
    <col min="4872" max="4872" width="27.109375" bestFit="1" customWidth="1"/>
    <col min="5122" max="5122" width="10.109375" customWidth="1"/>
    <col min="5123" max="5123" width="1.5546875" customWidth="1"/>
    <col min="5124" max="5124" width="16.88671875" bestFit="1" customWidth="1"/>
    <col min="5126" max="5126" width="20.109375" bestFit="1" customWidth="1"/>
    <col min="5127" max="5127" width="5.33203125" customWidth="1"/>
    <col min="5128" max="5128" width="27.109375" bestFit="1" customWidth="1"/>
    <col min="5378" max="5378" width="10.109375" customWidth="1"/>
    <col min="5379" max="5379" width="1.5546875" customWidth="1"/>
    <col min="5380" max="5380" width="16.88671875" bestFit="1" customWidth="1"/>
    <col min="5382" max="5382" width="20.109375" bestFit="1" customWidth="1"/>
    <col min="5383" max="5383" width="5.33203125" customWidth="1"/>
    <col min="5384" max="5384" width="27.109375" bestFit="1" customWidth="1"/>
    <col min="5634" max="5634" width="10.109375" customWidth="1"/>
    <col min="5635" max="5635" width="1.5546875" customWidth="1"/>
    <col min="5636" max="5636" width="16.88671875" bestFit="1" customWidth="1"/>
    <col min="5638" max="5638" width="20.109375" bestFit="1" customWidth="1"/>
    <col min="5639" max="5639" width="5.33203125" customWidth="1"/>
    <col min="5640" max="5640" width="27.109375" bestFit="1" customWidth="1"/>
    <col min="5890" max="5890" width="10.109375" customWidth="1"/>
    <col min="5891" max="5891" width="1.5546875" customWidth="1"/>
    <col min="5892" max="5892" width="16.88671875" bestFit="1" customWidth="1"/>
    <col min="5894" max="5894" width="20.109375" bestFit="1" customWidth="1"/>
    <col min="5895" max="5895" width="5.33203125" customWidth="1"/>
    <col min="5896" max="5896" width="27.109375" bestFit="1" customWidth="1"/>
    <col min="6146" max="6146" width="10.109375" customWidth="1"/>
    <col min="6147" max="6147" width="1.5546875" customWidth="1"/>
    <col min="6148" max="6148" width="16.88671875" bestFit="1" customWidth="1"/>
    <col min="6150" max="6150" width="20.109375" bestFit="1" customWidth="1"/>
    <col min="6151" max="6151" width="5.33203125" customWidth="1"/>
    <col min="6152" max="6152" width="27.109375" bestFit="1" customWidth="1"/>
    <col min="6402" max="6402" width="10.109375" customWidth="1"/>
    <col min="6403" max="6403" width="1.5546875" customWidth="1"/>
    <col min="6404" max="6404" width="16.88671875" bestFit="1" customWidth="1"/>
    <col min="6406" max="6406" width="20.109375" bestFit="1" customWidth="1"/>
    <col min="6407" max="6407" width="5.33203125" customWidth="1"/>
    <col min="6408" max="6408" width="27.109375" bestFit="1" customWidth="1"/>
    <col min="6658" max="6658" width="10.109375" customWidth="1"/>
    <col min="6659" max="6659" width="1.5546875" customWidth="1"/>
    <col min="6660" max="6660" width="16.88671875" bestFit="1" customWidth="1"/>
    <col min="6662" max="6662" width="20.109375" bestFit="1" customWidth="1"/>
    <col min="6663" max="6663" width="5.33203125" customWidth="1"/>
    <col min="6664" max="6664" width="27.109375" bestFit="1" customWidth="1"/>
    <col min="6914" max="6914" width="10.109375" customWidth="1"/>
    <col min="6915" max="6915" width="1.5546875" customWidth="1"/>
    <col min="6916" max="6916" width="16.88671875" bestFit="1" customWidth="1"/>
    <col min="6918" max="6918" width="20.109375" bestFit="1" customWidth="1"/>
    <col min="6919" max="6919" width="5.33203125" customWidth="1"/>
    <col min="6920" max="6920" width="27.109375" bestFit="1" customWidth="1"/>
    <col min="7170" max="7170" width="10.109375" customWidth="1"/>
    <col min="7171" max="7171" width="1.5546875" customWidth="1"/>
    <col min="7172" max="7172" width="16.88671875" bestFit="1" customWidth="1"/>
    <col min="7174" max="7174" width="20.109375" bestFit="1" customWidth="1"/>
    <col min="7175" max="7175" width="5.33203125" customWidth="1"/>
    <col min="7176" max="7176" width="27.109375" bestFit="1" customWidth="1"/>
    <col min="7426" max="7426" width="10.109375" customWidth="1"/>
    <col min="7427" max="7427" width="1.5546875" customWidth="1"/>
    <col min="7428" max="7428" width="16.88671875" bestFit="1" customWidth="1"/>
    <col min="7430" max="7430" width="20.109375" bestFit="1" customWidth="1"/>
    <col min="7431" max="7431" width="5.33203125" customWidth="1"/>
    <col min="7432" max="7432" width="27.109375" bestFit="1" customWidth="1"/>
    <col min="7682" max="7682" width="10.109375" customWidth="1"/>
    <col min="7683" max="7683" width="1.5546875" customWidth="1"/>
    <col min="7684" max="7684" width="16.88671875" bestFit="1" customWidth="1"/>
    <col min="7686" max="7686" width="20.109375" bestFit="1" customWidth="1"/>
    <col min="7687" max="7687" width="5.33203125" customWidth="1"/>
    <col min="7688" max="7688" width="27.109375" bestFit="1" customWidth="1"/>
    <col min="7938" max="7938" width="10.109375" customWidth="1"/>
    <col min="7939" max="7939" width="1.5546875" customWidth="1"/>
    <col min="7940" max="7940" width="16.88671875" bestFit="1" customWidth="1"/>
    <col min="7942" max="7942" width="20.109375" bestFit="1" customWidth="1"/>
    <col min="7943" max="7943" width="5.33203125" customWidth="1"/>
    <col min="7944" max="7944" width="27.109375" bestFit="1" customWidth="1"/>
    <col min="8194" max="8194" width="10.109375" customWidth="1"/>
    <col min="8195" max="8195" width="1.5546875" customWidth="1"/>
    <col min="8196" max="8196" width="16.88671875" bestFit="1" customWidth="1"/>
    <col min="8198" max="8198" width="20.109375" bestFit="1" customWidth="1"/>
    <col min="8199" max="8199" width="5.33203125" customWidth="1"/>
    <col min="8200" max="8200" width="27.109375" bestFit="1" customWidth="1"/>
    <col min="8450" max="8450" width="10.109375" customWidth="1"/>
    <col min="8451" max="8451" width="1.5546875" customWidth="1"/>
    <col min="8452" max="8452" width="16.88671875" bestFit="1" customWidth="1"/>
    <col min="8454" max="8454" width="20.109375" bestFit="1" customWidth="1"/>
    <col min="8455" max="8455" width="5.33203125" customWidth="1"/>
    <col min="8456" max="8456" width="27.109375" bestFit="1" customWidth="1"/>
    <col min="8706" max="8706" width="10.109375" customWidth="1"/>
    <col min="8707" max="8707" width="1.5546875" customWidth="1"/>
    <col min="8708" max="8708" width="16.88671875" bestFit="1" customWidth="1"/>
    <col min="8710" max="8710" width="20.109375" bestFit="1" customWidth="1"/>
    <col min="8711" max="8711" width="5.33203125" customWidth="1"/>
    <col min="8712" max="8712" width="27.109375" bestFit="1" customWidth="1"/>
    <col min="8962" max="8962" width="10.109375" customWidth="1"/>
    <col min="8963" max="8963" width="1.5546875" customWidth="1"/>
    <col min="8964" max="8964" width="16.88671875" bestFit="1" customWidth="1"/>
    <col min="8966" max="8966" width="20.109375" bestFit="1" customWidth="1"/>
    <col min="8967" max="8967" width="5.33203125" customWidth="1"/>
    <col min="8968" max="8968" width="27.109375" bestFit="1" customWidth="1"/>
    <col min="9218" max="9218" width="10.109375" customWidth="1"/>
    <col min="9219" max="9219" width="1.5546875" customWidth="1"/>
    <col min="9220" max="9220" width="16.88671875" bestFit="1" customWidth="1"/>
    <col min="9222" max="9222" width="20.109375" bestFit="1" customWidth="1"/>
    <col min="9223" max="9223" width="5.33203125" customWidth="1"/>
    <col min="9224" max="9224" width="27.109375" bestFit="1" customWidth="1"/>
    <col min="9474" max="9474" width="10.109375" customWidth="1"/>
    <col min="9475" max="9475" width="1.5546875" customWidth="1"/>
    <col min="9476" max="9476" width="16.88671875" bestFit="1" customWidth="1"/>
    <col min="9478" max="9478" width="20.109375" bestFit="1" customWidth="1"/>
    <col min="9479" max="9479" width="5.33203125" customWidth="1"/>
    <col min="9480" max="9480" width="27.109375" bestFit="1" customWidth="1"/>
    <col min="9730" max="9730" width="10.109375" customWidth="1"/>
    <col min="9731" max="9731" width="1.5546875" customWidth="1"/>
    <col min="9732" max="9732" width="16.88671875" bestFit="1" customWidth="1"/>
    <col min="9734" max="9734" width="20.109375" bestFit="1" customWidth="1"/>
    <col min="9735" max="9735" width="5.33203125" customWidth="1"/>
    <col min="9736" max="9736" width="27.109375" bestFit="1" customWidth="1"/>
    <col min="9986" max="9986" width="10.109375" customWidth="1"/>
    <col min="9987" max="9987" width="1.5546875" customWidth="1"/>
    <col min="9988" max="9988" width="16.88671875" bestFit="1" customWidth="1"/>
    <col min="9990" max="9990" width="20.109375" bestFit="1" customWidth="1"/>
    <col min="9991" max="9991" width="5.33203125" customWidth="1"/>
    <col min="9992" max="9992" width="27.109375" bestFit="1" customWidth="1"/>
    <col min="10242" max="10242" width="10.109375" customWidth="1"/>
    <col min="10243" max="10243" width="1.5546875" customWidth="1"/>
    <col min="10244" max="10244" width="16.88671875" bestFit="1" customWidth="1"/>
    <col min="10246" max="10246" width="20.109375" bestFit="1" customWidth="1"/>
    <col min="10247" max="10247" width="5.33203125" customWidth="1"/>
    <col min="10248" max="10248" width="27.109375" bestFit="1" customWidth="1"/>
    <col min="10498" max="10498" width="10.109375" customWidth="1"/>
    <col min="10499" max="10499" width="1.5546875" customWidth="1"/>
    <col min="10500" max="10500" width="16.88671875" bestFit="1" customWidth="1"/>
    <col min="10502" max="10502" width="20.109375" bestFit="1" customWidth="1"/>
    <col min="10503" max="10503" width="5.33203125" customWidth="1"/>
    <col min="10504" max="10504" width="27.109375" bestFit="1" customWidth="1"/>
    <col min="10754" max="10754" width="10.109375" customWidth="1"/>
    <col min="10755" max="10755" width="1.5546875" customWidth="1"/>
    <col min="10756" max="10756" width="16.88671875" bestFit="1" customWidth="1"/>
    <col min="10758" max="10758" width="20.109375" bestFit="1" customWidth="1"/>
    <col min="10759" max="10759" width="5.33203125" customWidth="1"/>
    <col min="10760" max="10760" width="27.109375" bestFit="1" customWidth="1"/>
    <col min="11010" max="11010" width="10.109375" customWidth="1"/>
    <col min="11011" max="11011" width="1.5546875" customWidth="1"/>
    <col min="11012" max="11012" width="16.88671875" bestFit="1" customWidth="1"/>
    <col min="11014" max="11014" width="20.109375" bestFit="1" customWidth="1"/>
    <col min="11015" max="11015" width="5.33203125" customWidth="1"/>
    <col min="11016" max="11016" width="27.109375" bestFit="1" customWidth="1"/>
    <col min="11266" max="11266" width="10.109375" customWidth="1"/>
    <col min="11267" max="11267" width="1.5546875" customWidth="1"/>
    <col min="11268" max="11268" width="16.88671875" bestFit="1" customWidth="1"/>
    <col min="11270" max="11270" width="20.109375" bestFit="1" customWidth="1"/>
    <col min="11271" max="11271" width="5.33203125" customWidth="1"/>
    <col min="11272" max="11272" width="27.109375" bestFit="1" customWidth="1"/>
    <col min="11522" max="11522" width="10.109375" customWidth="1"/>
    <col min="11523" max="11523" width="1.5546875" customWidth="1"/>
    <col min="11524" max="11524" width="16.88671875" bestFit="1" customWidth="1"/>
    <col min="11526" max="11526" width="20.109375" bestFit="1" customWidth="1"/>
    <col min="11527" max="11527" width="5.33203125" customWidth="1"/>
    <col min="11528" max="11528" width="27.109375" bestFit="1" customWidth="1"/>
    <col min="11778" max="11778" width="10.109375" customWidth="1"/>
    <col min="11779" max="11779" width="1.5546875" customWidth="1"/>
    <col min="11780" max="11780" width="16.88671875" bestFit="1" customWidth="1"/>
    <col min="11782" max="11782" width="20.109375" bestFit="1" customWidth="1"/>
    <col min="11783" max="11783" width="5.33203125" customWidth="1"/>
    <col min="11784" max="11784" width="27.109375" bestFit="1" customWidth="1"/>
    <col min="12034" max="12034" width="10.109375" customWidth="1"/>
    <col min="12035" max="12035" width="1.5546875" customWidth="1"/>
    <col min="12036" max="12036" width="16.88671875" bestFit="1" customWidth="1"/>
    <col min="12038" max="12038" width="20.109375" bestFit="1" customWidth="1"/>
    <col min="12039" max="12039" width="5.33203125" customWidth="1"/>
    <col min="12040" max="12040" width="27.109375" bestFit="1" customWidth="1"/>
    <col min="12290" max="12290" width="10.109375" customWidth="1"/>
    <col min="12291" max="12291" width="1.5546875" customWidth="1"/>
    <col min="12292" max="12292" width="16.88671875" bestFit="1" customWidth="1"/>
    <col min="12294" max="12294" width="20.109375" bestFit="1" customWidth="1"/>
    <col min="12295" max="12295" width="5.33203125" customWidth="1"/>
    <col min="12296" max="12296" width="27.109375" bestFit="1" customWidth="1"/>
    <col min="12546" max="12546" width="10.109375" customWidth="1"/>
    <col min="12547" max="12547" width="1.5546875" customWidth="1"/>
    <col min="12548" max="12548" width="16.88671875" bestFit="1" customWidth="1"/>
    <col min="12550" max="12550" width="20.109375" bestFit="1" customWidth="1"/>
    <col min="12551" max="12551" width="5.33203125" customWidth="1"/>
    <col min="12552" max="12552" width="27.109375" bestFit="1" customWidth="1"/>
    <col min="12802" max="12802" width="10.109375" customWidth="1"/>
    <col min="12803" max="12803" width="1.5546875" customWidth="1"/>
    <col min="12804" max="12804" width="16.88671875" bestFit="1" customWidth="1"/>
    <col min="12806" max="12806" width="20.109375" bestFit="1" customWidth="1"/>
    <col min="12807" max="12807" width="5.33203125" customWidth="1"/>
    <col min="12808" max="12808" width="27.109375" bestFit="1" customWidth="1"/>
    <col min="13058" max="13058" width="10.109375" customWidth="1"/>
    <col min="13059" max="13059" width="1.5546875" customWidth="1"/>
    <col min="13060" max="13060" width="16.88671875" bestFit="1" customWidth="1"/>
    <col min="13062" max="13062" width="20.109375" bestFit="1" customWidth="1"/>
    <col min="13063" max="13063" width="5.33203125" customWidth="1"/>
    <col min="13064" max="13064" width="27.109375" bestFit="1" customWidth="1"/>
    <col min="13314" max="13314" width="10.109375" customWidth="1"/>
    <col min="13315" max="13315" width="1.5546875" customWidth="1"/>
    <col min="13316" max="13316" width="16.88671875" bestFit="1" customWidth="1"/>
    <col min="13318" max="13318" width="20.109375" bestFit="1" customWidth="1"/>
    <col min="13319" max="13319" width="5.33203125" customWidth="1"/>
    <col min="13320" max="13320" width="27.109375" bestFit="1" customWidth="1"/>
    <col min="13570" max="13570" width="10.109375" customWidth="1"/>
    <col min="13571" max="13571" width="1.5546875" customWidth="1"/>
    <col min="13572" max="13572" width="16.88671875" bestFit="1" customWidth="1"/>
    <col min="13574" max="13574" width="20.109375" bestFit="1" customWidth="1"/>
    <col min="13575" max="13575" width="5.33203125" customWidth="1"/>
    <col min="13576" max="13576" width="27.109375" bestFit="1" customWidth="1"/>
    <col min="13826" max="13826" width="10.109375" customWidth="1"/>
    <col min="13827" max="13827" width="1.5546875" customWidth="1"/>
    <col min="13828" max="13828" width="16.88671875" bestFit="1" customWidth="1"/>
    <col min="13830" max="13830" width="20.109375" bestFit="1" customWidth="1"/>
    <col min="13831" max="13831" width="5.33203125" customWidth="1"/>
    <col min="13832" max="13832" width="27.109375" bestFit="1" customWidth="1"/>
    <col min="14082" max="14082" width="10.109375" customWidth="1"/>
    <col min="14083" max="14083" width="1.5546875" customWidth="1"/>
    <col min="14084" max="14084" width="16.88671875" bestFit="1" customWidth="1"/>
    <col min="14086" max="14086" width="20.109375" bestFit="1" customWidth="1"/>
    <col min="14087" max="14087" width="5.33203125" customWidth="1"/>
    <col min="14088" max="14088" width="27.109375" bestFit="1" customWidth="1"/>
    <col min="14338" max="14338" width="10.109375" customWidth="1"/>
    <col min="14339" max="14339" width="1.5546875" customWidth="1"/>
    <col min="14340" max="14340" width="16.88671875" bestFit="1" customWidth="1"/>
    <col min="14342" max="14342" width="20.109375" bestFit="1" customWidth="1"/>
    <col min="14343" max="14343" width="5.33203125" customWidth="1"/>
    <col min="14344" max="14344" width="27.109375" bestFit="1" customWidth="1"/>
    <col min="14594" max="14594" width="10.109375" customWidth="1"/>
    <col min="14595" max="14595" width="1.5546875" customWidth="1"/>
    <col min="14596" max="14596" width="16.88671875" bestFit="1" customWidth="1"/>
    <col min="14598" max="14598" width="20.109375" bestFit="1" customWidth="1"/>
    <col min="14599" max="14599" width="5.33203125" customWidth="1"/>
    <col min="14600" max="14600" width="27.109375" bestFit="1" customWidth="1"/>
    <col min="14850" max="14850" width="10.109375" customWidth="1"/>
    <col min="14851" max="14851" width="1.5546875" customWidth="1"/>
    <col min="14852" max="14852" width="16.88671875" bestFit="1" customWidth="1"/>
    <col min="14854" max="14854" width="20.109375" bestFit="1" customWidth="1"/>
    <col min="14855" max="14855" width="5.33203125" customWidth="1"/>
    <col min="14856" max="14856" width="27.109375" bestFit="1" customWidth="1"/>
    <col min="15106" max="15106" width="10.109375" customWidth="1"/>
    <col min="15107" max="15107" width="1.5546875" customWidth="1"/>
    <col min="15108" max="15108" width="16.88671875" bestFit="1" customWidth="1"/>
    <col min="15110" max="15110" width="20.109375" bestFit="1" customWidth="1"/>
    <col min="15111" max="15111" width="5.33203125" customWidth="1"/>
    <col min="15112" max="15112" width="27.109375" bestFit="1" customWidth="1"/>
    <col min="15362" max="15362" width="10.109375" customWidth="1"/>
    <col min="15363" max="15363" width="1.5546875" customWidth="1"/>
    <col min="15364" max="15364" width="16.88671875" bestFit="1" customWidth="1"/>
    <col min="15366" max="15366" width="20.109375" bestFit="1" customWidth="1"/>
    <col min="15367" max="15367" width="5.33203125" customWidth="1"/>
    <col min="15368" max="15368" width="27.109375" bestFit="1" customWidth="1"/>
    <col min="15618" max="15618" width="10.109375" customWidth="1"/>
    <col min="15619" max="15619" width="1.5546875" customWidth="1"/>
    <col min="15620" max="15620" width="16.88671875" bestFit="1" customWidth="1"/>
    <col min="15622" max="15622" width="20.109375" bestFit="1" customWidth="1"/>
    <col min="15623" max="15623" width="5.33203125" customWidth="1"/>
    <col min="15624" max="15624" width="27.109375" bestFit="1" customWidth="1"/>
    <col min="15874" max="15874" width="10.109375" customWidth="1"/>
    <col min="15875" max="15875" width="1.5546875" customWidth="1"/>
    <col min="15876" max="15876" width="16.88671875" bestFit="1" customWidth="1"/>
    <col min="15878" max="15878" width="20.109375" bestFit="1" customWidth="1"/>
    <col min="15879" max="15879" width="5.33203125" customWidth="1"/>
    <col min="15880" max="15880" width="27.109375" bestFit="1" customWidth="1"/>
    <col min="16130" max="16130" width="10.109375" customWidth="1"/>
    <col min="16131" max="16131" width="1.5546875" customWidth="1"/>
    <col min="16132" max="16132" width="16.88671875" bestFit="1" customWidth="1"/>
    <col min="16134" max="16134" width="20.109375" bestFit="1" customWidth="1"/>
    <col min="16135" max="16135" width="5.33203125" customWidth="1"/>
    <col min="16136" max="16136" width="27.109375" bestFit="1" customWidth="1"/>
  </cols>
  <sheetData>
    <row r="1" spans="1:13" x14ac:dyDescent="0.3">
      <c r="A1" s="13" t="s">
        <v>63</v>
      </c>
      <c r="B1" s="13"/>
    </row>
    <row r="2" spans="1:13" ht="70.2" customHeight="1" x14ac:dyDescent="0.3">
      <c r="B2" s="22" t="s">
        <v>61</v>
      </c>
      <c r="C2" s="22"/>
      <c r="D2" s="22"/>
      <c r="E2" s="23"/>
      <c r="F2" s="24"/>
      <c r="G2" s="22"/>
    </row>
    <row r="3" spans="1:13" ht="4.2" customHeight="1" x14ac:dyDescent="0.3"/>
    <row r="4" spans="1:13" x14ac:dyDescent="0.3">
      <c r="B4" s="25" t="s">
        <v>45</v>
      </c>
      <c r="D4" s="26" t="s">
        <v>46</v>
      </c>
      <c r="E4" s="12">
        <f>COUNTA(B5:B1104)</f>
        <v>1100</v>
      </c>
    </row>
    <row r="5" spans="1:13" x14ac:dyDescent="0.3">
      <c r="B5" s="11" t="s">
        <v>47</v>
      </c>
      <c r="D5" s="26" t="str">
        <f>"Count of "&amp;F5</f>
        <v>Count of Yes</v>
      </c>
      <c r="E5" s="12">
        <f>COUNTIF(B5:B1104,F5)</f>
        <v>354</v>
      </c>
      <c r="F5" t="s">
        <v>44</v>
      </c>
    </row>
    <row r="6" spans="1:13" x14ac:dyDescent="0.3">
      <c r="B6" s="11" t="s">
        <v>44</v>
      </c>
      <c r="D6" s="26" t="str">
        <f>"Count of "&amp;F6</f>
        <v>Count of No</v>
      </c>
      <c r="E6" s="12">
        <f>COUNTIF(B5:B1104,F6)</f>
        <v>746</v>
      </c>
      <c r="F6" t="s">
        <v>47</v>
      </c>
      <c r="K6">
        <v>1</v>
      </c>
      <c r="L6">
        <v>0</v>
      </c>
      <c r="M6">
        <f>K6*L6</f>
        <v>0</v>
      </c>
    </row>
    <row r="7" spans="1:13" ht="28.8" x14ac:dyDescent="0.3">
      <c r="B7" s="11" t="s">
        <v>47</v>
      </c>
      <c r="D7" s="26" t="str">
        <f>"P("&amp;F5&amp;")"</f>
        <v>P(Yes)</v>
      </c>
      <c r="E7" s="12">
        <f>E5/E4</f>
        <v>0.32181818181818184</v>
      </c>
      <c r="F7" s="27" t="s">
        <v>48</v>
      </c>
      <c r="G7" t="s">
        <v>49</v>
      </c>
      <c r="H7" s="28" t="s">
        <v>50</v>
      </c>
      <c r="K7">
        <f>K6-0.1</f>
        <v>0.9</v>
      </c>
      <c r="L7">
        <f>L6+0.1</f>
        <v>0.1</v>
      </c>
      <c r="M7">
        <f t="shared" ref="M7:M15" si="0">K7*L7</f>
        <v>9.0000000000000011E-2</v>
      </c>
    </row>
    <row r="8" spans="1:13" x14ac:dyDescent="0.3">
      <c r="B8" s="11" t="s">
        <v>47</v>
      </c>
      <c r="D8" s="26" t="str">
        <f>"P("&amp;F6&amp;")"</f>
        <v>P(No)</v>
      </c>
      <c r="E8" s="12">
        <f>E6/E4</f>
        <v>0.67818181818181822</v>
      </c>
      <c r="K8">
        <f t="shared" ref="K8:K16" si="1">K7-0.1</f>
        <v>0.8</v>
      </c>
      <c r="L8">
        <f t="shared" ref="L8:L15" si="2">L7+0.1</f>
        <v>0.2</v>
      </c>
      <c r="M8">
        <f t="shared" si="0"/>
        <v>0.16000000000000003</v>
      </c>
    </row>
    <row r="9" spans="1:13" x14ac:dyDescent="0.3">
      <c r="B9" s="11" t="s">
        <v>44</v>
      </c>
      <c r="D9" s="26" t="s">
        <v>51</v>
      </c>
      <c r="E9" s="12">
        <f>E4*E7</f>
        <v>354</v>
      </c>
      <c r="F9" s="11" t="b">
        <f>IF(E9="","",E9&gt;5)</f>
        <v>1</v>
      </c>
      <c r="G9" t="s">
        <v>52</v>
      </c>
      <c r="K9">
        <f t="shared" si="1"/>
        <v>0.70000000000000007</v>
      </c>
      <c r="L9">
        <f t="shared" si="2"/>
        <v>0.30000000000000004</v>
      </c>
      <c r="M9">
        <f t="shared" si="0"/>
        <v>0.21000000000000005</v>
      </c>
    </row>
    <row r="10" spans="1:13" x14ac:dyDescent="0.3">
      <c r="B10" s="11" t="s">
        <v>47</v>
      </c>
      <c r="D10" s="26" t="s">
        <v>53</v>
      </c>
      <c r="E10" s="12">
        <f>E4*E8</f>
        <v>746</v>
      </c>
      <c r="F10" s="11" t="b">
        <f>IF(E10="","",E10&gt;5)</f>
        <v>1</v>
      </c>
      <c r="K10">
        <f t="shared" si="1"/>
        <v>0.60000000000000009</v>
      </c>
      <c r="L10">
        <f t="shared" si="2"/>
        <v>0.4</v>
      </c>
      <c r="M10">
        <f t="shared" si="0"/>
        <v>0.24000000000000005</v>
      </c>
    </row>
    <row r="11" spans="1:13" x14ac:dyDescent="0.3">
      <c r="B11" s="11" t="s">
        <v>47</v>
      </c>
      <c r="D11" s="26" t="s">
        <v>2</v>
      </c>
      <c r="E11" s="11">
        <v>0.95</v>
      </c>
      <c r="K11">
        <f t="shared" si="1"/>
        <v>0.50000000000000011</v>
      </c>
      <c r="L11">
        <f t="shared" si="2"/>
        <v>0.5</v>
      </c>
      <c r="M11">
        <f t="shared" si="0"/>
        <v>0.25000000000000006</v>
      </c>
    </row>
    <row r="12" spans="1:13" x14ac:dyDescent="0.3">
      <c r="B12" s="11" t="s">
        <v>47</v>
      </c>
      <c r="D12" s="26" t="s">
        <v>54</v>
      </c>
      <c r="E12" s="12">
        <f>1-E11</f>
        <v>5.0000000000000044E-2</v>
      </c>
      <c r="F12" s="29" t="s">
        <v>55</v>
      </c>
      <c r="K12">
        <f t="shared" si="1"/>
        <v>0.40000000000000013</v>
      </c>
      <c r="L12">
        <f t="shared" si="2"/>
        <v>0.6</v>
      </c>
      <c r="M12">
        <f t="shared" si="0"/>
        <v>0.24000000000000007</v>
      </c>
    </row>
    <row r="13" spans="1:13" x14ac:dyDescent="0.3">
      <c r="B13" s="11" t="s">
        <v>47</v>
      </c>
      <c r="D13" s="26" t="s">
        <v>56</v>
      </c>
      <c r="E13" s="12">
        <f>E12/2</f>
        <v>2.5000000000000022E-2</v>
      </c>
      <c r="K13">
        <f t="shared" si="1"/>
        <v>0.30000000000000016</v>
      </c>
      <c r="L13">
        <f t="shared" si="2"/>
        <v>0.7</v>
      </c>
      <c r="M13">
        <f t="shared" si="0"/>
        <v>0.2100000000000001</v>
      </c>
    </row>
    <row r="14" spans="1:13" x14ac:dyDescent="0.3">
      <c r="B14" s="11" t="s">
        <v>44</v>
      </c>
      <c r="D14" s="26" t="s">
        <v>57</v>
      </c>
      <c r="E14" s="12">
        <f>NORMSINV(E11)</f>
        <v>1.6448536269514715</v>
      </c>
      <c r="G14" s="13"/>
      <c r="K14">
        <f t="shared" si="1"/>
        <v>0.20000000000000015</v>
      </c>
      <c r="L14">
        <f t="shared" si="2"/>
        <v>0.79999999999999993</v>
      </c>
      <c r="M14">
        <f t="shared" si="0"/>
        <v>0.16000000000000011</v>
      </c>
    </row>
    <row r="15" spans="1:13" x14ac:dyDescent="0.3">
      <c r="B15" s="11" t="s">
        <v>44</v>
      </c>
      <c r="D15" s="26" t="s">
        <v>24</v>
      </c>
      <c r="E15" s="12">
        <f>SQRT(E7*E8/E4)</f>
        <v>1.4085816195069857E-2</v>
      </c>
      <c r="F15" s="29" t="s">
        <v>58</v>
      </c>
      <c r="K15">
        <f t="shared" si="1"/>
        <v>0.10000000000000014</v>
      </c>
      <c r="L15">
        <f t="shared" si="2"/>
        <v>0.89999999999999991</v>
      </c>
      <c r="M15">
        <f t="shared" si="0"/>
        <v>9.0000000000000122E-2</v>
      </c>
    </row>
    <row r="16" spans="1:13" x14ac:dyDescent="0.3">
      <c r="B16" s="11" t="s">
        <v>47</v>
      </c>
      <c r="D16" s="26" t="s">
        <v>26</v>
      </c>
      <c r="E16" s="12">
        <f>E14*E15</f>
        <v>2.316910585703243E-2</v>
      </c>
      <c r="K16">
        <v>0</v>
      </c>
      <c r="L16">
        <f>L15+0.1</f>
        <v>0.99999999999999989</v>
      </c>
      <c r="M16">
        <f>K16*L16</f>
        <v>0</v>
      </c>
    </row>
    <row r="17" spans="2:8" x14ac:dyDescent="0.3">
      <c r="B17" s="11" t="s">
        <v>44</v>
      </c>
      <c r="D17" s="26" t="s">
        <v>9</v>
      </c>
      <c r="E17" s="12">
        <f>E7-E16</f>
        <v>0.29864907596114942</v>
      </c>
    </row>
    <row r="18" spans="2:8" x14ac:dyDescent="0.3">
      <c r="B18" s="11" t="s">
        <v>47</v>
      </c>
      <c r="D18" s="26" t="s">
        <v>10</v>
      </c>
      <c r="E18" s="12">
        <f>E7+E16</f>
        <v>0.34498728767521425</v>
      </c>
    </row>
    <row r="19" spans="2:8" x14ac:dyDescent="0.3">
      <c r="B19" s="11" t="s">
        <v>44</v>
      </c>
      <c r="D19" s="26" t="s">
        <v>59</v>
      </c>
    </row>
    <row r="20" spans="2:8" ht="28.95" customHeight="1" x14ac:dyDescent="0.3">
      <c r="B20" s="11" t="s">
        <v>47</v>
      </c>
      <c r="D20" s="30" t="str">
        <f>IF(E18="","","The "&amp;TEXT(E11,"0.00%")&amp;" confidence interval for the "&amp;LOWER(H7)&amp;" is "&amp;TEXT(E17,"0.0000")&amp;" to "&amp;TEXT(E18,"0.0000")&amp;".")</f>
        <v>The 95.00% confidence interval for the proportion of potential employees who say they know excel well is 0.2986 to 0.3450.</v>
      </c>
      <c r="E20" s="31"/>
      <c r="F20" s="31"/>
      <c r="G20" s="31"/>
      <c r="H20" s="32"/>
    </row>
    <row r="21" spans="2:8" ht="28.95" customHeight="1" x14ac:dyDescent="0.3">
      <c r="B21" s="11" t="s">
        <v>44</v>
      </c>
      <c r="D21" s="30" t="str">
        <f>IF(E18="","","So, since this company hires people on the spot if they know their field and they know Excel, be sure to study both in school!")</f>
        <v>So, since this company hires people on the spot if they know their field and they know Excel, be sure to study both in school!</v>
      </c>
      <c r="E21" s="31"/>
      <c r="F21" s="31"/>
      <c r="G21" s="31"/>
      <c r="H21" s="32"/>
    </row>
    <row r="22" spans="2:8" x14ac:dyDescent="0.3">
      <c r="B22" s="11" t="s">
        <v>47</v>
      </c>
    </row>
    <row r="23" spans="2:8" x14ac:dyDescent="0.3">
      <c r="B23" s="11" t="s">
        <v>47</v>
      </c>
    </row>
    <row r="24" spans="2:8" x14ac:dyDescent="0.3">
      <c r="B24" s="11" t="s">
        <v>44</v>
      </c>
    </row>
    <row r="25" spans="2:8" x14ac:dyDescent="0.3">
      <c r="B25" s="11" t="s">
        <v>47</v>
      </c>
    </row>
    <row r="26" spans="2:8" x14ac:dyDescent="0.3">
      <c r="B26" s="11" t="s">
        <v>47</v>
      </c>
    </row>
    <row r="27" spans="2:8" x14ac:dyDescent="0.3">
      <c r="B27" s="11" t="s">
        <v>44</v>
      </c>
    </row>
    <row r="28" spans="2:8" x14ac:dyDescent="0.3">
      <c r="B28" s="11" t="s">
        <v>47</v>
      </c>
    </row>
    <row r="29" spans="2:8" x14ac:dyDescent="0.3">
      <c r="B29" s="11" t="s">
        <v>47</v>
      </c>
    </row>
    <row r="30" spans="2:8" x14ac:dyDescent="0.3">
      <c r="B30" s="11" t="s">
        <v>44</v>
      </c>
    </row>
    <row r="31" spans="2:8" x14ac:dyDescent="0.3">
      <c r="B31" s="11" t="s">
        <v>44</v>
      </c>
    </row>
    <row r="32" spans="2:8" x14ac:dyDescent="0.3">
      <c r="B32" s="11" t="s">
        <v>44</v>
      </c>
    </row>
    <row r="33" spans="2:2" x14ac:dyDescent="0.3">
      <c r="B33" s="11" t="s">
        <v>47</v>
      </c>
    </row>
    <row r="34" spans="2:2" x14ac:dyDescent="0.3">
      <c r="B34" s="11" t="s">
        <v>44</v>
      </c>
    </row>
    <row r="35" spans="2:2" x14ac:dyDescent="0.3">
      <c r="B35" s="11" t="s">
        <v>47</v>
      </c>
    </row>
    <row r="36" spans="2:2" x14ac:dyDescent="0.3">
      <c r="B36" s="11" t="s">
        <v>47</v>
      </c>
    </row>
    <row r="37" spans="2:2" x14ac:dyDescent="0.3">
      <c r="B37" s="11" t="s">
        <v>47</v>
      </c>
    </row>
    <row r="38" spans="2:2" x14ac:dyDescent="0.3">
      <c r="B38" s="11" t="s">
        <v>47</v>
      </c>
    </row>
    <row r="39" spans="2:2" x14ac:dyDescent="0.3">
      <c r="B39" s="11" t="s">
        <v>47</v>
      </c>
    </row>
    <row r="40" spans="2:2" x14ac:dyDescent="0.3">
      <c r="B40" s="11" t="s">
        <v>47</v>
      </c>
    </row>
    <row r="41" spans="2:2" x14ac:dyDescent="0.3">
      <c r="B41" s="11" t="s">
        <v>44</v>
      </c>
    </row>
    <row r="42" spans="2:2" x14ac:dyDescent="0.3">
      <c r="B42" s="11" t="s">
        <v>47</v>
      </c>
    </row>
    <row r="43" spans="2:2" x14ac:dyDescent="0.3">
      <c r="B43" s="11" t="s">
        <v>47</v>
      </c>
    </row>
    <row r="44" spans="2:2" x14ac:dyDescent="0.3">
      <c r="B44" s="11" t="s">
        <v>47</v>
      </c>
    </row>
    <row r="45" spans="2:2" x14ac:dyDescent="0.3">
      <c r="B45" s="11" t="s">
        <v>47</v>
      </c>
    </row>
    <row r="46" spans="2:2" x14ac:dyDescent="0.3">
      <c r="B46" s="11" t="s">
        <v>47</v>
      </c>
    </row>
    <row r="47" spans="2:2" x14ac:dyDescent="0.3">
      <c r="B47" s="11" t="s">
        <v>47</v>
      </c>
    </row>
    <row r="48" spans="2:2" x14ac:dyDescent="0.3">
      <c r="B48" s="11" t="s">
        <v>47</v>
      </c>
    </row>
    <row r="49" spans="2:2" x14ac:dyDescent="0.3">
      <c r="B49" s="11" t="s">
        <v>47</v>
      </c>
    </row>
    <row r="50" spans="2:2" x14ac:dyDescent="0.3">
      <c r="B50" s="11" t="s">
        <v>47</v>
      </c>
    </row>
    <row r="51" spans="2:2" x14ac:dyDescent="0.3">
      <c r="B51" s="11" t="s">
        <v>47</v>
      </c>
    </row>
    <row r="52" spans="2:2" x14ac:dyDescent="0.3">
      <c r="B52" s="11" t="s">
        <v>44</v>
      </c>
    </row>
    <row r="53" spans="2:2" x14ac:dyDescent="0.3">
      <c r="B53" s="11" t="s">
        <v>47</v>
      </c>
    </row>
    <row r="54" spans="2:2" x14ac:dyDescent="0.3">
      <c r="B54" s="11" t="s">
        <v>47</v>
      </c>
    </row>
    <row r="55" spans="2:2" x14ac:dyDescent="0.3">
      <c r="B55" s="11" t="s">
        <v>44</v>
      </c>
    </row>
    <row r="56" spans="2:2" x14ac:dyDescent="0.3">
      <c r="B56" s="11" t="s">
        <v>44</v>
      </c>
    </row>
    <row r="57" spans="2:2" x14ac:dyDescent="0.3">
      <c r="B57" s="11" t="s">
        <v>44</v>
      </c>
    </row>
    <row r="58" spans="2:2" x14ac:dyDescent="0.3">
      <c r="B58" s="11" t="s">
        <v>44</v>
      </c>
    </row>
    <row r="59" spans="2:2" x14ac:dyDescent="0.3">
      <c r="B59" s="11" t="s">
        <v>47</v>
      </c>
    </row>
    <row r="60" spans="2:2" x14ac:dyDescent="0.3">
      <c r="B60" s="11" t="s">
        <v>47</v>
      </c>
    </row>
    <row r="61" spans="2:2" x14ac:dyDescent="0.3">
      <c r="B61" s="11" t="s">
        <v>44</v>
      </c>
    </row>
    <row r="62" spans="2:2" x14ac:dyDescent="0.3">
      <c r="B62" s="11" t="s">
        <v>44</v>
      </c>
    </row>
    <row r="63" spans="2:2" x14ac:dyDescent="0.3">
      <c r="B63" s="11" t="s">
        <v>47</v>
      </c>
    </row>
    <row r="64" spans="2:2" x14ac:dyDescent="0.3">
      <c r="B64" s="11" t="s">
        <v>47</v>
      </c>
    </row>
    <row r="65" spans="2:2" x14ac:dyDescent="0.3">
      <c r="B65" s="11" t="s">
        <v>47</v>
      </c>
    </row>
    <row r="66" spans="2:2" x14ac:dyDescent="0.3">
      <c r="B66" s="11" t="s">
        <v>47</v>
      </c>
    </row>
    <row r="67" spans="2:2" x14ac:dyDescent="0.3">
      <c r="B67" s="11" t="s">
        <v>44</v>
      </c>
    </row>
    <row r="68" spans="2:2" x14ac:dyDescent="0.3">
      <c r="B68" s="11" t="s">
        <v>47</v>
      </c>
    </row>
    <row r="69" spans="2:2" x14ac:dyDescent="0.3">
      <c r="B69" s="11" t="s">
        <v>47</v>
      </c>
    </row>
    <row r="70" spans="2:2" x14ac:dyDescent="0.3">
      <c r="B70" s="11" t="s">
        <v>44</v>
      </c>
    </row>
    <row r="71" spans="2:2" x14ac:dyDescent="0.3">
      <c r="B71" s="11" t="s">
        <v>47</v>
      </c>
    </row>
    <row r="72" spans="2:2" x14ac:dyDescent="0.3">
      <c r="B72" s="11" t="s">
        <v>47</v>
      </c>
    </row>
    <row r="73" spans="2:2" x14ac:dyDescent="0.3">
      <c r="B73" s="11" t="s">
        <v>47</v>
      </c>
    </row>
    <row r="74" spans="2:2" x14ac:dyDescent="0.3">
      <c r="B74" s="11" t="s">
        <v>44</v>
      </c>
    </row>
    <row r="75" spans="2:2" x14ac:dyDescent="0.3">
      <c r="B75" s="11" t="s">
        <v>47</v>
      </c>
    </row>
    <row r="76" spans="2:2" x14ac:dyDescent="0.3">
      <c r="B76" s="11" t="s">
        <v>44</v>
      </c>
    </row>
    <row r="77" spans="2:2" x14ac:dyDescent="0.3">
      <c r="B77" s="11" t="s">
        <v>44</v>
      </c>
    </row>
    <row r="78" spans="2:2" x14ac:dyDescent="0.3">
      <c r="B78" s="11" t="s">
        <v>44</v>
      </c>
    </row>
    <row r="79" spans="2:2" x14ac:dyDescent="0.3">
      <c r="B79" s="11" t="s">
        <v>47</v>
      </c>
    </row>
    <row r="80" spans="2:2" x14ac:dyDescent="0.3">
      <c r="B80" s="11" t="s">
        <v>44</v>
      </c>
    </row>
    <row r="81" spans="2:2" x14ac:dyDescent="0.3">
      <c r="B81" s="11" t="s">
        <v>47</v>
      </c>
    </row>
    <row r="82" spans="2:2" x14ac:dyDescent="0.3">
      <c r="B82" s="11" t="s">
        <v>47</v>
      </c>
    </row>
    <row r="83" spans="2:2" x14ac:dyDescent="0.3">
      <c r="B83" s="11" t="s">
        <v>47</v>
      </c>
    </row>
    <row r="84" spans="2:2" x14ac:dyDescent="0.3">
      <c r="B84" s="11" t="s">
        <v>47</v>
      </c>
    </row>
    <row r="85" spans="2:2" x14ac:dyDescent="0.3">
      <c r="B85" s="11" t="s">
        <v>47</v>
      </c>
    </row>
    <row r="86" spans="2:2" x14ac:dyDescent="0.3">
      <c r="B86" s="11" t="s">
        <v>44</v>
      </c>
    </row>
    <row r="87" spans="2:2" x14ac:dyDescent="0.3">
      <c r="B87" s="11" t="s">
        <v>44</v>
      </c>
    </row>
    <row r="88" spans="2:2" x14ac:dyDescent="0.3">
      <c r="B88" s="11" t="s">
        <v>47</v>
      </c>
    </row>
    <row r="89" spans="2:2" x14ac:dyDescent="0.3">
      <c r="B89" s="11" t="s">
        <v>44</v>
      </c>
    </row>
    <row r="90" spans="2:2" x14ac:dyDescent="0.3">
      <c r="B90" s="11" t="s">
        <v>47</v>
      </c>
    </row>
    <row r="91" spans="2:2" x14ac:dyDescent="0.3">
      <c r="B91" s="11" t="s">
        <v>44</v>
      </c>
    </row>
    <row r="92" spans="2:2" x14ac:dyDescent="0.3">
      <c r="B92" s="11" t="s">
        <v>47</v>
      </c>
    </row>
    <row r="93" spans="2:2" x14ac:dyDescent="0.3">
      <c r="B93" s="11" t="s">
        <v>47</v>
      </c>
    </row>
    <row r="94" spans="2:2" x14ac:dyDescent="0.3">
      <c r="B94" s="11" t="s">
        <v>47</v>
      </c>
    </row>
    <row r="95" spans="2:2" x14ac:dyDescent="0.3">
      <c r="B95" s="11" t="s">
        <v>47</v>
      </c>
    </row>
    <row r="96" spans="2:2" x14ac:dyDescent="0.3">
      <c r="B96" s="11" t="s">
        <v>44</v>
      </c>
    </row>
    <row r="97" spans="2:2" x14ac:dyDescent="0.3">
      <c r="B97" s="11" t="s">
        <v>47</v>
      </c>
    </row>
    <row r="98" spans="2:2" x14ac:dyDescent="0.3">
      <c r="B98" s="11" t="s">
        <v>47</v>
      </c>
    </row>
    <row r="99" spans="2:2" x14ac:dyDescent="0.3">
      <c r="B99" s="11" t="s">
        <v>44</v>
      </c>
    </row>
    <row r="100" spans="2:2" x14ac:dyDescent="0.3">
      <c r="B100" s="11" t="s">
        <v>44</v>
      </c>
    </row>
    <row r="101" spans="2:2" x14ac:dyDescent="0.3">
      <c r="B101" s="11" t="s">
        <v>44</v>
      </c>
    </row>
    <row r="102" spans="2:2" x14ac:dyDescent="0.3">
      <c r="B102" s="11" t="s">
        <v>47</v>
      </c>
    </row>
    <row r="103" spans="2:2" x14ac:dyDescent="0.3">
      <c r="B103" s="11" t="s">
        <v>47</v>
      </c>
    </row>
    <row r="104" spans="2:2" x14ac:dyDescent="0.3">
      <c r="B104" s="11" t="s">
        <v>44</v>
      </c>
    </row>
    <row r="105" spans="2:2" x14ac:dyDescent="0.3">
      <c r="B105" s="11" t="s">
        <v>47</v>
      </c>
    </row>
    <row r="106" spans="2:2" x14ac:dyDescent="0.3">
      <c r="B106" s="11" t="s">
        <v>47</v>
      </c>
    </row>
    <row r="107" spans="2:2" x14ac:dyDescent="0.3">
      <c r="B107" s="11" t="s">
        <v>44</v>
      </c>
    </row>
    <row r="108" spans="2:2" x14ac:dyDescent="0.3">
      <c r="B108" s="11" t="s">
        <v>44</v>
      </c>
    </row>
    <row r="109" spans="2:2" x14ac:dyDescent="0.3">
      <c r="B109" s="11" t="s">
        <v>47</v>
      </c>
    </row>
    <row r="110" spans="2:2" x14ac:dyDescent="0.3">
      <c r="B110" s="11" t="s">
        <v>47</v>
      </c>
    </row>
    <row r="111" spans="2:2" x14ac:dyDescent="0.3">
      <c r="B111" s="11" t="s">
        <v>44</v>
      </c>
    </row>
    <row r="112" spans="2:2" x14ac:dyDescent="0.3">
      <c r="B112" s="11" t="s">
        <v>44</v>
      </c>
    </row>
    <row r="113" spans="2:2" x14ac:dyDescent="0.3">
      <c r="B113" s="11" t="s">
        <v>47</v>
      </c>
    </row>
    <row r="114" spans="2:2" x14ac:dyDescent="0.3">
      <c r="B114" s="11" t="s">
        <v>44</v>
      </c>
    </row>
    <row r="115" spans="2:2" x14ac:dyDescent="0.3">
      <c r="B115" s="11" t="s">
        <v>47</v>
      </c>
    </row>
    <row r="116" spans="2:2" x14ac:dyDescent="0.3">
      <c r="B116" s="11" t="s">
        <v>47</v>
      </c>
    </row>
    <row r="117" spans="2:2" x14ac:dyDescent="0.3">
      <c r="B117" s="11" t="s">
        <v>44</v>
      </c>
    </row>
    <row r="118" spans="2:2" x14ac:dyDescent="0.3">
      <c r="B118" s="11" t="s">
        <v>47</v>
      </c>
    </row>
    <row r="119" spans="2:2" x14ac:dyDescent="0.3">
      <c r="B119" s="11" t="s">
        <v>47</v>
      </c>
    </row>
    <row r="120" spans="2:2" x14ac:dyDescent="0.3">
      <c r="B120" s="11" t="s">
        <v>44</v>
      </c>
    </row>
    <row r="121" spans="2:2" x14ac:dyDescent="0.3">
      <c r="B121" s="11" t="s">
        <v>47</v>
      </c>
    </row>
    <row r="122" spans="2:2" x14ac:dyDescent="0.3">
      <c r="B122" s="11" t="s">
        <v>47</v>
      </c>
    </row>
    <row r="123" spans="2:2" x14ac:dyDescent="0.3">
      <c r="B123" s="11" t="s">
        <v>47</v>
      </c>
    </row>
    <row r="124" spans="2:2" x14ac:dyDescent="0.3">
      <c r="B124" s="11" t="s">
        <v>47</v>
      </c>
    </row>
    <row r="125" spans="2:2" x14ac:dyDescent="0.3">
      <c r="B125" s="11" t="s">
        <v>44</v>
      </c>
    </row>
    <row r="126" spans="2:2" x14ac:dyDescent="0.3">
      <c r="B126" s="11" t="s">
        <v>47</v>
      </c>
    </row>
    <row r="127" spans="2:2" x14ac:dyDescent="0.3">
      <c r="B127" s="11" t="s">
        <v>44</v>
      </c>
    </row>
    <row r="128" spans="2:2" x14ac:dyDescent="0.3">
      <c r="B128" s="11" t="s">
        <v>47</v>
      </c>
    </row>
    <row r="129" spans="2:2" x14ac:dyDescent="0.3">
      <c r="B129" s="11" t="s">
        <v>47</v>
      </c>
    </row>
    <row r="130" spans="2:2" x14ac:dyDescent="0.3">
      <c r="B130" s="11" t="s">
        <v>47</v>
      </c>
    </row>
    <row r="131" spans="2:2" x14ac:dyDescent="0.3">
      <c r="B131" s="11" t="s">
        <v>44</v>
      </c>
    </row>
    <row r="132" spans="2:2" x14ac:dyDescent="0.3">
      <c r="B132" s="11" t="s">
        <v>44</v>
      </c>
    </row>
    <row r="133" spans="2:2" x14ac:dyDescent="0.3">
      <c r="B133" s="11" t="s">
        <v>44</v>
      </c>
    </row>
    <row r="134" spans="2:2" x14ac:dyDescent="0.3">
      <c r="B134" s="11" t="s">
        <v>47</v>
      </c>
    </row>
    <row r="135" spans="2:2" x14ac:dyDescent="0.3">
      <c r="B135" s="11" t="s">
        <v>44</v>
      </c>
    </row>
    <row r="136" spans="2:2" x14ac:dyDescent="0.3">
      <c r="B136" s="11" t="s">
        <v>47</v>
      </c>
    </row>
    <row r="137" spans="2:2" x14ac:dyDescent="0.3">
      <c r="B137" s="11" t="s">
        <v>47</v>
      </c>
    </row>
    <row r="138" spans="2:2" x14ac:dyDescent="0.3">
      <c r="B138" s="11" t="s">
        <v>47</v>
      </c>
    </row>
    <row r="139" spans="2:2" x14ac:dyDescent="0.3">
      <c r="B139" s="11" t="s">
        <v>47</v>
      </c>
    </row>
    <row r="140" spans="2:2" x14ac:dyDescent="0.3">
      <c r="B140" s="11" t="s">
        <v>47</v>
      </c>
    </row>
    <row r="141" spans="2:2" x14ac:dyDescent="0.3">
      <c r="B141" s="11" t="s">
        <v>44</v>
      </c>
    </row>
    <row r="142" spans="2:2" x14ac:dyDescent="0.3">
      <c r="B142" s="11" t="s">
        <v>44</v>
      </c>
    </row>
    <row r="143" spans="2:2" x14ac:dyDescent="0.3">
      <c r="B143" s="11" t="s">
        <v>44</v>
      </c>
    </row>
    <row r="144" spans="2:2" x14ac:dyDescent="0.3">
      <c r="B144" s="11" t="s">
        <v>47</v>
      </c>
    </row>
    <row r="145" spans="2:2" x14ac:dyDescent="0.3">
      <c r="B145" s="11" t="s">
        <v>47</v>
      </c>
    </row>
    <row r="146" spans="2:2" x14ac:dyDescent="0.3">
      <c r="B146" s="11" t="s">
        <v>47</v>
      </c>
    </row>
    <row r="147" spans="2:2" x14ac:dyDescent="0.3">
      <c r="B147" s="11" t="s">
        <v>44</v>
      </c>
    </row>
    <row r="148" spans="2:2" x14ac:dyDescent="0.3">
      <c r="B148" s="11" t="s">
        <v>44</v>
      </c>
    </row>
    <row r="149" spans="2:2" x14ac:dyDescent="0.3">
      <c r="B149" s="11" t="s">
        <v>47</v>
      </c>
    </row>
    <row r="150" spans="2:2" x14ac:dyDescent="0.3">
      <c r="B150" s="11" t="s">
        <v>44</v>
      </c>
    </row>
    <row r="151" spans="2:2" x14ac:dyDescent="0.3">
      <c r="B151" s="11" t="s">
        <v>44</v>
      </c>
    </row>
    <row r="152" spans="2:2" x14ac:dyDescent="0.3">
      <c r="B152" s="11" t="s">
        <v>47</v>
      </c>
    </row>
    <row r="153" spans="2:2" x14ac:dyDescent="0.3">
      <c r="B153" s="11" t="s">
        <v>47</v>
      </c>
    </row>
    <row r="154" spans="2:2" x14ac:dyDescent="0.3">
      <c r="B154" s="11" t="s">
        <v>47</v>
      </c>
    </row>
    <row r="155" spans="2:2" x14ac:dyDescent="0.3">
      <c r="B155" s="11" t="s">
        <v>47</v>
      </c>
    </row>
    <row r="156" spans="2:2" x14ac:dyDescent="0.3">
      <c r="B156" s="11" t="s">
        <v>44</v>
      </c>
    </row>
    <row r="157" spans="2:2" x14ac:dyDescent="0.3">
      <c r="B157" s="11" t="s">
        <v>47</v>
      </c>
    </row>
    <row r="158" spans="2:2" x14ac:dyDescent="0.3">
      <c r="B158" s="11" t="s">
        <v>47</v>
      </c>
    </row>
    <row r="159" spans="2:2" x14ac:dyDescent="0.3">
      <c r="B159" s="11" t="s">
        <v>47</v>
      </c>
    </row>
    <row r="160" spans="2:2" x14ac:dyDescent="0.3">
      <c r="B160" s="11" t="s">
        <v>47</v>
      </c>
    </row>
    <row r="161" spans="2:2" x14ac:dyDescent="0.3">
      <c r="B161" s="11" t="s">
        <v>44</v>
      </c>
    </row>
    <row r="162" spans="2:2" x14ac:dyDescent="0.3">
      <c r="B162" s="11" t="s">
        <v>47</v>
      </c>
    </row>
    <row r="163" spans="2:2" x14ac:dyDescent="0.3">
      <c r="B163" s="11" t="s">
        <v>44</v>
      </c>
    </row>
    <row r="164" spans="2:2" x14ac:dyDescent="0.3">
      <c r="B164" s="11" t="s">
        <v>47</v>
      </c>
    </row>
    <row r="165" spans="2:2" x14ac:dyDescent="0.3">
      <c r="B165" s="11" t="s">
        <v>47</v>
      </c>
    </row>
    <row r="166" spans="2:2" x14ac:dyDescent="0.3">
      <c r="B166" s="11" t="s">
        <v>47</v>
      </c>
    </row>
    <row r="167" spans="2:2" x14ac:dyDescent="0.3">
      <c r="B167" s="11" t="s">
        <v>47</v>
      </c>
    </row>
    <row r="168" spans="2:2" x14ac:dyDescent="0.3">
      <c r="B168" s="11" t="s">
        <v>47</v>
      </c>
    </row>
    <row r="169" spans="2:2" x14ac:dyDescent="0.3">
      <c r="B169" s="11" t="s">
        <v>47</v>
      </c>
    </row>
    <row r="170" spans="2:2" x14ac:dyDescent="0.3">
      <c r="B170" s="11" t="s">
        <v>44</v>
      </c>
    </row>
    <row r="171" spans="2:2" x14ac:dyDescent="0.3">
      <c r="B171" s="11" t="s">
        <v>47</v>
      </c>
    </row>
    <row r="172" spans="2:2" x14ac:dyDescent="0.3">
      <c r="B172" s="11" t="s">
        <v>44</v>
      </c>
    </row>
    <row r="173" spans="2:2" x14ac:dyDescent="0.3">
      <c r="B173" s="11" t="s">
        <v>47</v>
      </c>
    </row>
    <row r="174" spans="2:2" x14ac:dyDescent="0.3">
      <c r="B174" s="11" t="s">
        <v>44</v>
      </c>
    </row>
    <row r="175" spans="2:2" x14ac:dyDescent="0.3">
      <c r="B175" s="11" t="s">
        <v>47</v>
      </c>
    </row>
    <row r="176" spans="2:2" x14ac:dyDescent="0.3">
      <c r="B176" s="11" t="s">
        <v>44</v>
      </c>
    </row>
    <row r="177" spans="2:2" x14ac:dyDescent="0.3">
      <c r="B177" s="11" t="s">
        <v>47</v>
      </c>
    </row>
    <row r="178" spans="2:2" x14ac:dyDescent="0.3">
      <c r="B178" s="11" t="s">
        <v>47</v>
      </c>
    </row>
    <row r="179" spans="2:2" x14ac:dyDescent="0.3">
      <c r="B179" s="11" t="s">
        <v>47</v>
      </c>
    </row>
    <row r="180" spans="2:2" x14ac:dyDescent="0.3">
      <c r="B180" s="11" t="s">
        <v>47</v>
      </c>
    </row>
    <row r="181" spans="2:2" x14ac:dyDescent="0.3">
      <c r="B181" s="11" t="s">
        <v>47</v>
      </c>
    </row>
    <row r="182" spans="2:2" x14ac:dyDescent="0.3">
      <c r="B182" s="11" t="s">
        <v>47</v>
      </c>
    </row>
    <row r="183" spans="2:2" x14ac:dyDescent="0.3">
      <c r="B183" s="11" t="s">
        <v>47</v>
      </c>
    </row>
    <row r="184" spans="2:2" x14ac:dyDescent="0.3">
      <c r="B184" s="11" t="s">
        <v>44</v>
      </c>
    </row>
    <row r="185" spans="2:2" x14ac:dyDescent="0.3">
      <c r="B185" s="11" t="s">
        <v>47</v>
      </c>
    </row>
    <row r="186" spans="2:2" x14ac:dyDescent="0.3">
      <c r="B186" s="11" t="s">
        <v>44</v>
      </c>
    </row>
    <row r="187" spans="2:2" x14ac:dyDescent="0.3">
      <c r="B187" s="11" t="s">
        <v>47</v>
      </c>
    </row>
    <row r="188" spans="2:2" x14ac:dyDescent="0.3">
      <c r="B188" s="11" t="s">
        <v>44</v>
      </c>
    </row>
    <row r="189" spans="2:2" x14ac:dyDescent="0.3">
      <c r="B189" s="11" t="s">
        <v>44</v>
      </c>
    </row>
    <row r="190" spans="2:2" x14ac:dyDescent="0.3">
      <c r="B190" s="11" t="s">
        <v>44</v>
      </c>
    </row>
    <row r="191" spans="2:2" x14ac:dyDescent="0.3">
      <c r="B191" s="11" t="s">
        <v>47</v>
      </c>
    </row>
    <row r="192" spans="2:2" x14ac:dyDescent="0.3">
      <c r="B192" s="11" t="s">
        <v>47</v>
      </c>
    </row>
    <row r="193" spans="2:2" x14ac:dyDescent="0.3">
      <c r="B193" s="11" t="s">
        <v>47</v>
      </c>
    </row>
    <row r="194" spans="2:2" x14ac:dyDescent="0.3">
      <c r="B194" s="11" t="s">
        <v>47</v>
      </c>
    </row>
    <row r="195" spans="2:2" x14ac:dyDescent="0.3">
      <c r="B195" s="11" t="s">
        <v>47</v>
      </c>
    </row>
    <row r="196" spans="2:2" x14ac:dyDescent="0.3">
      <c r="B196" s="11" t="s">
        <v>47</v>
      </c>
    </row>
    <row r="197" spans="2:2" x14ac:dyDescent="0.3">
      <c r="B197" s="11" t="s">
        <v>44</v>
      </c>
    </row>
    <row r="198" spans="2:2" x14ac:dyDescent="0.3">
      <c r="B198" s="11" t="s">
        <v>44</v>
      </c>
    </row>
    <row r="199" spans="2:2" x14ac:dyDescent="0.3">
      <c r="B199" s="11" t="s">
        <v>44</v>
      </c>
    </row>
    <row r="200" spans="2:2" x14ac:dyDescent="0.3">
      <c r="B200" s="11" t="s">
        <v>47</v>
      </c>
    </row>
    <row r="201" spans="2:2" x14ac:dyDescent="0.3">
      <c r="B201" s="11" t="s">
        <v>44</v>
      </c>
    </row>
    <row r="202" spans="2:2" x14ac:dyDescent="0.3">
      <c r="B202" s="11" t="s">
        <v>47</v>
      </c>
    </row>
    <row r="203" spans="2:2" x14ac:dyDescent="0.3">
      <c r="B203" s="11" t="s">
        <v>47</v>
      </c>
    </row>
    <row r="204" spans="2:2" x14ac:dyDescent="0.3">
      <c r="B204" s="11" t="s">
        <v>47</v>
      </c>
    </row>
    <row r="205" spans="2:2" x14ac:dyDescent="0.3">
      <c r="B205" s="11" t="s">
        <v>47</v>
      </c>
    </row>
    <row r="206" spans="2:2" x14ac:dyDescent="0.3">
      <c r="B206" s="11" t="s">
        <v>47</v>
      </c>
    </row>
    <row r="207" spans="2:2" x14ac:dyDescent="0.3">
      <c r="B207" s="11" t="s">
        <v>47</v>
      </c>
    </row>
    <row r="208" spans="2:2" x14ac:dyDescent="0.3">
      <c r="B208" s="11" t="s">
        <v>47</v>
      </c>
    </row>
    <row r="209" spans="2:2" x14ac:dyDescent="0.3">
      <c r="B209" s="11" t="s">
        <v>44</v>
      </c>
    </row>
    <row r="210" spans="2:2" x14ac:dyDescent="0.3">
      <c r="B210" s="11" t="s">
        <v>47</v>
      </c>
    </row>
    <row r="211" spans="2:2" x14ac:dyDescent="0.3">
      <c r="B211" s="11" t="s">
        <v>47</v>
      </c>
    </row>
    <row r="212" spans="2:2" x14ac:dyDescent="0.3">
      <c r="B212" s="11" t="s">
        <v>44</v>
      </c>
    </row>
    <row r="213" spans="2:2" x14ac:dyDescent="0.3">
      <c r="B213" s="11" t="s">
        <v>47</v>
      </c>
    </row>
    <row r="214" spans="2:2" x14ac:dyDescent="0.3">
      <c r="B214" s="11" t="s">
        <v>44</v>
      </c>
    </row>
    <row r="215" spans="2:2" x14ac:dyDescent="0.3">
      <c r="B215" s="11" t="s">
        <v>44</v>
      </c>
    </row>
    <row r="216" spans="2:2" x14ac:dyDescent="0.3">
      <c r="B216" s="11" t="s">
        <v>47</v>
      </c>
    </row>
    <row r="217" spans="2:2" x14ac:dyDescent="0.3">
      <c r="B217" s="11" t="s">
        <v>47</v>
      </c>
    </row>
    <row r="218" spans="2:2" x14ac:dyDescent="0.3">
      <c r="B218" s="11" t="s">
        <v>47</v>
      </c>
    </row>
    <row r="219" spans="2:2" x14ac:dyDescent="0.3">
      <c r="B219" s="11" t="s">
        <v>44</v>
      </c>
    </row>
    <row r="220" spans="2:2" x14ac:dyDescent="0.3">
      <c r="B220" s="11" t="s">
        <v>47</v>
      </c>
    </row>
    <row r="221" spans="2:2" x14ac:dyDescent="0.3">
      <c r="B221" s="11" t="s">
        <v>47</v>
      </c>
    </row>
    <row r="222" spans="2:2" x14ac:dyDescent="0.3">
      <c r="B222" s="11" t="s">
        <v>47</v>
      </c>
    </row>
    <row r="223" spans="2:2" x14ac:dyDescent="0.3">
      <c r="B223" s="11" t="s">
        <v>47</v>
      </c>
    </row>
    <row r="224" spans="2:2" x14ac:dyDescent="0.3">
      <c r="B224" s="11" t="s">
        <v>44</v>
      </c>
    </row>
    <row r="225" spans="2:2" x14ac:dyDescent="0.3">
      <c r="B225" s="11" t="s">
        <v>44</v>
      </c>
    </row>
    <row r="226" spans="2:2" x14ac:dyDescent="0.3">
      <c r="B226" s="11" t="s">
        <v>47</v>
      </c>
    </row>
    <row r="227" spans="2:2" x14ac:dyDescent="0.3">
      <c r="B227" s="11" t="s">
        <v>44</v>
      </c>
    </row>
    <row r="228" spans="2:2" x14ac:dyDescent="0.3">
      <c r="B228" s="11" t="s">
        <v>47</v>
      </c>
    </row>
    <row r="229" spans="2:2" x14ac:dyDescent="0.3">
      <c r="B229" s="11" t="s">
        <v>47</v>
      </c>
    </row>
    <row r="230" spans="2:2" x14ac:dyDescent="0.3">
      <c r="B230" s="11" t="s">
        <v>47</v>
      </c>
    </row>
    <row r="231" spans="2:2" x14ac:dyDescent="0.3">
      <c r="B231" s="11" t="s">
        <v>44</v>
      </c>
    </row>
    <row r="232" spans="2:2" x14ac:dyDescent="0.3">
      <c r="B232" s="11" t="s">
        <v>47</v>
      </c>
    </row>
    <row r="233" spans="2:2" x14ac:dyDescent="0.3">
      <c r="B233" s="11" t="s">
        <v>47</v>
      </c>
    </row>
    <row r="234" spans="2:2" x14ac:dyDescent="0.3">
      <c r="B234" s="11" t="s">
        <v>47</v>
      </c>
    </row>
    <row r="235" spans="2:2" x14ac:dyDescent="0.3">
      <c r="B235" s="11" t="s">
        <v>47</v>
      </c>
    </row>
    <row r="236" spans="2:2" x14ac:dyDescent="0.3">
      <c r="B236" s="11" t="s">
        <v>47</v>
      </c>
    </row>
    <row r="237" spans="2:2" x14ac:dyDescent="0.3">
      <c r="B237" s="11" t="s">
        <v>47</v>
      </c>
    </row>
    <row r="238" spans="2:2" x14ac:dyDescent="0.3">
      <c r="B238" s="11" t="s">
        <v>44</v>
      </c>
    </row>
    <row r="239" spans="2:2" x14ac:dyDescent="0.3">
      <c r="B239" s="11" t="s">
        <v>47</v>
      </c>
    </row>
    <row r="240" spans="2:2" x14ac:dyDescent="0.3">
      <c r="B240" s="11" t="s">
        <v>47</v>
      </c>
    </row>
    <row r="241" spans="2:2" x14ac:dyDescent="0.3">
      <c r="B241" s="11" t="s">
        <v>47</v>
      </c>
    </row>
    <row r="242" spans="2:2" x14ac:dyDescent="0.3">
      <c r="B242" s="11" t="s">
        <v>44</v>
      </c>
    </row>
    <row r="243" spans="2:2" x14ac:dyDescent="0.3">
      <c r="B243" s="11" t="s">
        <v>47</v>
      </c>
    </row>
    <row r="244" spans="2:2" x14ac:dyDescent="0.3">
      <c r="B244" s="11" t="s">
        <v>47</v>
      </c>
    </row>
    <row r="245" spans="2:2" x14ac:dyDescent="0.3">
      <c r="B245" s="11" t="s">
        <v>47</v>
      </c>
    </row>
    <row r="246" spans="2:2" x14ac:dyDescent="0.3">
      <c r="B246" s="11" t="s">
        <v>47</v>
      </c>
    </row>
    <row r="247" spans="2:2" x14ac:dyDescent="0.3">
      <c r="B247" s="11" t="s">
        <v>47</v>
      </c>
    </row>
    <row r="248" spans="2:2" x14ac:dyDescent="0.3">
      <c r="B248" s="11" t="s">
        <v>47</v>
      </c>
    </row>
    <row r="249" spans="2:2" x14ac:dyDescent="0.3">
      <c r="B249" s="11" t="s">
        <v>47</v>
      </c>
    </row>
    <row r="250" spans="2:2" x14ac:dyDescent="0.3">
      <c r="B250" s="11" t="s">
        <v>44</v>
      </c>
    </row>
    <row r="251" spans="2:2" x14ac:dyDescent="0.3">
      <c r="B251" s="11" t="s">
        <v>47</v>
      </c>
    </row>
    <row r="252" spans="2:2" x14ac:dyDescent="0.3">
      <c r="B252" s="11" t="s">
        <v>44</v>
      </c>
    </row>
    <row r="253" spans="2:2" x14ac:dyDescent="0.3">
      <c r="B253" s="11" t="s">
        <v>47</v>
      </c>
    </row>
    <row r="254" spans="2:2" x14ac:dyDescent="0.3">
      <c r="B254" s="11" t="s">
        <v>47</v>
      </c>
    </row>
    <row r="255" spans="2:2" x14ac:dyDescent="0.3">
      <c r="B255" s="11" t="s">
        <v>44</v>
      </c>
    </row>
    <row r="256" spans="2:2" x14ac:dyDescent="0.3">
      <c r="B256" s="11" t="s">
        <v>44</v>
      </c>
    </row>
    <row r="257" spans="2:2" x14ac:dyDescent="0.3">
      <c r="B257" s="11" t="s">
        <v>47</v>
      </c>
    </row>
    <row r="258" spans="2:2" x14ac:dyDescent="0.3">
      <c r="B258" s="11" t="s">
        <v>47</v>
      </c>
    </row>
    <row r="259" spans="2:2" x14ac:dyDescent="0.3">
      <c r="B259" s="11" t="s">
        <v>47</v>
      </c>
    </row>
    <row r="260" spans="2:2" x14ac:dyDescent="0.3">
      <c r="B260" s="11" t="s">
        <v>47</v>
      </c>
    </row>
    <row r="261" spans="2:2" x14ac:dyDescent="0.3">
      <c r="B261" s="11" t="s">
        <v>44</v>
      </c>
    </row>
    <row r="262" spans="2:2" x14ac:dyDescent="0.3">
      <c r="B262" s="11" t="s">
        <v>44</v>
      </c>
    </row>
    <row r="263" spans="2:2" x14ac:dyDescent="0.3">
      <c r="B263" s="11" t="s">
        <v>47</v>
      </c>
    </row>
    <row r="264" spans="2:2" x14ac:dyDescent="0.3">
      <c r="B264" s="11" t="s">
        <v>47</v>
      </c>
    </row>
    <row r="265" spans="2:2" x14ac:dyDescent="0.3">
      <c r="B265" s="11" t="s">
        <v>44</v>
      </c>
    </row>
    <row r="266" spans="2:2" x14ac:dyDescent="0.3">
      <c r="B266" s="11" t="s">
        <v>44</v>
      </c>
    </row>
    <row r="267" spans="2:2" x14ac:dyDescent="0.3">
      <c r="B267" s="11" t="s">
        <v>47</v>
      </c>
    </row>
    <row r="268" spans="2:2" x14ac:dyDescent="0.3">
      <c r="B268" s="11" t="s">
        <v>44</v>
      </c>
    </row>
    <row r="269" spans="2:2" x14ac:dyDescent="0.3">
      <c r="B269" s="11" t="s">
        <v>44</v>
      </c>
    </row>
    <row r="270" spans="2:2" x14ac:dyDescent="0.3">
      <c r="B270" s="11" t="s">
        <v>47</v>
      </c>
    </row>
    <row r="271" spans="2:2" x14ac:dyDescent="0.3">
      <c r="B271" s="11" t="s">
        <v>47</v>
      </c>
    </row>
    <row r="272" spans="2:2" x14ac:dyDescent="0.3">
      <c r="B272" s="11" t="s">
        <v>47</v>
      </c>
    </row>
    <row r="273" spans="2:2" x14ac:dyDescent="0.3">
      <c r="B273" s="11" t="s">
        <v>47</v>
      </c>
    </row>
    <row r="274" spans="2:2" x14ac:dyDescent="0.3">
      <c r="B274" s="11" t="s">
        <v>44</v>
      </c>
    </row>
    <row r="275" spans="2:2" x14ac:dyDescent="0.3">
      <c r="B275" s="11" t="s">
        <v>47</v>
      </c>
    </row>
    <row r="276" spans="2:2" x14ac:dyDescent="0.3">
      <c r="B276" s="11" t="s">
        <v>47</v>
      </c>
    </row>
    <row r="277" spans="2:2" x14ac:dyDescent="0.3">
      <c r="B277" s="11" t="s">
        <v>47</v>
      </c>
    </row>
    <row r="278" spans="2:2" x14ac:dyDescent="0.3">
      <c r="B278" s="11" t="s">
        <v>44</v>
      </c>
    </row>
    <row r="279" spans="2:2" x14ac:dyDescent="0.3">
      <c r="B279" s="11" t="s">
        <v>44</v>
      </c>
    </row>
    <row r="280" spans="2:2" x14ac:dyDescent="0.3">
      <c r="B280" s="11" t="s">
        <v>47</v>
      </c>
    </row>
    <row r="281" spans="2:2" x14ac:dyDescent="0.3">
      <c r="B281" s="11" t="s">
        <v>47</v>
      </c>
    </row>
    <row r="282" spans="2:2" x14ac:dyDescent="0.3">
      <c r="B282" s="11" t="s">
        <v>44</v>
      </c>
    </row>
    <row r="283" spans="2:2" x14ac:dyDescent="0.3">
      <c r="B283" s="11" t="s">
        <v>44</v>
      </c>
    </row>
    <row r="284" spans="2:2" x14ac:dyDescent="0.3">
      <c r="B284" s="11" t="s">
        <v>47</v>
      </c>
    </row>
    <row r="285" spans="2:2" x14ac:dyDescent="0.3">
      <c r="B285" s="11" t="s">
        <v>44</v>
      </c>
    </row>
    <row r="286" spans="2:2" x14ac:dyDescent="0.3">
      <c r="B286" s="11" t="s">
        <v>47</v>
      </c>
    </row>
    <row r="287" spans="2:2" x14ac:dyDescent="0.3">
      <c r="B287" s="11" t="s">
        <v>47</v>
      </c>
    </row>
    <row r="288" spans="2:2" x14ac:dyDescent="0.3">
      <c r="B288" s="11" t="s">
        <v>47</v>
      </c>
    </row>
    <row r="289" spans="2:2" x14ac:dyDescent="0.3">
      <c r="B289" s="11" t="s">
        <v>47</v>
      </c>
    </row>
    <row r="290" spans="2:2" x14ac:dyDescent="0.3">
      <c r="B290" s="11" t="s">
        <v>47</v>
      </c>
    </row>
    <row r="291" spans="2:2" x14ac:dyDescent="0.3">
      <c r="B291" s="11" t="s">
        <v>47</v>
      </c>
    </row>
    <row r="292" spans="2:2" x14ac:dyDescent="0.3">
      <c r="B292" s="11" t="s">
        <v>47</v>
      </c>
    </row>
    <row r="293" spans="2:2" x14ac:dyDescent="0.3">
      <c r="B293" s="11" t="s">
        <v>47</v>
      </c>
    </row>
    <row r="294" spans="2:2" x14ac:dyDescent="0.3">
      <c r="B294" s="11" t="s">
        <v>44</v>
      </c>
    </row>
    <row r="295" spans="2:2" x14ac:dyDescent="0.3">
      <c r="B295" s="11" t="s">
        <v>47</v>
      </c>
    </row>
    <row r="296" spans="2:2" x14ac:dyDescent="0.3">
      <c r="B296" s="11" t="s">
        <v>44</v>
      </c>
    </row>
    <row r="297" spans="2:2" x14ac:dyDescent="0.3">
      <c r="B297" s="11" t="s">
        <v>47</v>
      </c>
    </row>
    <row r="298" spans="2:2" x14ac:dyDescent="0.3">
      <c r="B298" s="11" t="s">
        <v>47</v>
      </c>
    </row>
    <row r="299" spans="2:2" x14ac:dyDescent="0.3">
      <c r="B299" s="11" t="s">
        <v>47</v>
      </c>
    </row>
    <row r="300" spans="2:2" x14ac:dyDescent="0.3">
      <c r="B300" s="11" t="s">
        <v>47</v>
      </c>
    </row>
    <row r="301" spans="2:2" x14ac:dyDescent="0.3">
      <c r="B301" s="11" t="s">
        <v>47</v>
      </c>
    </row>
    <row r="302" spans="2:2" x14ac:dyDescent="0.3">
      <c r="B302" s="11" t="s">
        <v>44</v>
      </c>
    </row>
    <row r="303" spans="2:2" x14ac:dyDescent="0.3">
      <c r="B303" s="11" t="s">
        <v>44</v>
      </c>
    </row>
    <row r="304" spans="2:2" x14ac:dyDescent="0.3">
      <c r="B304" s="11" t="s">
        <v>44</v>
      </c>
    </row>
    <row r="305" spans="2:2" x14ac:dyDescent="0.3">
      <c r="B305" s="11" t="s">
        <v>47</v>
      </c>
    </row>
    <row r="306" spans="2:2" x14ac:dyDescent="0.3">
      <c r="B306" s="11" t="s">
        <v>44</v>
      </c>
    </row>
    <row r="307" spans="2:2" x14ac:dyDescent="0.3">
      <c r="B307" s="11" t="s">
        <v>47</v>
      </c>
    </row>
    <row r="308" spans="2:2" x14ac:dyDescent="0.3">
      <c r="B308" s="11" t="s">
        <v>44</v>
      </c>
    </row>
    <row r="309" spans="2:2" x14ac:dyDescent="0.3">
      <c r="B309" s="11" t="s">
        <v>44</v>
      </c>
    </row>
    <row r="310" spans="2:2" x14ac:dyDescent="0.3">
      <c r="B310" s="11" t="s">
        <v>47</v>
      </c>
    </row>
    <row r="311" spans="2:2" x14ac:dyDescent="0.3">
      <c r="B311" s="11" t="s">
        <v>47</v>
      </c>
    </row>
    <row r="312" spans="2:2" x14ac:dyDescent="0.3">
      <c r="B312" s="11" t="s">
        <v>44</v>
      </c>
    </row>
    <row r="313" spans="2:2" x14ac:dyDescent="0.3">
      <c r="B313" s="11" t="s">
        <v>44</v>
      </c>
    </row>
    <row r="314" spans="2:2" x14ac:dyDescent="0.3">
      <c r="B314" s="11" t="s">
        <v>47</v>
      </c>
    </row>
    <row r="315" spans="2:2" x14ac:dyDescent="0.3">
      <c r="B315" s="11" t="s">
        <v>47</v>
      </c>
    </row>
    <row r="316" spans="2:2" x14ac:dyDescent="0.3">
      <c r="B316" s="11" t="s">
        <v>47</v>
      </c>
    </row>
    <row r="317" spans="2:2" x14ac:dyDescent="0.3">
      <c r="B317" s="11" t="s">
        <v>47</v>
      </c>
    </row>
    <row r="318" spans="2:2" x14ac:dyDescent="0.3">
      <c r="B318" s="11" t="s">
        <v>47</v>
      </c>
    </row>
    <row r="319" spans="2:2" x14ac:dyDescent="0.3">
      <c r="B319" s="11" t="s">
        <v>44</v>
      </c>
    </row>
    <row r="320" spans="2:2" x14ac:dyDescent="0.3">
      <c r="B320" s="11" t="s">
        <v>44</v>
      </c>
    </row>
    <row r="321" spans="2:2" x14ac:dyDescent="0.3">
      <c r="B321" s="11" t="s">
        <v>47</v>
      </c>
    </row>
    <row r="322" spans="2:2" x14ac:dyDescent="0.3">
      <c r="B322" s="11" t="s">
        <v>47</v>
      </c>
    </row>
    <row r="323" spans="2:2" x14ac:dyDescent="0.3">
      <c r="B323" s="11" t="s">
        <v>44</v>
      </c>
    </row>
    <row r="324" spans="2:2" x14ac:dyDescent="0.3">
      <c r="B324" s="11" t="s">
        <v>47</v>
      </c>
    </row>
    <row r="325" spans="2:2" x14ac:dyDescent="0.3">
      <c r="B325" s="11" t="s">
        <v>47</v>
      </c>
    </row>
    <row r="326" spans="2:2" x14ac:dyDescent="0.3">
      <c r="B326" s="11" t="s">
        <v>47</v>
      </c>
    </row>
    <row r="327" spans="2:2" x14ac:dyDescent="0.3">
      <c r="B327" s="11" t="s">
        <v>44</v>
      </c>
    </row>
    <row r="328" spans="2:2" x14ac:dyDescent="0.3">
      <c r="B328" s="11" t="s">
        <v>47</v>
      </c>
    </row>
    <row r="329" spans="2:2" x14ac:dyDescent="0.3">
      <c r="B329" s="11" t="s">
        <v>47</v>
      </c>
    </row>
    <row r="330" spans="2:2" x14ac:dyDescent="0.3">
      <c r="B330" s="11" t="s">
        <v>44</v>
      </c>
    </row>
    <row r="331" spans="2:2" x14ac:dyDescent="0.3">
      <c r="B331" s="11" t="s">
        <v>44</v>
      </c>
    </row>
    <row r="332" spans="2:2" x14ac:dyDescent="0.3">
      <c r="B332" s="11" t="s">
        <v>44</v>
      </c>
    </row>
    <row r="333" spans="2:2" x14ac:dyDescent="0.3">
      <c r="B333" s="11" t="s">
        <v>47</v>
      </c>
    </row>
    <row r="334" spans="2:2" x14ac:dyDescent="0.3">
      <c r="B334" s="11" t="s">
        <v>47</v>
      </c>
    </row>
    <row r="335" spans="2:2" x14ac:dyDescent="0.3">
      <c r="B335" s="11" t="s">
        <v>47</v>
      </c>
    </row>
    <row r="336" spans="2:2" x14ac:dyDescent="0.3">
      <c r="B336" s="11" t="s">
        <v>47</v>
      </c>
    </row>
    <row r="337" spans="2:2" x14ac:dyDescent="0.3">
      <c r="B337" s="11" t="s">
        <v>44</v>
      </c>
    </row>
    <row r="338" spans="2:2" x14ac:dyDescent="0.3">
      <c r="B338" s="11" t="s">
        <v>44</v>
      </c>
    </row>
    <row r="339" spans="2:2" x14ac:dyDescent="0.3">
      <c r="B339" s="11" t="s">
        <v>44</v>
      </c>
    </row>
    <row r="340" spans="2:2" x14ac:dyDescent="0.3">
      <c r="B340" s="11" t="s">
        <v>47</v>
      </c>
    </row>
    <row r="341" spans="2:2" x14ac:dyDescent="0.3">
      <c r="B341" s="11" t="s">
        <v>47</v>
      </c>
    </row>
    <row r="342" spans="2:2" x14ac:dyDescent="0.3">
      <c r="B342" s="11" t="s">
        <v>44</v>
      </c>
    </row>
    <row r="343" spans="2:2" x14ac:dyDescent="0.3">
      <c r="B343" s="11" t="s">
        <v>47</v>
      </c>
    </row>
    <row r="344" spans="2:2" x14ac:dyDescent="0.3">
      <c r="B344" s="11" t="s">
        <v>47</v>
      </c>
    </row>
    <row r="345" spans="2:2" x14ac:dyDescent="0.3">
      <c r="B345" s="11" t="s">
        <v>47</v>
      </c>
    </row>
    <row r="346" spans="2:2" x14ac:dyDescent="0.3">
      <c r="B346" s="11" t="s">
        <v>47</v>
      </c>
    </row>
    <row r="347" spans="2:2" x14ac:dyDescent="0.3">
      <c r="B347" s="11" t="s">
        <v>47</v>
      </c>
    </row>
    <row r="348" spans="2:2" x14ac:dyDescent="0.3">
      <c r="B348" s="11" t="s">
        <v>47</v>
      </c>
    </row>
    <row r="349" spans="2:2" x14ac:dyDescent="0.3">
      <c r="B349" s="11" t="s">
        <v>44</v>
      </c>
    </row>
    <row r="350" spans="2:2" x14ac:dyDescent="0.3">
      <c r="B350" s="11" t="s">
        <v>47</v>
      </c>
    </row>
    <row r="351" spans="2:2" x14ac:dyDescent="0.3">
      <c r="B351" s="11" t="s">
        <v>44</v>
      </c>
    </row>
    <row r="352" spans="2:2" x14ac:dyDescent="0.3">
      <c r="B352" s="11" t="s">
        <v>44</v>
      </c>
    </row>
    <row r="353" spans="2:2" x14ac:dyDescent="0.3">
      <c r="B353" s="11" t="s">
        <v>47</v>
      </c>
    </row>
    <row r="354" spans="2:2" x14ac:dyDescent="0.3">
      <c r="B354" s="11" t="s">
        <v>47</v>
      </c>
    </row>
    <row r="355" spans="2:2" x14ac:dyDescent="0.3">
      <c r="B355" s="11" t="s">
        <v>47</v>
      </c>
    </row>
    <row r="356" spans="2:2" x14ac:dyDescent="0.3">
      <c r="B356" s="11" t="s">
        <v>47</v>
      </c>
    </row>
    <row r="357" spans="2:2" x14ac:dyDescent="0.3">
      <c r="B357" s="11" t="s">
        <v>47</v>
      </c>
    </row>
    <row r="358" spans="2:2" x14ac:dyDescent="0.3">
      <c r="B358" s="11" t="s">
        <v>47</v>
      </c>
    </row>
    <row r="359" spans="2:2" x14ac:dyDescent="0.3">
      <c r="B359" s="11" t="s">
        <v>44</v>
      </c>
    </row>
    <row r="360" spans="2:2" x14ac:dyDescent="0.3">
      <c r="B360" s="11" t="s">
        <v>44</v>
      </c>
    </row>
    <row r="361" spans="2:2" x14ac:dyDescent="0.3">
      <c r="B361" s="11" t="s">
        <v>44</v>
      </c>
    </row>
    <row r="362" spans="2:2" x14ac:dyDescent="0.3">
      <c r="B362" s="11" t="s">
        <v>47</v>
      </c>
    </row>
    <row r="363" spans="2:2" x14ac:dyDescent="0.3">
      <c r="B363" s="11" t="s">
        <v>44</v>
      </c>
    </row>
    <row r="364" spans="2:2" x14ac:dyDescent="0.3">
      <c r="B364" s="11" t="s">
        <v>44</v>
      </c>
    </row>
    <row r="365" spans="2:2" x14ac:dyDescent="0.3">
      <c r="B365" s="11" t="s">
        <v>47</v>
      </c>
    </row>
    <row r="366" spans="2:2" x14ac:dyDescent="0.3">
      <c r="B366" s="11" t="s">
        <v>47</v>
      </c>
    </row>
    <row r="367" spans="2:2" x14ac:dyDescent="0.3">
      <c r="B367" s="11" t="s">
        <v>47</v>
      </c>
    </row>
    <row r="368" spans="2:2" x14ac:dyDescent="0.3">
      <c r="B368" s="11" t="s">
        <v>47</v>
      </c>
    </row>
    <row r="369" spans="2:2" x14ac:dyDescent="0.3">
      <c r="B369" s="11" t="s">
        <v>47</v>
      </c>
    </row>
    <row r="370" spans="2:2" x14ac:dyDescent="0.3">
      <c r="B370" s="11" t="s">
        <v>47</v>
      </c>
    </row>
    <row r="371" spans="2:2" x14ac:dyDescent="0.3">
      <c r="B371" s="11" t="s">
        <v>44</v>
      </c>
    </row>
    <row r="372" spans="2:2" x14ac:dyDescent="0.3">
      <c r="B372" s="11" t="s">
        <v>44</v>
      </c>
    </row>
    <row r="373" spans="2:2" x14ac:dyDescent="0.3">
      <c r="B373" s="11" t="s">
        <v>47</v>
      </c>
    </row>
    <row r="374" spans="2:2" x14ac:dyDescent="0.3">
      <c r="B374" s="11" t="s">
        <v>47</v>
      </c>
    </row>
    <row r="375" spans="2:2" x14ac:dyDescent="0.3">
      <c r="B375" s="11" t="s">
        <v>44</v>
      </c>
    </row>
    <row r="376" spans="2:2" x14ac:dyDescent="0.3">
      <c r="B376" s="11" t="s">
        <v>47</v>
      </c>
    </row>
    <row r="377" spans="2:2" x14ac:dyDescent="0.3">
      <c r="B377" s="11" t="s">
        <v>47</v>
      </c>
    </row>
    <row r="378" spans="2:2" x14ac:dyDescent="0.3">
      <c r="B378" s="11" t="s">
        <v>47</v>
      </c>
    </row>
    <row r="379" spans="2:2" x14ac:dyDescent="0.3">
      <c r="B379" s="11" t="s">
        <v>47</v>
      </c>
    </row>
    <row r="380" spans="2:2" x14ac:dyDescent="0.3">
      <c r="B380" s="11" t="s">
        <v>47</v>
      </c>
    </row>
    <row r="381" spans="2:2" x14ac:dyDescent="0.3">
      <c r="B381" s="11" t="s">
        <v>47</v>
      </c>
    </row>
    <row r="382" spans="2:2" x14ac:dyDescent="0.3">
      <c r="B382" s="11" t="s">
        <v>47</v>
      </c>
    </row>
    <row r="383" spans="2:2" x14ac:dyDescent="0.3">
      <c r="B383" s="11" t="s">
        <v>47</v>
      </c>
    </row>
    <row r="384" spans="2:2" x14ac:dyDescent="0.3">
      <c r="B384" s="11" t="s">
        <v>44</v>
      </c>
    </row>
    <row r="385" spans="2:2" x14ac:dyDescent="0.3">
      <c r="B385" s="11" t="s">
        <v>47</v>
      </c>
    </row>
    <row r="386" spans="2:2" x14ac:dyDescent="0.3">
      <c r="B386" s="11" t="s">
        <v>47</v>
      </c>
    </row>
    <row r="387" spans="2:2" x14ac:dyDescent="0.3">
      <c r="B387" s="11" t="s">
        <v>47</v>
      </c>
    </row>
    <row r="388" spans="2:2" x14ac:dyDescent="0.3">
      <c r="B388" s="11" t="s">
        <v>47</v>
      </c>
    </row>
    <row r="389" spans="2:2" x14ac:dyDescent="0.3">
      <c r="B389" s="11" t="s">
        <v>47</v>
      </c>
    </row>
    <row r="390" spans="2:2" x14ac:dyDescent="0.3">
      <c r="B390" s="11" t="s">
        <v>44</v>
      </c>
    </row>
    <row r="391" spans="2:2" x14ac:dyDescent="0.3">
      <c r="B391" s="11" t="s">
        <v>47</v>
      </c>
    </row>
    <row r="392" spans="2:2" x14ac:dyDescent="0.3">
      <c r="B392" s="11" t="s">
        <v>47</v>
      </c>
    </row>
    <row r="393" spans="2:2" x14ac:dyDescent="0.3">
      <c r="B393" s="11" t="s">
        <v>47</v>
      </c>
    </row>
    <row r="394" spans="2:2" x14ac:dyDescent="0.3">
      <c r="B394" s="11" t="s">
        <v>47</v>
      </c>
    </row>
    <row r="395" spans="2:2" x14ac:dyDescent="0.3">
      <c r="B395" s="11" t="s">
        <v>47</v>
      </c>
    </row>
    <row r="396" spans="2:2" x14ac:dyDescent="0.3">
      <c r="B396" s="11" t="s">
        <v>44</v>
      </c>
    </row>
    <row r="397" spans="2:2" x14ac:dyDescent="0.3">
      <c r="B397" s="11" t="s">
        <v>44</v>
      </c>
    </row>
    <row r="398" spans="2:2" x14ac:dyDescent="0.3">
      <c r="B398" s="11" t="s">
        <v>47</v>
      </c>
    </row>
    <row r="399" spans="2:2" x14ac:dyDescent="0.3">
      <c r="B399" s="11" t="s">
        <v>47</v>
      </c>
    </row>
    <row r="400" spans="2:2" x14ac:dyDescent="0.3">
      <c r="B400" s="11" t="s">
        <v>44</v>
      </c>
    </row>
    <row r="401" spans="2:2" x14ac:dyDescent="0.3">
      <c r="B401" s="11" t="s">
        <v>44</v>
      </c>
    </row>
    <row r="402" spans="2:2" x14ac:dyDescent="0.3">
      <c r="B402" s="11" t="s">
        <v>47</v>
      </c>
    </row>
    <row r="403" spans="2:2" x14ac:dyDescent="0.3">
      <c r="B403" s="11" t="s">
        <v>44</v>
      </c>
    </row>
    <row r="404" spans="2:2" x14ac:dyDescent="0.3">
      <c r="B404" s="11" t="s">
        <v>47</v>
      </c>
    </row>
    <row r="405" spans="2:2" x14ac:dyDescent="0.3">
      <c r="B405" s="11" t="s">
        <v>44</v>
      </c>
    </row>
    <row r="406" spans="2:2" x14ac:dyDescent="0.3">
      <c r="B406" s="11" t="s">
        <v>47</v>
      </c>
    </row>
    <row r="407" spans="2:2" x14ac:dyDescent="0.3">
      <c r="B407" s="11" t="s">
        <v>47</v>
      </c>
    </row>
    <row r="408" spans="2:2" x14ac:dyDescent="0.3">
      <c r="B408" s="11" t="s">
        <v>47</v>
      </c>
    </row>
    <row r="409" spans="2:2" x14ac:dyDescent="0.3">
      <c r="B409" s="11" t="s">
        <v>47</v>
      </c>
    </row>
    <row r="410" spans="2:2" x14ac:dyDescent="0.3">
      <c r="B410" s="11" t="s">
        <v>44</v>
      </c>
    </row>
    <row r="411" spans="2:2" x14ac:dyDescent="0.3">
      <c r="B411" s="11" t="s">
        <v>47</v>
      </c>
    </row>
    <row r="412" spans="2:2" x14ac:dyDescent="0.3">
      <c r="B412" s="11" t="s">
        <v>44</v>
      </c>
    </row>
    <row r="413" spans="2:2" x14ac:dyDescent="0.3">
      <c r="B413" s="11" t="s">
        <v>47</v>
      </c>
    </row>
    <row r="414" spans="2:2" x14ac:dyDescent="0.3">
      <c r="B414" s="11" t="s">
        <v>47</v>
      </c>
    </row>
    <row r="415" spans="2:2" x14ac:dyDescent="0.3">
      <c r="B415" s="11" t="s">
        <v>47</v>
      </c>
    </row>
    <row r="416" spans="2:2" x14ac:dyDescent="0.3">
      <c r="B416" s="11" t="s">
        <v>47</v>
      </c>
    </row>
    <row r="417" spans="2:2" x14ac:dyDescent="0.3">
      <c r="B417" s="11" t="s">
        <v>47</v>
      </c>
    </row>
    <row r="418" spans="2:2" x14ac:dyDescent="0.3">
      <c r="B418" s="11" t="s">
        <v>44</v>
      </c>
    </row>
    <row r="419" spans="2:2" x14ac:dyDescent="0.3">
      <c r="B419" s="11" t="s">
        <v>47</v>
      </c>
    </row>
    <row r="420" spans="2:2" x14ac:dyDescent="0.3">
      <c r="B420" s="11" t="s">
        <v>44</v>
      </c>
    </row>
    <row r="421" spans="2:2" x14ac:dyDescent="0.3">
      <c r="B421" s="11" t="s">
        <v>44</v>
      </c>
    </row>
    <row r="422" spans="2:2" x14ac:dyDescent="0.3">
      <c r="B422" s="11" t="s">
        <v>47</v>
      </c>
    </row>
    <row r="423" spans="2:2" x14ac:dyDescent="0.3">
      <c r="B423" s="11" t="s">
        <v>47</v>
      </c>
    </row>
    <row r="424" spans="2:2" x14ac:dyDescent="0.3">
      <c r="B424" s="11" t="s">
        <v>47</v>
      </c>
    </row>
    <row r="425" spans="2:2" x14ac:dyDescent="0.3">
      <c r="B425" s="11" t="s">
        <v>47</v>
      </c>
    </row>
    <row r="426" spans="2:2" x14ac:dyDescent="0.3">
      <c r="B426" s="11" t="s">
        <v>44</v>
      </c>
    </row>
    <row r="427" spans="2:2" x14ac:dyDescent="0.3">
      <c r="B427" s="11" t="s">
        <v>47</v>
      </c>
    </row>
    <row r="428" spans="2:2" x14ac:dyDescent="0.3">
      <c r="B428" s="11" t="s">
        <v>47</v>
      </c>
    </row>
    <row r="429" spans="2:2" x14ac:dyDescent="0.3">
      <c r="B429" s="11" t="s">
        <v>47</v>
      </c>
    </row>
    <row r="430" spans="2:2" x14ac:dyDescent="0.3">
      <c r="B430" s="11" t="s">
        <v>47</v>
      </c>
    </row>
    <row r="431" spans="2:2" x14ac:dyDescent="0.3">
      <c r="B431" s="11" t="s">
        <v>44</v>
      </c>
    </row>
    <row r="432" spans="2:2" x14ac:dyDescent="0.3">
      <c r="B432" s="11" t="s">
        <v>47</v>
      </c>
    </row>
    <row r="433" spans="2:2" x14ac:dyDescent="0.3">
      <c r="B433" s="11" t="s">
        <v>47</v>
      </c>
    </row>
    <row r="434" spans="2:2" x14ac:dyDescent="0.3">
      <c r="B434" s="11" t="s">
        <v>47</v>
      </c>
    </row>
    <row r="435" spans="2:2" x14ac:dyDescent="0.3">
      <c r="B435" s="11" t="s">
        <v>44</v>
      </c>
    </row>
    <row r="436" spans="2:2" x14ac:dyDescent="0.3">
      <c r="B436" s="11" t="s">
        <v>44</v>
      </c>
    </row>
    <row r="437" spans="2:2" x14ac:dyDescent="0.3">
      <c r="B437" s="11" t="s">
        <v>47</v>
      </c>
    </row>
    <row r="438" spans="2:2" x14ac:dyDescent="0.3">
      <c r="B438" s="11" t="s">
        <v>47</v>
      </c>
    </row>
    <row r="439" spans="2:2" x14ac:dyDescent="0.3">
      <c r="B439" s="11" t="s">
        <v>47</v>
      </c>
    </row>
    <row r="440" spans="2:2" x14ac:dyDescent="0.3">
      <c r="B440" s="11" t="s">
        <v>47</v>
      </c>
    </row>
    <row r="441" spans="2:2" x14ac:dyDescent="0.3">
      <c r="B441" s="11" t="s">
        <v>47</v>
      </c>
    </row>
    <row r="442" spans="2:2" x14ac:dyDescent="0.3">
      <c r="B442" s="11" t="s">
        <v>47</v>
      </c>
    </row>
    <row r="443" spans="2:2" x14ac:dyDescent="0.3">
      <c r="B443" s="11" t="s">
        <v>47</v>
      </c>
    </row>
    <row r="444" spans="2:2" x14ac:dyDescent="0.3">
      <c r="B444" s="11" t="s">
        <v>47</v>
      </c>
    </row>
    <row r="445" spans="2:2" x14ac:dyDescent="0.3">
      <c r="B445" s="11" t="s">
        <v>44</v>
      </c>
    </row>
    <row r="446" spans="2:2" x14ac:dyDescent="0.3">
      <c r="B446" s="11" t="s">
        <v>47</v>
      </c>
    </row>
    <row r="447" spans="2:2" x14ac:dyDescent="0.3">
      <c r="B447" s="11" t="s">
        <v>47</v>
      </c>
    </row>
    <row r="448" spans="2:2" x14ac:dyDescent="0.3">
      <c r="B448" s="11" t="s">
        <v>44</v>
      </c>
    </row>
    <row r="449" spans="2:2" x14ac:dyDescent="0.3">
      <c r="B449" s="11" t="s">
        <v>47</v>
      </c>
    </row>
    <row r="450" spans="2:2" x14ac:dyDescent="0.3">
      <c r="B450" s="11" t="s">
        <v>47</v>
      </c>
    </row>
    <row r="451" spans="2:2" x14ac:dyDescent="0.3">
      <c r="B451" s="11" t="s">
        <v>44</v>
      </c>
    </row>
    <row r="452" spans="2:2" x14ac:dyDescent="0.3">
      <c r="B452" s="11" t="s">
        <v>47</v>
      </c>
    </row>
    <row r="453" spans="2:2" x14ac:dyDescent="0.3">
      <c r="B453" s="11" t="s">
        <v>47</v>
      </c>
    </row>
    <row r="454" spans="2:2" x14ac:dyDescent="0.3">
      <c r="B454" s="11" t="s">
        <v>44</v>
      </c>
    </row>
    <row r="455" spans="2:2" x14ac:dyDescent="0.3">
      <c r="B455" s="11" t="s">
        <v>47</v>
      </c>
    </row>
    <row r="456" spans="2:2" x14ac:dyDescent="0.3">
      <c r="B456" s="11" t="s">
        <v>44</v>
      </c>
    </row>
    <row r="457" spans="2:2" x14ac:dyDescent="0.3">
      <c r="B457" s="11" t="s">
        <v>44</v>
      </c>
    </row>
    <row r="458" spans="2:2" x14ac:dyDescent="0.3">
      <c r="B458" s="11" t="s">
        <v>47</v>
      </c>
    </row>
    <row r="459" spans="2:2" x14ac:dyDescent="0.3">
      <c r="B459" s="11" t="s">
        <v>44</v>
      </c>
    </row>
    <row r="460" spans="2:2" x14ac:dyDescent="0.3">
      <c r="B460" s="11" t="s">
        <v>44</v>
      </c>
    </row>
    <row r="461" spans="2:2" x14ac:dyDescent="0.3">
      <c r="B461" s="11" t="s">
        <v>47</v>
      </c>
    </row>
    <row r="462" spans="2:2" x14ac:dyDescent="0.3">
      <c r="B462" s="11" t="s">
        <v>47</v>
      </c>
    </row>
    <row r="463" spans="2:2" x14ac:dyDescent="0.3">
      <c r="B463" s="11" t="s">
        <v>44</v>
      </c>
    </row>
    <row r="464" spans="2:2" x14ac:dyDescent="0.3">
      <c r="B464" s="11" t="s">
        <v>44</v>
      </c>
    </row>
    <row r="465" spans="2:2" x14ac:dyDescent="0.3">
      <c r="B465" s="11" t="s">
        <v>47</v>
      </c>
    </row>
    <row r="466" spans="2:2" x14ac:dyDescent="0.3">
      <c r="B466" s="11" t="s">
        <v>47</v>
      </c>
    </row>
    <row r="467" spans="2:2" x14ac:dyDescent="0.3">
      <c r="B467" s="11" t="s">
        <v>47</v>
      </c>
    </row>
    <row r="468" spans="2:2" x14ac:dyDescent="0.3">
      <c r="B468" s="11" t="s">
        <v>47</v>
      </c>
    </row>
    <row r="469" spans="2:2" x14ac:dyDescent="0.3">
      <c r="B469" s="11" t="s">
        <v>47</v>
      </c>
    </row>
    <row r="470" spans="2:2" x14ac:dyDescent="0.3">
      <c r="B470" s="11" t="s">
        <v>44</v>
      </c>
    </row>
    <row r="471" spans="2:2" x14ac:dyDescent="0.3">
      <c r="B471" s="11" t="s">
        <v>44</v>
      </c>
    </row>
    <row r="472" spans="2:2" x14ac:dyDescent="0.3">
      <c r="B472" s="11" t="s">
        <v>47</v>
      </c>
    </row>
    <row r="473" spans="2:2" x14ac:dyDescent="0.3">
      <c r="B473" s="11" t="s">
        <v>44</v>
      </c>
    </row>
    <row r="474" spans="2:2" x14ac:dyDescent="0.3">
      <c r="B474" s="11" t="s">
        <v>47</v>
      </c>
    </row>
    <row r="475" spans="2:2" x14ac:dyDescent="0.3">
      <c r="B475" s="11" t="s">
        <v>44</v>
      </c>
    </row>
    <row r="476" spans="2:2" x14ac:dyDescent="0.3">
      <c r="B476" s="11" t="s">
        <v>47</v>
      </c>
    </row>
    <row r="477" spans="2:2" x14ac:dyDescent="0.3">
      <c r="B477" s="11" t="s">
        <v>47</v>
      </c>
    </row>
    <row r="478" spans="2:2" x14ac:dyDescent="0.3">
      <c r="B478" s="11" t="s">
        <v>47</v>
      </c>
    </row>
    <row r="479" spans="2:2" x14ac:dyDescent="0.3">
      <c r="B479" s="11" t="s">
        <v>47</v>
      </c>
    </row>
    <row r="480" spans="2:2" x14ac:dyDescent="0.3">
      <c r="B480" s="11" t="s">
        <v>44</v>
      </c>
    </row>
    <row r="481" spans="2:2" x14ac:dyDescent="0.3">
      <c r="B481" s="11" t="s">
        <v>47</v>
      </c>
    </row>
    <row r="482" spans="2:2" x14ac:dyDescent="0.3">
      <c r="B482" s="11" t="s">
        <v>47</v>
      </c>
    </row>
    <row r="483" spans="2:2" x14ac:dyDescent="0.3">
      <c r="B483" s="11" t="s">
        <v>47</v>
      </c>
    </row>
    <row r="484" spans="2:2" x14ac:dyDescent="0.3">
      <c r="B484" s="11" t="s">
        <v>44</v>
      </c>
    </row>
    <row r="485" spans="2:2" x14ac:dyDescent="0.3">
      <c r="B485" s="11" t="s">
        <v>47</v>
      </c>
    </row>
    <row r="486" spans="2:2" x14ac:dyDescent="0.3">
      <c r="B486" s="11" t="s">
        <v>47</v>
      </c>
    </row>
    <row r="487" spans="2:2" x14ac:dyDescent="0.3">
      <c r="B487" s="11" t="s">
        <v>47</v>
      </c>
    </row>
    <row r="488" spans="2:2" x14ac:dyDescent="0.3">
      <c r="B488" s="11" t="s">
        <v>47</v>
      </c>
    </row>
    <row r="489" spans="2:2" x14ac:dyDescent="0.3">
      <c r="B489" s="11" t="s">
        <v>47</v>
      </c>
    </row>
    <row r="490" spans="2:2" x14ac:dyDescent="0.3">
      <c r="B490" s="11" t="s">
        <v>47</v>
      </c>
    </row>
    <row r="491" spans="2:2" x14ac:dyDescent="0.3">
      <c r="B491" s="11" t="s">
        <v>47</v>
      </c>
    </row>
    <row r="492" spans="2:2" x14ac:dyDescent="0.3">
      <c r="B492" s="11" t="s">
        <v>47</v>
      </c>
    </row>
    <row r="493" spans="2:2" x14ac:dyDescent="0.3">
      <c r="B493" s="11" t="s">
        <v>44</v>
      </c>
    </row>
    <row r="494" spans="2:2" x14ac:dyDescent="0.3">
      <c r="B494" s="11" t="s">
        <v>47</v>
      </c>
    </row>
    <row r="495" spans="2:2" x14ac:dyDescent="0.3">
      <c r="B495" s="11" t="s">
        <v>44</v>
      </c>
    </row>
    <row r="496" spans="2:2" x14ac:dyDescent="0.3">
      <c r="B496" s="11" t="s">
        <v>47</v>
      </c>
    </row>
    <row r="497" spans="2:2" x14ac:dyDescent="0.3">
      <c r="B497" s="11" t="s">
        <v>47</v>
      </c>
    </row>
    <row r="498" spans="2:2" x14ac:dyDescent="0.3">
      <c r="B498" s="11" t="s">
        <v>47</v>
      </c>
    </row>
    <row r="499" spans="2:2" x14ac:dyDescent="0.3">
      <c r="B499" s="11" t="s">
        <v>47</v>
      </c>
    </row>
    <row r="500" spans="2:2" x14ac:dyDescent="0.3">
      <c r="B500" s="11" t="s">
        <v>44</v>
      </c>
    </row>
    <row r="501" spans="2:2" x14ac:dyDescent="0.3">
      <c r="B501" s="11" t="s">
        <v>44</v>
      </c>
    </row>
    <row r="502" spans="2:2" x14ac:dyDescent="0.3">
      <c r="B502" s="11" t="s">
        <v>47</v>
      </c>
    </row>
    <row r="503" spans="2:2" x14ac:dyDescent="0.3">
      <c r="B503" s="11" t="s">
        <v>47</v>
      </c>
    </row>
    <row r="504" spans="2:2" x14ac:dyDescent="0.3">
      <c r="B504" s="11" t="s">
        <v>44</v>
      </c>
    </row>
    <row r="505" spans="2:2" x14ac:dyDescent="0.3">
      <c r="B505" s="11" t="s">
        <v>47</v>
      </c>
    </row>
    <row r="506" spans="2:2" x14ac:dyDescent="0.3">
      <c r="B506" s="11" t="s">
        <v>44</v>
      </c>
    </row>
    <row r="507" spans="2:2" x14ac:dyDescent="0.3">
      <c r="B507" s="11" t="s">
        <v>47</v>
      </c>
    </row>
    <row r="508" spans="2:2" x14ac:dyDescent="0.3">
      <c r="B508" s="11" t="s">
        <v>44</v>
      </c>
    </row>
    <row r="509" spans="2:2" x14ac:dyDescent="0.3">
      <c r="B509" s="11" t="s">
        <v>47</v>
      </c>
    </row>
    <row r="510" spans="2:2" x14ac:dyDescent="0.3">
      <c r="B510" s="11" t="s">
        <v>47</v>
      </c>
    </row>
    <row r="511" spans="2:2" x14ac:dyDescent="0.3">
      <c r="B511" s="11" t="s">
        <v>47</v>
      </c>
    </row>
    <row r="512" spans="2:2" x14ac:dyDescent="0.3">
      <c r="B512" s="11" t="s">
        <v>47</v>
      </c>
    </row>
    <row r="513" spans="2:2" x14ac:dyDescent="0.3">
      <c r="B513" s="11" t="s">
        <v>47</v>
      </c>
    </row>
    <row r="514" spans="2:2" x14ac:dyDescent="0.3">
      <c r="B514" s="11" t="s">
        <v>47</v>
      </c>
    </row>
    <row r="515" spans="2:2" x14ac:dyDescent="0.3">
      <c r="B515" s="11" t="s">
        <v>44</v>
      </c>
    </row>
    <row r="516" spans="2:2" x14ac:dyDescent="0.3">
      <c r="B516" s="11" t="s">
        <v>44</v>
      </c>
    </row>
    <row r="517" spans="2:2" x14ac:dyDescent="0.3">
      <c r="B517" s="11" t="s">
        <v>47</v>
      </c>
    </row>
    <row r="518" spans="2:2" x14ac:dyDescent="0.3">
      <c r="B518" s="11" t="s">
        <v>47</v>
      </c>
    </row>
    <row r="519" spans="2:2" x14ac:dyDescent="0.3">
      <c r="B519" s="11" t="s">
        <v>47</v>
      </c>
    </row>
    <row r="520" spans="2:2" x14ac:dyDescent="0.3">
      <c r="B520" s="11" t="s">
        <v>47</v>
      </c>
    </row>
    <row r="521" spans="2:2" x14ac:dyDescent="0.3">
      <c r="B521" s="11" t="s">
        <v>47</v>
      </c>
    </row>
    <row r="522" spans="2:2" x14ac:dyDescent="0.3">
      <c r="B522" s="11" t="s">
        <v>47</v>
      </c>
    </row>
    <row r="523" spans="2:2" x14ac:dyDescent="0.3">
      <c r="B523" s="11" t="s">
        <v>47</v>
      </c>
    </row>
    <row r="524" spans="2:2" x14ac:dyDescent="0.3">
      <c r="B524" s="11" t="s">
        <v>44</v>
      </c>
    </row>
    <row r="525" spans="2:2" x14ac:dyDescent="0.3">
      <c r="B525" s="11" t="s">
        <v>47</v>
      </c>
    </row>
    <row r="526" spans="2:2" x14ac:dyDescent="0.3">
      <c r="B526" s="11" t="s">
        <v>47</v>
      </c>
    </row>
    <row r="527" spans="2:2" x14ac:dyDescent="0.3">
      <c r="B527" s="11" t="s">
        <v>44</v>
      </c>
    </row>
    <row r="528" spans="2:2" x14ac:dyDescent="0.3">
      <c r="B528" s="11" t="s">
        <v>47</v>
      </c>
    </row>
    <row r="529" spans="2:2" x14ac:dyDescent="0.3">
      <c r="B529" s="11" t="s">
        <v>47</v>
      </c>
    </row>
    <row r="530" spans="2:2" x14ac:dyDescent="0.3">
      <c r="B530" s="11" t="s">
        <v>47</v>
      </c>
    </row>
    <row r="531" spans="2:2" x14ac:dyDescent="0.3">
      <c r="B531" s="11" t="s">
        <v>47</v>
      </c>
    </row>
    <row r="532" spans="2:2" x14ac:dyDescent="0.3">
      <c r="B532" s="11" t="s">
        <v>47</v>
      </c>
    </row>
    <row r="533" spans="2:2" x14ac:dyDescent="0.3">
      <c r="B533" s="11" t="s">
        <v>44</v>
      </c>
    </row>
    <row r="534" spans="2:2" x14ac:dyDescent="0.3">
      <c r="B534" s="11" t="s">
        <v>47</v>
      </c>
    </row>
    <row r="535" spans="2:2" x14ac:dyDescent="0.3">
      <c r="B535" s="11" t="s">
        <v>47</v>
      </c>
    </row>
    <row r="536" spans="2:2" x14ac:dyDescent="0.3">
      <c r="B536" s="11" t="s">
        <v>47</v>
      </c>
    </row>
    <row r="537" spans="2:2" x14ac:dyDescent="0.3">
      <c r="B537" s="11" t="s">
        <v>44</v>
      </c>
    </row>
    <row r="538" spans="2:2" x14ac:dyDescent="0.3">
      <c r="B538" s="11" t="s">
        <v>44</v>
      </c>
    </row>
    <row r="539" spans="2:2" x14ac:dyDescent="0.3">
      <c r="B539" s="11" t="s">
        <v>44</v>
      </c>
    </row>
    <row r="540" spans="2:2" x14ac:dyDescent="0.3">
      <c r="B540" s="11" t="s">
        <v>47</v>
      </c>
    </row>
    <row r="541" spans="2:2" x14ac:dyDescent="0.3">
      <c r="B541" s="11" t="s">
        <v>47</v>
      </c>
    </row>
    <row r="542" spans="2:2" x14ac:dyDescent="0.3">
      <c r="B542" s="11" t="s">
        <v>47</v>
      </c>
    </row>
    <row r="543" spans="2:2" x14ac:dyDescent="0.3">
      <c r="B543" s="11" t="s">
        <v>44</v>
      </c>
    </row>
    <row r="544" spans="2:2" x14ac:dyDescent="0.3">
      <c r="B544" s="11" t="s">
        <v>44</v>
      </c>
    </row>
    <row r="545" spans="2:2" x14ac:dyDescent="0.3">
      <c r="B545" s="11" t="s">
        <v>47</v>
      </c>
    </row>
    <row r="546" spans="2:2" x14ac:dyDescent="0.3">
      <c r="B546" s="11" t="s">
        <v>44</v>
      </c>
    </row>
    <row r="547" spans="2:2" x14ac:dyDescent="0.3">
      <c r="B547" s="11" t="s">
        <v>47</v>
      </c>
    </row>
    <row r="548" spans="2:2" x14ac:dyDescent="0.3">
      <c r="B548" s="11" t="s">
        <v>47</v>
      </c>
    </row>
    <row r="549" spans="2:2" x14ac:dyDescent="0.3">
      <c r="B549" s="11" t="s">
        <v>47</v>
      </c>
    </row>
    <row r="550" spans="2:2" x14ac:dyDescent="0.3">
      <c r="B550" s="11" t="s">
        <v>47</v>
      </c>
    </row>
    <row r="551" spans="2:2" x14ac:dyDescent="0.3">
      <c r="B551" s="11" t="s">
        <v>47</v>
      </c>
    </row>
    <row r="552" spans="2:2" x14ac:dyDescent="0.3">
      <c r="B552" s="11" t="s">
        <v>44</v>
      </c>
    </row>
    <row r="553" spans="2:2" x14ac:dyDescent="0.3">
      <c r="B553" s="11" t="s">
        <v>47</v>
      </c>
    </row>
    <row r="554" spans="2:2" x14ac:dyDescent="0.3">
      <c r="B554" s="11" t="s">
        <v>44</v>
      </c>
    </row>
    <row r="555" spans="2:2" x14ac:dyDescent="0.3">
      <c r="B555" s="11" t="s">
        <v>47</v>
      </c>
    </row>
    <row r="556" spans="2:2" x14ac:dyDescent="0.3">
      <c r="B556" s="11" t="s">
        <v>47</v>
      </c>
    </row>
    <row r="557" spans="2:2" x14ac:dyDescent="0.3">
      <c r="B557" s="11" t="s">
        <v>44</v>
      </c>
    </row>
    <row r="558" spans="2:2" x14ac:dyDescent="0.3">
      <c r="B558" s="11" t="s">
        <v>47</v>
      </c>
    </row>
    <row r="559" spans="2:2" x14ac:dyDescent="0.3">
      <c r="B559" s="11" t="s">
        <v>47</v>
      </c>
    </row>
    <row r="560" spans="2:2" x14ac:dyDescent="0.3">
      <c r="B560" s="11" t="s">
        <v>47</v>
      </c>
    </row>
    <row r="561" spans="2:2" x14ac:dyDescent="0.3">
      <c r="B561" s="11" t="s">
        <v>47</v>
      </c>
    </row>
    <row r="562" spans="2:2" x14ac:dyDescent="0.3">
      <c r="B562" s="11" t="s">
        <v>47</v>
      </c>
    </row>
    <row r="563" spans="2:2" x14ac:dyDescent="0.3">
      <c r="B563" s="11" t="s">
        <v>47</v>
      </c>
    </row>
    <row r="564" spans="2:2" x14ac:dyDescent="0.3">
      <c r="B564" s="11" t="s">
        <v>47</v>
      </c>
    </row>
    <row r="565" spans="2:2" x14ac:dyDescent="0.3">
      <c r="B565" s="11" t="s">
        <v>47</v>
      </c>
    </row>
    <row r="566" spans="2:2" x14ac:dyDescent="0.3">
      <c r="B566" s="11" t="s">
        <v>47</v>
      </c>
    </row>
    <row r="567" spans="2:2" x14ac:dyDescent="0.3">
      <c r="B567" s="11" t="s">
        <v>44</v>
      </c>
    </row>
    <row r="568" spans="2:2" x14ac:dyDescent="0.3">
      <c r="B568" s="11" t="s">
        <v>47</v>
      </c>
    </row>
    <row r="569" spans="2:2" x14ac:dyDescent="0.3">
      <c r="B569" s="11" t="s">
        <v>44</v>
      </c>
    </row>
    <row r="570" spans="2:2" x14ac:dyDescent="0.3">
      <c r="B570" s="11" t="s">
        <v>44</v>
      </c>
    </row>
    <row r="571" spans="2:2" x14ac:dyDescent="0.3">
      <c r="B571" s="11" t="s">
        <v>47</v>
      </c>
    </row>
    <row r="572" spans="2:2" x14ac:dyDescent="0.3">
      <c r="B572" s="11" t="s">
        <v>47</v>
      </c>
    </row>
    <row r="573" spans="2:2" x14ac:dyDescent="0.3">
      <c r="B573" s="11" t="s">
        <v>47</v>
      </c>
    </row>
    <row r="574" spans="2:2" x14ac:dyDescent="0.3">
      <c r="B574" s="11" t="s">
        <v>44</v>
      </c>
    </row>
    <row r="575" spans="2:2" x14ac:dyDescent="0.3">
      <c r="B575" s="11" t="s">
        <v>47</v>
      </c>
    </row>
    <row r="576" spans="2:2" x14ac:dyDescent="0.3">
      <c r="B576" s="11" t="s">
        <v>47</v>
      </c>
    </row>
    <row r="577" spans="2:2" x14ac:dyDescent="0.3">
      <c r="B577" s="11" t="s">
        <v>47</v>
      </c>
    </row>
    <row r="578" spans="2:2" x14ac:dyDescent="0.3">
      <c r="B578" s="11" t="s">
        <v>47</v>
      </c>
    </row>
    <row r="579" spans="2:2" x14ac:dyDescent="0.3">
      <c r="B579" s="11" t="s">
        <v>44</v>
      </c>
    </row>
    <row r="580" spans="2:2" x14ac:dyDescent="0.3">
      <c r="B580" s="11" t="s">
        <v>47</v>
      </c>
    </row>
    <row r="581" spans="2:2" x14ac:dyDescent="0.3">
      <c r="B581" s="11" t="s">
        <v>44</v>
      </c>
    </row>
    <row r="582" spans="2:2" x14ac:dyDescent="0.3">
      <c r="B582" s="11" t="s">
        <v>47</v>
      </c>
    </row>
    <row r="583" spans="2:2" x14ac:dyDescent="0.3">
      <c r="B583" s="11" t="s">
        <v>44</v>
      </c>
    </row>
    <row r="584" spans="2:2" x14ac:dyDescent="0.3">
      <c r="B584" s="11" t="s">
        <v>47</v>
      </c>
    </row>
    <row r="585" spans="2:2" x14ac:dyDescent="0.3">
      <c r="B585" s="11" t="s">
        <v>47</v>
      </c>
    </row>
    <row r="586" spans="2:2" x14ac:dyDescent="0.3">
      <c r="B586" s="11" t="s">
        <v>47</v>
      </c>
    </row>
    <row r="587" spans="2:2" x14ac:dyDescent="0.3">
      <c r="B587" s="11" t="s">
        <v>44</v>
      </c>
    </row>
    <row r="588" spans="2:2" x14ac:dyDescent="0.3">
      <c r="B588" s="11" t="s">
        <v>44</v>
      </c>
    </row>
    <row r="589" spans="2:2" x14ac:dyDescent="0.3">
      <c r="B589" s="11" t="s">
        <v>47</v>
      </c>
    </row>
    <row r="590" spans="2:2" x14ac:dyDescent="0.3">
      <c r="B590" s="11" t="s">
        <v>47</v>
      </c>
    </row>
    <row r="591" spans="2:2" x14ac:dyDescent="0.3">
      <c r="B591" s="11" t="s">
        <v>44</v>
      </c>
    </row>
    <row r="592" spans="2:2" x14ac:dyDescent="0.3">
      <c r="B592" s="11" t="s">
        <v>47</v>
      </c>
    </row>
    <row r="593" spans="2:2" x14ac:dyDescent="0.3">
      <c r="B593" s="11" t="s">
        <v>47</v>
      </c>
    </row>
    <row r="594" spans="2:2" x14ac:dyDescent="0.3">
      <c r="B594" s="11" t="s">
        <v>44</v>
      </c>
    </row>
    <row r="595" spans="2:2" x14ac:dyDescent="0.3">
      <c r="B595" s="11" t="s">
        <v>47</v>
      </c>
    </row>
    <row r="596" spans="2:2" x14ac:dyDescent="0.3">
      <c r="B596" s="11" t="s">
        <v>44</v>
      </c>
    </row>
    <row r="597" spans="2:2" x14ac:dyDescent="0.3">
      <c r="B597" s="11" t="s">
        <v>44</v>
      </c>
    </row>
    <row r="598" spans="2:2" x14ac:dyDescent="0.3">
      <c r="B598" s="11" t="s">
        <v>47</v>
      </c>
    </row>
    <row r="599" spans="2:2" x14ac:dyDescent="0.3">
      <c r="B599" s="11" t="s">
        <v>44</v>
      </c>
    </row>
    <row r="600" spans="2:2" x14ac:dyDescent="0.3">
      <c r="B600" s="11" t="s">
        <v>44</v>
      </c>
    </row>
    <row r="601" spans="2:2" x14ac:dyDescent="0.3">
      <c r="B601" s="11" t="s">
        <v>47</v>
      </c>
    </row>
    <row r="602" spans="2:2" x14ac:dyDescent="0.3">
      <c r="B602" s="11" t="s">
        <v>47</v>
      </c>
    </row>
    <row r="603" spans="2:2" x14ac:dyDescent="0.3">
      <c r="B603" s="11" t="s">
        <v>47</v>
      </c>
    </row>
    <row r="604" spans="2:2" x14ac:dyDescent="0.3">
      <c r="B604" s="11" t="s">
        <v>44</v>
      </c>
    </row>
    <row r="605" spans="2:2" x14ac:dyDescent="0.3">
      <c r="B605" s="11" t="s">
        <v>44</v>
      </c>
    </row>
    <row r="606" spans="2:2" x14ac:dyDescent="0.3">
      <c r="B606" s="11" t="s">
        <v>47</v>
      </c>
    </row>
    <row r="607" spans="2:2" x14ac:dyDescent="0.3">
      <c r="B607" s="11" t="s">
        <v>47</v>
      </c>
    </row>
    <row r="608" spans="2:2" x14ac:dyDescent="0.3">
      <c r="B608" s="11" t="s">
        <v>47</v>
      </c>
    </row>
    <row r="609" spans="2:2" x14ac:dyDescent="0.3">
      <c r="B609" s="11" t="s">
        <v>44</v>
      </c>
    </row>
    <row r="610" spans="2:2" x14ac:dyDescent="0.3">
      <c r="B610" s="11" t="s">
        <v>47</v>
      </c>
    </row>
    <row r="611" spans="2:2" x14ac:dyDescent="0.3">
      <c r="B611" s="11" t="s">
        <v>44</v>
      </c>
    </row>
    <row r="612" spans="2:2" x14ac:dyDescent="0.3">
      <c r="B612" s="11" t="s">
        <v>44</v>
      </c>
    </row>
    <row r="613" spans="2:2" x14ac:dyDescent="0.3">
      <c r="B613" s="11" t="s">
        <v>44</v>
      </c>
    </row>
    <row r="614" spans="2:2" x14ac:dyDescent="0.3">
      <c r="B614" s="11" t="s">
        <v>47</v>
      </c>
    </row>
    <row r="615" spans="2:2" x14ac:dyDescent="0.3">
      <c r="B615" s="11" t="s">
        <v>47</v>
      </c>
    </row>
    <row r="616" spans="2:2" x14ac:dyDescent="0.3">
      <c r="B616" s="11" t="s">
        <v>47</v>
      </c>
    </row>
    <row r="617" spans="2:2" x14ac:dyDescent="0.3">
      <c r="B617" s="11" t="s">
        <v>47</v>
      </c>
    </row>
    <row r="618" spans="2:2" x14ac:dyDescent="0.3">
      <c r="B618" s="11" t="s">
        <v>47</v>
      </c>
    </row>
    <row r="619" spans="2:2" x14ac:dyDescent="0.3">
      <c r="B619" s="11" t="s">
        <v>47</v>
      </c>
    </row>
    <row r="620" spans="2:2" x14ac:dyDescent="0.3">
      <c r="B620" s="11" t="s">
        <v>44</v>
      </c>
    </row>
    <row r="621" spans="2:2" x14ac:dyDescent="0.3">
      <c r="B621" s="11" t="s">
        <v>47</v>
      </c>
    </row>
    <row r="622" spans="2:2" x14ac:dyDescent="0.3">
      <c r="B622" s="11" t="s">
        <v>47</v>
      </c>
    </row>
    <row r="623" spans="2:2" x14ac:dyDescent="0.3">
      <c r="B623" s="11" t="s">
        <v>47</v>
      </c>
    </row>
    <row r="624" spans="2:2" x14ac:dyDescent="0.3">
      <c r="B624" s="11" t="s">
        <v>47</v>
      </c>
    </row>
    <row r="625" spans="2:2" x14ac:dyDescent="0.3">
      <c r="B625" s="11" t="s">
        <v>47</v>
      </c>
    </row>
    <row r="626" spans="2:2" x14ac:dyDescent="0.3">
      <c r="B626" s="11" t="s">
        <v>47</v>
      </c>
    </row>
    <row r="627" spans="2:2" x14ac:dyDescent="0.3">
      <c r="B627" s="11" t="s">
        <v>47</v>
      </c>
    </row>
    <row r="628" spans="2:2" x14ac:dyDescent="0.3">
      <c r="B628" s="11" t="s">
        <v>47</v>
      </c>
    </row>
    <row r="629" spans="2:2" x14ac:dyDescent="0.3">
      <c r="B629" s="11" t="s">
        <v>47</v>
      </c>
    </row>
    <row r="630" spans="2:2" x14ac:dyDescent="0.3">
      <c r="B630" s="11" t="s">
        <v>47</v>
      </c>
    </row>
    <row r="631" spans="2:2" x14ac:dyDescent="0.3">
      <c r="B631" s="11" t="s">
        <v>47</v>
      </c>
    </row>
    <row r="632" spans="2:2" x14ac:dyDescent="0.3">
      <c r="B632" s="11" t="s">
        <v>47</v>
      </c>
    </row>
    <row r="633" spans="2:2" x14ac:dyDescent="0.3">
      <c r="B633" s="11" t="s">
        <v>44</v>
      </c>
    </row>
    <row r="634" spans="2:2" x14ac:dyDescent="0.3">
      <c r="B634" s="11" t="s">
        <v>47</v>
      </c>
    </row>
    <row r="635" spans="2:2" x14ac:dyDescent="0.3">
      <c r="B635" s="11" t="s">
        <v>44</v>
      </c>
    </row>
    <row r="636" spans="2:2" x14ac:dyDescent="0.3">
      <c r="B636" s="11" t="s">
        <v>44</v>
      </c>
    </row>
    <row r="637" spans="2:2" x14ac:dyDescent="0.3">
      <c r="B637" s="11" t="s">
        <v>47</v>
      </c>
    </row>
    <row r="638" spans="2:2" x14ac:dyDescent="0.3">
      <c r="B638" s="11" t="s">
        <v>44</v>
      </c>
    </row>
    <row r="639" spans="2:2" x14ac:dyDescent="0.3">
      <c r="B639" s="11" t="s">
        <v>47</v>
      </c>
    </row>
    <row r="640" spans="2:2" x14ac:dyDescent="0.3">
      <c r="B640" s="11" t="s">
        <v>47</v>
      </c>
    </row>
    <row r="641" spans="2:2" x14ac:dyDescent="0.3">
      <c r="B641" s="11" t="s">
        <v>44</v>
      </c>
    </row>
    <row r="642" spans="2:2" x14ac:dyDescent="0.3">
      <c r="B642" s="11" t="s">
        <v>44</v>
      </c>
    </row>
    <row r="643" spans="2:2" x14ac:dyDescent="0.3">
      <c r="B643" s="11" t="s">
        <v>47</v>
      </c>
    </row>
    <row r="644" spans="2:2" x14ac:dyDescent="0.3">
      <c r="B644" s="11" t="s">
        <v>47</v>
      </c>
    </row>
    <row r="645" spans="2:2" x14ac:dyDescent="0.3">
      <c r="B645" s="11" t="s">
        <v>47</v>
      </c>
    </row>
    <row r="646" spans="2:2" x14ac:dyDescent="0.3">
      <c r="B646" s="11" t="s">
        <v>44</v>
      </c>
    </row>
    <row r="647" spans="2:2" x14ac:dyDescent="0.3">
      <c r="B647" s="11" t="s">
        <v>47</v>
      </c>
    </row>
    <row r="648" spans="2:2" x14ac:dyDescent="0.3">
      <c r="B648" s="11" t="s">
        <v>47</v>
      </c>
    </row>
    <row r="649" spans="2:2" x14ac:dyDescent="0.3">
      <c r="B649" s="11" t="s">
        <v>47</v>
      </c>
    </row>
    <row r="650" spans="2:2" x14ac:dyDescent="0.3">
      <c r="B650" s="11" t="s">
        <v>47</v>
      </c>
    </row>
    <row r="651" spans="2:2" x14ac:dyDescent="0.3">
      <c r="B651" s="11" t="s">
        <v>44</v>
      </c>
    </row>
    <row r="652" spans="2:2" x14ac:dyDescent="0.3">
      <c r="B652" s="11" t="s">
        <v>47</v>
      </c>
    </row>
    <row r="653" spans="2:2" x14ac:dyDescent="0.3">
      <c r="B653" s="11" t="s">
        <v>44</v>
      </c>
    </row>
    <row r="654" spans="2:2" x14ac:dyDescent="0.3">
      <c r="B654" s="11" t="s">
        <v>47</v>
      </c>
    </row>
    <row r="655" spans="2:2" x14ac:dyDescent="0.3">
      <c r="B655" s="11" t="s">
        <v>44</v>
      </c>
    </row>
    <row r="656" spans="2:2" x14ac:dyDescent="0.3">
      <c r="B656" s="11" t="s">
        <v>44</v>
      </c>
    </row>
    <row r="657" spans="2:2" x14ac:dyDescent="0.3">
      <c r="B657" s="11" t="s">
        <v>47</v>
      </c>
    </row>
    <row r="658" spans="2:2" x14ac:dyDescent="0.3">
      <c r="B658" s="11" t="s">
        <v>47</v>
      </c>
    </row>
    <row r="659" spans="2:2" x14ac:dyDescent="0.3">
      <c r="B659" s="11" t="s">
        <v>47</v>
      </c>
    </row>
    <row r="660" spans="2:2" x14ac:dyDescent="0.3">
      <c r="B660" s="11" t="s">
        <v>47</v>
      </c>
    </row>
    <row r="661" spans="2:2" x14ac:dyDescent="0.3">
      <c r="B661" s="11" t="s">
        <v>47</v>
      </c>
    </row>
    <row r="662" spans="2:2" x14ac:dyDescent="0.3">
      <c r="B662" s="11" t="s">
        <v>47</v>
      </c>
    </row>
    <row r="663" spans="2:2" x14ac:dyDescent="0.3">
      <c r="B663" s="11" t="s">
        <v>47</v>
      </c>
    </row>
    <row r="664" spans="2:2" x14ac:dyDescent="0.3">
      <c r="B664" s="11" t="s">
        <v>47</v>
      </c>
    </row>
    <row r="665" spans="2:2" x14ac:dyDescent="0.3">
      <c r="B665" s="11" t="s">
        <v>47</v>
      </c>
    </row>
    <row r="666" spans="2:2" x14ac:dyDescent="0.3">
      <c r="B666" s="11" t="s">
        <v>47</v>
      </c>
    </row>
    <row r="667" spans="2:2" x14ac:dyDescent="0.3">
      <c r="B667" s="11" t="s">
        <v>44</v>
      </c>
    </row>
    <row r="668" spans="2:2" x14ac:dyDescent="0.3">
      <c r="B668" s="11" t="s">
        <v>47</v>
      </c>
    </row>
    <row r="669" spans="2:2" x14ac:dyDescent="0.3">
      <c r="B669" s="11" t="s">
        <v>44</v>
      </c>
    </row>
    <row r="670" spans="2:2" x14ac:dyDescent="0.3">
      <c r="B670" s="11" t="s">
        <v>47</v>
      </c>
    </row>
    <row r="671" spans="2:2" x14ac:dyDescent="0.3">
      <c r="B671" s="11" t="s">
        <v>44</v>
      </c>
    </row>
    <row r="672" spans="2:2" x14ac:dyDescent="0.3">
      <c r="B672" s="11" t="s">
        <v>44</v>
      </c>
    </row>
    <row r="673" spans="2:2" x14ac:dyDescent="0.3">
      <c r="B673" s="11" t="s">
        <v>47</v>
      </c>
    </row>
    <row r="674" spans="2:2" x14ac:dyDescent="0.3">
      <c r="B674" s="11" t="s">
        <v>44</v>
      </c>
    </row>
    <row r="675" spans="2:2" x14ac:dyDescent="0.3">
      <c r="B675" s="11" t="s">
        <v>44</v>
      </c>
    </row>
    <row r="676" spans="2:2" x14ac:dyDescent="0.3">
      <c r="B676" s="11" t="s">
        <v>44</v>
      </c>
    </row>
    <row r="677" spans="2:2" x14ac:dyDescent="0.3">
      <c r="B677" s="11" t="s">
        <v>44</v>
      </c>
    </row>
    <row r="678" spans="2:2" x14ac:dyDescent="0.3">
      <c r="B678" s="11" t="s">
        <v>47</v>
      </c>
    </row>
    <row r="679" spans="2:2" x14ac:dyDescent="0.3">
      <c r="B679" s="11" t="s">
        <v>47</v>
      </c>
    </row>
    <row r="680" spans="2:2" x14ac:dyDescent="0.3">
      <c r="B680" s="11" t="s">
        <v>47</v>
      </c>
    </row>
    <row r="681" spans="2:2" x14ac:dyDescent="0.3">
      <c r="B681" s="11" t="s">
        <v>44</v>
      </c>
    </row>
    <row r="682" spans="2:2" x14ac:dyDescent="0.3">
      <c r="B682" s="11" t="s">
        <v>47</v>
      </c>
    </row>
    <row r="683" spans="2:2" x14ac:dyDescent="0.3">
      <c r="B683" s="11" t="s">
        <v>47</v>
      </c>
    </row>
    <row r="684" spans="2:2" x14ac:dyDescent="0.3">
      <c r="B684" s="11" t="s">
        <v>44</v>
      </c>
    </row>
    <row r="685" spans="2:2" x14ac:dyDescent="0.3">
      <c r="B685" s="11" t="s">
        <v>47</v>
      </c>
    </row>
    <row r="686" spans="2:2" x14ac:dyDescent="0.3">
      <c r="B686" s="11" t="s">
        <v>44</v>
      </c>
    </row>
    <row r="687" spans="2:2" x14ac:dyDescent="0.3">
      <c r="B687" s="11" t="s">
        <v>44</v>
      </c>
    </row>
    <row r="688" spans="2:2" x14ac:dyDescent="0.3">
      <c r="B688" s="11" t="s">
        <v>44</v>
      </c>
    </row>
    <row r="689" spans="2:2" x14ac:dyDescent="0.3">
      <c r="B689" s="11" t="s">
        <v>44</v>
      </c>
    </row>
    <row r="690" spans="2:2" x14ac:dyDescent="0.3">
      <c r="B690" s="11" t="s">
        <v>44</v>
      </c>
    </row>
    <row r="691" spans="2:2" x14ac:dyDescent="0.3">
      <c r="B691" s="11" t="s">
        <v>47</v>
      </c>
    </row>
    <row r="692" spans="2:2" x14ac:dyDescent="0.3">
      <c r="B692" s="11" t="s">
        <v>44</v>
      </c>
    </row>
    <row r="693" spans="2:2" x14ac:dyDescent="0.3">
      <c r="B693" s="11" t="s">
        <v>44</v>
      </c>
    </row>
    <row r="694" spans="2:2" x14ac:dyDescent="0.3">
      <c r="B694" s="11" t="s">
        <v>47</v>
      </c>
    </row>
    <row r="695" spans="2:2" x14ac:dyDescent="0.3">
      <c r="B695" s="11" t="s">
        <v>44</v>
      </c>
    </row>
    <row r="696" spans="2:2" x14ac:dyDescent="0.3">
      <c r="B696" s="11" t="s">
        <v>44</v>
      </c>
    </row>
    <row r="697" spans="2:2" x14ac:dyDescent="0.3">
      <c r="B697" s="11" t="s">
        <v>47</v>
      </c>
    </row>
    <row r="698" spans="2:2" x14ac:dyDescent="0.3">
      <c r="B698" s="11" t="s">
        <v>47</v>
      </c>
    </row>
    <row r="699" spans="2:2" x14ac:dyDescent="0.3">
      <c r="B699" s="11" t="s">
        <v>47</v>
      </c>
    </row>
    <row r="700" spans="2:2" x14ac:dyDescent="0.3">
      <c r="B700" s="11" t="s">
        <v>47</v>
      </c>
    </row>
    <row r="701" spans="2:2" x14ac:dyDescent="0.3">
      <c r="B701" s="11" t="s">
        <v>47</v>
      </c>
    </row>
    <row r="702" spans="2:2" x14ac:dyDescent="0.3">
      <c r="B702" s="11" t="s">
        <v>47</v>
      </c>
    </row>
    <row r="703" spans="2:2" x14ac:dyDescent="0.3">
      <c r="B703" s="11" t="s">
        <v>47</v>
      </c>
    </row>
    <row r="704" spans="2:2" x14ac:dyDescent="0.3">
      <c r="B704" s="11" t="s">
        <v>47</v>
      </c>
    </row>
    <row r="705" spans="2:2" x14ac:dyDescent="0.3">
      <c r="B705" s="11" t="s">
        <v>47</v>
      </c>
    </row>
    <row r="706" spans="2:2" x14ac:dyDescent="0.3">
      <c r="B706" s="11" t="s">
        <v>47</v>
      </c>
    </row>
    <row r="707" spans="2:2" x14ac:dyDescent="0.3">
      <c r="B707" s="11" t="s">
        <v>47</v>
      </c>
    </row>
    <row r="708" spans="2:2" x14ac:dyDescent="0.3">
      <c r="B708" s="11" t="s">
        <v>47</v>
      </c>
    </row>
    <row r="709" spans="2:2" x14ac:dyDescent="0.3">
      <c r="B709" s="11" t="s">
        <v>44</v>
      </c>
    </row>
    <row r="710" spans="2:2" x14ac:dyDescent="0.3">
      <c r="B710" s="11" t="s">
        <v>47</v>
      </c>
    </row>
    <row r="711" spans="2:2" x14ac:dyDescent="0.3">
      <c r="B711" s="11" t="s">
        <v>44</v>
      </c>
    </row>
    <row r="712" spans="2:2" x14ac:dyDescent="0.3">
      <c r="B712" s="11" t="s">
        <v>47</v>
      </c>
    </row>
    <row r="713" spans="2:2" x14ac:dyDescent="0.3">
      <c r="B713" s="11" t="s">
        <v>47</v>
      </c>
    </row>
    <row r="714" spans="2:2" x14ac:dyDescent="0.3">
      <c r="B714" s="11" t="s">
        <v>47</v>
      </c>
    </row>
    <row r="715" spans="2:2" x14ac:dyDescent="0.3">
      <c r="B715" s="11" t="s">
        <v>47</v>
      </c>
    </row>
    <row r="716" spans="2:2" x14ac:dyDescent="0.3">
      <c r="B716" s="11" t="s">
        <v>47</v>
      </c>
    </row>
    <row r="717" spans="2:2" x14ac:dyDescent="0.3">
      <c r="B717" s="11" t="s">
        <v>44</v>
      </c>
    </row>
    <row r="718" spans="2:2" x14ac:dyDescent="0.3">
      <c r="B718" s="11" t="s">
        <v>47</v>
      </c>
    </row>
    <row r="719" spans="2:2" x14ac:dyDescent="0.3">
      <c r="B719" s="11" t="s">
        <v>47</v>
      </c>
    </row>
    <row r="720" spans="2:2" x14ac:dyDescent="0.3">
      <c r="B720" s="11" t="s">
        <v>47</v>
      </c>
    </row>
    <row r="721" spans="2:2" x14ac:dyDescent="0.3">
      <c r="B721" s="11" t="s">
        <v>47</v>
      </c>
    </row>
    <row r="722" spans="2:2" x14ac:dyDescent="0.3">
      <c r="B722" s="11" t="s">
        <v>47</v>
      </c>
    </row>
    <row r="723" spans="2:2" x14ac:dyDescent="0.3">
      <c r="B723" s="11" t="s">
        <v>47</v>
      </c>
    </row>
    <row r="724" spans="2:2" x14ac:dyDescent="0.3">
      <c r="B724" s="11" t="s">
        <v>47</v>
      </c>
    </row>
    <row r="725" spans="2:2" x14ac:dyDescent="0.3">
      <c r="B725" s="11" t="s">
        <v>47</v>
      </c>
    </row>
    <row r="726" spans="2:2" x14ac:dyDescent="0.3">
      <c r="B726" s="11" t="s">
        <v>44</v>
      </c>
    </row>
    <row r="727" spans="2:2" x14ac:dyDescent="0.3">
      <c r="B727" s="11" t="s">
        <v>44</v>
      </c>
    </row>
    <row r="728" spans="2:2" x14ac:dyDescent="0.3">
      <c r="B728" s="11" t="s">
        <v>44</v>
      </c>
    </row>
    <row r="729" spans="2:2" x14ac:dyDescent="0.3">
      <c r="B729" s="11" t="s">
        <v>44</v>
      </c>
    </row>
    <row r="730" spans="2:2" x14ac:dyDescent="0.3">
      <c r="B730" s="11" t="s">
        <v>47</v>
      </c>
    </row>
    <row r="731" spans="2:2" x14ac:dyDescent="0.3">
      <c r="B731" s="11" t="s">
        <v>47</v>
      </c>
    </row>
    <row r="732" spans="2:2" x14ac:dyDescent="0.3">
      <c r="B732" s="11" t="s">
        <v>44</v>
      </c>
    </row>
    <row r="733" spans="2:2" x14ac:dyDescent="0.3">
      <c r="B733" s="11" t="s">
        <v>44</v>
      </c>
    </row>
    <row r="734" spans="2:2" x14ac:dyDescent="0.3">
      <c r="B734" s="11" t="s">
        <v>47</v>
      </c>
    </row>
    <row r="735" spans="2:2" x14ac:dyDescent="0.3">
      <c r="B735" s="11" t="s">
        <v>47</v>
      </c>
    </row>
    <row r="736" spans="2:2" x14ac:dyDescent="0.3">
      <c r="B736" s="11" t="s">
        <v>47</v>
      </c>
    </row>
    <row r="737" spans="2:2" x14ac:dyDescent="0.3">
      <c r="B737" s="11" t="s">
        <v>44</v>
      </c>
    </row>
    <row r="738" spans="2:2" x14ac:dyDescent="0.3">
      <c r="B738" s="11" t="s">
        <v>47</v>
      </c>
    </row>
    <row r="739" spans="2:2" x14ac:dyDescent="0.3">
      <c r="B739" s="11" t="s">
        <v>47</v>
      </c>
    </row>
    <row r="740" spans="2:2" x14ac:dyDescent="0.3">
      <c r="B740" s="11" t="s">
        <v>44</v>
      </c>
    </row>
    <row r="741" spans="2:2" x14ac:dyDescent="0.3">
      <c r="B741" s="11" t="s">
        <v>44</v>
      </c>
    </row>
    <row r="742" spans="2:2" x14ac:dyDescent="0.3">
      <c r="B742" s="11" t="s">
        <v>47</v>
      </c>
    </row>
    <row r="743" spans="2:2" x14ac:dyDescent="0.3">
      <c r="B743" s="11" t="s">
        <v>47</v>
      </c>
    </row>
    <row r="744" spans="2:2" x14ac:dyDescent="0.3">
      <c r="B744" s="11" t="s">
        <v>47</v>
      </c>
    </row>
    <row r="745" spans="2:2" x14ac:dyDescent="0.3">
      <c r="B745" s="11" t="s">
        <v>47</v>
      </c>
    </row>
    <row r="746" spans="2:2" x14ac:dyDescent="0.3">
      <c r="B746" s="11" t="s">
        <v>47</v>
      </c>
    </row>
    <row r="747" spans="2:2" x14ac:dyDescent="0.3">
      <c r="B747" s="11" t="s">
        <v>47</v>
      </c>
    </row>
    <row r="748" spans="2:2" x14ac:dyDescent="0.3">
      <c r="B748" s="11" t="s">
        <v>47</v>
      </c>
    </row>
    <row r="749" spans="2:2" x14ac:dyDescent="0.3">
      <c r="B749" s="11" t="s">
        <v>44</v>
      </c>
    </row>
    <row r="750" spans="2:2" x14ac:dyDescent="0.3">
      <c r="B750" s="11" t="s">
        <v>44</v>
      </c>
    </row>
    <row r="751" spans="2:2" x14ac:dyDescent="0.3">
      <c r="B751" s="11" t="s">
        <v>47</v>
      </c>
    </row>
    <row r="752" spans="2:2" x14ac:dyDescent="0.3">
      <c r="B752" s="11" t="s">
        <v>47</v>
      </c>
    </row>
    <row r="753" spans="2:2" x14ac:dyDescent="0.3">
      <c r="B753" s="11" t="s">
        <v>47</v>
      </c>
    </row>
    <row r="754" spans="2:2" x14ac:dyDescent="0.3">
      <c r="B754" s="11" t="s">
        <v>47</v>
      </c>
    </row>
    <row r="755" spans="2:2" x14ac:dyDescent="0.3">
      <c r="B755" s="11" t="s">
        <v>44</v>
      </c>
    </row>
    <row r="756" spans="2:2" x14ac:dyDescent="0.3">
      <c r="B756" s="11" t="s">
        <v>47</v>
      </c>
    </row>
    <row r="757" spans="2:2" x14ac:dyDescent="0.3">
      <c r="B757" s="11" t="s">
        <v>47</v>
      </c>
    </row>
    <row r="758" spans="2:2" x14ac:dyDescent="0.3">
      <c r="B758" s="11" t="s">
        <v>44</v>
      </c>
    </row>
    <row r="759" spans="2:2" x14ac:dyDescent="0.3">
      <c r="B759" s="11" t="s">
        <v>47</v>
      </c>
    </row>
    <row r="760" spans="2:2" x14ac:dyDescent="0.3">
      <c r="B760" s="11" t="s">
        <v>47</v>
      </c>
    </row>
    <row r="761" spans="2:2" x14ac:dyDescent="0.3">
      <c r="B761" s="11" t="s">
        <v>47</v>
      </c>
    </row>
    <row r="762" spans="2:2" x14ac:dyDescent="0.3">
      <c r="B762" s="11" t="s">
        <v>47</v>
      </c>
    </row>
    <row r="763" spans="2:2" x14ac:dyDescent="0.3">
      <c r="B763" s="11" t="s">
        <v>47</v>
      </c>
    </row>
    <row r="764" spans="2:2" x14ac:dyDescent="0.3">
      <c r="B764" s="11" t="s">
        <v>47</v>
      </c>
    </row>
    <row r="765" spans="2:2" x14ac:dyDescent="0.3">
      <c r="B765" s="11" t="s">
        <v>47</v>
      </c>
    </row>
    <row r="766" spans="2:2" x14ac:dyDescent="0.3">
      <c r="B766" s="11" t="s">
        <v>47</v>
      </c>
    </row>
    <row r="767" spans="2:2" x14ac:dyDescent="0.3">
      <c r="B767" s="11" t="s">
        <v>44</v>
      </c>
    </row>
    <row r="768" spans="2:2" x14ac:dyDescent="0.3">
      <c r="B768" s="11" t="s">
        <v>47</v>
      </c>
    </row>
    <row r="769" spans="2:2" x14ac:dyDescent="0.3">
      <c r="B769" s="11" t="s">
        <v>47</v>
      </c>
    </row>
    <row r="770" spans="2:2" x14ac:dyDescent="0.3">
      <c r="B770" s="11" t="s">
        <v>47</v>
      </c>
    </row>
    <row r="771" spans="2:2" x14ac:dyDescent="0.3">
      <c r="B771" s="11" t="s">
        <v>44</v>
      </c>
    </row>
    <row r="772" spans="2:2" x14ac:dyDescent="0.3">
      <c r="B772" s="11" t="s">
        <v>47</v>
      </c>
    </row>
    <row r="773" spans="2:2" x14ac:dyDescent="0.3">
      <c r="B773" s="11" t="s">
        <v>47</v>
      </c>
    </row>
    <row r="774" spans="2:2" x14ac:dyDescent="0.3">
      <c r="B774" s="11" t="s">
        <v>44</v>
      </c>
    </row>
    <row r="775" spans="2:2" x14ac:dyDescent="0.3">
      <c r="B775" s="11" t="s">
        <v>47</v>
      </c>
    </row>
    <row r="776" spans="2:2" x14ac:dyDescent="0.3">
      <c r="B776" s="11" t="s">
        <v>47</v>
      </c>
    </row>
    <row r="777" spans="2:2" x14ac:dyDescent="0.3">
      <c r="B777" s="11" t="s">
        <v>47</v>
      </c>
    </row>
    <row r="778" spans="2:2" x14ac:dyDescent="0.3">
      <c r="B778" s="11" t="s">
        <v>47</v>
      </c>
    </row>
    <row r="779" spans="2:2" x14ac:dyDescent="0.3">
      <c r="B779" s="11" t="s">
        <v>47</v>
      </c>
    </row>
    <row r="780" spans="2:2" x14ac:dyDescent="0.3">
      <c r="B780" s="11" t="s">
        <v>44</v>
      </c>
    </row>
    <row r="781" spans="2:2" x14ac:dyDescent="0.3">
      <c r="B781" s="11" t="s">
        <v>44</v>
      </c>
    </row>
    <row r="782" spans="2:2" x14ac:dyDescent="0.3">
      <c r="B782" s="11" t="s">
        <v>44</v>
      </c>
    </row>
    <row r="783" spans="2:2" x14ac:dyDescent="0.3">
      <c r="B783" s="11" t="s">
        <v>44</v>
      </c>
    </row>
    <row r="784" spans="2:2" x14ac:dyDescent="0.3">
      <c r="B784" s="11" t="s">
        <v>47</v>
      </c>
    </row>
    <row r="785" spans="2:2" x14ac:dyDescent="0.3">
      <c r="B785" s="11" t="s">
        <v>47</v>
      </c>
    </row>
    <row r="786" spans="2:2" x14ac:dyDescent="0.3">
      <c r="B786" s="11" t="s">
        <v>47</v>
      </c>
    </row>
    <row r="787" spans="2:2" x14ac:dyDescent="0.3">
      <c r="B787" s="11" t="s">
        <v>47</v>
      </c>
    </row>
    <row r="788" spans="2:2" x14ac:dyDescent="0.3">
      <c r="B788" s="11" t="s">
        <v>44</v>
      </c>
    </row>
    <row r="789" spans="2:2" x14ac:dyDescent="0.3">
      <c r="B789" s="11" t="s">
        <v>44</v>
      </c>
    </row>
    <row r="790" spans="2:2" x14ac:dyDescent="0.3">
      <c r="B790" s="11" t="s">
        <v>47</v>
      </c>
    </row>
    <row r="791" spans="2:2" x14ac:dyDescent="0.3">
      <c r="B791" s="11" t="s">
        <v>47</v>
      </c>
    </row>
    <row r="792" spans="2:2" x14ac:dyDescent="0.3">
      <c r="B792" s="11" t="s">
        <v>44</v>
      </c>
    </row>
    <row r="793" spans="2:2" x14ac:dyDescent="0.3">
      <c r="B793" s="11" t="s">
        <v>47</v>
      </c>
    </row>
    <row r="794" spans="2:2" x14ac:dyDescent="0.3">
      <c r="B794" s="11" t="s">
        <v>47</v>
      </c>
    </row>
    <row r="795" spans="2:2" x14ac:dyDescent="0.3">
      <c r="B795" s="11" t="s">
        <v>44</v>
      </c>
    </row>
    <row r="796" spans="2:2" x14ac:dyDescent="0.3">
      <c r="B796" s="11" t="s">
        <v>44</v>
      </c>
    </row>
    <row r="797" spans="2:2" x14ac:dyDescent="0.3">
      <c r="B797" s="11" t="s">
        <v>47</v>
      </c>
    </row>
    <row r="798" spans="2:2" x14ac:dyDescent="0.3">
      <c r="B798" s="11" t="s">
        <v>44</v>
      </c>
    </row>
    <row r="799" spans="2:2" x14ac:dyDescent="0.3">
      <c r="B799" s="11" t="s">
        <v>47</v>
      </c>
    </row>
    <row r="800" spans="2:2" x14ac:dyDescent="0.3">
      <c r="B800" s="11" t="s">
        <v>47</v>
      </c>
    </row>
    <row r="801" spans="2:2" x14ac:dyDescent="0.3">
      <c r="B801" s="11" t="s">
        <v>47</v>
      </c>
    </row>
    <row r="802" spans="2:2" x14ac:dyDescent="0.3">
      <c r="B802" s="11" t="s">
        <v>47</v>
      </c>
    </row>
    <row r="803" spans="2:2" x14ac:dyDescent="0.3">
      <c r="B803" s="11" t="s">
        <v>47</v>
      </c>
    </row>
    <row r="804" spans="2:2" x14ac:dyDescent="0.3">
      <c r="B804" s="11" t="s">
        <v>47</v>
      </c>
    </row>
    <row r="805" spans="2:2" x14ac:dyDescent="0.3">
      <c r="B805" s="11" t="s">
        <v>44</v>
      </c>
    </row>
    <row r="806" spans="2:2" x14ac:dyDescent="0.3">
      <c r="B806" s="11" t="s">
        <v>47</v>
      </c>
    </row>
    <row r="807" spans="2:2" x14ac:dyDescent="0.3">
      <c r="B807" s="11" t="s">
        <v>44</v>
      </c>
    </row>
    <row r="808" spans="2:2" x14ac:dyDescent="0.3">
      <c r="B808" s="11" t="s">
        <v>47</v>
      </c>
    </row>
    <row r="809" spans="2:2" x14ac:dyDescent="0.3">
      <c r="B809" s="11" t="s">
        <v>47</v>
      </c>
    </row>
    <row r="810" spans="2:2" x14ac:dyDescent="0.3">
      <c r="B810" s="11" t="s">
        <v>44</v>
      </c>
    </row>
    <row r="811" spans="2:2" x14ac:dyDescent="0.3">
      <c r="B811" s="11" t="s">
        <v>44</v>
      </c>
    </row>
    <row r="812" spans="2:2" x14ac:dyDescent="0.3">
      <c r="B812" s="11" t="s">
        <v>47</v>
      </c>
    </row>
    <row r="813" spans="2:2" x14ac:dyDescent="0.3">
      <c r="B813" s="11" t="s">
        <v>47</v>
      </c>
    </row>
    <row r="814" spans="2:2" x14ac:dyDescent="0.3">
      <c r="B814" s="11" t="s">
        <v>47</v>
      </c>
    </row>
    <row r="815" spans="2:2" x14ac:dyDescent="0.3">
      <c r="B815" s="11" t="s">
        <v>44</v>
      </c>
    </row>
    <row r="816" spans="2:2" x14ac:dyDescent="0.3">
      <c r="B816" s="11" t="s">
        <v>44</v>
      </c>
    </row>
    <row r="817" spans="2:2" x14ac:dyDescent="0.3">
      <c r="B817" s="11" t="s">
        <v>47</v>
      </c>
    </row>
    <row r="818" spans="2:2" x14ac:dyDescent="0.3">
      <c r="B818" s="11" t="s">
        <v>47</v>
      </c>
    </row>
    <row r="819" spans="2:2" x14ac:dyDescent="0.3">
      <c r="B819" s="11" t="s">
        <v>47</v>
      </c>
    </row>
    <row r="820" spans="2:2" x14ac:dyDescent="0.3">
      <c r="B820" s="11" t="s">
        <v>47</v>
      </c>
    </row>
    <row r="821" spans="2:2" x14ac:dyDescent="0.3">
      <c r="B821" s="11" t="s">
        <v>44</v>
      </c>
    </row>
    <row r="822" spans="2:2" x14ac:dyDescent="0.3">
      <c r="B822" s="11" t="s">
        <v>47</v>
      </c>
    </row>
    <row r="823" spans="2:2" x14ac:dyDescent="0.3">
      <c r="B823" s="11" t="s">
        <v>47</v>
      </c>
    </row>
    <row r="824" spans="2:2" x14ac:dyDescent="0.3">
      <c r="B824" s="11" t="s">
        <v>44</v>
      </c>
    </row>
    <row r="825" spans="2:2" x14ac:dyDescent="0.3">
      <c r="B825" s="11" t="s">
        <v>47</v>
      </c>
    </row>
    <row r="826" spans="2:2" x14ac:dyDescent="0.3">
      <c r="B826" s="11" t="s">
        <v>44</v>
      </c>
    </row>
    <row r="827" spans="2:2" x14ac:dyDescent="0.3">
      <c r="B827" s="11" t="s">
        <v>47</v>
      </c>
    </row>
    <row r="828" spans="2:2" x14ac:dyDescent="0.3">
      <c r="B828" s="11" t="s">
        <v>47</v>
      </c>
    </row>
    <row r="829" spans="2:2" x14ac:dyDescent="0.3">
      <c r="B829" s="11" t="s">
        <v>44</v>
      </c>
    </row>
    <row r="830" spans="2:2" x14ac:dyDescent="0.3">
      <c r="B830" s="11" t="s">
        <v>47</v>
      </c>
    </row>
    <row r="831" spans="2:2" x14ac:dyDescent="0.3">
      <c r="B831" s="11" t="s">
        <v>47</v>
      </c>
    </row>
    <row r="832" spans="2:2" x14ac:dyDescent="0.3">
      <c r="B832" s="11" t="s">
        <v>44</v>
      </c>
    </row>
    <row r="833" spans="2:2" x14ac:dyDescent="0.3">
      <c r="B833" s="11" t="s">
        <v>44</v>
      </c>
    </row>
    <row r="834" spans="2:2" x14ac:dyDescent="0.3">
      <c r="B834" s="11" t="s">
        <v>47</v>
      </c>
    </row>
    <row r="835" spans="2:2" x14ac:dyDescent="0.3">
      <c r="B835" s="11" t="s">
        <v>47</v>
      </c>
    </row>
    <row r="836" spans="2:2" x14ac:dyDescent="0.3">
      <c r="B836" s="11" t="s">
        <v>47</v>
      </c>
    </row>
    <row r="837" spans="2:2" x14ac:dyDescent="0.3">
      <c r="B837" s="11" t="s">
        <v>44</v>
      </c>
    </row>
    <row r="838" spans="2:2" x14ac:dyDescent="0.3">
      <c r="B838" s="11" t="s">
        <v>47</v>
      </c>
    </row>
    <row r="839" spans="2:2" x14ac:dyDescent="0.3">
      <c r="B839" s="11" t="s">
        <v>44</v>
      </c>
    </row>
    <row r="840" spans="2:2" x14ac:dyDescent="0.3">
      <c r="B840" s="11" t="s">
        <v>47</v>
      </c>
    </row>
    <row r="841" spans="2:2" x14ac:dyDescent="0.3">
      <c r="B841" s="11" t="s">
        <v>44</v>
      </c>
    </row>
    <row r="842" spans="2:2" x14ac:dyDescent="0.3">
      <c r="B842" s="11" t="s">
        <v>47</v>
      </c>
    </row>
    <row r="843" spans="2:2" x14ac:dyDescent="0.3">
      <c r="B843" s="11" t="s">
        <v>47</v>
      </c>
    </row>
    <row r="844" spans="2:2" x14ac:dyDescent="0.3">
      <c r="B844" s="11" t="s">
        <v>47</v>
      </c>
    </row>
    <row r="845" spans="2:2" x14ac:dyDescent="0.3">
      <c r="B845" s="11" t="s">
        <v>47</v>
      </c>
    </row>
    <row r="846" spans="2:2" x14ac:dyDescent="0.3">
      <c r="B846" s="11" t="s">
        <v>47</v>
      </c>
    </row>
    <row r="847" spans="2:2" x14ac:dyDescent="0.3">
      <c r="B847" s="11" t="s">
        <v>47</v>
      </c>
    </row>
    <row r="848" spans="2:2" x14ac:dyDescent="0.3">
      <c r="B848" s="11" t="s">
        <v>47</v>
      </c>
    </row>
    <row r="849" spans="2:2" x14ac:dyDescent="0.3">
      <c r="B849" s="11" t="s">
        <v>44</v>
      </c>
    </row>
    <row r="850" spans="2:2" x14ac:dyDescent="0.3">
      <c r="B850" s="11" t="s">
        <v>47</v>
      </c>
    </row>
    <row r="851" spans="2:2" x14ac:dyDescent="0.3">
      <c r="B851" s="11" t="s">
        <v>47</v>
      </c>
    </row>
    <row r="852" spans="2:2" x14ac:dyDescent="0.3">
      <c r="B852" s="11" t="s">
        <v>47</v>
      </c>
    </row>
    <row r="853" spans="2:2" x14ac:dyDescent="0.3">
      <c r="B853" s="11" t="s">
        <v>47</v>
      </c>
    </row>
    <row r="854" spans="2:2" x14ac:dyDescent="0.3">
      <c r="B854" s="11" t="s">
        <v>44</v>
      </c>
    </row>
    <row r="855" spans="2:2" x14ac:dyDescent="0.3">
      <c r="B855" s="11" t="s">
        <v>47</v>
      </c>
    </row>
    <row r="856" spans="2:2" x14ac:dyDescent="0.3">
      <c r="B856" s="11" t="s">
        <v>47</v>
      </c>
    </row>
    <row r="857" spans="2:2" x14ac:dyDescent="0.3">
      <c r="B857" s="11" t="s">
        <v>47</v>
      </c>
    </row>
    <row r="858" spans="2:2" x14ac:dyDescent="0.3">
      <c r="B858" s="11" t="s">
        <v>47</v>
      </c>
    </row>
    <row r="859" spans="2:2" x14ac:dyDescent="0.3">
      <c r="B859" s="11" t="s">
        <v>47</v>
      </c>
    </row>
    <row r="860" spans="2:2" x14ac:dyDescent="0.3">
      <c r="B860" s="11" t="s">
        <v>44</v>
      </c>
    </row>
    <row r="861" spans="2:2" x14ac:dyDescent="0.3">
      <c r="B861" s="11" t="s">
        <v>47</v>
      </c>
    </row>
    <row r="862" spans="2:2" x14ac:dyDescent="0.3">
      <c r="B862" s="11" t="s">
        <v>44</v>
      </c>
    </row>
    <row r="863" spans="2:2" x14ac:dyDescent="0.3">
      <c r="B863" s="11" t="s">
        <v>44</v>
      </c>
    </row>
    <row r="864" spans="2:2" x14ac:dyDescent="0.3">
      <c r="B864" s="11" t="s">
        <v>47</v>
      </c>
    </row>
    <row r="865" spans="2:2" x14ac:dyDescent="0.3">
      <c r="B865" s="11" t="s">
        <v>47</v>
      </c>
    </row>
    <row r="866" spans="2:2" x14ac:dyDescent="0.3">
      <c r="B866" s="11" t="s">
        <v>44</v>
      </c>
    </row>
    <row r="867" spans="2:2" x14ac:dyDescent="0.3">
      <c r="B867" s="11" t="s">
        <v>47</v>
      </c>
    </row>
    <row r="868" spans="2:2" x14ac:dyDescent="0.3">
      <c r="B868" s="11" t="s">
        <v>47</v>
      </c>
    </row>
    <row r="869" spans="2:2" x14ac:dyDescent="0.3">
      <c r="B869" s="11" t="s">
        <v>44</v>
      </c>
    </row>
    <row r="870" spans="2:2" x14ac:dyDescent="0.3">
      <c r="B870" s="11" t="s">
        <v>47</v>
      </c>
    </row>
    <row r="871" spans="2:2" x14ac:dyDescent="0.3">
      <c r="B871" s="11" t="s">
        <v>47</v>
      </c>
    </row>
    <row r="872" spans="2:2" x14ac:dyDescent="0.3">
      <c r="B872" s="11" t="s">
        <v>44</v>
      </c>
    </row>
    <row r="873" spans="2:2" x14ac:dyDescent="0.3">
      <c r="B873" s="11" t="s">
        <v>47</v>
      </c>
    </row>
    <row r="874" spans="2:2" x14ac:dyDescent="0.3">
      <c r="B874" s="11" t="s">
        <v>47</v>
      </c>
    </row>
    <row r="875" spans="2:2" x14ac:dyDescent="0.3">
      <c r="B875" s="11" t="s">
        <v>47</v>
      </c>
    </row>
    <row r="876" spans="2:2" x14ac:dyDescent="0.3">
      <c r="B876" s="11" t="s">
        <v>44</v>
      </c>
    </row>
    <row r="877" spans="2:2" x14ac:dyDescent="0.3">
      <c r="B877" s="11" t="s">
        <v>47</v>
      </c>
    </row>
    <row r="878" spans="2:2" x14ac:dyDescent="0.3">
      <c r="B878" s="11" t="s">
        <v>44</v>
      </c>
    </row>
    <row r="879" spans="2:2" x14ac:dyDescent="0.3">
      <c r="B879" s="11" t="s">
        <v>47</v>
      </c>
    </row>
    <row r="880" spans="2:2" x14ac:dyDescent="0.3">
      <c r="B880" s="11" t="s">
        <v>44</v>
      </c>
    </row>
    <row r="881" spans="2:2" x14ac:dyDescent="0.3">
      <c r="B881" s="11" t="s">
        <v>47</v>
      </c>
    </row>
    <row r="882" spans="2:2" x14ac:dyDescent="0.3">
      <c r="B882" s="11" t="s">
        <v>47</v>
      </c>
    </row>
    <row r="883" spans="2:2" x14ac:dyDescent="0.3">
      <c r="B883" s="11" t="s">
        <v>47</v>
      </c>
    </row>
    <row r="884" spans="2:2" x14ac:dyDescent="0.3">
      <c r="B884" s="11" t="s">
        <v>47</v>
      </c>
    </row>
    <row r="885" spans="2:2" x14ac:dyDescent="0.3">
      <c r="B885" s="11" t="s">
        <v>47</v>
      </c>
    </row>
    <row r="886" spans="2:2" x14ac:dyDescent="0.3">
      <c r="B886" s="11" t="s">
        <v>47</v>
      </c>
    </row>
    <row r="887" spans="2:2" x14ac:dyDescent="0.3">
      <c r="B887" s="11" t="s">
        <v>47</v>
      </c>
    </row>
    <row r="888" spans="2:2" x14ac:dyDescent="0.3">
      <c r="B888" s="11" t="s">
        <v>47</v>
      </c>
    </row>
    <row r="889" spans="2:2" x14ac:dyDescent="0.3">
      <c r="B889" s="11" t="s">
        <v>47</v>
      </c>
    </row>
    <row r="890" spans="2:2" x14ac:dyDescent="0.3">
      <c r="B890" s="11" t="s">
        <v>47</v>
      </c>
    </row>
    <row r="891" spans="2:2" x14ac:dyDescent="0.3">
      <c r="B891" s="11" t="s">
        <v>47</v>
      </c>
    </row>
    <row r="892" spans="2:2" x14ac:dyDescent="0.3">
      <c r="B892" s="11" t="s">
        <v>47</v>
      </c>
    </row>
    <row r="893" spans="2:2" x14ac:dyDescent="0.3">
      <c r="B893" s="11" t="s">
        <v>47</v>
      </c>
    </row>
    <row r="894" spans="2:2" x14ac:dyDescent="0.3">
      <c r="B894" s="11" t="s">
        <v>47</v>
      </c>
    </row>
    <row r="895" spans="2:2" x14ac:dyDescent="0.3">
      <c r="B895" s="11" t="s">
        <v>44</v>
      </c>
    </row>
    <row r="896" spans="2:2" x14ac:dyDescent="0.3">
      <c r="B896" s="11" t="s">
        <v>47</v>
      </c>
    </row>
    <row r="897" spans="2:2" x14ac:dyDescent="0.3">
      <c r="B897" s="11" t="s">
        <v>44</v>
      </c>
    </row>
    <row r="898" spans="2:2" x14ac:dyDescent="0.3">
      <c r="B898" s="11" t="s">
        <v>47</v>
      </c>
    </row>
    <row r="899" spans="2:2" x14ac:dyDescent="0.3">
      <c r="B899" s="11" t="s">
        <v>47</v>
      </c>
    </row>
    <row r="900" spans="2:2" x14ac:dyDescent="0.3">
      <c r="B900" s="11" t="s">
        <v>47</v>
      </c>
    </row>
    <row r="901" spans="2:2" x14ac:dyDescent="0.3">
      <c r="B901" s="11" t="s">
        <v>44</v>
      </c>
    </row>
    <row r="902" spans="2:2" x14ac:dyDescent="0.3">
      <c r="B902" s="11" t="s">
        <v>47</v>
      </c>
    </row>
    <row r="903" spans="2:2" x14ac:dyDescent="0.3">
      <c r="B903" s="11" t="s">
        <v>47</v>
      </c>
    </row>
    <row r="904" spans="2:2" x14ac:dyDescent="0.3">
      <c r="B904" s="11" t="s">
        <v>47</v>
      </c>
    </row>
    <row r="905" spans="2:2" x14ac:dyDescent="0.3">
      <c r="B905" s="11" t="s">
        <v>44</v>
      </c>
    </row>
    <row r="906" spans="2:2" x14ac:dyDescent="0.3">
      <c r="B906" s="11" t="s">
        <v>47</v>
      </c>
    </row>
    <row r="907" spans="2:2" x14ac:dyDescent="0.3">
      <c r="B907" s="11" t="s">
        <v>47</v>
      </c>
    </row>
    <row r="908" spans="2:2" x14ac:dyDescent="0.3">
      <c r="B908" s="11" t="s">
        <v>47</v>
      </c>
    </row>
    <row r="909" spans="2:2" x14ac:dyDescent="0.3">
      <c r="B909" s="11" t="s">
        <v>47</v>
      </c>
    </row>
    <row r="910" spans="2:2" x14ac:dyDescent="0.3">
      <c r="B910" s="11" t="s">
        <v>47</v>
      </c>
    </row>
    <row r="911" spans="2:2" x14ac:dyDescent="0.3">
      <c r="B911" s="11" t="s">
        <v>44</v>
      </c>
    </row>
    <row r="912" spans="2:2" x14ac:dyDescent="0.3">
      <c r="B912" s="11" t="s">
        <v>47</v>
      </c>
    </row>
    <row r="913" spans="2:2" x14ac:dyDescent="0.3">
      <c r="B913" s="11" t="s">
        <v>47</v>
      </c>
    </row>
    <row r="914" spans="2:2" x14ac:dyDescent="0.3">
      <c r="B914" s="11" t="s">
        <v>47</v>
      </c>
    </row>
    <row r="915" spans="2:2" x14ac:dyDescent="0.3">
      <c r="B915" s="11" t="s">
        <v>47</v>
      </c>
    </row>
    <row r="916" spans="2:2" x14ac:dyDescent="0.3">
      <c r="B916" s="11" t="s">
        <v>47</v>
      </c>
    </row>
    <row r="917" spans="2:2" x14ac:dyDescent="0.3">
      <c r="B917" s="11" t="s">
        <v>47</v>
      </c>
    </row>
    <row r="918" spans="2:2" x14ac:dyDescent="0.3">
      <c r="B918" s="11" t="s">
        <v>47</v>
      </c>
    </row>
    <row r="919" spans="2:2" x14ac:dyDescent="0.3">
      <c r="B919" s="11" t="s">
        <v>44</v>
      </c>
    </row>
    <row r="920" spans="2:2" x14ac:dyDescent="0.3">
      <c r="B920" s="11" t="s">
        <v>44</v>
      </c>
    </row>
    <row r="921" spans="2:2" x14ac:dyDescent="0.3">
      <c r="B921" s="11" t="s">
        <v>47</v>
      </c>
    </row>
    <row r="922" spans="2:2" x14ac:dyDescent="0.3">
      <c r="B922" s="11" t="s">
        <v>47</v>
      </c>
    </row>
    <row r="923" spans="2:2" x14ac:dyDescent="0.3">
      <c r="B923" s="11" t="s">
        <v>47</v>
      </c>
    </row>
    <row r="924" spans="2:2" x14ac:dyDescent="0.3">
      <c r="B924" s="11" t="s">
        <v>44</v>
      </c>
    </row>
    <row r="925" spans="2:2" x14ac:dyDescent="0.3">
      <c r="B925" s="11" t="s">
        <v>44</v>
      </c>
    </row>
    <row r="926" spans="2:2" x14ac:dyDescent="0.3">
      <c r="B926" s="11" t="s">
        <v>47</v>
      </c>
    </row>
    <row r="927" spans="2:2" x14ac:dyDescent="0.3">
      <c r="B927" s="11" t="s">
        <v>44</v>
      </c>
    </row>
    <row r="928" spans="2:2" x14ac:dyDescent="0.3">
      <c r="B928" s="11" t="s">
        <v>47</v>
      </c>
    </row>
    <row r="929" spans="2:2" x14ac:dyDescent="0.3">
      <c r="B929" s="11" t="s">
        <v>47</v>
      </c>
    </row>
    <row r="930" spans="2:2" x14ac:dyDescent="0.3">
      <c r="B930" s="11" t="s">
        <v>47</v>
      </c>
    </row>
    <row r="931" spans="2:2" x14ac:dyDescent="0.3">
      <c r="B931" s="11" t="s">
        <v>47</v>
      </c>
    </row>
    <row r="932" spans="2:2" x14ac:dyDescent="0.3">
      <c r="B932" s="11" t="s">
        <v>44</v>
      </c>
    </row>
    <row r="933" spans="2:2" x14ac:dyDescent="0.3">
      <c r="B933" s="11" t="s">
        <v>47</v>
      </c>
    </row>
    <row r="934" spans="2:2" x14ac:dyDescent="0.3">
      <c r="B934" s="11" t="s">
        <v>47</v>
      </c>
    </row>
    <row r="935" spans="2:2" x14ac:dyDescent="0.3">
      <c r="B935" s="11" t="s">
        <v>47</v>
      </c>
    </row>
    <row r="936" spans="2:2" x14ac:dyDescent="0.3">
      <c r="B936" s="11" t="s">
        <v>44</v>
      </c>
    </row>
    <row r="937" spans="2:2" x14ac:dyDescent="0.3">
      <c r="B937" s="11" t="s">
        <v>47</v>
      </c>
    </row>
    <row r="938" spans="2:2" x14ac:dyDescent="0.3">
      <c r="B938" s="11" t="s">
        <v>44</v>
      </c>
    </row>
    <row r="939" spans="2:2" x14ac:dyDescent="0.3">
      <c r="B939" s="11" t="s">
        <v>47</v>
      </c>
    </row>
    <row r="940" spans="2:2" x14ac:dyDescent="0.3">
      <c r="B940" s="11" t="s">
        <v>44</v>
      </c>
    </row>
    <row r="941" spans="2:2" x14ac:dyDescent="0.3">
      <c r="B941" s="11" t="s">
        <v>47</v>
      </c>
    </row>
    <row r="942" spans="2:2" x14ac:dyDescent="0.3">
      <c r="B942" s="11" t="s">
        <v>47</v>
      </c>
    </row>
    <row r="943" spans="2:2" x14ac:dyDescent="0.3">
      <c r="B943" s="11" t="s">
        <v>47</v>
      </c>
    </row>
    <row r="944" spans="2:2" x14ac:dyDescent="0.3">
      <c r="B944" s="11" t="s">
        <v>47</v>
      </c>
    </row>
    <row r="945" spans="2:2" x14ac:dyDescent="0.3">
      <c r="B945" s="11" t="s">
        <v>47</v>
      </c>
    </row>
    <row r="946" spans="2:2" x14ac:dyDescent="0.3">
      <c r="B946" s="11" t="s">
        <v>47</v>
      </c>
    </row>
    <row r="947" spans="2:2" x14ac:dyDescent="0.3">
      <c r="B947" s="11" t="s">
        <v>47</v>
      </c>
    </row>
    <row r="948" spans="2:2" x14ac:dyDescent="0.3">
      <c r="B948" s="11" t="s">
        <v>47</v>
      </c>
    </row>
    <row r="949" spans="2:2" x14ac:dyDescent="0.3">
      <c r="B949" s="11" t="s">
        <v>47</v>
      </c>
    </row>
    <row r="950" spans="2:2" x14ac:dyDescent="0.3">
      <c r="B950" s="11" t="s">
        <v>47</v>
      </c>
    </row>
    <row r="951" spans="2:2" x14ac:dyDescent="0.3">
      <c r="B951" s="11" t="s">
        <v>47</v>
      </c>
    </row>
    <row r="952" spans="2:2" x14ac:dyDescent="0.3">
      <c r="B952" s="11" t="s">
        <v>47</v>
      </c>
    </row>
    <row r="953" spans="2:2" x14ac:dyDescent="0.3">
      <c r="B953" s="11" t="s">
        <v>47</v>
      </c>
    </row>
    <row r="954" spans="2:2" x14ac:dyDescent="0.3">
      <c r="B954" s="11" t="s">
        <v>47</v>
      </c>
    </row>
    <row r="955" spans="2:2" x14ac:dyDescent="0.3">
      <c r="B955" s="11" t="s">
        <v>44</v>
      </c>
    </row>
    <row r="956" spans="2:2" x14ac:dyDescent="0.3">
      <c r="B956" s="11" t="s">
        <v>44</v>
      </c>
    </row>
    <row r="957" spans="2:2" x14ac:dyDescent="0.3">
      <c r="B957" s="11" t="s">
        <v>44</v>
      </c>
    </row>
    <row r="958" spans="2:2" x14ac:dyDescent="0.3">
      <c r="B958" s="11" t="s">
        <v>47</v>
      </c>
    </row>
    <row r="959" spans="2:2" x14ac:dyDescent="0.3">
      <c r="B959" s="11" t="s">
        <v>47</v>
      </c>
    </row>
    <row r="960" spans="2:2" x14ac:dyDescent="0.3">
      <c r="B960" s="11" t="s">
        <v>47</v>
      </c>
    </row>
    <row r="961" spans="2:2" x14ac:dyDescent="0.3">
      <c r="B961" s="11" t="s">
        <v>44</v>
      </c>
    </row>
    <row r="962" spans="2:2" x14ac:dyDescent="0.3">
      <c r="B962" s="11" t="s">
        <v>47</v>
      </c>
    </row>
    <row r="963" spans="2:2" x14ac:dyDescent="0.3">
      <c r="B963" s="11" t="s">
        <v>47</v>
      </c>
    </row>
    <row r="964" spans="2:2" x14ac:dyDescent="0.3">
      <c r="B964" s="11" t="s">
        <v>44</v>
      </c>
    </row>
    <row r="965" spans="2:2" x14ac:dyDescent="0.3">
      <c r="B965" s="11" t="s">
        <v>47</v>
      </c>
    </row>
    <row r="966" spans="2:2" x14ac:dyDescent="0.3">
      <c r="B966" s="11" t="s">
        <v>47</v>
      </c>
    </row>
    <row r="967" spans="2:2" x14ac:dyDescent="0.3">
      <c r="B967" s="11" t="s">
        <v>47</v>
      </c>
    </row>
    <row r="968" spans="2:2" x14ac:dyDescent="0.3">
      <c r="B968" s="11" t="s">
        <v>47</v>
      </c>
    </row>
    <row r="969" spans="2:2" x14ac:dyDescent="0.3">
      <c r="B969" s="11" t="s">
        <v>44</v>
      </c>
    </row>
    <row r="970" spans="2:2" x14ac:dyDescent="0.3">
      <c r="B970" s="11" t="s">
        <v>47</v>
      </c>
    </row>
    <row r="971" spans="2:2" x14ac:dyDescent="0.3">
      <c r="B971" s="11" t="s">
        <v>47</v>
      </c>
    </row>
    <row r="972" spans="2:2" x14ac:dyDescent="0.3">
      <c r="B972" s="11" t="s">
        <v>47</v>
      </c>
    </row>
    <row r="973" spans="2:2" x14ac:dyDescent="0.3">
      <c r="B973" s="11" t="s">
        <v>44</v>
      </c>
    </row>
    <row r="974" spans="2:2" x14ac:dyDescent="0.3">
      <c r="B974" s="11" t="s">
        <v>47</v>
      </c>
    </row>
    <row r="975" spans="2:2" x14ac:dyDescent="0.3">
      <c r="B975" s="11" t="s">
        <v>47</v>
      </c>
    </row>
    <row r="976" spans="2:2" x14ac:dyDescent="0.3">
      <c r="B976" s="11" t="s">
        <v>44</v>
      </c>
    </row>
    <row r="977" spans="2:2" x14ac:dyDescent="0.3">
      <c r="B977" s="11" t="s">
        <v>44</v>
      </c>
    </row>
    <row r="978" spans="2:2" x14ac:dyDescent="0.3">
      <c r="B978" s="11" t="s">
        <v>44</v>
      </c>
    </row>
    <row r="979" spans="2:2" x14ac:dyDescent="0.3">
      <c r="B979" s="11" t="s">
        <v>47</v>
      </c>
    </row>
    <row r="980" spans="2:2" x14ac:dyDescent="0.3">
      <c r="B980" s="11" t="s">
        <v>47</v>
      </c>
    </row>
    <row r="981" spans="2:2" x14ac:dyDescent="0.3">
      <c r="B981" s="11" t="s">
        <v>44</v>
      </c>
    </row>
    <row r="982" spans="2:2" x14ac:dyDescent="0.3">
      <c r="B982" s="11" t="s">
        <v>47</v>
      </c>
    </row>
    <row r="983" spans="2:2" x14ac:dyDescent="0.3">
      <c r="B983" s="11" t="s">
        <v>44</v>
      </c>
    </row>
    <row r="984" spans="2:2" x14ac:dyDescent="0.3">
      <c r="B984" s="11" t="s">
        <v>47</v>
      </c>
    </row>
    <row r="985" spans="2:2" x14ac:dyDescent="0.3">
      <c r="B985" s="11" t="s">
        <v>44</v>
      </c>
    </row>
    <row r="986" spans="2:2" x14ac:dyDescent="0.3">
      <c r="B986" s="11" t="s">
        <v>47</v>
      </c>
    </row>
    <row r="987" spans="2:2" x14ac:dyDescent="0.3">
      <c r="B987" s="11" t="s">
        <v>47</v>
      </c>
    </row>
    <row r="988" spans="2:2" x14ac:dyDescent="0.3">
      <c r="B988" s="11" t="s">
        <v>47</v>
      </c>
    </row>
    <row r="989" spans="2:2" x14ac:dyDescent="0.3">
      <c r="B989" s="11" t="s">
        <v>47</v>
      </c>
    </row>
    <row r="990" spans="2:2" x14ac:dyDescent="0.3">
      <c r="B990" s="11" t="s">
        <v>44</v>
      </c>
    </row>
    <row r="991" spans="2:2" x14ac:dyDescent="0.3">
      <c r="B991" s="11" t="s">
        <v>44</v>
      </c>
    </row>
    <row r="992" spans="2:2" x14ac:dyDescent="0.3">
      <c r="B992" s="11" t="s">
        <v>47</v>
      </c>
    </row>
    <row r="993" spans="2:2" x14ac:dyDescent="0.3">
      <c r="B993" s="11" t="s">
        <v>47</v>
      </c>
    </row>
    <row r="994" spans="2:2" x14ac:dyDescent="0.3">
      <c r="B994" s="11" t="s">
        <v>47</v>
      </c>
    </row>
    <row r="995" spans="2:2" x14ac:dyDescent="0.3">
      <c r="B995" s="11" t="s">
        <v>47</v>
      </c>
    </row>
    <row r="996" spans="2:2" x14ac:dyDescent="0.3">
      <c r="B996" s="11" t="s">
        <v>44</v>
      </c>
    </row>
    <row r="997" spans="2:2" x14ac:dyDescent="0.3">
      <c r="B997" s="11" t="s">
        <v>47</v>
      </c>
    </row>
    <row r="998" spans="2:2" x14ac:dyDescent="0.3">
      <c r="B998" s="11" t="s">
        <v>44</v>
      </c>
    </row>
    <row r="999" spans="2:2" x14ac:dyDescent="0.3">
      <c r="B999" s="11" t="s">
        <v>44</v>
      </c>
    </row>
    <row r="1000" spans="2:2" x14ac:dyDescent="0.3">
      <c r="B1000" s="11" t="s">
        <v>47</v>
      </c>
    </row>
    <row r="1001" spans="2:2" x14ac:dyDescent="0.3">
      <c r="B1001" s="11" t="s">
        <v>47</v>
      </c>
    </row>
    <row r="1002" spans="2:2" x14ac:dyDescent="0.3">
      <c r="B1002" s="11" t="s">
        <v>47</v>
      </c>
    </row>
    <row r="1003" spans="2:2" x14ac:dyDescent="0.3">
      <c r="B1003" s="11" t="s">
        <v>47</v>
      </c>
    </row>
    <row r="1004" spans="2:2" x14ac:dyDescent="0.3">
      <c r="B1004" s="11" t="s">
        <v>47</v>
      </c>
    </row>
    <row r="1005" spans="2:2" x14ac:dyDescent="0.3">
      <c r="B1005" s="11" t="s">
        <v>47</v>
      </c>
    </row>
    <row r="1006" spans="2:2" x14ac:dyDescent="0.3">
      <c r="B1006" s="11" t="s">
        <v>47</v>
      </c>
    </row>
    <row r="1007" spans="2:2" x14ac:dyDescent="0.3">
      <c r="B1007" s="11" t="s">
        <v>47</v>
      </c>
    </row>
    <row r="1008" spans="2:2" x14ac:dyDescent="0.3">
      <c r="B1008" s="11" t="s">
        <v>44</v>
      </c>
    </row>
    <row r="1009" spans="2:2" x14ac:dyDescent="0.3">
      <c r="B1009" s="11" t="s">
        <v>47</v>
      </c>
    </row>
    <row r="1010" spans="2:2" x14ac:dyDescent="0.3">
      <c r="B1010" s="11" t="s">
        <v>47</v>
      </c>
    </row>
    <row r="1011" spans="2:2" x14ac:dyDescent="0.3">
      <c r="B1011" s="11" t="s">
        <v>47</v>
      </c>
    </row>
    <row r="1012" spans="2:2" x14ac:dyDescent="0.3">
      <c r="B1012" s="11" t="s">
        <v>47</v>
      </c>
    </row>
    <row r="1013" spans="2:2" x14ac:dyDescent="0.3">
      <c r="B1013" s="11" t="s">
        <v>47</v>
      </c>
    </row>
    <row r="1014" spans="2:2" x14ac:dyDescent="0.3">
      <c r="B1014" s="11" t="s">
        <v>47</v>
      </c>
    </row>
    <row r="1015" spans="2:2" x14ac:dyDescent="0.3">
      <c r="B1015" s="11" t="s">
        <v>47</v>
      </c>
    </row>
    <row r="1016" spans="2:2" x14ac:dyDescent="0.3">
      <c r="B1016" s="11" t="s">
        <v>44</v>
      </c>
    </row>
    <row r="1017" spans="2:2" x14ac:dyDescent="0.3">
      <c r="B1017" s="11" t="s">
        <v>44</v>
      </c>
    </row>
    <row r="1018" spans="2:2" x14ac:dyDescent="0.3">
      <c r="B1018" s="11" t="s">
        <v>47</v>
      </c>
    </row>
    <row r="1019" spans="2:2" x14ac:dyDescent="0.3">
      <c r="B1019" s="11" t="s">
        <v>47</v>
      </c>
    </row>
    <row r="1020" spans="2:2" x14ac:dyDescent="0.3">
      <c r="B1020" s="11" t="s">
        <v>47</v>
      </c>
    </row>
    <row r="1021" spans="2:2" x14ac:dyDescent="0.3">
      <c r="B1021" s="11" t="s">
        <v>47</v>
      </c>
    </row>
    <row r="1022" spans="2:2" x14ac:dyDescent="0.3">
      <c r="B1022" s="11" t="s">
        <v>47</v>
      </c>
    </row>
    <row r="1023" spans="2:2" x14ac:dyDescent="0.3">
      <c r="B1023" s="11" t="s">
        <v>47</v>
      </c>
    </row>
    <row r="1024" spans="2:2" x14ac:dyDescent="0.3">
      <c r="B1024" s="11" t="s">
        <v>47</v>
      </c>
    </row>
    <row r="1025" spans="2:2" x14ac:dyDescent="0.3">
      <c r="B1025" s="11" t="s">
        <v>47</v>
      </c>
    </row>
    <row r="1026" spans="2:2" x14ac:dyDescent="0.3">
      <c r="B1026" s="11" t="s">
        <v>44</v>
      </c>
    </row>
    <row r="1027" spans="2:2" x14ac:dyDescent="0.3">
      <c r="B1027" s="11" t="s">
        <v>44</v>
      </c>
    </row>
    <row r="1028" spans="2:2" x14ac:dyDescent="0.3">
      <c r="B1028" s="11" t="s">
        <v>44</v>
      </c>
    </row>
    <row r="1029" spans="2:2" x14ac:dyDescent="0.3">
      <c r="B1029" s="11" t="s">
        <v>47</v>
      </c>
    </row>
    <row r="1030" spans="2:2" x14ac:dyDescent="0.3">
      <c r="B1030" s="11" t="s">
        <v>47</v>
      </c>
    </row>
    <row r="1031" spans="2:2" x14ac:dyDescent="0.3">
      <c r="B1031" s="11" t="s">
        <v>47</v>
      </c>
    </row>
    <row r="1032" spans="2:2" x14ac:dyDescent="0.3">
      <c r="B1032" s="11" t="s">
        <v>44</v>
      </c>
    </row>
    <row r="1033" spans="2:2" x14ac:dyDescent="0.3">
      <c r="B1033" s="11" t="s">
        <v>44</v>
      </c>
    </row>
    <row r="1034" spans="2:2" x14ac:dyDescent="0.3">
      <c r="B1034" s="11" t="s">
        <v>47</v>
      </c>
    </row>
    <row r="1035" spans="2:2" x14ac:dyDescent="0.3">
      <c r="B1035" s="11" t="s">
        <v>47</v>
      </c>
    </row>
    <row r="1036" spans="2:2" x14ac:dyDescent="0.3">
      <c r="B1036" s="11" t="s">
        <v>44</v>
      </c>
    </row>
    <row r="1037" spans="2:2" x14ac:dyDescent="0.3">
      <c r="B1037" s="11" t="s">
        <v>47</v>
      </c>
    </row>
    <row r="1038" spans="2:2" x14ac:dyDescent="0.3">
      <c r="B1038" s="11" t="s">
        <v>47</v>
      </c>
    </row>
    <row r="1039" spans="2:2" x14ac:dyDescent="0.3">
      <c r="B1039" s="11" t="s">
        <v>47</v>
      </c>
    </row>
    <row r="1040" spans="2:2" x14ac:dyDescent="0.3">
      <c r="B1040" s="11" t="s">
        <v>47</v>
      </c>
    </row>
    <row r="1041" spans="2:2" x14ac:dyDescent="0.3">
      <c r="B1041" s="11" t="s">
        <v>47</v>
      </c>
    </row>
    <row r="1042" spans="2:2" x14ac:dyDescent="0.3">
      <c r="B1042" s="11" t="s">
        <v>47</v>
      </c>
    </row>
    <row r="1043" spans="2:2" x14ac:dyDescent="0.3">
      <c r="B1043" s="11" t="s">
        <v>44</v>
      </c>
    </row>
    <row r="1044" spans="2:2" x14ac:dyDescent="0.3">
      <c r="B1044" s="11" t="s">
        <v>47</v>
      </c>
    </row>
    <row r="1045" spans="2:2" x14ac:dyDescent="0.3">
      <c r="B1045" s="11" t="s">
        <v>47</v>
      </c>
    </row>
    <row r="1046" spans="2:2" x14ac:dyDescent="0.3">
      <c r="B1046" s="11" t="s">
        <v>44</v>
      </c>
    </row>
    <row r="1047" spans="2:2" x14ac:dyDescent="0.3">
      <c r="B1047" s="11" t="s">
        <v>47</v>
      </c>
    </row>
    <row r="1048" spans="2:2" x14ac:dyDescent="0.3">
      <c r="B1048" s="11" t="s">
        <v>47</v>
      </c>
    </row>
    <row r="1049" spans="2:2" x14ac:dyDescent="0.3">
      <c r="B1049" s="11" t="s">
        <v>44</v>
      </c>
    </row>
    <row r="1050" spans="2:2" x14ac:dyDescent="0.3">
      <c r="B1050" s="11" t="s">
        <v>47</v>
      </c>
    </row>
    <row r="1051" spans="2:2" x14ac:dyDescent="0.3">
      <c r="B1051" s="11" t="s">
        <v>44</v>
      </c>
    </row>
    <row r="1052" spans="2:2" x14ac:dyDescent="0.3">
      <c r="B1052" s="11" t="s">
        <v>44</v>
      </c>
    </row>
    <row r="1053" spans="2:2" x14ac:dyDescent="0.3">
      <c r="B1053" s="11" t="s">
        <v>44</v>
      </c>
    </row>
    <row r="1054" spans="2:2" x14ac:dyDescent="0.3">
      <c r="B1054" s="11" t="s">
        <v>44</v>
      </c>
    </row>
    <row r="1055" spans="2:2" x14ac:dyDescent="0.3">
      <c r="B1055" s="11" t="s">
        <v>47</v>
      </c>
    </row>
    <row r="1056" spans="2:2" x14ac:dyDescent="0.3">
      <c r="B1056" s="11" t="s">
        <v>47</v>
      </c>
    </row>
    <row r="1057" spans="2:2" x14ac:dyDescent="0.3">
      <c r="B1057" s="11" t="s">
        <v>47</v>
      </c>
    </row>
    <row r="1058" spans="2:2" x14ac:dyDescent="0.3">
      <c r="B1058" s="11" t="s">
        <v>47</v>
      </c>
    </row>
    <row r="1059" spans="2:2" x14ac:dyDescent="0.3">
      <c r="B1059" s="11" t="s">
        <v>47</v>
      </c>
    </row>
    <row r="1060" spans="2:2" x14ac:dyDescent="0.3">
      <c r="B1060" s="11" t="s">
        <v>47</v>
      </c>
    </row>
    <row r="1061" spans="2:2" x14ac:dyDescent="0.3">
      <c r="B1061" s="11" t="s">
        <v>44</v>
      </c>
    </row>
    <row r="1062" spans="2:2" x14ac:dyDescent="0.3">
      <c r="B1062" s="11" t="s">
        <v>47</v>
      </c>
    </row>
    <row r="1063" spans="2:2" x14ac:dyDescent="0.3">
      <c r="B1063" s="11" t="s">
        <v>47</v>
      </c>
    </row>
    <row r="1064" spans="2:2" x14ac:dyDescent="0.3">
      <c r="B1064" s="11" t="s">
        <v>47</v>
      </c>
    </row>
    <row r="1065" spans="2:2" x14ac:dyDescent="0.3">
      <c r="B1065" s="11" t="s">
        <v>47</v>
      </c>
    </row>
    <row r="1066" spans="2:2" x14ac:dyDescent="0.3">
      <c r="B1066" s="11" t="s">
        <v>47</v>
      </c>
    </row>
    <row r="1067" spans="2:2" x14ac:dyDescent="0.3">
      <c r="B1067" s="11" t="s">
        <v>47</v>
      </c>
    </row>
    <row r="1068" spans="2:2" x14ac:dyDescent="0.3">
      <c r="B1068" s="11" t="s">
        <v>47</v>
      </c>
    </row>
    <row r="1069" spans="2:2" x14ac:dyDescent="0.3">
      <c r="B1069" s="11" t="s">
        <v>47</v>
      </c>
    </row>
    <row r="1070" spans="2:2" x14ac:dyDescent="0.3">
      <c r="B1070" s="11" t="s">
        <v>47</v>
      </c>
    </row>
    <row r="1071" spans="2:2" x14ac:dyDescent="0.3">
      <c r="B1071" s="11" t="s">
        <v>47</v>
      </c>
    </row>
    <row r="1072" spans="2:2" x14ac:dyDescent="0.3">
      <c r="B1072" s="11" t="s">
        <v>47</v>
      </c>
    </row>
    <row r="1073" spans="2:2" x14ac:dyDescent="0.3">
      <c r="B1073" s="11" t="s">
        <v>47</v>
      </c>
    </row>
    <row r="1074" spans="2:2" x14ac:dyDescent="0.3">
      <c r="B1074" s="11" t="s">
        <v>44</v>
      </c>
    </row>
    <row r="1075" spans="2:2" x14ac:dyDescent="0.3">
      <c r="B1075" s="11" t="s">
        <v>47</v>
      </c>
    </row>
    <row r="1076" spans="2:2" x14ac:dyDescent="0.3">
      <c r="B1076" s="11" t="s">
        <v>47</v>
      </c>
    </row>
    <row r="1077" spans="2:2" x14ac:dyDescent="0.3">
      <c r="B1077" s="11" t="s">
        <v>47</v>
      </c>
    </row>
    <row r="1078" spans="2:2" x14ac:dyDescent="0.3">
      <c r="B1078" s="11" t="s">
        <v>44</v>
      </c>
    </row>
    <row r="1079" spans="2:2" x14ac:dyDescent="0.3">
      <c r="B1079" s="11" t="s">
        <v>44</v>
      </c>
    </row>
    <row r="1080" spans="2:2" x14ac:dyDescent="0.3">
      <c r="B1080" s="11" t="s">
        <v>44</v>
      </c>
    </row>
    <row r="1081" spans="2:2" x14ac:dyDescent="0.3">
      <c r="B1081" s="11" t="s">
        <v>47</v>
      </c>
    </row>
    <row r="1082" spans="2:2" x14ac:dyDescent="0.3">
      <c r="B1082" s="11" t="s">
        <v>47</v>
      </c>
    </row>
    <row r="1083" spans="2:2" x14ac:dyDescent="0.3">
      <c r="B1083" s="11" t="s">
        <v>47</v>
      </c>
    </row>
    <row r="1084" spans="2:2" x14ac:dyDescent="0.3">
      <c r="B1084" s="11" t="s">
        <v>47</v>
      </c>
    </row>
    <row r="1085" spans="2:2" x14ac:dyDescent="0.3">
      <c r="B1085" s="11" t="s">
        <v>47</v>
      </c>
    </row>
    <row r="1086" spans="2:2" x14ac:dyDescent="0.3">
      <c r="B1086" s="11" t="s">
        <v>47</v>
      </c>
    </row>
    <row r="1087" spans="2:2" x14ac:dyDescent="0.3">
      <c r="B1087" s="11" t="s">
        <v>47</v>
      </c>
    </row>
    <row r="1088" spans="2:2" x14ac:dyDescent="0.3">
      <c r="B1088" s="11" t="s">
        <v>44</v>
      </c>
    </row>
    <row r="1089" spans="2:2" x14ac:dyDescent="0.3">
      <c r="B1089" s="11" t="s">
        <v>44</v>
      </c>
    </row>
    <row r="1090" spans="2:2" x14ac:dyDescent="0.3">
      <c r="B1090" s="11" t="s">
        <v>44</v>
      </c>
    </row>
    <row r="1091" spans="2:2" x14ac:dyDescent="0.3">
      <c r="B1091" s="11" t="s">
        <v>47</v>
      </c>
    </row>
    <row r="1092" spans="2:2" x14ac:dyDescent="0.3">
      <c r="B1092" s="11" t="s">
        <v>44</v>
      </c>
    </row>
    <row r="1093" spans="2:2" x14ac:dyDescent="0.3">
      <c r="B1093" s="11" t="s">
        <v>44</v>
      </c>
    </row>
    <row r="1094" spans="2:2" x14ac:dyDescent="0.3">
      <c r="B1094" s="11" t="s">
        <v>47</v>
      </c>
    </row>
    <row r="1095" spans="2:2" x14ac:dyDescent="0.3">
      <c r="B1095" s="11" t="s">
        <v>47</v>
      </c>
    </row>
    <row r="1096" spans="2:2" x14ac:dyDescent="0.3">
      <c r="B1096" s="11" t="s">
        <v>47</v>
      </c>
    </row>
    <row r="1097" spans="2:2" x14ac:dyDescent="0.3">
      <c r="B1097" s="11" t="s">
        <v>47</v>
      </c>
    </row>
    <row r="1098" spans="2:2" x14ac:dyDescent="0.3">
      <c r="B1098" s="11" t="s">
        <v>44</v>
      </c>
    </row>
    <row r="1099" spans="2:2" x14ac:dyDescent="0.3">
      <c r="B1099" s="11" t="s">
        <v>44</v>
      </c>
    </row>
    <row r="1100" spans="2:2" x14ac:dyDescent="0.3">
      <c r="B1100" s="11" t="s">
        <v>47</v>
      </c>
    </row>
    <row r="1101" spans="2:2" x14ac:dyDescent="0.3">
      <c r="B1101" s="11" t="s">
        <v>47</v>
      </c>
    </row>
    <row r="1102" spans="2:2" x14ac:dyDescent="0.3">
      <c r="B1102" s="11" t="s">
        <v>47</v>
      </c>
    </row>
    <row r="1103" spans="2:2" x14ac:dyDescent="0.3">
      <c r="B1103" s="11" t="s">
        <v>47</v>
      </c>
    </row>
    <row r="1104" spans="2:2" x14ac:dyDescent="0.3">
      <c r="B1104" s="11" t="s">
        <v>44</v>
      </c>
    </row>
  </sheetData>
  <dataValidations disablePrompts="1" count="1">
    <dataValidation type="list" allowBlank="1" showInputMessage="1" showErrorMessage="1" sqref="JC5:JC8 SY5:SY8 ACU5:ACU8 AMQ5:AMQ8 AWM5:AWM8 BGI5:BGI8 BQE5:BQE8 CAA5:CAA8 CJW5:CJW8 CTS5:CTS8 DDO5:DDO8 DNK5:DNK8 DXG5:DXG8 EHC5:EHC8 EQY5:EQY8 FAU5:FAU8 FKQ5:FKQ8 FUM5:FUM8 GEI5:GEI8 GOE5:GOE8 GYA5:GYA8 HHW5:HHW8 HRS5:HRS8 IBO5:IBO8 ILK5:ILK8 IVG5:IVG8 JFC5:JFC8 JOY5:JOY8 JYU5:JYU8 KIQ5:KIQ8 KSM5:KSM8 LCI5:LCI8 LME5:LME8 LWA5:LWA8 MFW5:MFW8 MPS5:MPS8 MZO5:MZO8 NJK5:NJK8 NTG5:NTG8 ODC5:ODC8 OMY5:OMY8 OWU5:OWU8 PGQ5:PGQ8 PQM5:PQM8 QAI5:QAI8 QKE5:QKE8 QUA5:QUA8 RDW5:RDW8 RNS5:RNS8 RXO5:RXO8 SHK5:SHK8 SRG5:SRG8 TBC5:TBC8 TKY5:TKY8 TUU5:TUU8 UEQ5:UEQ8 UOM5:UOM8 UYI5:UYI8 VIE5:VIE8 VSA5:VSA8 WBW5:WBW8 WLS5:WLS8 WVO5:WVO8 G65541:G65544 JC65541:JC65544 SY65541:SY65544 ACU65541:ACU65544 AMQ65541:AMQ65544 AWM65541:AWM65544 BGI65541:BGI65544 BQE65541:BQE65544 CAA65541:CAA65544 CJW65541:CJW65544 CTS65541:CTS65544 DDO65541:DDO65544 DNK65541:DNK65544 DXG65541:DXG65544 EHC65541:EHC65544 EQY65541:EQY65544 FAU65541:FAU65544 FKQ65541:FKQ65544 FUM65541:FUM65544 GEI65541:GEI65544 GOE65541:GOE65544 GYA65541:GYA65544 HHW65541:HHW65544 HRS65541:HRS65544 IBO65541:IBO65544 ILK65541:ILK65544 IVG65541:IVG65544 JFC65541:JFC65544 JOY65541:JOY65544 JYU65541:JYU65544 KIQ65541:KIQ65544 KSM65541:KSM65544 LCI65541:LCI65544 LME65541:LME65544 LWA65541:LWA65544 MFW65541:MFW65544 MPS65541:MPS65544 MZO65541:MZO65544 NJK65541:NJK65544 NTG65541:NTG65544 ODC65541:ODC65544 OMY65541:OMY65544 OWU65541:OWU65544 PGQ65541:PGQ65544 PQM65541:PQM65544 QAI65541:QAI65544 QKE65541:QKE65544 QUA65541:QUA65544 RDW65541:RDW65544 RNS65541:RNS65544 RXO65541:RXO65544 SHK65541:SHK65544 SRG65541:SRG65544 TBC65541:TBC65544 TKY65541:TKY65544 TUU65541:TUU65544 UEQ65541:UEQ65544 UOM65541:UOM65544 UYI65541:UYI65544 VIE65541:VIE65544 VSA65541:VSA65544 WBW65541:WBW65544 WLS65541:WLS65544 WVO65541:WVO65544 G131077:G131080 JC131077:JC131080 SY131077:SY131080 ACU131077:ACU131080 AMQ131077:AMQ131080 AWM131077:AWM131080 BGI131077:BGI131080 BQE131077:BQE131080 CAA131077:CAA131080 CJW131077:CJW131080 CTS131077:CTS131080 DDO131077:DDO131080 DNK131077:DNK131080 DXG131077:DXG131080 EHC131077:EHC131080 EQY131077:EQY131080 FAU131077:FAU131080 FKQ131077:FKQ131080 FUM131077:FUM131080 GEI131077:GEI131080 GOE131077:GOE131080 GYA131077:GYA131080 HHW131077:HHW131080 HRS131077:HRS131080 IBO131077:IBO131080 ILK131077:ILK131080 IVG131077:IVG131080 JFC131077:JFC131080 JOY131077:JOY131080 JYU131077:JYU131080 KIQ131077:KIQ131080 KSM131077:KSM131080 LCI131077:LCI131080 LME131077:LME131080 LWA131077:LWA131080 MFW131077:MFW131080 MPS131077:MPS131080 MZO131077:MZO131080 NJK131077:NJK131080 NTG131077:NTG131080 ODC131077:ODC131080 OMY131077:OMY131080 OWU131077:OWU131080 PGQ131077:PGQ131080 PQM131077:PQM131080 QAI131077:QAI131080 QKE131077:QKE131080 QUA131077:QUA131080 RDW131077:RDW131080 RNS131077:RNS131080 RXO131077:RXO131080 SHK131077:SHK131080 SRG131077:SRG131080 TBC131077:TBC131080 TKY131077:TKY131080 TUU131077:TUU131080 UEQ131077:UEQ131080 UOM131077:UOM131080 UYI131077:UYI131080 VIE131077:VIE131080 VSA131077:VSA131080 WBW131077:WBW131080 WLS131077:WLS131080 WVO131077:WVO131080 G196613:G196616 JC196613:JC196616 SY196613:SY196616 ACU196613:ACU196616 AMQ196613:AMQ196616 AWM196613:AWM196616 BGI196613:BGI196616 BQE196613:BQE196616 CAA196613:CAA196616 CJW196613:CJW196616 CTS196613:CTS196616 DDO196613:DDO196616 DNK196613:DNK196616 DXG196613:DXG196616 EHC196613:EHC196616 EQY196613:EQY196616 FAU196613:FAU196616 FKQ196613:FKQ196616 FUM196613:FUM196616 GEI196613:GEI196616 GOE196613:GOE196616 GYA196613:GYA196616 HHW196613:HHW196616 HRS196613:HRS196616 IBO196613:IBO196616 ILK196613:ILK196616 IVG196613:IVG196616 JFC196613:JFC196616 JOY196613:JOY196616 JYU196613:JYU196616 KIQ196613:KIQ196616 KSM196613:KSM196616 LCI196613:LCI196616 LME196613:LME196616 LWA196613:LWA196616 MFW196613:MFW196616 MPS196613:MPS196616 MZO196613:MZO196616 NJK196613:NJK196616 NTG196613:NTG196616 ODC196613:ODC196616 OMY196613:OMY196616 OWU196613:OWU196616 PGQ196613:PGQ196616 PQM196613:PQM196616 QAI196613:QAI196616 QKE196613:QKE196616 QUA196613:QUA196616 RDW196613:RDW196616 RNS196613:RNS196616 RXO196613:RXO196616 SHK196613:SHK196616 SRG196613:SRG196616 TBC196613:TBC196616 TKY196613:TKY196616 TUU196613:TUU196616 UEQ196613:UEQ196616 UOM196613:UOM196616 UYI196613:UYI196616 VIE196613:VIE196616 VSA196613:VSA196616 WBW196613:WBW196616 WLS196613:WLS196616 WVO196613:WVO196616 G262149:G262152 JC262149:JC262152 SY262149:SY262152 ACU262149:ACU262152 AMQ262149:AMQ262152 AWM262149:AWM262152 BGI262149:BGI262152 BQE262149:BQE262152 CAA262149:CAA262152 CJW262149:CJW262152 CTS262149:CTS262152 DDO262149:DDO262152 DNK262149:DNK262152 DXG262149:DXG262152 EHC262149:EHC262152 EQY262149:EQY262152 FAU262149:FAU262152 FKQ262149:FKQ262152 FUM262149:FUM262152 GEI262149:GEI262152 GOE262149:GOE262152 GYA262149:GYA262152 HHW262149:HHW262152 HRS262149:HRS262152 IBO262149:IBO262152 ILK262149:ILK262152 IVG262149:IVG262152 JFC262149:JFC262152 JOY262149:JOY262152 JYU262149:JYU262152 KIQ262149:KIQ262152 KSM262149:KSM262152 LCI262149:LCI262152 LME262149:LME262152 LWA262149:LWA262152 MFW262149:MFW262152 MPS262149:MPS262152 MZO262149:MZO262152 NJK262149:NJK262152 NTG262149:NTG262152 ODC262149:ODC262152 OMY262149:OMY262152 OWU262149:OWU262152 PGQ262149:PGQ262152 PQM262149:PQM262152 QAI262149:QAI262152 QKE262149:QKE262152 QUA262149:QUA262152 RDW262149:RDW262152 RNS262149:RNS262152 RXO262149:RXO262152 SHK262149:SHK262152 SRG262149:SRG262152 TBC262149:TBC262152 TKY262149:TKY262152 TUU262149:TUU262152 UEQ262149:UEQ262152 UOM262149:UOM262152 UYI262149:UYI262152 VIE262149:VIE262152 VSA262149:VSA262152 WBW262149:WBW262152 WLS262149:WLS262152 WVO262149:WVO262152 G327685:G327688 JC327685:JC327688 SY327685:SY327688 ACU327685:ACU327688 AMQ327685:AMQ327688 AWM327685:AWM327688 BGI327685:BGI327688 BQE327685:BQE327688 CAA327685:CAA327688 CJW327685:CJW327688 CTS327685:CTS327688 DDO327685:DDO327688 DNK327685:DNK327688 DXG327685:DXG327688 EHC327685:EHC327688 EQY327685:EQY327688 FAU327685:FAU327688 FKQ327685:FKQ327688 FUM327685:FUM327688 GEI327685:GEI327688 GOE327685:GOE327688 GYA327685:GYA327688 HHW327685:HHW327688 HRS327685:HRS327688 IBO327685:IBO327688 ILK327685:ILK327688 IVG327685:IVG327688 JFC327685:JFC327688 JOY327685:JOY327688 JYU327685:JYU327688 KIQ327685:KIQ327688 KSM327685:KSM327688 LCI327685:LCI327688 LME327685:LME327688 LWA327685:LWA327688 MFW327685:MFW327688 MPS327685:MPS327688 MZO327685:MZO327688 NJK327685:NJK327688 NTG327685:NTG327688 ODC327685:ODC327688 OMY327685:OMY327688 OWU327685:OWU327688 PGQ327685:PGQ327688 PQM327685:PQM327688 QAI327685:QAI327688 QKE327685:QKE327688 QUA327685:QUA327688 RDW327685:RDW327688 RNS327685:RNS327688 RXO327685:RXO327688 SHK327685:SHK327688 SRG327685:SRG327688 TBC327685:TBC327688 TKY327685:TKY327688 TUU327685:TUU327688 UEQ327685:UEQ327688 UOM327685:UOM327688 UYI327685:UYI327688 VIE327685:VIE327688 VSA327685:VSA327688 WBW327685:WBW327688 WLS327685:WLS327688 WVO327685:WVO327688 G393221:G393224 JC393221:JC393224 SY393221:SY393224 ACU393221:ACU393224 AMQ393221:AMQ393224 AWM393221:AWM393224 BGI393221:BGI393224 BQE393221:BQE393224 CAA393221:CAA393224 CJW393221:CJW393224 CTS393221:CTS393224 DDO393221:DDO393224 DNK393221:DNK393224 DXG393221:DXG393224 EHC393221:EHC393224 EQY393221:EQY393224 FAU393221:FAU393224 FKQ393221:FKQ393224 FUM393221:FUM393224 GEI393221:GEI393224 GOE393221:GOE393224 GYA393221:GYA393224 HHW393221:HHW393224 HRS393221:HRS393224 IBO393221:IBO393224 ILK393221:ILK393224 IVG393221:IVG393224 JFC393221:JFC393224 JOY393221:JOY393224 JYU393221:JYU393224 KIQ393221:KIQ393224 KSM393221:KSM393224 LCI393221:LCI393224 LME393221:LME393224 LWA393221:LWA393224 MFW393221:MFW393224 MPS393221:MPS393224 MZO393221:MZO393224 NJK393221:NJK393224 NTG393221:NTG393224 ODC393221:ODC393224 OMY393221:OMY393224 OWU393221:OWU393224 PGQ393221:PGQ393224 PQM393221:PQM393224 QAI393221:QAI393224 QKE393221:QKE393224 QUA393221:QUA393224 RDW393221:RDW393224 RNS393221:RNS393224 RXO393221:RXO393224 SHK393221:SHK393224 SRG393221:SRG393224 TBC393221:TBC393224 TKY393221:TKY393224 TUU393221:TUU393224 UEQ393221:UEQ393224 UOM393221:UOM393224 UYI393221:UYI393224 VIE393221:VIE393224 VSA393221:VSA393224 WBW393221:WBW393224 WLS393221:WLS393224 WVO393221:WVO393224 G458757:G458760 JC458757:JC458760 SY458757:SY458760 ACU458757:ACU458760 AMQ458757:AMQ458760 AWM458757:AWM458760 BGI458757:BGI458760 BQE458757:BQE458760 CAA458757:CAA458760 CJW458757:CJW458760 CTS458757:CTS458760 DDO458757:DDO458760 DNK458757:DNK458760 DXG458757:DXG458760 EHC458757:EHC458760 EQY458757:EQY458760 FAU458757:FAU458760 FKQ458757:FKQ458760 FUM458757:FUM458760 GEI458757:GEI458760 GOE458757:GOE458760 GYA458757:GYA458760 HHW458757:HHW458760 HRS458757:HRS458760 IBO458757:IBO458760 ILK458757:ILK458760 IVG458757:IVG458760 JFC458757:JFC458760 JOY458757:JOY458760 JYU458757:JYU458760 KIQ458757:KIQ458760 KSM458757:KSM458760 LCI458757:LCI458760 LME458757:LME458760 LWA458757:LWA458760 MFW458757:MFW458760 MPS458757:MPS458760 MZO458757:MZO458760 NJK458757:NJK458760 NTG458757:NTG458760 ODC458757:ODC458760 OMY458757:OMY458760 OWU458757:OWU458760 PGQ458757:PGQ458760 PQM458757:PQM458760 QAI458757:QAI458760 QKE458757:QKE458760 QUA458757:QUA458760 RDW458757:RDW458760 RNS458757:RNS458760 RXO458757:RXO458760 SHK458757:SHK458760 SRG458757:SRG458760 TBC458757:TBC458760 TKY458757:TKY458760 TUU458757:TUU458760 UEQ458757:UEQ458760 UOM458757:UOM458760 UYI458757:UYI458760 VIE458757:VIE458760 VSA458757:VSA458760 WBW458757:WBW458760 WLS458757:WLS458760 WVO458757:WVO458760 G524293:G524296 JC524293:JC524296 SY524293:SY524296 ACU524293:ACU524296 AMQ524293:AMQ524296 AWM524293:AWM524296 BGI524293:BGI524296 BQE524293:BQE524296 CAA524293:CAA524296 CJW524293:CJW524296 CTS524293:CTS524296 DDO524293:DDO524296 DNK524293:DNK524296 DXG524293:DXG524296 EHC524293:EHC524296 EQY524293:EQY524296 FAU524293:FAU524296 FKQ524293:FKQ524296 FUM524293:FUM524296 GEI524293:GEI524296 GOE524293:GOE524296 GYA524293:GYA524296 HHW524293:HHW524296 HRS524293:HRS524296 IBO524293:IBO524296 ILK524293:ILK524296 IVG524293:IVG524296 JFC524293:JFC524296 JOY524293:JOY524296 JYU524293:JYU524296 KIQ524293:KIQ524296 KSM524293:KSM524296 LCI524293:LCI524296 LME524293:LME524296 LWA524293:LWA524296 MFW524293:MFW524296 MPS524293:MPS524296 MZO524293:MZO524296 NJK524293:NJK524296 NTG524293:NTG524296 ODC524293:ODC524296 OMY524293:OMY524296 OWU524293:OWU524296 PGQ524293:PGQ524296 PQM524293:PQM524296 QAI524293:QAI524296 QKE524293:QKE524296 QUA524293:QUA524296 RDW524293:RDW524296 RNS524293:RNS524296 RXO524293:RXO524296 SHK524293:SHK524296 SRG524293:SRG524296 TBC524293:TBC524296 TKY524293:TKY524296 TUU524293:TUU524296 UEQ524293:UEQ524296 UOM524293:UOM524296 UYI524293:UYI524296 VIE524293:VIE524296 VSA524293:VSA524296 WBW524293:WBW524296 WLS524293:WLS524296 WVO524293:WVO524296 G589829:G589832 JC589829:JC589832 SY589829:SY589832 ACU589829:ACU589832 AMQ589829:AMQ589832 AWM589829:AWM589832 BGI589829:BGI589832 BQE589829:BQE589832 CAA589829:CAA589832 CJW589829:CJW589832 CTS589829:CTS589832 DDO589829:DDO589832 DNK589829:DNK589832 DXG589829:DXG589832 EHC589829:EHC589832 EQY589829:EQY589832 FAU589829:FAU589832 FKQ589829:FKQ589832 FUM589829:FUM589832 GEI589829:GEI589832 GOE589829:GOE589832 GYA589829:GYA589832 HHW589829:HHW589832 HRS589829:HRS589832 IBO589829:IBO589832 ILK589829:ILK589832 IVG589829:IVG589832 JFC589829:JFC589832 JOY589829:JOY589832 JYU589829:JYU589832 KIQ589829:KIQ589832 KSM589829:KSM589832 LCI589829:LCI589832 LME589829:LME589832 LWA589829:LWA589832 MFW589829:MFW589832 MPS589829:MPS589832 MZO589829:MZO589832 NJK589829:NJK589832 NTG589829:NTG589832 ODC589829:ODC589832 OMY589829:OMY589832 OWU589829:OWU589832 PGQ589829:PGQ589832 PQM589829:PQM589832 QAI589829:QAI589832 QKE589829:QKE589832 QUA589829:QUA589832 RDW589829:RDW589832 RNS589829:RNS589832 RXO589829:RXO589832 SHK589829:SHK589832 SRG589829:SRG589832 TBC589829:TBC589832 TKY589829:TKY589832 TUU589829:TUU589832 UEQ589829:UEQ589832 UOM589829:UOM589832 UYI589829:UYI589832 VIE589829:VIE589832 VSA589829:VSA589832 WBW589829:WBW589832 WLS589829:WLS589832 WVO589829:WVO589832 G655365:G655368 JC655365:JC655368 SY655365:SY655368 ACU655365:ACU655368 AMQ655365:AMQ655368 AWM655365:AWM655368 BGI655365:BGI655368 BQE655365:BQE655368 CAA655365:CAA655368 CJW655365:CJW655368 CTS655365:CTS655368 DDO655365:DDO655368 DNK655365:DNK655368 DXG655365:DXG655368 EHC655365:EHC655368 EQY655365:EQY655368 FAU655365:FAU655368 FKQ655365:FKQ655368 FUM655365:FUM655368 GEI655365:GEI655368 GOE655365:GOE655368 GYA655365:GYA655368 HHW655365:HHW655368 HRS655365:HRS655368 IBO655365:IBO655368 ILK655365:ILK655368 IVG655365:IVG655368 JFC655365:JFC655368 JOY655365:JOY655368 JYU655365:JYU655368 KIQ655365:KIQ655368 KSM655365:KSM655368 LCI655365:LCI655368 LME655365:LME655368 LWA655365:LWA655368 MFW655365:MFW655368 MPS655365:MPS655368 MZO655365:MZO655368 NJK655365:NJK655368 NTG655365:NTG655368 ODC655365:ODC655368 OMY655365:OMY655368 OWU655365:OWU655368 PGQ655365:PGQ655368 PQM655365:PQM655368 QAI655365:QAI655368 QKE655365:QKE655368 QUA655365:QUA655368 RDW655365:RDW655368 RNS655365:RNS655368 RXO655365:RXO655368 SHK655365:SHK655368 SRG655365:SRG655368 TBC655365:TBC655368 TKY655365:TKY655368 TUU655365:TUU655368 UEQ655365:UEQ655368 UOM655365:UOM655368 UYI655365:UYI655368 VIE655365:VIE655368 VSA655365:VSA655368 WBW655365:WBW655368 WLS655365:WLS655368 WVO655365:WVO655368 G720901:G720904 JC720901:JC720904 SY720901:SY720904 ACU720901:ACU720904 AMQ720901:AMQ720904 AWM720901:AWM720904 BGI720901:BGI720904 BQE720901:BQE720904 CAA720901:CAA720904 CJW720901:CJW720904 CTS720901:CTS720904 DDO720901:DDO720904 DNK720901:DNK720904 DXG720901:DXG720904 EHC720901:EHC720904 EQY720901:EQY720904 FAU720901:FAU720904 FKQ720901:FKQ720904 FUM720901:FUM720904 GEI720901:GEI720904 GOE720901:GOE720904 GYA720901:GYA720904 HHW720901:HHW720904 HRS720901:HRS720904 IBO720901:IBO720904 ILK720901:ILK720904 IVG720901:IVG720904 JFC720901:JFC720904 JOY720901:JOY720904 JYU720901:JYU720904 KIQ720901:KIQ720904 KSM720901:KSM720904 LCI720901:LCI720904 LME720901:LME720904 LWA720901:LWA720904 MFW720901:MFW720904 MPS720901:MPS720904 MZO720901:MZO720904 NJK720901:NJK720904 NTG720901:NTG720904 ODC720901:ODC720904 OMY720901:OMY720904 OWU720901:OWU720904 PGQ720901:PGQ720904 PQM720901:PQM720904 QAI720901:QAI720904 QKE720901:QKE720904 QUA720901:QUA720904 RDW720901:RDW720904 RNS720901:RNS720904 RXO720901:RXO720904 SHK720901:SHK720904 SRG720901:SRG720904 TBC720901:TBC720904 TKY720901:TKY720904 TUU720901:TUU720904 UEQ720901:UEQ720904 UOM720901:UOM720904 UYI720901:UYI720904 VIE720901:VIE720904 VSA720901:VSA720904 WBW720901:WBW720904 WLS720901:WLS720904 WVO720901:WVO720904 G786437:G786440 JC786437:JC786440 SY786437:SY786440 ACU786437:ACU786440 AMQ786437:AMQ786440 AWM786437:AWM786440 BGI786437:BGI786440 BQE786437:BQE786440 CAA786437:CAA786440 CJW786437:CJW786440 CTS786437:CTS786440 DDO786437:DDO786440 DNK786437:DNK786440 DXG786437:DXG786440 EHC786437:EHC786440 EQY786437:EQY786440 FAU786437:FAU786440 FKQ786437:FKQ786440 FUM786437:FUM786440 GEI786437:GEI786440 GOE786437:GOE786440 GYA786437:GYA786440 HHW786437:HHW786440 HRS786437:HRS786440 IBO786437:IBO786440 ILK786437:ILK786440 IVG786437:IVG786440 JFC786437:JFC786440 JOY786437:JOY786440 JYU786437:JYU786440 KIQ786437:KIQ786440 KSM786437:KSM786440 LCI786437:LCI786440 LME786437:LME786440 LWA786437:LWA786440 MFW786437:MFW786440 MPS786437:MPS786440 MZO786437:MZO786440 NJK786437:NJK786440 NTG786437:NTG786440 ODC786437:ODC786440 OMY786437:OMY786440 OWU786437:OWU786440 PGQ786437:PGQ786440 PQM786437:PQM786440 QAI786437:QAI786440 QKE786437:QKE786440 QUA786437:QUA786440 RDW786437:RDW786440 RNS786437:RNS786440 RXO786437:RXO786440 SHK786437:SHK786440 SRG786437:SRG786440 TBC786437:TBC786440 TKY786437:TKY786440 TUU786437:TUU786440 UEQ786437:UEQ786440 UOM786437:UOM786440 UYI786437:UYI786440 VIE786437:VIE786440 VSA786437:VSA786440 WBW786437:WBW786440 WLS786437:WLS786440 WVO786437:WVO786440 G851973:G851976 JC851973:JC851976 SY851973:SY851976 ACU851973:ACU851976 AMQ851973:AMQ851976 AWM851973:AWM851976 BGI851973:BGI851976 BQE851973:BQE851976 CAA851973:CAA851976 CJW851973:CJW851976 CTS851973:CTS851976 DDO851973:DDO851976 DNK851973:DNK851976 DXG851973:DXG851976 EHC851973:EHC851976 EQY851973:EQY851976 FAU851973:FAU851976 FKQ851973:FKQ851976 FUM851973:FUM851976 GEI851973:GEI851976 GOE851973:GOE851976 GYA851973:GYA851976 HHW851973:HHW851976 HRS851973:HRS851976 IBO851973:IBO851976 ILK851973:ILK851976 IVG851973:IVG851976 JFC851973:JFC851976 JOY851973:JOY851976 JYU851973:JYU851976 KIQ851973:KIQ851976 KSM851973:KSM851976 LCI851973:LCI851976 LME851973:LME851976 LWA851973:LWA851976 MFW851973:MFW851976 MPS851973:MPS851976 MZO851973:MZO851976 NJK851973:NJK851976 NTG851973:NTG851976 ODC851973:ODC851976 OMY851973:OMY851976 OWU851973:OWU851976 PGQ851973:PGQ851976 PQM851973:PQM851976 QAI851973:QAI851976 QKE851973:QKE851976 QUA851973:QUA851976 RDW851973:RDW851976 RNS851973:RNS851976 RXO851973:RXO851976 SHK851973:SHK851976 SRG851973:SRG851976 TBC851973:TBC851976 TKY851973:TKY851976 TUU851973:TUU851976 UEQ851973:UEQ851976 UOM851973:UOM851976 UYI851973:UYI851976 VIE851973:VIE851976 VSA851973:VSA851976 WBW851973:WBW851976 WLS851973:WLS851976 WVO851973:WVO851976 G917509:G917512 JC917509:JC917512 SY917509:SY917512 ACU917509:ACU917512 AMQ917509:AMQ917512 AWM917509:AWM917512 BGI917509:BGI917512 BQE917509:BQE917512 CAA917509:CAA917512 CJW917509:CJW917512 CTS917509:CTS917512 DDO917509:DDO917512 DNK917509:DNK917512 DXG917509:DXG917512 EHC917509:EHC917512 EQY917509:EQY917512 FAU917509:FAU917512 FKQ917509:FKQ917512 FUM917509:FUM917512 GEI917509:GEI917512 GOE917509:GOE917512 GYA917509:GYA917512 HHW917509:HHW917512 HRS917509:HRS917512 IBO917509:IBO917512 ILK917509:ILK917512 IVG917509:IVG917512 JFC917509:JFC917512 JOY917509:JOY917512 JYU917509:JYU917512 KIQ917509:KIQ917512 KSM917509:KSM917512 LCI917509:LCI917512 LME917509:LME917512 LWA917509:LWA917512 MFW917509:MFW917512 MPS917509:MPS917512 MZO917509:MZO917512 NJK917509:NJK917512 NTG917509:NTG917512 ODC917509:ODC917512 OMY917509:OMY917512 OWU917509:OWU917512 PGQ917509:PGQ917512 PQM917509:PQM917512 QAI917509:QAI917512 QKE917509:QKE917512 QUA917509:QUA917512 RDW917509:RDW917512 RNS917509:RNS917512 RXO917509:RXO917512 SHK917509:SHK917512 SRG917509:SRG917512 TBC917509:TBC917512 TKY917509:TKY917512 TUU917509:TUU917512 UEQ917509:UEQ917512 UOM917509:UOM917512 UYI917509:UYI917512 VIE917509:VIE917512 VSA917509:VSA917512 WBW917509:WBW917512 WLS917509:WLS917512 WVO917509:WVO917512 G983045:G983048 JC983045:JC983048 SY983045:SY983048 ACU983045:ACU983048 AMQ983045:AMQ983048 AWM983045:AWM983048 BGI983045:BGI983048 BQE983045:BQE983048 CAA983045:CAA983048 CJW983045:CJW983048 CTS983045:CTS983048 DDO983045:DDO983048 DNK983045:DNK983048 DXG983045:DXG983048 EHC983045:EHC983048 EQY983045:EQY983048 FAU983045:FAU983048 FKQ983045:FKQ983048 FUM983045:FUM983048 GEI983045:GEI983048 GOE983045:GOE983048 GYA983045:GYA983048 HHW983045:HHW983048 HRS983045:HRS983048 IBO983045:IBO983048 ILK983045:ILK983048 IVG983045:IVG983048 JFC983045:JFC983048 JOY983045:JOY983048 JYU983045:JYU983048 KIQ983045:KIQ983048 KSM983045:KSM983048 LCI983045:LCI983048 LME983045:LME983048 LWA983045:LWA983048 MFW983045:MFW983048 MPS983045:MPS983048 MZO983045:MZO983048 NJK983045:NJK983048 NTG983045:NTG983048 ODC983045:ODC983048 OMY983045:OMY983048 OWU983045:OWU983048 PGQ983045:PGQ983048 PQM983045:PQM983048 QAI983045:QAI983048 QKE983045:QKE983048 QUA983045:QUA983048 RDW983045:RDW983048 RNS983045:RNS983048 RXO983045:RXO983048 SHK983045:SHK983048 SRG983045:SRG983048 TBC983045:TBC983048 TKY983045:TKY983048 TUU983045:TUU983048 UEQ983045:UEQ983048 UOM983045:UOM983048 UYI983045:UYI983048 VIE983045:VIE983048 VSA983045:VSA983048 WBW983045:WBW983048 WLS983045:WLS983048 WVO983045:WVO983048" xr:uid="{00000000-0002-0000-03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Q1.</vt:lpstr>
      <vt:lpstr>Q2.</vt:lpstr>
      <vt:lpstr>Q3.</vt:lpstr>
      <vt:lpstr>Q4.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Singh</dc:creator>
  <cp:lastModifiedBy>Fanindra Saini</cp:lastModifiedBy>
  <dcterms:created xsi:type="dcterms:W3CDTF">2019-09-15T06:42:27Z</dcterms:created>
  <dcterms:modified xsi:type="dcterms:W3CDTF">2022-12-06T09:23:37Z</dcterms:modified>
</cp:coreProperties>
</file>