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Fanindra Saini\Downloads\"/>
    </mc:Choice>
  </mc:AlternateContent>
  <xr:revisionPtr revIDLastSave="0" documentId="13_ncr:1_{89D4309A-942A-47EB-BF91-054B2E3769D4}" xr6:coauthVersionLast="47" xr6:coauthVersionMax="47" xr10:uidLastSave="{00000000-0000-0000-0000-000000000000}"/>
  <bookViews>
    <workbookView xWindow="-108" yWindow="-108" windowWidth="23256" windowHeight="12576" xr2:uid="{78D2EE6C-E38E-4864-8937-F45495F8AD9F}"/>
  </bookViews>
  <sheets>
    <sheet name="Q1" sheetId="2" r:id="rId1"/>
    <sheet name="Q2" sheetId="4" r:id="rId2"/>
    <sheet name="Q3" sheetId="8"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2" l="1"/>
  <c r="E29" i="2"/>
  <c r="D34" i="2"/>
  <c r="D33" i="2"/>
  <c r="D27" i="2"/>
  <c r="D30" i="2"/>
  <c r="B47" i="8" l="1"/>
  <c r="C21" i="8"/>
  <c r="C20" i="8"/>
  <c r="C30" i="8" s="1"/>
  <c r="C19" i="8"/>
  <c r="C18" i="8"/>
  <c r="B15" i="8"/>
  <c r="E9" i="8"/>
  <c r="E8" i="8"/>
  <c r="C34" i="4"/>
  <c r="F33" i="4"/>
  <c r="F28" i="4"/>
  <c r="C34" i="2" l="1"/>
  <c r="F33" i="2"/>
  <c r="F28" i="2"/>
</calcChain>
</file>

<file path=xl/sharedStrings.xml><?xml version="1.0" encoding="utf-8"?>
<sst xmlns="http://schemas.openxmlformats.org/spreadsheetml/2006/main" count="333" uniqueCount="118">
  <si>
    <r>
      <t xml:space="preserve">Mew = population mean = </t>
    </r>
    <r>
      <rPr>
        <b/>
        <sz val="11"/>
        <color theme="1"/>
        <rFont val="Arial"/>
        <family val="2"/>
      </rPr>
      <t>μ</t>
    </r>
  </si>
  <si>
    <r>
      <t xml:space="preserve">Sigma = population standard deviation = </t>
    </r>
    <r>
      <rPr>
        <b/>
        <sz val="11"/>
        <color theme="1"/>
        <rFont val="Symbol"/>
        <family val="1"/>
        <charset val="2"/>
      </rPr>
      <t>s</t>
    </r>
  </si>
  <si>
    <r>
      <t xml:space="preserve">Standard Error = Standard Deviation for the Sampling distribution of Xbar = </t>
    </r>
    <r>
      <rPr>
        <b/>
        <sz val="11"/>
        <color theme="1"/>
        <rFont val="Calibri"/>
        <family val="2"/>
        <scheme val="minor"/>
      </rPr>
      <t>SE</t>
    </r>
  </si>
  <si>
    <r>
      <t xml:space="preserve">Hypothesized Value of Population Mean = </t>
    </r>
    <r>
      <rPr>
        <sz val="11"/>
        <color theme="1"/>
        <rFont val="Arial"/>
        <family val="2"/>
      </rPr>
      <t>μ</t>
    </r>
    <r>
      <rPr>
        <vertAlign val="subscript"/>
        <sz val="11"/>
        <color theme="1"/>
        <rFont val="Calibri"/>
        <family val="2"/>
      </rPr>
      <t>0</t>
    </r>
    <r>
      <rPr>
        <sz val="11"/>
        <color theme="1"/>
        <rFont val="Calibri"/>
        <family val="2"/>
        <scheme val="minor"/>
      </rPr>
      <t xml:space="preserve"> = Assumed Value of Population Mean used for testing procedure</t>
    </r>
  </si>
  <si>
    <r>
      <t xml:space="preserve">sample size = </t>
    </r>
    <r>
      <rPr>
        <b/>
        <sz val="11"/>
        <color theme="1"/>
        <rFont val="Calibri"/>
        <family val="2"/>
        <scheme val="minor"/>
      </rPr>
      <t>n</t>
    </r>
  </si>
  <si>
    <r>
      <t xml:space="preserve">Sample Mean = </t>
    </r>
    <r>
      <rPr>
        <b/>
        <sz val="11"/>
        <color theme="1"/>
        <rFont val="Calibri"/>
        <family val="2"/>
        <scheme val="minor"/>
      </rPr>
      <t>Xbar</t>
    </r>
  </si>
  <si>
    <r>
      <t xml:space="preserve">Sample Standard Deviation (for when sigma not known) = </t>
    </r>
    <r>
      <rPr>
        <b/>
        <sz val="11"/>
        <color theme="1"/>
        <rFont val="Calibri"/>
        <family val="2"/>
        <scheme val="minor"/>
      </rPr>
      <t>s</t>
    </r>
  </si>
  <si>
    <r>
      <t xml:space="preserve">Alpha = </t>
    </r>
    <r>
      <rPr>
        <b/>
        <sz val="11"/>
        <color theme="1"/>
        <rFont val="Symbol"/>
        <family val="1"/>
        <charset val="2"/>
      </rPr>
      <t>a</t>
    </r>
    <r>
      <rPr>
        <sz val="11"/>
        <color theme="1"/>
        <rFont val="Calibri"/>
        <family val="2"/>
      </rPr>
      <t xml:space="preserve"> = Risk of rejecting (Original Statement) H</t>
    </r>
    <r>
      <rPr>
        <vertAlign val="subscript"/>
        <sz val="11"/>
        <color theme="1"/>
        <rFont val="Calibri"/>
        <family val="2"/>
      </rPr>
      <t>0</t>
    </r>
    <r>
      <rPr>
        <sz val="11"/>
        <color theme="1"/>
        <rFont val="Calibri"/>
        <family val="2"/>
      </rPr>
      <t xml:space="preserve"> when it is actually true = Type 1 Error</t>
    </r>
  </si>
  <si>
    <r>
      <t>Test Statistic = Used to determine whether to reject H</t>
    </r>
    <r>
      <rPr>
        <vertAlign val="subscript"/>
        <sz val="11"/>
        <color theme="1"/>
        <rFont val="Calibri"/>
        <family val="2"/>
        <scheme val="minor"/>
      </rPr>
      <t>0</t>
    </r>
    <r>
      <rPr>
        <sz val="11"/>
        <color theme="1"/>
        <rFont val="Calibri"/>
        <family val="2"/>
        <scheme val="minor"/>
      </rPr>
      <t xml:space="preserve"> and accept H</t>
    </r>
    <r>
      <rPr>
        <vertAlign val="subscript"/>
        <sz val="11"/>
        <color theme="1"/>
        <rFont val="Calibri"/>
        <family val="2"/>
        <scheme val="minor"/>
      </rPr>
      <t xml:space="preserve">a </t>
    </r>
    <r>
      <rPr>
        <sz val="11"/>
        <color theme="1"/>
        <rFont val="Calibri"/>
        <family val="2"/>
        <scheme val="minor"/>
      </rPr>
      <t>= Number of SE above or below hypothesized mean</t>
    </r>
  </si>
  <si>
    <r>
      <t xml:space="preserve">Use </t>
    </r>
    <r>
      <rPr>
        <b/>
        <sz val="11"/>
        <color theme="1"/>
        <rFont val="Calibri"/>
        <family val="2"/>
        <scheme val="minor"/>
      </rPr>
      <t>z</t>
    </r>
    <r>
      <rPr>
        <sz val="11"/>
        <color theme="1"/>
        <rFont val="Calibri"/>
        <family val="2"/>
        <scheme val="minor"/>
      </rPr>
      <t xml:space="preserve"> test statistic if Sigma known or can be estimated, or you are significance Testing a Proportion and all 4 binomial tests have been met</t>
    </r>
  </si>
  <si>
    <r>
      <t xml:space="preserve">Use </t>
    </r>
    <r>
      <rPr>
        <b/>
        <sz val="11"/>
        <color theme="1"/>
        <rFont val="Calibri"/>
        <family val="2"/>
        <scheme val="minor"/>
      </rPr>
      <t>t</t>
    </r>
    <r>
      <rPr>
        <sz val="11"/>
        <color theme="1"/>
        <rFont val="Calibri"/>
        <family val="2"/>
        <scheme val="minor"/>
      </rPr>
      <t xml:space="preserve"> test statistic if Sigma NOT known or can be estimated</t>
    </r>
  </si>
  <si>
    <t>A statement from an official report said that Realtors make $85,000 a year (national mean). Researcher thinks that Realtors in the Des Moines area have a mean annual salary of more than 85,000 a year. At alpha = .05, sigma = $12,549, n = 36 and sample mean = $88,595, can we conclude that realtors in the Des Moines area make more than $85,000?</t>
  </si>
  <si>
    <t>Hypothesis Test (Significance Test)</t>
  </si>
  <si>
    <t>Point of view:</t>
  </si>
  <si>
    <t>Researcher who believes that Des Moines realtors have an annual mean greater than $85,000</t>
  </si>
  <si>
    <t>Goal:</t>
  </si>
  <si>
    <t>Run Hypothesis test to provide statistical evidence to support the claim that Des Moines</t>
  </si>
  <si>
    <r>
      <t xml:space="preserve">Realtors have an annual mean salary of more than $85,000. </t>
    </r>
    <r>
      <rPr>
        <b/>
        <sz val="11"/>
        <color theme="1"/>
        <rFont val="Calibri"/>
        <family val="2"/>
        <scheme val="minor"/>
      </rPr>
      <t>Mew &gt; 85000</t>
    </r>
    <r>
      <rPr>
        <sz val="11"/>
        <color theme="1"/>
        <rFont val="Calibri"/>
        <family val="2"/>
        <scheme val="minor"/>
      </rPr>
      <t xml:space="preserve"> &gt;&gt;&gt; 1 tail right</t>
    </r>
  </si>
  <si>
    <t>Sample Salaries</t>
  </si>
  <si>
    <r>
      <t>Step 1: List H</t>
    </r>
    <r>
      <rPr>
        <b/>
        <vertAlign val="subscript"/>
        <sz val="11"/>
        <color theme="0"/>
        <rFont val="Calibri"/>
        <family val="2"/>
        <scheme val="minor"/>
      </rPr>
      <t>0</t>
    </r>
    <r>
      <rPr>
        <b/>
        <sz val="11"/>
        <color theme="0"/>
        <rFont val="Calibri"/>
        <family val="2"/>
        <scheme val="minor"/>
      </rPr>
      <t xml:space="preserve"> and H</t>
    </r>
    <r>
      <rPr>
        <b/>
        <vertAlign val="subscript"/>
        <sz val="11"/>
        <color theme="0"/>
        <rFont val="Calibri"/>
        <family val="2"/>
        <scheme val="minor"/>
      </rPr>
      <t>a</t>
    </r>
  </si>
  <si>
    <t>Step 2: Select Alpha</t>
  </si>
  <si>
    <t>Alpha =</t>
  </si>
  <si>
    <r>
      <t xml:space="preserve">Alpha = </t>
    </r>
    <r>
      <rPr>
        <b/>
        <sz val="11"/>
        <color theme="1"/>
        <rFont val="Symbol"/>
        <family val="1"/>
        <charset val="2"/>
      </rPr>
      <t>a</t>
    </r>
    <r>
      <rPr>
        <sz val="11"/>
        <color theme="1"/>
        <rFont val="Calibri"/>
        <family val="2"/>
      </rPr>
      <t xml:space="preserve"> = Risk of rejecting H</t>
    </r>
    <r>
      <rPr>
        <vertAlign val="subscript"/>
        <sz val="11"/>
        <color theme="1"/>
        <rFont val="Calibri"/>
        <family val="2"/>
      </rPr>
      <t>0</t>
    </r>
    <r>
      <rPr>
        <sz val="11"/>
        <color theme="1"/>
        <rFont val="Calibri"/>
        <family val="2"/>
      </rPr>
      <t xml:space="preserve"> when it is actually true = Type 1 Error</t>
    </r>
  </si>
  <si>
    <r>
      <t>At alpha = 0.05, 5% risk of rejecting H</t>
    </r>
    <r>
      <rPr>
        <vertAlign val="subscript"/>
        <sz val="11"/>
        <color theme="1"/>
        <rFont val="Calibri"/>
        <family val="2"/>
        <scheme val="minor"/>
      </rPr>
      <t>0</t>
    </r>
    <r>
      <rPr>
        <sz val="11"/>
        <color theme="1"/>
        <rFont val="Calibri"/>
        <family val="2"/>
        <scheme val="minor"/>
      </rPr>
      <t xml:space="preserve"> even though it was true, if we reject Mew &lt;= $85,000, about 5 out of 100 times we will be incorrect.</t>
    </r>
  </si>
  <si>
    <t>Step 3: Draw Picture, Collect Data, Calculate Sample Statistics, Calculate Test Statistic</t>
  </si>
  <si>
    <t>Hypothesized Mean = μ0 =</t>
  </si>
  <si>
    <r>
      <t xml:space="preserve">Sigma = </t>
    </r>
    <r>
      <rPr>
        <sz val="11"/>
        <color theme="0"/>
        <rFont val="Symbol"/>
        <family val="1"/>
        <charset val="2"/>
      </rPr>
      <t>s</t>
    </r>
    <r>
      <rPr>
        <sz val="11"/>
        <color theme="0"/>
        <rFont val="Calibri"/>
        <family val="2"/>
      </rPr>
      <t xml:space="preserve"> =</t>
    </r>
  </si>
  <si>
    <t>Sample SD = s</t>
  </si>
  <si>
    <t>Test Statistic To Use:</t>
  </si>
  <si>
    <t>sample size = n</t>
  </si>
  <si>
    <t>Sample Mean = Xbar</t>
  </si>
  <si>
    <t xml:space="preserve"> =AVERAGE(values)</t>
  </si>
  <si>
    <r>
      <t xml:space="preserve">Alpha = </t>
    </r>
    <r>
      <rPr>
        <sz val="11"/>
        <color theme="0"/>
        <rFont val="Symbol"/>
        <family val="1"/>
        <charset val="2"/>
      </rPr>
      <t>a</t>
    </r>
    <r>
      <rPr>
        <sz val="11"/>
        <color theme="0"/>
        <rFont val="Calibri"/>
        <family val="2"/>
        <scheme val="minor"/>
      </rPr>
      <t xml:space="preserve"> =</t>
    </r>
  </si>
  <si>
    <t>Type of Test</t>
  </si>
  <si>
    <t>SE</t>
  </si>
  <si>
    <t>Standard Error = Standard Deviation for the Sampling distribution of Xbar = SE</t>
  </si>
  <si>
    <r>
      <t xml:space="preserve"> =(Xbar - </t>
    </r>
    <r>
      <rPr>
        <sz val="11"/>
        <color theme="1"/>
        <rFont val="Arial"/>
        <family val="2"/>
      </rPr>
      <t>μ</t>
    </r>
    <r>
      <rPr>
        <vertAlign val="subscript"/>
        <sz val="11"/>
        <color theme="1"/>
        <rFont val="Calibri"/>
        <family val="2"/>
      </rPr>
      <t>0</t>
    </r>
    <r>
      <rPr>
        <sz val="11"/>
        <color theme="1"/>
        <rFont val="Calibri"/>
        <family val="2"/>
      </rPr>
      <t>)/SE</t>
    </r>
  </si>
  <si>
    <t>Sample Error in numerator, Standard Deviations in Denominator = "How Many SD above or below Hypothesized Pop Mean</t>
  </si>
  <si>
    <t>Step 4: Create p-value Rejection Rule and calculate p-value</t>
  </si>
  <si>
    <t>Rejection Rule:</t>
  </si>
  <si>
    <r>
      <t>p-value &lt;= alpha,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</si>
  <si>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p-value One Tail To Right</t>
  </si>
  <si>
    <t xml:space="preserve"> =1-NORM.S.DIST(z,1)</t>
  </si>
  <si>
    <t>Probability of getting Test Statistic or higher</t>
  </si>
  <si>
    <t>Step 4: Calculate Critical Value and Critical Value Rejection Rule</t>
  </si>
  <si>
    <r>
      <t>Test Statistic &gt;=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</si>
  <si>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Right</t>
  </si>
  <si>
    <t xml:space="preserve"> =NORM.S.INV(1-alpha)</t>
  </si>
  <si>
    <t>This is the hurdle Point</t>
  </si>
  <si>
    <t>Step 5: Write Conclusion</t>
  </si>
  <si>
    <t>Because the p-value of 0.043 &lt;= alpha of 0.05, we reject H0 and accept Ha.</t>
  </si>
  <si>
    <t>Because the test statistic of 1.72 &gt;= critical value of 1.645, we reject H0 and accept Ha.</t>
  </si>
  <si>
    <t>The statistical evidence suggests that the mean annual salary for realtors in Des Moines is</t>
  </si>
  <si>
    <t>greater than the national mean.</t>
  </si>
  <si>
    <t>At an alpha of 0.05, our sample mean of $88,595 provides statistically significant evidence that</t>
  </si>
  <si>
    <t>the mean annual salary for realtors in Des Moines is greater than the national mean.</t>
  </si>
  <si>
    <t>We do run a 5% risk of a Type 1 Error that we might say that the mean annual salary for</t>
  </si>
  <si>
    <t>realtors in Des Moines is greater than $85,00, when it is not greater than $85,000.</t>
  </si>
  <si>
    <t>.</t>
  </si>
  <si>
    <r>
      <t>H</t>
    </r>
    <r>
      <rPr>
        <vertAlign val="subscript"/>
        <sz val="11"/>
        <color theme="1"/>
        <rFont val="Calibri"/>
        <family val="2"/>
        <scheme val="minor"/>
      </rPr>
      <t>0</t>
    </r>
    <r>
      <rPr>
        <sz val="11"/>
        <color theme="1"/>
        <rFont val="Calibri"/>
        <family val="2"/>
        <scheme val="minor"/>
      </rPr>
      <t xml:space="preserve"> : </t>
    </r>
    <r>
      <rPr>
        <sz val="11"/>
        <color theme="1"/>
        <rFont val="Arial"/>
        <family val="2"/>
      </rPr>
      <t>μ</t>
    </r>
    <r>
      <rPr>
        <sz val="22.75"/>
        <color theme="1"/>
        <rFont val="Calibri"/>
        <family val="2"/>
      </rPr>
      <t xml:space="preserve"> </t>
    </r>
  </si>
  <si>
    <r>
      <t>H</t>
    </r>
    <r>
      <rPr>
        <vertAlign val="subscript"/>
        <sz val="11"/>
        <color theme="1"/>
        <rFont val="Calibri"/>
        <family val="2"/>
        <scheme val="minor"/>
      </rPr>
      <t>a</t>
    </r>
    <r>
      <rPr>
        <sz val="11"/>
        <color theme="1"/>
        <rFont val="Calibri"/>
        <family val="2"/>
        <scheme val="minor"/>
      </rPr>
      <t xml:space="preserve"> : </t>
    </r>
    <r>
      <rPr>
        <sz val="11"/>
        <color theme="1"/>
        <rFont val="Arial"/>
        <family val="2"/>
      </rPr>
      <t>μ</t>
    </r>
    <r>
      <rPr>
        <sz val="22.75"/>
        <color theme="1"/>
        <rFont val="Calibri"/>
        <family val="2"/>
      </rPr>
      <t xml:space="preserve"> </t>
    </r>
  </si>
  <si>
    <t>A bottle of "Yummy Red Catsup" is labeled as having 16 oz. of catsup. A consumers group in the Green Valley area believes that the bottles are filled with less than 16 oz and asks a government agency to investigate the underfilling. At the 0.05 significance level, can the government agency conclude that the bottle is being underfilled in the Green Valley area? (From the companies data they estimate the population standard deviation to be 0.5 oz.)</t>
  </si>
  <si>
    <t>Consumer group and government agency are concerned about underfilling and label accuracy.</t>
  </si>
  <si>
    <t>Run Hypothesis test to provide statistical evidence to support the claim that the bottles are</t>
  </si>
  <si>
    <t>being underfilled.</t>
  </si>
  <si>
    <t xml:space="preserve"> &lt;&lt;&lt;&lt;&lt;&lt;&lt; === One Tail to the Left</t>
  </si>
  <si>
    <t>oz. per Bottle</t>
  </si>
  <si>
    <t>p-value One Tail To Left</t>
  </si>
  <si>
    <t xml:space="preserve"> =NORM.S.DIST(z,1)</t>
  </si>
  <si>
    <t>Probability of getting Test Statistic or lower</t>
  </si>
  <si>
    <r>
      <t>Test Statistic &lt;=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</si>
  <si>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Left</t>
  </si>
  <si>
    <t xml:space="preserve"> =NORM.S.INV(alpha)</t>
  </si>
  <si>
    <t>Because our p-value of .21 is bigger than our alpha of .05, we Fail To Reject H0.</t>
  </si>
  <si>
    <t>Because our tests statistic of -0.8 is bigger than our critical value of -1.645, we Fail To Reject H0.</t>
  </si>
  <si>
    <t>The sample evidence suggests that the mean amount of catsup in the "Yummy Red Catsup"</t>
  </si>
  <si>
    <t>bottles is not less than 16 oz.</t>
  </si>
  <si>
    <t>At an alpha of 0.05 the sample mean of 15.96 oz. does not provide statistically significant</t>
  </si>
  <si>
    <t>evidence to suggest that the bottles are being underfilled in the Green Valley area.</t>
  </si>
  <si>
    <t>We do run the Beta Risk (Type 2 Error) of Failing to accept the Alternative (underfilling),</t>
  </si>
  <si>
    <t>when the H0 was false. Not accept Ha, when it is true.</t>
  </si>
  <si>
    <t>False Negative: Not selecting Ha, when it is true.</t>
  </si>
  <si>
    <t>The School Newspaper stated that the proportion of students who knew when the presidential election would be held was 15%. A researcher thought that this was low and wanted to show that the proportion of students who knew when the presidential election would be held is higher than 15%. The researcher took a random sample and made sure that he got respondents from all of the different demographics, including night students, online students, new immigrants and others. At alpha = 0.01, can the researcher conclude that more than 15% of the students know when the presidential election will be held?</t>
  </si>
  <si>
    <t>Knew When Election Was</t>
  </si>
  <si>
    <t>Binomial?</t>
  </si>
  <si>
    <t>No</t>
  </si>
  <si>
    <t>Fixed Number of Trials?</t>
  </si>
  <si>
    <t>Yes</t>
  </si>
  <si>
    <t>Prob stays same each time</t>
  </si>
  <si>
    <t>Yes or No</t>
  </si>
  <si>
    <t>Trials are independent</t>
  </si>
  <si>
    <t>(randomly selected and not all grouped together by similar traits)</t>
  </si>
  <si>
    <t>Each Trial result in success or not success</t>
  </si>
  <si>
    <t>Assume True: n*p &gt;= 5</t>
  </si>
  <si>
    <t>Assume True: n*(1-p) &gt;= 5</t>
  </si>
  <si>
    <t>Success =</t>
  </si>
  <si>
    <t>Know when election is</t>
  </si>
  <si>
    <t>Not Success</t>
  </si>
  <si>
    <t>Does not know</t>
  </si>
  <si>
    <r>
      <t>Hypothesized Pop Proportion = p</t>
    </r>
    <r>
      <rPr>
        <vertAlign val="subscript"/>
        <sz val="11"/>
        <color theme="1"/>
        <rFont val="Calibri"/>
        <family val="2"/>
        <scheme val="minor"/>
      </rPr>
      <t>0</t>
    </r>
    <r>
      <rPr>
        <sz val="11"/>
        <color theme="1"/>
        <rFont val="Calibri"/>
        <family val="2"/>
        <scheme val="minor"/>
      </rPr>
      <t xml:space="preserve"> =</t>
    </r>
  </si>
  <si>
    <t>Test:</t>
  </si>
  <si>
    <t xml:space="preserve"> &gt;&gt;&gt;&gt;&gt;&gt;&gt; 1 tail to right</t>
  </si>
  <si>
    <t>n = students</t>
  </si>
  <si>
    <t>=COUNTA(A4:A155)</t>
  </si>
  <si>
    <t>Relative Frequency from Chapter 2</t>
  </si>
  <si>
    <t>=COUNTIF($A$4:$A$155,D10)</t>
  </si>
  <si>
    <t>=COUNTIF($A$4:$A$155,D11)</t>
  </si>
  <si>
    <t>=D18/$D$17</t>
  </si>
  <si>
    <t>=D19/$D$17</t>
  </si>
  <si>
    <t>Step 1:</t>
  </si>
  <si>
    <r>
      <t>H</t>
    </r>
    <r>
      <rPr>
        <vertAlign val="subscript"/>
        <sz val="11"/>
        <color theme="1"/>
        <rFont val="Calibri"/>
        <family val="2"/>
        <scheme val="minor"/>
      </rPr>
      <t>0</t>
    </r>
    <r>
      <rPr>
        <sz val="11"/>
        <color theme="1"/>
        <rFont val="Calibri"/>
        <family val="2"/>
        <scheme val="minor"/>
      </rPr>
      <t xml:space="preserve"> : p</t>
    </r>
  </si>
  <si>
    <r>
      <t>H</t>
    </r>
    <r>
      <rPr>
        <vertAlign val="subscript"/>
        <sz val="11"/>
        <color theme="1"/>
        <rFont val="Calibri"/>
        <family val="2"/>
        <scheme val="minor"/>
      </rPr>
      <t>a</t>
    </r>
    <r>
      <rPr>
        <sz val="11"/>
        <color theme="1"/>
        <rFont val="Calibri"/>
        <family val="2"/>
        <scheme val="minor"/>
      </rPr>
      <t xml:space="preserve"> : p</t>
    </r>
  </si>
  <si>
    <t>Step 2:</t>
  </si>
  <si>
    <t>alpha</t>
  </si>
  <si>
    <r>
      <t xml:space="preserve"> =SQRT(p</t>
    </r>
    <r>
      <rPr>
        <vertAlign val="subscript"/>
        <sz val="11"/>
        <color theme="1"/>
        <rFont val="Calibri"/>
        <family val="2"/>
        <scheme val="minor"/>
      </rPr>
      <t>0</t>
    </r>
    <r>
      <rPr>
        <sz val="11"/>
        <color theme="1"/>
        <rFont val="Calibri"/>
        <family val="2"/>
        <scheme val="minor"/>
      </rPr>
      <t>*(1-p</t>
    </r>
    <r>
      <rPr>
        <vertAlign val="subscript"/>
        <sz val="11"/>
        <color theme="1"/>
        <rFont val="Calibri"/>
        <family val="2"/>
        <scheme val="minor"/>
      </rPr>
      <t>0</t>
    </r>
    <r>
      <rPr>
        <sz val="11"/>
        <color theme="1"/>
        <rFont val="Calibri"/>
        <family val="2"/>
        <scheme val="minor"/>
      </rPr>
      <t>)/n)</t>
    </r>
  </si>
  <si>
    <t>Test Statistic = z</t>
  </si>
  <si>
    <r>
      <t xml:space="preserve"> =(Pbar - p</t>
    </r>
    <r>
      <rPr>
        <vertAlign val="subscript"/>
        <sz val="11"/>
        <color theme="1"/>
        <rFont val="Calibri"/>
        <family val="2"/>
        <scheme val="minor"/>
      </rPr>
      <t>0</t>
    </r>
    <r>
      <rPr>
        <sz val="11"/>
        <color theme="1"/>
        <rFont val="Calibri"/>
        <family val="2"/>
        <scheme val="minor"/>
      </rPr>
      <t>)/SE</t>
    </r>
  </si>
  <si>
    <t xml:space="preserve"> =NORM.S.INV(1-E27)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</si>
</sst>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 #,##0.00_);_(* \(#,##0.00\);_(* &quot;-&quot;??_);_(@_)"/>
    <numFmt numFmtId="166" formatCode="0.00000000"/>
    <numFmt numFmtId="169" formatCode="#,##0.00000000000;[Red]#,##0.00000000000"/>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1"/>
      <name val="Arial"/>
      <family val="2"/>
    </font>
    <font>
      <b/>
      <sz val="11"/>
      <color theme="1"/>
      <name val="Symbol"/>
      <family val="1"/>
      <charset val="2"/>
    </font>
    <font>
      <sz val="11"/>
      <color theme="1"/>
      <name val="Arial"/>
      <family val="2"/>
    </font>
    <font>
      <vertAlign val="subscript"/>
      <sz val="11"/>
      <color theme="1"/>
      <name val="Calibri"/>
      <family val="2"/>
    </font>
    <font>
      <sz val="11"/>
      <color theme="1"/>
      <name val="Calibri"/>
      <family val="2"/>
    </font>
    <font>
      <vertAlign val="subscript"/>
      <sz val="11"/>
      <color theme="1"/>
      <name val="Calibri"/>
      <family val="2"/>
      <scheme val="minor"/>
    </font>
    <font>
      <b/>
      <vertAlign val="subscript"/>
      <sz val="11"/>
      <color theme="0"/>
      <name val="Calibri"/>
      <family val="2"/>
      <scheme val="minor"/>
    </font>
    <font>
      <sz val="11"/>
      <color theme="0"/>
      <name val="Symbol"/>
      <family val="1"/>
      <charset val="2"/>
    </font>
    <font>
      <sz val="11"/>
      <color theme="0"/>
      <name val="Calibri"/>
      <family val="2"/>
    </font>
    <font>
      <sz val="11"/>
      <name val="Calibri"/>
      <family val="2"/>
      <scheme val="minor"/>
    </font>
    <font>
      <vertAlign val="subscript"/>
      <sz val="11"/>
      <name val="Calibri"/>
      <family val="2"/>
      <scheme val="minor"/>
    </font>
    <font>
      <sz val="22.75"/>
      <color theme="1"/>
      <name val="Calibri"/>
      <family val="2"/>
    </font>
    <font>
      <b/>
      <sz val="12"/>
      <name val="Times New Roman"/>
      <family val="1"/>
    </font>
  </fonts>
  <fills count="8">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0070C0"/>
        <bgColor indexed="64"/>
      </patternFill>
    </fill>
    <fill>
      <patternFill patternType="solid">
        <fgColor rgb="FFCCFFCC"/>
        <bgColor indexed="64"/>
      </patternFill>
    </fill>
    <fill>
      <patternFill patternType="solid">
        <fgColor rgb="FFFFFF00"/>
        <bgColor indexed="64"/>
      </patternFill>
    </fill>
    <fill>
      <patternFill patternType="solid">
        <fgColor theme="5" tint="0.79998168889431442"/>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165" fontId="1" fillId="0" borderId="0" applyFont="0" applyFill="0" applyBorder="0" applyAlignment="0" applyProtection="0"/>
  </cellStyleXfs>
  <cellXfs count="62">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4" fillId="3" borderId="1" xfId="0" applyFont="1" applyFill="1" applyBorder="1"/>
    <xf numFmtId="0" fontId="4" fillId="3" borderId="4" xfId="0" applyFont="1" applyFill="1" applyBorder="1"/>
    <xf numFmtId="0" fontId="3" fillId="0" borderId="0" xfId="0" applyFont="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4" xfId="0" applyBorder="1"/>
    <xf numFmtId="0" fontId="0" fillId="0" borderId="7" xfId="0" applyBorder="1"/>
    <xf numFmtId="0" fontId="0" fillId="0" borderId="8" xfId="0" applyBorder="1"/>
    <xf numFmtId="0" fontId="0" fillId="0" borderId="9" xfId="0" applyBorder="1"/>
    <xf numFmtId="0" fontId="2" fillId="4" borderId="1" xfId="0" applyFont="1" applyFill="1" applyBorder="1"/>
    <xf numFmtId="0" fontId="0" fillId="0" borderId="10" xfId="0" applyBorder="1"/>
    <xf numFmtId="164" fontId="0" fillId="0" borderId="0" xfId="0" applyNumberFormat="1"/>
    <xf numFmtId="0" fontId="2" fillId="4" borderId="10" xfId="0" applyFont="1" applyFill="1" applyBorder="1"/>
    <xf numFmtId="0" fontId="4" fillId="4" borderId="2" xfId="0" applyFont="1" applyFill="1" applyBorder="1"/>
    <xf numFmtId="0" fontId="4" fillId="3" borderId="10" xfId="0" applyFont="1" applyFill="1" applyBorder="1"/>
    <xf numFmtId="164" fontId="0" fillId="0" borderId="10" xfId="0" applyNumberFormat="1" applyBorder="1"/>
    <xf numFmtId="164" fontId="0" fillId="0" borderId="10" xfId="1" applyNumberFormat="1" applyFont="1" applyBorder="1"/>
    <xf numFmtId="0" fontId="0" fillId="0" borderId="10" xfId="1" applyNumberFormat="1" applyFont="1" applyBorder="1"/>
    <xf numFmtId="0" fontId="0" fillId="5" borderId="10" xfId="0" applyFill="1" applyBorder="1"/>
    <xf numFmtId="164" fontId="0" fillId="5" borderId="10" xfId="1" applyNumberFormat="1" applyFont="1" applyFill="1" applyBorder="1"/>
    <xf numFmtId="0" fontId="4" fillId="4" borderId="3" xfId="0" applyFont="1" applyFill="1" applyBorder="1"/>
    <xf numFmtId="0" fontId="4" fillId="3" borderId="0" xfId="0" applyFont="1" applyFill="1"/>
    <xf numFmtId="0" fontId="14" fillId="2" borderId="1" xfId="0" applyFont="1" applyFill="1" applyBorder="1"/>
    <xf numFmtId="0" fontId="0" fillId="2" borderId="2" xfId="0" applyFill="1" applyBorder="1"/>
    <xf numFmtId="0" fontId="0" fillId="2" borderId="3" xfId="0" applyFill="1" applyBorder="1"/>
    <xf numFmtId="0" fontId="0" fillId="5" borderId="11" xfId="0" applyFill="1" applyBorder="1"/>
    <xf numFmtId="0" fontId="14" fillId="2" borderId="3" xfId="0" applyFont="1" applyFill="1" applyBorder="1"/>
    <xf numFmtId="0" fontId="14" fillId="2" borderId="5" xfId="0" applyFont="1" applyFill="1" applyBorder="1"/>
    <xf numFmtId="0" fontId="0" fillId="2" borderId="6" xfId="0" applyFill="1" applyBorder="1"/>
    <xf numFmtId="0" fontId="14" fillId="2" borderId="4" xfId="0" applyFont="1" applyFill="1" applyBorder="1"/>
    <xf numFmtId="0" fontId="14" fillId="2" borderId="7" xfId="0" applyFont="1" applyFill="1" applyBorder="1"/>
    <xf numFmtId="0" fontId="0" fillId="2" borderId="8" xfId="0" applyFill="1" applyBorder="1"/>
    <xf numFmtId="0" fontId="14" fillId="2" borderId="9" xfId="0" applyFont="1" applyFill="1" applyBorder="1"/>
    <xf numFmtId="0" fontId="3" fillId="0" borderId="10" xfId="0" applyFont="1" applyBorder="1"/>
    <xf numFmtId="0" fontId="0" fillId="5" borderId="10" xfId="1" applyNumberFormat="1" applyFont="1" applyFill="1" applyBorder="1"/>
    <xf numFmtId="0" fontId="0" fillId="0" borderId="11" xfId="0" applyBorder="1"/>
    <xf numFmtId="0" fontId="17" fillId="0" borderId="10" xfId="0" applyFont="1" applyBorder="1" applyAlignment="1">
      <alignment wrapText="1"/>
    </xf>
    <xf numFmtId="0" fontId="0" fillId="6" borderId="10" xfId="0" applyFill="1" applyBorder="1"/>
    <xf numFmtId="0" fontId="0" fillId="6" borderId="10" xfId="0" applyFill="1" applyBorder="1" applyAlignment="1">
      <alignment wrapText="1"/>
    </xf>
    <xf numFmtId="0" fontId="0" fillId="0" borderId="10" xfId="0" applyBorder="1" applyAlignment="1">
      <alignment wrapText="1"/>
    </xf>
    <xf numFmtId="0" fontId="0" fillId="0" borderId="12" xfId="0" applyBorder="1"/>
    <xf numFmtId="0" fontId="0" fillId="0" borderId="13" xfId="0" applyBorder="1"/>
    <xf numFmtId="166" fontId="0" fillId="5" borderId="10" xfId="0" applyNumberFormat="1" applyFill="1" applyBorder="1"/>
    <xf numFmtId="0" fontId="0" fillId="7" borderId="5" xfId="0" applyFill="1" applyBorder="1"/>
    <xf numFmtId="0" fontId="0" fillId="7" borderId="6" xfId="0" applyFill="1" applyBorder="1"/>
    <xf numFmtId="0" fontId="0" fillId="7" borderId="4" xfId="0" applyFill="1" applyBorder="1"/>
    <xf numFmtId="0" fontId="0" fillId="7" borderId="1" xfId="0" applyFill="1" applyBorder="1"/>
    <xf numFmtId="0" fontId="0" fillId="7" borderId="2" xfId="0" applyFill="1" applyBorder="1"/>
    <xf numFmtId="0" fontId="0" fillId="7" borderId="3" xfId="0" applyFill="1" applyBorder="1"/>
    <xf numFmtId="0" fontId="0" fillId="7" borderId="7" xfId="0" applyFill="1" applyBorder="1"/>
    <xf numFmtId="0" fontId="0" fillId="7" borderId="8" xfId="0" applyFill="1" applyBorder="1"/>
    <xf numFmtId="0" fontId="0" fillId="7" borderId="9" xfId="0" applyFill="1" applyBorder="1"/>
    <xf numFmtId="0" fontId="3" fillId="0" borderId="12" xfId="0" applyFont="1" applyBorder="1"/>
    <xf numFmtId="9" fontId="0" fillId="0" borderId="10" xfId="0" applyNumberFormat="1" applyBorder="1"/>
    <xf numFmtId="169" fontId="0" fillId="5" borderId="10" xfId="0" applyNumberFormat="1" applyFill="1" applyBorder="1"/>
  </cellXfs>
  <cellStyles count="2">
    <cellStyle name="Comma 2" xfId="1" xr:uid="{B3DE0540-CCB5-4C00-8CB7-C6EACCE5F7E3}"/>
    <cellStyle name="Normal" xfId="0" builtinId="0"/>
  </cellStyles>
  <dxfs count="6">
    <dxf>
      <font>
        <color theme="0"/>
      </font>
    </dxf>
    <dxf>
      <font>
        <color theme="5" tint="0.79998168889431442"/>
      </font>
      <fill>
        <patternFill>
          <bgColor theme="5" tint="0.79998168889431442"/>
        </patternFill>
      </fill>
    </dxf>
    <dxf>
      <font>
        <color theme="0"/>
      </font>
    </dxf>
    <dxf>
      <font>
        <color rgb="FFFFFF99"/>
      </font>
    </dxf>
    <dxf>
      <font>
        <color rgb="FFFFFF99"/>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C0374-A731-4E1E-9A8C-26A387ECD52E}">
  <dimension ref="A1:L55"/>
  <sheetViews>
    <sheetView tabSelected="1" zoomScaleNormal="100" workbookViewId="0">
      <selection activeCell="D20" sqref="D20"/>
    </sheetView>
  </sheetViews>
  <sheetFormatPr defaultRowHeight="14.4" x14ac:dyDescent="0.3"/>
  <cols>
    <col min="1" max="1" width="13.6640625" bestFit="1" customWidth="1"/>
    <col min="2" max="2" width="2" customWidth="1"/>
    <col min="3" max="3" width="26.33203125" customWidth="1"/>
    <col min="4" max="4" width="13.88671875" customWidth="1"/>
    <col min="5" max="5" width="5.33203125" customWidth="1"/>
    <col min="6" max="6" width="9.5546875" bestFit="1" customWidth="1"/>
    <col min="8" max="8" width="11.6640625" customWidth="1"/>
  </cols>
  <sheetData>
    <row r="1" spans="3:12" x14ac:dyDescent="0.3">
      <c r="C1" t="s">
        <v>0</v>
      </c>
    </row>
    <row r="2" spans="3:12" x14ac:dyDescent="0.3">
      <c r="C2" t="s">
        <v>1</v>
      </c>
    </row>
    <row r="3" spans="3:12" x14ac:dyDescent="0.3">
      <c r="C3" t="s">
        <v>2</v>
      </c>
    </row>
    <row r="4" spans="3:12" ht="15.6" x14ac:dyDescent="0.35">
      <c r="C4" t="s">
        <v>3</v>
      </c>
    </row>
    <row r="5" spans="3:12" x14ac:dyDescent="0.3">
      <c r="C5" t="s">
        <v>4</v>
      </c>
    </row>
    <row r="6" spans="3:12" x14ac:dyDescent="0.3">
      <c r="C6" t="s">
        <v>5</v>
      </c>
    </row>
    <row r="7" spans="3:12" x14ac:dyDescent="0.3">
      <c r="C7" t="s">
        <v>6</v>
      </c>
    </row>
    <row r="8" spans="3:12" ht="15.6" x14ac:dyDescent="0.35">
      <c r="C8" t="s">
        <v>7</v>
      </c>
    </row>
    <row r="9" spans="3:12" ht="15.6" x14ac:dyDescent="0.35">
      <c r="C9" t="s">
        <v>8</v>
      </c>
    </row>
    <row r="10" spans="3:12" x14ac:dyDescent="0.3">
      <c r="C10" t="s">
        <v>9</v>
      </c>
    </row>
    <row r="11" spans="3:12" x14ac:dyDescent="0.3">
      <c r="C11" t="s">
        <v>10</v>
      </c>
    </row>
    <row r="13" spans="3:12" ht="57.6" x14ac:dyDescent="0.3">
      <c r="C13" s="1" t="s">
        <v>11</v>
      </c>
      <c r="D13" s="2"/>
      <c r="E13" s="2"/>
      <c r="F13" s="2"/>
      <c r="G13" s="2"/>
      <c r="H13" s="2"/>
      <c r="I13" s="2"/>
      <c r="J13" s="3"/>
    </row>
    <row r="15" spans="3:12" x14ac:dyDescent="0.3">
      <c r="C15" s="4" t="s">
        <v>12</v>
      </c>
      <c r="D15" s="5"/>
    </row>
    <row r="16" spans="3:12" x14ac:dyDescent="0.3">
      <c r="C16" s="6" t="s">
        <v>13</v>
      </c>
      <c r="D16" s="7" t="s">
        <v>14</v>
      </c>
      <c r="E16" s="8"/>
      <c r="F16" s="8"/>
      <c r="G16" s="8"/>
      <c r="H16" s="8"/>
      <c r="I16" s="8"/>
      <c r="J16" s="8"/>
      <c r="K16" s="8"/>
      <c r="L16" s="9"/>
    </row>
    <row r="17" spans="1:12" x14ac:dyDescent="0.3">
      <c r="C17" s="6" t="s">
        <v>15</v>
      </c>
      <c r="D17" s="10" t="s">
        <v>16</v>
      </c>
      <c r="E17" s="11"/>
      <c r="F17" s="11"/>
      <c r="G17" s="11"/>
      <c r="H17" s="11"/>
      <c r="I17" s="11"/>
      <c r="J17" s="11"/>
      <c r="K17" s="11"/>
      <c r="L17" s="12"/>
    </row>
    <row r="18" spans="1:12" x14ac:dyDescent="0.3">
      <c r="D18" s="13" t="s">
        <v>17</v>
      </c>
      <c r="E18" s="14"/>
      <c r="F18" s="14"/>
      <c r="G18" s="14"/>
      <c r="H18" s="14"/>
      <c r="I18" s="14"/>
      <c r="J18" s="14"/>
      <c r="K18" s="14"/>
      <c r="L18" s="15"/>
    </row>
    <row r="19" spans="1:12" ht="15.6" x14ac:dyDescent="0.35">
      <c r="A19" s="6" t="s">
        <v>18</v>
      </c>
      <c r="C19" s="16" t="s">
        <v>19</v>
      </c>
      <c r="D19" s="17"/>
      <c r="E19" s="17"/>
      <c r="F19" s="17"/>
    </row>
    <row r="20" spans="1:12" x14ac:dyDescent="0.3">
      <c r="A20" s="18">
        <v>98356</v>
      </c>
      <c r="D20" s="17"/>
      <c r="E20" s="17"/>
      <c r="F20" s="17"/>
    </row>
    <row r="21" spans="1:12" x14ac:dyDescent="0.3">
      <c r="A21" s="18">
        <v>120491.99999999935</v>
      </c>
    </row>
    <row r="22" spans="1:12" ht="15.6" x14ac:dyDescent="0.35">
      <c r="A22" s="18">
        <v>119398</v>
      </c>
      <c r="C22" s="19" t="s">
        <v>20</v>
      </c>
      <c r="D22" s="17" t="s">
        <v>21</v>
      </c>
      <c r="E22" s="60">
        <v>0.05</v>
      </c>
      <c r="F22" t="s">
        <v>22</v>
      </c>
    </row>
    <row r="23" spans="1:12" ht="15.6" x14ac:dyDescent="0.35">
      <c r="A23" s="18">
        <v>92682</v>
      </c>
      <c r="F23" t="s">
        <v>23</v>
      </c>
    </row>
    <row r="24" spans="1:12" x14ac:dyDescent="0.3">
      <c r="A24" s="18">
        <v>113284</v>
      </c>
      <c r="C24" s="16" t="s">
        <v>24</v>
      </c>
      <c r="D24" s="20"/>
      <c r="E24" s="20"/>
      <c r="F24" s="20"/>
      <c r="G24" s="20"/>
      <c r="H24" s="20"/>
      <c r="I24" s="19"/>
    </row>
    <row r="25" spans="1:12" x14ac:dyDescent="0.3">
      <c r="A25" s="18">
        <v>79398</v>
      </c>
      <c r="C25" s="21" t="s">
        <v>25</v>
      </c>
      <c r="D25" s="22">
        <v>85000</v>
      </c>
    </row>
    <row r="26" spans="1:12" x14ac:dyDescent="0.3">
      <c r="A26" s="18">
        <v>82503</v>
      </c>
      <c r="C26" s="21" t="s">
        <v>26</v>
      </c>
      <c r="D26">
        <v>12549</v>
      </c>
    </row>
    <row r="27" spans="1:12" x14ac:dyDescent="0.3">
      <c r="A27" s="18">
        <v>81485</v>
      </c>
      <c r="C27" s="21" t="s">
        <v>27</v>
      </c>
      <c r="D27" s="23">
        <f>STDEV(A20:A55)</f>
        <v>15595.242345939134</v>
      </c>
    </row>
    <row r="28" spans="1:12" x14ac:dyDescent="0.3">
      <c r="A28" s="18">
        <v>84083</v>
      </c>
      <c r="C28" s="21" t="s">
        <v>28</v>
      </c>
      <c r="D28" s="17"/>
      <c r="F28" t="str">
        <f>IF(D28="","",IF(D28="z","Because Sigma Known",IF(D28="t","Because Sigma NOT Known","Please Enter a z or t")))</f>
        <v/>
      </c>
    </row>
    <row r="29" spans="1:12" x14ac:dyDescent="0.3">
      <c r="A29" s="18">
        <v>76384</v>
      </c>
      <c r="C29" s="21" t="s">
        <v>29</v>
      </c>
      <c r="D29" s="25">
        <v>36</v>
      </c>
      <c r="E29">
        <f>D29-1</f>
        <v>35</v>
      </c>
    </row>
    <row r="30" spans="1:12" x14ac:dyDescent="0.3">
      <c r="A30" s="18">
        <v>86539</v>
      </c>
      <c r="C30" s="21" t="s">
        <v>30</v>
      </c>
      <c r="D30" s="26">
        <f>AVERAGE(A20:A55)</f>
        <v>88594.999999999971</v>
      </c>
      <c r="F30" t="s">
        <v>31</v>
      </c>
    </row>
    <row r="31" spans="1:12" x14ac:dyDescent="0.3">
      <c r="A31" s="18">
        <v>69894</v>
      </c>
      <c r="C31" s="21" t="s">
        <v>32</v>
      </c>
      <c r="D31" s="60">
        <v>0.05</v>
      </c>
    </row>
    <row r="32" spans="1:12" x14ac:dyDescent="0.3">
      <c r="A32" s="18">
        <v>67810</v>
      </c>
      <c r="C32" s="21" t="s">
        <v>33</v>
      </c>
      <c r="D32" s="17"/>
    </row>
    <row r="33" spans="1:11" x14ac:dyDescent="0.3">
      <c r="A33" s="18">
        <v>84219</v>
      </c>
      <c r="C33" s="21" t="s">
        <v>34</v>
      </c>
      <c r="D33" s="25">
        <f>D27/SQRT(D29)</f>
        <v>2599.2070576565225</v>
      </c>
      <c r="F33" t="str">
        <f>IF(D28="","",IF(D28="z"," =Sigma/SQRT(n)",IF(D28="t"," =s/SQRT(n)",IF(OR(D28&lt;&gt;"z",D28&lt;&gt;"t"),"."))))</f>
        <v/>
      </c>
      <c r="H33" t="s">
        <v>35</v>
      </c>
    </row>
    <row r="34" spans="1:11" ht="15.6" x14ac:dyDescent="0.35">
      <c r="A34" s="18">
        <v>90242</v>
      </c>
      <c r="C34" s="21" t="str">
        <f>"Test Statistic = "&amp;IF(D28="z","z",IF(D28="t","t",""))&amp;" ="</f>
        <v>Test Statistic =  =</v>
      </c>
      <c r="D34" s="61">
        <f>(D30-D25)/D33</f>
        <v>1.3831141268296139</v>
      </c>
      <c r="F34" t="s">
        <v>36</v>
      </c>
      <c r="H34" t="s">
        <v>37</v>
      </c>
    </row>
    <row r="35" spans="1:11" x14ac:dyDescent="0.3">
      <c r="A35" s="18">
        <v>104294</v>
      </c>
    </row>
    <row r="36" spans="1:11" x14ac:dyDescent="0.3">
      <c r="A36" s="18">
        <v>86642</v>
      </c>
      <c r="C36" s="16" t="s">
        <v>38</v>
      </c>
      <c r="D36" s="20"/>
      <c r="E36" s="20"/>
      <c r="F36" s="20"/>
      <c r="G36" s="20"/>
      <c r="H36" s="27"/>
    </row>
    <row r="37" spans="1:11" ht="15.6" x14ac:dyDescent="0.35">
      <c r="A37" s="18">
        <v>85646</v>
      </c>
      <c r="C37" s="28" t="s">
        <v>39</v>
      </c>
      <c r="D37" s="29" t="s">
        <v>40</v>
      </c>
      <c r="E37" s="30"/>
      <c r="F37" s="30"/>
      <c r="G37" s="30"/>
      <c r="H37" s="31"/>
      <c r="I37" s="29"/>
      <c r="J37" s="30"/>
      <c r="K37" s="31"/>
    </row>
    <row r="38" spans="1:11" x14ac:dyDescent="0.3">
      <c r="A38" s="18">
        <v>73286</v>
      </c>
      <c r="C38" s="21" t="s">
        <v>41</v>
      </c>
      <c r="D38" s="32"/>
      <c r="G38" t="s">
        <v>42</v>
      </c>
      <c r="I38" t="s">
        <v>43</v>
      </c>
    </row>
    <row r="39" spans="1:11" x14ac:dyDescent="0.3">
      <c r="A39" s="18">
        <v>65074</v>
      </c>
    </row>
    <row r="40" spans="1:11" x14ac:dyDescent="0.3">
      <c r="A40" s="18">
        <v>77829</v>
      </c>
      <c r="C40" s="16" t="s">
        <v>44</v>
      </c>
      <c r="D40" s="20"/>
      <c r="E40" s="20"/>
      <c r="F40" s="20"/>
      <c r="G40" s="20"/>
      <c r="H40" s="27"/>
    </row>
    <row r="41" spans="1:11" ht="15.6" x14ac:dyDescent="0.35">
      <c r="A41" s="18">
        <v>106881</v>
      </c>
      <c r="C41" s="28" t="s">
        <v>39</v>
      </c>
      <c r="D41" s="29" t="s">
        <v>45</v>
      </c>
      <c r="E41" s="30"/>
      <c r="F41" s="30"/>
      <c r="G41" s="30"/>
      <c r="H41" s="31"/>
      <c r="I41" s="29"/>
      <c r="J41" s="30"/>
      <c r="K41" s="31"/>
    </row>
    <row r="42" spans="1:11" x14ac:dyDescent="0.3">
      <c r="A42" s="18">
        <v>83221</v>
      </c>
      <c r="C42" s="21" t="s">
        <v>46</v>
      </c>
      <c r="D42" s="25">
        <f>NORMSINV(1-D31)</f>
        <v>1.6448536269514715</v>
      </c>
      <c r="G42" t="s">
        <v>47</v>
      </c>
      <c r="I42" t="s">
        <v>48</v>
      </c>
    </row>
    <row r="43" spans="1:11" x14ac:dyDescent="0.3">
      <c r="A43" s="18">
        <v>88483</v>
      </c>
    </row>
    <row r="44" spans="1:11" x14ac:dyDescent="0.3">
      <c r="A44" s="18">
        <v>80998</v>
      </c>
    </row>
    <row r="45" spans="1:11" x14ac:dyDescent="0.3">
      <c r="A45" s="18">
        <v>84734</v>
      </c>
      <c r="C45" s="19" t="s">
        <v>49</v>
      </c>
    </row>
    <row r="46" spans="1:11" x14ac:dyDescent="0.3">
      <c r="A46" s="18">
        <v>126949</v>
      </c>
      <c r="C46" s="29" t="s">
        <v>50</v>
      </c>
      <c r="D46" s="30"/>
      <c r="E46" s="30"/>
      <c r="F46" s="30"/>
      <c r="G46" s="30"/>
      <c r="H46" s="30"/>
      <c r="I46" s="33"/>
    </row>
    <row r="47" spans="1:11" x14ac:dyDescent="0.3">
      <c r="A47" s="18">
        <v>64085</v>
      </c>
      <c r="C47" s="29" t="s">
        <v>51</v>
      </c>
      <c r="D47" s="30"/>
      <c r="E47" s="30"/>
      <c r="F47" s="30"/>
      <c r="G47" s="30"/>
      <c r="H47" s="30"/>
      <c r="I47" s="33"/>
    </row>
    <row r="48" spans="1:11" x14ac:dyDescent="0.3">
      <c r="A48" s="18">
        <v>81469</v>
      </c>
      <c r="C48" s="34" t="s">
        <v>52</v>
      </c>
      <c r="D48" s="35"/>
      <c r="E48" s="35"/>
      <c r="F48" s="35"/>
      <c r="G48" s="35"/>
      <c r="H48" s="35"/>
      <c r="I48" s="36"/>
    </row>
    <row r="49" spans="1:9" x14ac:dyDescent="0.3">
      <c r="A49" s="18">
        <v>85769</v>
      </c>
      <c r="C49" s="37" t="s">
        <v>53</v>
      </c>
      <c r="D49" s="38"/>
      <c r="E49" s="38"/>
      <c r="F49" s="38"/>
      <c r="G49" s="38"/>
      <c r="H49" s="38"/>
      <c r="I49" s="39"/>
    </row>
    <row r="50" spans="1:9" x14ac:dyDescent="0.3">
      <c r="A50" s="18">
        <v>98864</v>
      </c>
      <c r="C50" s="34" t="s">
        <v>54</v>
      </c>
      <c r="D50" s="35"/>
      <c r="E50" s="35"/>
      <c r="F50" s="35"/>
      <c r="G50" s="35"/>
      <c r="H50" s="35"/>
      <c r="I50" s="36"/>
    </row>
    <row r="51" spans="1:9" x14ac:dyDescent="0.3">
      <c r="A51" s="18">
        <v>92132</v>
      </c>
      <c r="C51" s="37" t="s">
        <v>55</v>
      </c>
      <c r="D51" s="38"/>
      <c r="E51" s="38"/>
      <c r="F51" s="38"/>
      <c r="G51" s="38"/>
      <c r="H51" s="38"/>
      <c r="I51" s="39"/>
    </row>
    <row r="52" spans="1:9" x14ac:dyDescent="0.3">
      <c r="A52" s="18">
        <v>65025</v>
      </c>
      <c r="C52" s="34" t="s">
        <v>56</v>
      </c>
      <c r="D52" s="35"/>
      <c r="E52" s="35"/>
      <c r="F52" s="35"/>
      <c r="G52" s="35"/>
      <c r="H52" s="35"/>
      <c r="I52" s="36"/>
    </row>
    <row r="53" spans="1:9" x14ac:dyDescent="0.3">
      <c r="A53" s="18">
        <v>101594</v>
      </c>
      <c r="C53" s="37" t="s">
        <v>57</v>
      </c>
      <c r="D53" s="38"/>
      <c r="E53" s="38"/>
      <c r="F53" s="38"/>
      <c r="G53" s="38"/>
      <c r="H53" s="38"/>
      <c r="I53" s="39"/>
    </row>
    <row r="54" spans="1:9" x14ac:dyDescent="0.3">
      <c r="A54" s="18">
        <v>91250</v>
      </c>
    </row>
    <row r="55" spans="1:9" x14ac:dyDescent="0.3">
      <c r="A55" s="18">
        <v>98426</v>
      </c>
    </row>
  </sheetData>
  <conditionalFormatting sqref="D16:L18">
    <cfRule type="expression" dxfId="5" priority="2">
      <formula>$B16=""</formula>
    </cfRule>
  </conditionalFormatting>
  <conditionalFormatting sqref="C46:I53">
    <cfRule type="expression" dxfId="4" priority="1">
      <formula>$B46=""</formula>
    </cfRule>
  </conditionalFormatting>
  <dataValidations disablePrompts="1" count="1">
    <dataValidation type="list" allowBlank="1" showInputMessage="1" showErrorMessage="1" sqref="D32" xr:uid="{A7BC3AD8-08FB-4E1C-A179-82DD6815A47F}">
      <formula1>$P$1:$P$3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8AD30-46A7-4538-B52C-9AC42A97EDF4}">
  <dimension ref="A1:L119"/>
  <sheetViews>
    <sheetView topLeftCell="A20" zoomScaleNormal="100" workbookViewId="0"/>
  </sheetViews>
  <sheetFormatPr defaultRowHeight="14.4" x14ac:dyDescent="0.3"/>
  <cols>
    <col min="1" max="1" width="13.6640625" bestFit="1" customWidth="1"/>
    <col min="2" max="2" width="2" customWidth="1"/>
    <col min="3" max="3" width="26.33203125" customWidth="1"/>
    <col min="4" max="4" width="13.88671875" customWidth="1"/>
    <col min="5" max="5" width="5.33203125" customWidth="1"/>
    <col min="6" max="6" width="9.5546875" bestFit="1" customWidth="1"/>
    <col min="8" max="8" width="11.6640625" customWidth="1"/>
  </cols>
  <sheetData>
    <row r="1" spans="3:12" x14ac:dyDescent="0.3">
      <c r="C1" t="s">
        <v>0</v>
      </c>
    </row>
    <row r="2" spans="3:12" x14ac:dyDescent="0.3">
      <c r="C2" t="s">
        <v>1</v>
      </c>
    </row>
    <row r="3" spans="3:12" x14ac:dyDescent="0.3">
      <c r="C3" t="s">
        <v>2</v>
      </c>
    </row>
    <row r="4" spans="3:12" ht="15.6" x14ac:dyDescent="0.35">
      <c r="C4" t="s">
        <v>3</v>
      </c>
    </row>
    <row r="5" spans="3:12" x14ac:dyDescent="0.3">
      <c r="C5" t="s">
        <v>4</v>
      </c>
    </row>
    <row r="6" spans="3:12" x14ac:dyDescent="0.3">
      <c r="C6" t="s">
        <v>5</v>
      </c>
    </row>
    <row r="7" spans="3:12" x14ac:dyDescent="0.3">
      <c r="C7" t="s">
        <v>6</v>
      </c>
    </row>
    <row r="8" spans="3:12" ht="15.6" x14ac:dyDescent="0.35">
      <c r="C8" t="s">
        <v>7</v>
      </c>
    </row>
    <row r="9" spans="3:12" ht="15.6" x14ac:dyDescent="0.35">
      <c r="C9" t="s">
        <v>8</v>
      </c>
    </row>
    <row r="10" spans="3:12" x14ac:dyDescent="0.3">
      <c r="C10" t="s">
        <v>9</v>
      </c>
    </row>
    <row r="11" spans="3:12" x14ac:dyDescent="0.3">
      <c r="C11" t="s">
        <v>10</v>
      </c>
    </row>
    <row r="13" spans="3:12" ht="72" x14ac:dyDescent="0.3">
      <c r="C13" s="1" t="s">
        <v>61</v>
      </c>
      <c r="D13" s="2"/>
      <c r="E13" s="2"/>
      <c r="F13" s="2"/>
      <c r="G13" s="2"/>
      <c r="H13" s="2"/>
      <c r="I13" s="2"/>
      <c r="J13" s="3"/>
    </row>
    <row r="15" spans="3:12" x14ac:dyDescent="0.3">
      <c r="C15" s="4" t="s">
        <v>12</v>
      </c>
      <c r="D15" s="5"/>
    </row>
    <row r="16" spans="3:12" x14ac:dyDescent="0.3">
      <c r="C16" s="6" t="s">
        <v>13</v>
      </c>
      <c r="D16" s="7" t="s">
        <v>62</v>
      </c>
      <c r="E16" s="8"/>
      <c r="F16" s="8"/>
      <c r="G16" s="8"/>
      <c r="H16" s="8"/>
      <c r="I16" s="8"/>
      <c r="J16" s="8"/>
      <c r="K16" s="8"/>
      <c r="L16" s="9"/>
    </row>
    <row r="17" spans="1:12" x14ac:dyDescent="0.3">
      <c r="C17" s="6" t="s">
        <v>15</v>
      </c>
      <c r="D17" s="10" t="s">
        <v>63</v>
      </c>
      <c r="E17" s="11"/>
      <c r="F17" s="11"/>
      <c r="G17" s="11"/>
      <c r="H17" s="11"/>
      <c r="I17" s="11"/>
      <c r="J17" s="11"/>
      <c r="K17" s="11"/>
      <c r="L17" s="12"/>
    </row>
    <row r="18" spans="1:12" x14ac:dyDescent="0.3">
      <c r="D18" s="13" t="s">
        <v>64</v>
      </c>
      <c r="E18" s="14"/>
      <c r="F18" s="14" t="s">
        <v>65</v>
      </c>
      <c r="G18" s="14"/>
      <c r="H18" s="14"/>
      <c r="I18" s="14"/>
      <c r="J18" s="14"/>
      <c r="K18" s="14"/>
      <c r="L18" s="15"/>
    </row>
    <row r="19" spans="1:12" ht="29.4" x14ac:dyDescent="0.55000000000000004">
      <c r="A19" s="40" t="s">
        <v>66</v>
      </c>
      <c r="C19" s="16" t="s">
        <v>19</v>
      </c>
      <c r="D19" s="17" t="s">
        <v>59</v>
      </c>
      <c r="E19" s="17"/>
      <c r="F19" s="17"/>
    </row>
    <row r="20" spans="1:12" ht="29.4" x14ac:dyDescent="0.55000000000000004">
      <c r="A20" s="17">
        <v>16.579999999999998</v>
      </c>
      <c r="D20" s="17" t="s">
        <v>60</v>
      </c>
      <c r="E20" s="17"/>
      <c r="F20" s="17"/>
    </row>
    <row r="21" spans="1:12" x14ac:dyDescent="0.3">
      <c r="A21" s="17">
        <v>15.78</v>
      </c>
    </row>
    <row r="22" spans="1:12" ht="15.6" x14ac:dyDescent="0.35">
      <c r="A22" s="17">
        <v>15.83</v>
      </c>
      <c r="C22" s="19" t="s">
        <v>20</v>
      </c>
      <c r="D22" s="17" t="s">
        <v>21</v>
      </c>
      <c r="E22" s="17"/>
      <c r="F22" t="s">
        <v>22</v>
      </c>
    </row>
    <row r="23" spans="1:12" x14ac:dyDescent="0.3">
      <c r="A23" s="17">
        <v>16.559999999999999</v>
      </c>
    </row>
    <row r="24" spans="1:12" x14ac:dyDescent="0.3">
      <c r="A24" s="17">
        <v>15.24</v>
      </c>
      <c r="C24" s="16" t="s">
        <v>24</v>
      </c>
      <c r="D24" s="20"/>
      <c r="E24" s="20"/>
      <c r="F24" s="20"/>
      <c r="G24" s="20"/>
      <c r="H24" s="20"/>
      <c r="I24" s="19"/>
    </row>
    <row r="25" spans="1:12" x14ac:dyDescent="0.3">
      <c r="A25" s="17">
        <v>15.44</v>
      </c>
      <c r="C25" s="21" t="s">
        <v>25</v>
      </c>
      <c r="D25" s="17"/>
    </row>
    <row r="26" spans="1:12" x14ac:dyDescent="0.3">
      <c r="A26" s="17">
        <v>16.239999999999998</v>
      </c>
      <c r="C26" s="21" t="s">
        <v>26</v>
      </c>
      <c r="D26" s="24"/>
    </row>
    <row r="27" spans="1:12" x14ac:dyDescent="0.3">
      <c r="A27" s="17">
        <v>15.7</v>
      </c>
      <c r="C27" s="21" t="s">
        <v>27</v>
      </c>
      <c r="D27" s="24"/>
    </row>
    <row r="28" spans="1:12" x14ac:dyDescent="0.3">
      <c r="A28" s="17">
        <v>16.11</v>
      </c>
      <c r="C28" s="21" t="s">
        <v>28</v>
      </c>
      <c r="D28" s="17"/>
      <c r="F28" t="str">
        <f>IF(D28="","",IF(D28="z","Because Sigma Known",IF(D28="t","Because Sigma NOT Known","Please Enter a z or t")))</f>
        <v/>
      </c>
    </row>
    <row r="29" spans="1:12" x14ac:dyDescent="0.3">
      <c r="A29" s="17">
        <v>15.77</v>
      </c>
      <c r="C29" s="21" t="s">
        <v>29</v>
      </c>
      <c r="D29" s="25"/>
    </row>
    <row r="30" spans="1:12" x14ac:dyDescent="0.3">
      <c r="A30" s="17">
        <v>16.399999999999999</v>
      </c>
      <c r="C30" s="21" t="s">
        <v>30</v>
      </c>
      <c r="D30" s="41"/>
      <c r="F30" t="s">
        <v>31</v>
      </c>
    </row>
    <row r="31" spans="1:12" x14ac:dyDescent="0.3">
      <c r="A31" s="17">
        <v>15.7</v>
      </c>
      <c r="C31" s="21" t="s">
        <v>32</v>
      </c>
      <c r="D31" s="17"/>
    </row>
    <row r="32" spans="1:12" x14ac:dyDescent="0.3">
      <c r="A32" s="17">
        <v>16.239999999999998</v>
      </c>
      <c r="C32" s="21" t="s">
        <v>33</v>
      </c>
      <c r="D32" s="17"/>
    </row>
    <row r="33" spans="1:11" x14ac:dyDescent="0.3">
      <c r="A33" s="17">
        <v>16.27</v>
      </c>
      <c r="C33" s="21" t="s">
        <v>34</v>
      </c>
      <c r="D33" s="25"/>
      <c r="F33" t="str">
        <f>IF(D28="","",IF(D28="z"," =Sigma/SQRT(n)",IF(D28="t"," =s/SQRT(n)",IF(OR(D28&lt;&gt;"z",D28&lt;&gt;"t"),"."))))</f>
        <v/>
      </c>
      <c r="H33" t="s">
        <v>35</v>
      </c>
    </row>
    <row r="34" spans="1:11" ht="15.6" x14ac:dyDescent="0.35">
      <c r="A34" s="17">
        <v>16.079999999999998</v>
      </c>
      <c r="C34" s="21" t="str">
        <f>"Test Statistic = "&amp;IF(D28="z","z",IF(D28="t","t",""))&amp;" ="</f>
        <v>Test Statistic =  =</v>
      </c>
      <c r="D34" s="25"/>
      <c r="F34" t="s">
        <v>36</v>
      </c>
      <c r="H34" t="s">
        <v>37</v>
      </c>
    </row>
    <row r="35" spans="1:11" x14ac:dyDescent="0.3">
      <c r="A35" s="17">
        <v>16.190000000000001</v>
      </c>
    </row>
    <row r="36" spans="1:11" x14ac:dyDescent="0.3">
      <c r="A36" s="17">
        <v>15.86</v>
      </c>
      <c r="C36" s="16" t="s">
        <v>38</v>
      </c>
      <c r="D36" s="20"/>
      <c r="E36" s="20"/>
      <c r="F36" s="20"/>
      <c r="G36" s="20"/>
      <c r="H36" s="27"/>
    </row>
    <row r="37" spans="1:11" ht="15.6" x14ac:dyDescent="0.35">
      <c r="A37" s="17">
        <v>15.53</v>
      </c>
      <c r="C37" s="28" t="s">
        <v>39</v>
      </c>
      <c r="D37" s="29" t="s">
        <v>40</v>
      </c>
      <c r="E37" s="30"/>
      <c r="F37" s="30"/>
      <c r="G37" s="30"/>
      <c r="H37" s="31"/>
      <c r="I37" s="29"/>
      <c r="J37" s="30"/>
      <c r="K37" s="31"/>
    </row>
    <row r="38" spans="1:11" x14ac:dyDescent="0.3">
      <c r="A38" s="17">
        <v>15.01</v>
      </c>
      <c r="C38" s="21" t="s">
        <v>67</v>
      </c>
      <c r="D38" s="32"/>
      <c r="F38" t="s">
        <v>68</v>
      </c>
      <c r="I38" t="s">
        <v>69</v>
      </c>
    </row>
    <row r="39" spans="1:11" x14ac:dyDescent="0.3">
      <c r="A39" s="17">
        <v>15.39</v>
      </c>
    </row>
    <row r="40" spans="1:11" x14ac:dyDescent="0.3">
      <c r="A40" s="17">
        <v>15.53</v>
      </c>
      <c r="C40" s="16" t="s">
        <v>44</v>
      </c>
      <c r="D40" s="20"/>
      <c r="E40" s="20"/>
      <c r="F40" s="20"/>
      <c r="G40" s="20"/>
      <c r="H40" s="27"/>
    </row>
    <row r="41" spans="1:11" ht="15.6" x14ac:dyDescent="0.35">
      <c r="A41" s="17">
        <v>15.3</v>
      </c>
      <c r="C41" s="28" t="s">
        <v>39</v>
      </c>
      <c r="D41" s="29" t="s">
        <v>70</v>
      </c>
      <c r="E41" s="30"/>
      <c r="F41" s="30"/>
      <c r="G41" s="30"/>
      <c r="H41" s="31"/>
      <c r="I41" s="29"/>
      <c r="J41" s="30"/>
      <c r="K41" s="31"/>
    </row>
    <row r="42" spans="1:11" x14ac:dyDescent="0.3">
      <c r="A42" s="17">
        <v>16.23</v>
      </c>
      <c r="C42" s="21" t="s">
        <v>71</v>
      </c>
      <c r="D42" s="25"/>
      <c r="F42" t="s">
        <v>72</v>
      </c>
      <c r="I42" t="s">
        <v>48</v>
      </c>
    </row>
    <row r="43" spans="1:11" x14ac:dyDescent="0.3">
      <c r="A43" s="17">
        <v>16.14</v>
      </c>
    </row>
    <row r="44" spans="1:11" x14ac:dyDescent="0.3">
      <c r="A44" s="17">
        <v>16.75</v>
      </c>
    </row>
    <row r="45" spans="1:11" x14ac:dyDescent="0.3">
      <c r="A45" s="17">
        <v>15.77</v>
      </c>
      <c r="C45" s="19" t="s">
        <v>49</v>
      </c>
    </row>
    <row r="46" spans="1:11" x14ac:dyDescent="0.3">
      <c r="A46" s="17">
        <v>15.43</v>
      </c>
      <c r="C46" s="29" t="s">
        <v>73</v>
      </c>
      <c r="D46" s="30"/>
      <c r="E46" s="30"/>
      <c r="F46" s="30"/>
      <c r="G46" s="30"/>
      <c r="H46" s="30"/>
      <c r="I46" s="33"/>
    </row>
    <row r="47" spans="1:11" x14ac:dyDescent="0.3">
      <c r="A47" s="17">
        <v>17.05</v>
      </c>
      <c r="C47" s="29" t="s">
        <v>74</v>
      </c>
      <c r="D47" s="30"/>
      <c r="E47" s="30"/>
      <c r="F47" s="30"/>
      <c r="G47" s="30"/>
      <c r="H47" s="30"/>
      <c r="I47" s="33"/>
    </row>
    <row r="48" spans="1:11" x14ac:dyDescent="0.3">
      <c r="A48" s="17">
        <v>15.31</v>
      </c>
      <c r="C48" s="34" t="s">
        <v>75</v>
      </c>
      <c r="D48" s="35"/>
      <c r="E48" s="35"/>
      <c r="F48" s="35"/>
      <c r="G48" s="35"/>
      <c r="H48" s="35"/>
      <c r="I48" s="36"/>
    </row>
    <row r="49" spans="1:10" x14ac:dyDescent="0.3">
      <c r="A49" s="17">
        <v>16.89</v>
      </c>
      <c r="C49" s="37" t="s">
        <v>76</v>
      </c>
      <c r="D49" s="38"/>
      <c r="E49" s="38"/>
      <c r="F49" s="38"/>
      <c r="G49" s="38"/>
      <c r="H49" s="38"/>
      <c r="I49" s="39"/>
    </row>
    <row r="50" spans="1:10" x14ac:dyDescent="0.3">
      <c r="A50" s="17">
        <v>15.95</v>
      </c>
      <c r="C50" s="34" t="s">
        <v>77</v>
      </c>
      <c r="D50" s="35"/>
      <c r="E50" s="35"/>
      <c r="F50" s="35"/>
      <c r="G50" s="35"/>
      <c r="H50" s="35"/>
      <c r="I50" s="36"/>
    </row>
    <row r="51" spans="1:10" x14ac:dyDescent="0.3">
      <c r="A51" s="17">
        <v>16.559999999999999</v>
      </c>
      <c r="C51" s="37" t="s">
        <v>78</v>
      </c>
      <c r="D51" s="38"/>
      <c r="E51" s="38"/>
      <c r="F51" s="38"/>
      <c r="G51" s="38"/>
      <c r="H51" s="38"/>
      <c r="I51" s="39"/>
    </row>
    <row r="52" spans="1:10" x14ac:dyDescent="0.3">
      <c r="A52" s="17">
        <v>15.83</v>
      </c>
      <c r="C52" s="34" t="s">
        <v>79</v>
      </c>
      <c r="D52" s="35"/>
      <c r="E52" s="35"/>
      <c r="F52" s="35"/>
      <c r="G52" s="35"/>
      <c r="H52" s="35"/>
      <c r="I52" s="36"/>
    </row>
    <row r="53" spans="1:10" x14ac:dyDescent="0.3">
      <c r="A53" s="17">
        <v>16.28</v>
      </c>
      <c r="C53" s="37" t="s">
        <v>80</v>
      </c>
      <c r="D53" s="38"/>
      <c r="E53" s="38"/>
      <c r="F53" s="38"/>
      <c r="G53" s="38"/>
      <c r="H53" s="38"/>
      <c r="I53" s="39"/>
      <c r="J53" t="s">
        <v>81</v>
      </c>
    </row>
    <row r="54" spans="1:10" x14ac:dyDescent="0.3">
      <c r="A54" s="17">
        <v>16.21</v>
      </c>
    </row>
    <row r="55" spans="1:10" x14ac:dyDescent="0.3">
      <c r="A55" s="17">
        <v>15.98</v>
      </c>
    </row>
    <row r="56" spans="1:10" x14ac:dyDescent="0.3">
      <c r="A56" s="17">
        <v>15.13</v>
      </c>
    </row>
    <row r="57" spans="1:10" x14ac:dyDescent="0.3">
      <c r="A57" s="17">
        <v>16.100000000000001</v>
      </c>
    </row>
    <row r="58" spans="1:10" x14ac:dyDescent="0.3">
      <c r="A58" s="17">
        <v>15.43</v>
      </c>
    </row>
    <row r="59" spans="1:10" x14ac:dyDescent="0.3">
      <c r="A59" s="17">
        <v>16.690000000000001</v>
      </c>
    </row>
    <row r="60" spans="1:10" x14ac:dyDescent="0.3">
      <c r="A60" s="17">
        <v>15.99</v>
      </c>
    </row>
    <row r="61" spans="1:10" x14ac:dyDescent="0.3">
      <c r="A61" s="17">
        <v>16.059999999999999</v>
      </c>
    </row>
    <row r="62" spans="1:10" x14ac:dyDescent="0.3">
      <c r="A62" s="17">
        <v>16.010000000000002</v>
      </c>
    </row>
    <row r="63" spans="1:10" x14ac:dyDescent="0.3">
      <c r="A63" s="17">
        <v>15.34</v>
      </c>
    </row>
    <row r="64" spans="1:10" x14ac:dyDescent="0.3">
      <c r="A64" s="17">
        <v>16.25</v>
      </c>
    </row>
    <row r="65" spans="1:1" x14ac:dyDescent="0.3">
      <c r="A65" s="17">
        <v>16.05</v>
      </c>
    </row>
    <row r="66" spans="1:1" x14ac:dyDescent="0.3">
      <c r="A66" s="17">
        <v>16.13</v>
      </c>
    </row>
    <row r="67" spans="1:1" x14ac:dyDescent="0.3">
      <c r="A67" s="17">
        <v>15.72</v>
      </c>
    </row>
    <row r="68" spans="1:1" x14ac:dyDescent="0.3">
      <c r="A68" s="17">
        <v>15.63</v>
      </c>
    </row>
    <row r="69" spans="1:1" x14ac:dyDescent="0.3">
      <c r="A69" s="17">
        <v>16.190000000000001</v>
      </c>
    </row>
    <row r="70" spans="1:1" x14ac:dyDescent="0.3">
      <c r="A70" s="17">
        <v>15.63</v>
      </c>
    </row>
    <row r="71" spans="1:1" x14ac:dyDescent="0.3">
      <c r="A71" s="17">
        <v>15.87</v>
      </c>
    </row>
    <row r="72" spans="1:1" x14ac:dyDescent="0.3">
      <c r="A72" s="17">
        <v>16.309999999999999</v>
      </c>
    </row>
    <row r="73" spans="1:1" x14ac:dyDescent="0.3">
      <c r="A73" s="17">
        <v>16.27</v>
      </c>
    </row>
    <row r="74" spans="1:1" x14ac:dyDescent="0.3">
      <c r="A74" s="17">
        <v>15.78</v>
      </c>
    </row>
    <row r="75" spans="1:1" x14ac:dyDescent="0.3">
      <c r="A75" s="17">
        <v>15.72</v>
      </c>
    </row>
    <row r="76" spans="1:1" x14ac:dyDescent="0.3">
      <c r="A76" s="17">
        <v>16.309999999999999</v>
      </c>
    </row>
    <row r="77" spans="1:1" x14ac:dyDescent="0.3">
      <c r="A77" s="17">
        <v>16.73</v>
      </c>
    </row>
    <row r="78" spans="1:1" x14ac:dyDescent="0.3">
      <c r="A78" s="17">
        <v>16.46</v>
      </c>
    </row>
    <row r="79" spans="1:1" x14ac:dyDescent="0.3">
      <c r="A79" s="17">
        <v>16.18</v>
      </c>
    </row>
    <row r="80" spans="1:1" x14ac:dyDescent="0.3">
      <c r="A80" s="17">
        <v>15.17</v>
      </c>
    </row>
    <row r="81" spans="1:1" x14ac:dyDescent="0.3">
      <c r="A81" s="17">
        <v>16.2</v>
      </c>
    </row>
    <row r="82" spans="1:1" x14ac:dyDescent="0.3">
      <c r="A82" s="17">
        <v>16.97</v>
      </c>
    </row>
    <row r="83" spans="1:1" x14ac:dyDescent="0.3">
      <c r="A83" s="17">
        <v>15.62</v>
      </c>
    </row>
    <row r="84" spans="1:1" x14ac:dyDescent="0.3">
      <c r="A84" s="17">
        <v>15.27</v>
      </c>
    </row>
    <row r="85" spans="1:1" x14ac:dyDescent="0.3">
      <c r="A85" s="17">
        <v>15.49</v>
      </c>
    </row>
    <row r="86" spans="1:1" x14ac:dyDescent="0.3">
      <c r="A86" s="17">
        <v>16.63</v>
      </c>
    </row>
    <row r="87" spans="1:1" x14ac:dyDescent="0.3">
      <c r="A87" s="17">
        <v>15.33</v>
      </c>
    </row>
    <row r="88" spans="1:1" x14ac:dyDescent="0.3">
      <c r="A88" s="17">
        <v>15.42</v>
      </c>
    </row>
    <row r="89" spans="1:1" x14ac:dyDescent="0.3">
      <c r="A89" s="17">
        <v>15.83</v>
      </c>
    </row>
    <row r="90" spans="1:1" x14ac:dyDescent="0.3">
      <c r="A90" s="17">
        <v>15.28</v>
      </c>
    </row>
    <row r="91" spans="1:1" x14ac:dyDescent="0.3">
      <c r="A91" s="17">
        <v>16.32</v>
      </c>
    </row>
    <row r="92" spans="1:1" x14ac:dyDescent="0.3">
      <c r="A92" s="17">
        <v>17.12</v>
      </c>
    </row>
    <row r="93" spans="1:1" x14ac:dyDescent="0.3">
      <c r="A93" s="17">
        <v>15.66</v>
      </c>
    </row>
    <row r="94" spans="1:1" x14ac:dyDescent="0.3">
      <c r="A94" s="17">
        <v>15.07</v>
      </c>
    </row>
    <row r="95" spans="1:1" x14ac:dyDescent="0.3">
      <c r="A95" s="17">
        <v>16.03</v>
      </c>
    </row>
    <row r="96" spans="1:1" x14ac:dyDescent="0.3">
      <c r="A96" s="17">
        <v>16.04</v>
      </c>
    </row>
    <row r="97" spans="1:1" x14ac:dyDescent="0.3">
      <c r="A97" s="17">
        <v>16.440000000000001</v>
      </c>
    </row>
    <row r="98" spans="1:1" x14ac:dyDescent="0.3">
      <c r="A98" s="17">
        <v>16.41</v>
      </c>
    </row>
    <row r="99" spans="1:1" x14ac:dyDescent="0.3">
      <c r="A99" s="17">
        <v>15.55</v>
      </c>
    </row>
    <row r="100" spans="1:1" x14ac:dyDescent="0.3">
      <c r="A100" s="17">
        <v>15.87</v>
      </c>
    </row>
    <row r="101" spans="1:1" x14ac:dyDescent="0.3">
      <c r="A101" s="17">
        <v>15.23</v>
      </c>
    </row>
    <row r="102" spans="1:1" x14ac:dyDescent="0.3">
      <c r="A102" s="17">
        <v>15.59</v>
      </c>
    </row>
    <row r="103" spans="1:1" x14ac:dyDescent="0.3">
      <c r="A103" s="17">
        <v>15.14</v>
      </c>
    </row>
    <row r="104" spans="1:1" x14ac:dyDescent="0.3">
      <c r="A104" s="17">
        <v>16.260000000000002</v>
      </c>
    </row>
    <row r="105" spans="1:1" x14ac:dyDescent="0.3">
      <c r="A105" s="17">
        <v>16.11</v>
      </c>
    </row>
    <row r="106" spans="1:1" x14ac:dyDescent="0.3">
      <c r="A106" s="17">
        <v>16.86</v>
      </c>
    </row>
    <row r="107" spans="1:1" x14ac:dyDescent="0.3">
      <c r="A107" s="17">
        <v>15.92</v>
      </c>
    </row>
    <row r="108" spans="1:1" x14ac:dyDescent="0.3">
      <c r="A108" s="17">
        <v>15.53</v>
      </c>
    </row>
    <row r="109" spans="1:1" x14ac:dyDescent="0.3">
      <c r="A109" s="17">
        <v>16.18</v>
      </c>
    </row>
    <row r="110" spans="1:1" x14ac:dyDescent="0.3">
      <c r="A110" s="17">
        <v>15.85</v>
      </c>
    </row>
    <row r="111" spans="1:1" x14ac:dyDescent="0.3">
      <c r="A111" s="17">
        <v>16.29</v>
      </c>
    </row>
    <row r="112" spans="1:1" x14ac:dyDescent="0.3">
      <c r="A112" s="17">
        <v>15.7</v>
      </c>
    </row>
    <row r="113" spans="1:1" x14ac:dyDescent="0.3">
      <c r="A113" s="17">
        <v>16.25</v>
      </c>
    </row>
    <row r="114" spans="1:1" x14ac:dyDescent="0.3">
      <c r="A114" s="17">
        <v>15.1</v>
      </c>
    </row>
    <row r="115" spans="1:1" x14ac:dyDescent="0.3">
      <c r="A115" s="17">
        <v>15.89</v>
      </c>
    </row>
    <row r="116" spans="1:1" x14ac:dyDescent="0.3">
      <c r="A116" s="17">
        <v>15.77</v>
      </c>
    </row>
    <row r="117" spans="1:1" x14ac:dyDescent="0.3">
      <c r="A117" s="17">
        <v>15.87</v>
      </c>
    </row>
    <row r="118" spans="1:1" x14ac:dyDescent="0.3">
      <c r="A118" s="17">
        <v>16.13</v>
      </c>
    </row>
    <row r="119" spans="1:1" x14ac:dyDescent="0.3">
      <c r="A119" s="17">
        <v>17.079999999999998</v>
      </c>
    </row>
  </sheetData>
  <conditionalFormatting sqref="C46:I53">
    <cfRule type="expression" dxfId="3" priority="2">
      <formula>$B46=""</formula>
    </cfRule>
  </conditionalFormatting>
  <conditionalFormatting sqref="D16:L18">
    <cfRule type="expression" dxfId="2" priority="1">
      <formula>$B16=""</formula>
    </cfRule>
  </conditionalFormatting>
  <dataValidations count="1">
    <dataValidation type="list" allowBlank="1" showInputMessage="1" showErrorMessage="1" sqref="D32" xr:uid="{1DDBB5AE-7FEB-4094-A3FE-802A9370117B}">
      <formula1>$P$1:$P$3</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B5645-938D-4045-961C-1260CA36C9C3}">
  <dimension ref="A1:K155"/>
  <sheetViews>
    <sheetView zoomScaleNormal="100" workbookViewId="0"/>
  </sheetViews>
  <sheetFormatPr defaultRowHeight="14.4" x14ac:dyDescent="0.3"/>
  <cols>
    <col min="1" max="1" width="14.5546875" bestFit="1" customWidth="1"/>
    <col min="2" max="2" width="1.6640625" customWidth="1"/>
    <col min="3" max="3" width="25.88671875" customWidth="1"/>
    <col min="4" max="4" width="15.33203125" customWidth="1"/>
    <col min="6" max="6" width="29.33203125" customWidth="1"/>
  </cols>
  <sheetData>
    <row r="1" spans="1:11" ht="72" x14ac:dyDescent="0.3">
      <c r="A1" s="1" t="s">
        <v>82</v>
      </c>
      <c r="B1" s="2"/>
      <c r="C1" s="2"/>
      <c r="D1" s="2"/>
      <c r="E1" s="2"/>
      <c r="F1" s="2"/>
      <c r="G1" s="2"/>
      <c r="H1" s="3"/>
    </row>
    <row r="3" spans="1:11" ht="31.2" x14ac:dyDescent="0.3">
      <c r="A3" s="43" t="s">
        <v>83</v>
      </c>
      <c r="C3" s="6" t="s">
        <v>84</v>
      </c>
    </row>
    <row r="4" spans="1:11" x14ac:dyDescent="0.3">
      <c r="A4" s="17" t="s">
        <v>85</v>
      </c>
      <c r="C4" s="44" t="s">
        <v>86</v>
      </c>
      <c r="D4" s="17"/>
      <c r="E4" t="s">
        <v>89</v>
      </c>
    </row>
    <row r="5" spans="1:11" x14ac:dyDescent="0.3">
      <c r="A5" s="17" t="s">
        <v>85</v>
      </c>
      <c r="C5" s="44" t="s">
        <v>88</v>
      </c>
      <c r="D5" s="17"/>
      <c r="E5" t="s">
        <v>89</v>
      </c>
    </row>
    <row r="6" spans="1:11" x14ac:dyDescent="0.3">
      <c r="A6" s="17" t="s">
        <v>85</v>
      </c>
      <c r="C6" s="44" t="s">
        <v>90</v>
      </c>
      <c r="D6" s="17"/>
      <c r="E6" t="s">
        <v>91</v>
      </c>
    </row>
    <row r="7" spans="1:11" ht="28.8" x14ac:dyDescent="0.3">
      <c r="A7" s="17" t="s">
        <v>87</v>
      </c>
      <c r="C7" s="45" t="s">
        <v>92</v>
      </c>
      <c r="D7" s="17"/>
      <c r="E7" t="s">
        <v>89</v>
      </c>
    </row>
    <row r="8" spans="1:11" x14ac:dyDescent="0.3">
      <c r="A8" s="17" t="s">
        <v>85</v>
      </c>
      <c r="C8" s="44" t="s">
        <v>93</v>
      </c>
      <c r="D8" s="25"/>
      <c r="E8" s="17" t="str">
        <f t="shared" ref="E8:E9" si="0">IF(D8&gt;=5,"Yes","No")</f>
        <v>No</v>
      </c>
    </row>
    <row r="9" spans="1:11" x14ac:dyDescent="0.3">
      <c r="A9" s="17" t="s">
        <v>85</v>
      </c>
      <c r="C9" s="44" t="s">
        <v>94</v>
      </c>
      <c r="D9" s="25"/>
      <c r="E9" s="17" t="str">
        <f t="shared" si="0"/>
        <v>No</v>
      </c>
    </row>
    <row r="10" spans="1:11" x14ac:dyDescent="0.3">
      <c r="A10" s="17" t="s">
        <v>87</v>
      </c>
      <c r="C10" s="17" t="s">
        <v>95</v>
      </c>
      <c r="D10" s="17" t="s">
        <v>87</v>
      </c>
      <c r="E10" t="s">
        <v>96</v>
      </c>
    </row>
    <row r="11" spans="1:11" x14ac:dyDescent="0.3">
      <c r="A11" s="17" t="s">
        <v>85</v>
      </c>
      <c r="C11" s="17" t="s">
        <v>97</v>
      </c>
      <c r="D11" s="17" t="s">
        <v>85</v>
      </c>
      <c r="E11" t="s">
        <v>98</v>
      </c>
    </row>
    <row r="12" spans="1:11" ht="30" x14ac:dyDescent="0.35">
      <c r="A12" s="17" t="s">
        <v>85</v>
      </c>
      <c r="C12" s="46" t="s">
        <v>99</v>
      </c>
      <c r="D12" s="47">
        <v>0.15</v>
      </c>
    </row>
    <row r="13" spans="1:11" x14ac:dyDescent="0.3">
      <c r="A13" s="17" t="s">
        <v>85</v>
      </c>
      <c r="B13" t="s">
        <v>58</v>
      </c>
      <c r="C13" s="59" t="s">
        <v>13</v>
      </c>
      <c r="D13" s="17"/>
      <c r="E13" s="8"/>
      <c r="F13" s="8"/>
      <c r="G13" s="8"/>
      <c r="H13" s="8"/>
      <c r="I13" s="8"/>
      <c r="J13" s="8"/>
      <c r="K13" s="9"/>
    </row>
    <row r="14" spans="1:11" x14ac:dyDescent="0.3">
      <c r="A14" s="17" t="s">
        <v>85</v>
      </c>
      <c r="B14" t="s">
        <v>58</v>
      </c>
      <c r="C14" s="59" t="s">
        <v>15</v>
      </c>
      <c r="D14" s="10"/>
      <c r="E14" s="11"/>
      <c r="F14" s="11"/>
      <c r="G14" s="11"/>
      <c r="H14" s="11"/>
      <c r="I14" s="11"/>
      <c r="J14" s="11"/>
      <c r="K14" s="12"/>
    </row>
    <row r="15" spans="1:11" x14ac:dyDescent="0.3">
      <c r="A15" s="17" t="s">
        <v>87</v>
      </c>
      <c r="B15" t="str">
        <f>IF(B14="","",".")</f>
        <v>.</v>
      </c>
      <c r="C15" s="42"/>
      <c r="D15" s="13"/>
      <c r="E15" s="14"/>
      <c r="F15" s="14"/>
      <c r="G15" s="14"/>
      <c r="H15" s="14"/>
      <c r="I15" s="14"/>
      <c r="J15" s="14"/>
      <c r="K15" s="15"/>
    </row>
    <row r="16" spans="1:11" x14ac:dyDescent="0.3">
      <c r="A16" s="17" t="s">
        <v>85</v>
      </c>
      <c r="C16" s="48" t="s">
        <v>100</v>
      </c>
      <c r="D16" t="s">
        <v>101</v>
      </c>
    </row>
    <row r="17" spans="1:9" x14ac:dyDescent="0.3">
      <c r="A17" s="17" t="s">
        <v>85</v>
      </c>
      <c r="C17" s="17" t="s">
        <v>102</v>
      </c>
      <c r="D17" s="25"/>
      <c r="F17" t="s">
        <v>103</v>
      </c>
      <c r="G17" t="s">
        <v>104</v>
      </c>
    </row>
    <row r="18" spans="1:9" x14ac:dyDescent="0.3">
      <c r="A18" s="17" t="s">
        <v>87</v>
      </c>
      <c r="C18" s="17" t="str">
        <f>"Count for "&amp;D10</f>
        <v>Count for Yes</v>
      </c>
      <c r="D18" s="25"/>
      <c r="F18" t="s">
        <v>105</v>
      </c>
      <c r="G18" t="s">
        <v>104</v>
      </c>
    </row>
    <row r="19" spans="1:9" x14ac:dyDescent="0.3">
      <c r="A19" s="17" t="s">
        <v>85</v>
      </c>
      <c r="C19" s="17" t="str">
        <f>"Count for "&amp;D11</f>
        <v>Count for No</v>
      </c>
      <c r="D19" s="25"/>
      <c r="F19" t="s">
        <v>106</v>
      </c>
    </row>
    <row r="20" spans="1:9" x14ac:dyDescent="0.3">
      <c r="A20" s="17" t="s">
        <v>87</v>
      </c>
      <c r="C20" s="17" t="str">
        <f>"Prob("&amp;D10&amp;")"</f>
        <v>Prob(Yes)</v>
      </c>
      <c r="D20" s="25"/>
      <c r="F20" t="s">
        <v>107</v>
      </c>
    </row>
    <row r="21" spans="1:9" x14ac:dyDescent="0.3">
      <c r="A21" s="17" t="s">
        <v>85</v>
      </c>
      <c r="C21" s="17" t="str">
        <f>"Prob("&amp;D11&amp;")"</f>
        <v>Prob(No)</v>
      </c>
      <c r="D21" s="25"/>
      <c r="F21" t="s">
        <v>108</v>
      </c>
    </row>
    <row r="22" spans="1:9" x14ac:dyDescent="0.3">
      <c r="A22" s="17" t="s">
        <v>85</v>
      </c>
    </row>
    <row r="23" spans="1:9" x14ac:dyDescent="0.3">
      <c r="A23" s="17" t="s">
        <v>85</v>
      </c>
      <c r="C23" s="19" t="s">
        <v>109</v>
      </c>
    </row>
    <row r="24" spans="1:9" ht="15.6" x14ac:dyDescent="0.35">
      <c r="A24" s="17" t="s">
        <v>85</v>
      </c>
      <c r="C24" s="17" t="s">
        <v>110</v>
      </c>
      <c r="D24" s="17"/>
      <c r="E24" s="17"/>
    </row>
    <row r="25" spans="1:9" ht="15.6" x14ac:dyDescent="0.35">
      <c r="A25" s="17" t="s">
        <v>85</v>
      </c>
      <c r="C25" s="17" t="s">
        <v>111</v>
      </c>
      <c r="D25" s="17"/>
      <c r="E25" s="17"/>
    </row>
    <row r="26" spans="1:9" x14ac:dyDescent="0.3">
      <c r="A26" s="17" t="s">
        <v>85</v>
      </c>
    </row>
    <row r="27" spans="1:9" x14ac:dyDescent="0.3">
      <c r="A27" s="17" t="s">
        <v>85</v>
      </c>
      <c r="C27" s="19" t="s">
        <v>112</v>
      </c>
      <c r="D27" s="17" t="s">
        <v>113</v>
      </c>
      <c r="E27" s="17"/>
    </row>
    <row r="28" spans="1:9" x14ac:dyDescent="0.3">
      <c r="A28" s="17" t="s">
        <v>87</v>
      </c>
    </row>
    <row r="29" spans="1:9" x14ac:dyDescent="0.3">
      <c r="A29" s="17" t="s">
        <v>85</v>
      </c>
      <c r="C29" s="16" t="s">
        <v>24</v>
      </c>
      <c r="D29" s="20"/>
      <c r="E29" s="20"/>
      <c r="F29" s="20"/>
      <c r="G29" s="20"/>
      <c r="H29" s="20"/>
      <c r="I29" s="27"/>
    </row>
    <row r="30" spans="1:9" x14ac:dyDescent="0.3">
      <c r="A30" s="17" t="s">
        <v>85</v>
      </c>
      <c r="C30" s="17" t="str">
        <f>C20&amp;" = Pbar ="</f>
        <v>Prob(Yes) = Pbar =</v>
      </c>
      <c r="D30" s="25"/>
    </row>
    <row r="31" spans="1:9" ht="15.6" x14ac:dyDescent="0.35">
      <c r="A31" s="17" t="s">
        <v>87</v>
      </c>
      <c r="C31" s="17" t="s">
        <v>34</v>
      </c>
      <c r="D31" s="25"/>
      <c r="F31" t="s">
        <v>114</v>
      </c>
    </row>
    <row r="32" spans="1:9" ht="15.6" x14ac:dyDescent="0.35">
      <c r="A32" s="17" t="s">
        <v>85</v>
      </c>
      <c r="C32" s="17" t="s">
        <v>115</v>
      </c>
      <c r="D32" s="25"/>
      <c r="F32" t="s">
        <v>116</v>
      </c>
    </row>
    <row r="33" spans="1:11" x14ac:dyDescent="0.3">
      <c r="A33" s="17" t="s">
        <v>87</v>
      </c>
    </row>
    <row r="34" spans="1:11" x14ac:dyDescent="0.3">
      <c r="A34" s="17" t="s">
        <v>85</v>
      </c>
      <c r="C34" s="16" t="s">
        <v>38</v>
      </c>
      <c r="D34" s="20"/>
      <c r="E34" s="20"/>
      <c r="F34" s="20"/>
      <c r="G34" s="20"/>
      <c r="H34" s="20"/>
      <c r="I34" s="27"/>
    </row>
    <row r="35" spans="1:11" ht="15.6" x14ac:dyDescent="0.35">
      <c r="A35" s="17" t="s">
        <v>85</v>
      </c>
      <c r="C35" s="28" t="s">
        <v>39</v>
      </c>
      <c r="D35" s="29" t="s">
        <v>40</v>
      </c>
      <c r="E35" s="30"/>
      <c r="F35" s="30"/>
      <c r="G35" s="30"/>
      <c r="H35" s="30"/>
      <c r="I35" s="31"/>
    </row>
    <row r="36" spans="1:11" x14ac:dyDescent="0.3">
      <c r="A36" s="17" t="s">
        <v>87</v>
      </c>
      <c r="C36" s="21" t="s">
        <v>41</v>
      </c>
      <c r="D36" s="49"/>
      <c r="F36" t="s">
        <v>42</v>
      </c>
    </row>
    <row r="37" spans="1:11" x14ac:dyDescent="0.3">
      <c r="A37" s="17" t="s">
        <v>85</v>
      </c>
    </row>
    <row r="38" spans="1:11" x14ac:dyDescent="0.3">
      <c r="A38" s="17" t="s">
        <v>85</v>
      </c>
      <c r="C38" s="16" t="s">
        <v>44</v>
      </c>
      <c r="D38" s="20"/>
      <c r="E38" s="20"/>
      <c r="F38" s="20"/>
      <c r="G38" s="20"/>
      <c r="H38" s="20"/>
      <c r="I38" s="20"/>
    </row>
    <row r="39" spans="1:11" ht="15.6" x14ac:dyDescent="0.35">
      <c r="A39" s="17" t="s">
        <v>85</v>
      </c>
      <c r="C39" s="28" t="s">
        <v>39</v>
      </c>
      <c r="D39" s="29" t="s">
        <v>45</v>
      </c>
      <c r="E39" s="30"/>
      <c r="F39" s="30"/>
      <c r="G39" s="30"/>
      <c r="H39" s="30"/>
      <c r="I39" s="31"/>
    </row>
    <row r="40" spans="1:11" x14ac:dyDescent="0.3">
      <c r="A40" s="17" t="s">
        <v>87</v>
      </c>
      <c r="C40" s="21" t="s">
        <v>46</v>
      </c>
      <c r="D40" s="25"/>
      <c r="F40" t="s">
        <v>117</v>
      </c>
    </row>
    <row r="41" spans="1:11" x14ac:dyDescent="0.3">
      <c r="A41" s="17" t="s">
        <v>85</v>
      </c>
    </row>
    <row r="42" spans="1:11" x14ac:dyDescent="0.3">
      <c r="A42" s="17" t="s">
        <v>85</v>
      </c>
      <c r="C42" s="19" t="s">
        <v>49</v>
      </c>
    </row>
    <row r="43" spans="1:11" x14ac:dyDescent="0.3">
      <c r="A43" s="17" t="s">
        <v>87</v>
      </c>
      <c r="B43" t="s">
        <v>58</v>
      </c>
      <c r="C43" s="50"/>
      <c r="D43" s="51"/>
      <c r="E43" s="51"/>
      <c r="F43" s="51"/>
      <c r="G43" s="51"/>
      <c r="H43" s="51"/>
      <c r="I43" s="51"/>
      <c r="J43" s="51"/>
      <c r="K43" s="52"/>
    </row>
    <row r="44" spans="1:11" x14ac:dyDescent="0.3">
      <c r="A44" s="17" t="s">
        <v>85</v>
      </c>
      <c r="B44" t="s">
        <v>58</v>
      </c>
      <c r="C44" s="50"/>
      <c r="D44" s="51"/>
      <c r="E44" s="51"/>
      <c r="F44" s="51"/>
      <c r="G44" s="51"/>
      <c r="H44" s="51"/>
      <c r="I44" s="51"/>
      <c r="J44" s="51"/>
      <c r="K44" s="52"/>
    </row>
    <row r="45" spans="1:11" x14ac:dyDescent="0.3">
      <c r="A45" s="17" t="s">
        <v>87</v>
      </c>
      <c r="B45" t="s">
        <v>58</v>
      </c>
      <c r="C45" s="53"/>
      <c r="D45" s="54"/>
      <c r="E45" s="54"/>
      <c r="F45" s="54"/>
      <c r="G45" s="54"/>
      <c r="H45" s="54"/>
      <c r="I45" s="54"/>
      <c r="J45" s="54"/>
      <c r="K45" s="55"/>
    </row>
    <row r="46" spans="1:11" x14ac:dyDescent="0.3">
      <c r="A46" s="17" t="s">
        <v>85</v>
      </c>
      <c r="B46" t="s">
        <v>58</v>
      </c>
      <c r="C46" s="50"/>
      <c r="D46" s="51"/>
      <c r="E46" s="51"/>
      <c r="F46" s="51"/>
      <c r="G46" s="51"/>
      <c r="H46" s="51"/>
      <c r="I46" s="51"/>
      <c r="J46" s="51"/>
      <c r="K46" s="52"/>
    </row>
    <row r="47" spans="1:11" x14ac:dyDescent="0.3">
      <c r="A47" s="17" t="s">
        <v>85</v>
      </c>
      <c r="B47" t="str">
        <f>IF(B46="","",".")</f>
        <v>.</v>
      </c>
      <c r="C47" s="56"/>
      <c r="D47" s="57"/>
      <c r="E47" s="57"/>
      <c r="F47" s="57"/>
      <c r="G47" s="57"/>
      <c r="H47" s="57"/>
      <c r="I47" s="57"/>
      <c r="J47" s="57"/>
      <c r="K47" s="58"/>
    </row>
    <row r="48" spans="1:11" x14ac:dyDescent="0.3">
      <c r="A48" s="17" t="s">
        <v>85</v>
      </c>
      <c r="B48" t="s">
        <v>58</v>
      </c>
      <c r="C48" s="53"/>
      <c r="D48" s="54"/>
      <c r="E48" s="54"/>
      <c r="F48" s="54"/>
      <c r="G48" s="54"/>
      <c r="H48" s="54"/>
      <c r="I48" s="54"/>
      <c r="J48" s="54"/>
      <c r="K48" s="55"/>
    </row>
    <row r="49" spans="1:1" x14ac:dyDescent="0.3">
      <c r="A49" s="17" t="s">
        <v>85</v>
      </c>
    </row>
    <row r="50" spans="1:1" x14ac:dyDescent="0.3">
      <c r="A50" s="17" t="s">
        <v>85</v>
      </c>
    </row>
    <row r="51" spans="1:1" x14ac:dyDescent="0.3">
      <c r="A51" s="17" t="s">
        <v>85</v>
      </c>
    </row>
    <row r="52" spans="1:1" x14ac:dyDescent="0.3">
      <c r="A52" s="17" t="s">
        <v>87</v>
      </c>
    </row>
    <row r="53" spans="1:1" x14ac:dyDescent="0.3">
      <c r="A53" s="17" t="s">
        <v>87</v>
      </c>
    </row>
    <row r="54" spans="1:1" x14ac:dyDescent="0.3">
      <c r="A54" s="17" t="s">
        <v>85</v>
      </c>
    </row>
    <row r="55" spans="1:1" x14ac:dyDescent="0.3">
      <c r="A55" s="17" t="s">
        <v>87</v>
      </c>
    </row>
    <row r="56" spans="1:1" x14ac:dyDescent="0.3">
      <c r="A56" s="17" t="s">
        <v>85</v>
      </c>
    </row>
    <row r="57" spans="1:1" x14ac:dyDescent="0.3">
      <c r="A57" s="17" t="s">
        <v>85</v>
      </c>
    </row>
    <row r="58" spans="1:1" x14ac:dyDescent="0.3">
      <c r="A58" s="17" t="s">
        <v>85</v>
      </c>
    </row>
    <row r="59" spans="1:1" x14ac:dyDescent="0.3">
      <c r="A59" s="17" t="s">
        <v>85</v>
      </c>
    </row>
    <row r="60" spans="1:1" x14ac:dyDescent="0.3">
      <c r="A60" s="17" t="s">
        <v>87</v>
      </c>
    </row>
    <row r="61" spans="1:1" x14ac:dyDescent="0.3">
      <c r="A61" s="17" t="s">
        <v>85</v>
      </c>
    </row>
    <row r="62" spans="1:1" x14ac:dyDescent="0.3">
      <c r="A62" s="17" t="s">
        <v>85</v>
      </c>
    </row>
    <row r="63" spans="1:1" x14ac:dyDescent="0.3">
      <c r="A63" s="17" t="s">
        <v>85</v>
      </c>
    </row>
    <row r="64" spans="1:1" x14ac:dyDescent="0.3">
      <c r="A64" s="17" t="s">
        <v>87</v>
      </c>
    </row>
    <row r="65" spans="1:1" x14ac:dyDescent="0.3">
      <c r="A65" s="17" t="s">
        <v>87</v>
      </c>
    </row>
    <row r="66" spans="1:1" x14ac:dyDescent="0.3">
      <c r="A66" s="17" t="s">
        <v>85</v>
      </c>
    </row>
    <row r="67" spans="1:1" x14ac:dyDescent="0.3">
      <c r="A67" s="17" t="s">
        <v>85</v>
      </c>
    </row>
    <row r="68" spans="1:1" x14ac:dyDescent="0.3">
      <c r="A68" s="17" t="s">
        <v>85</v>
      </c>
    </row>
    <row r="69" spans="1:1" x14ac:dyDescent="0.3">
      <c r="A69" s="17" t="s">
        <v>85</v>
      </c>
    </row>
    <row r="70" spans="1:1" x14ac:dyDescent="0.3">
      <c r="A70" s="17" t="s">
        <v>85</v>
      </c>
    </row>
    <row r="71" spans="1:1" x14ac:dyDescent="0.3">
      <c r="A71" s="17" t="s">
        <v>87</v>
      </c>
    </row>
    <row r="72" spans="1:1" x14ac:dyDescent="0.3">
      <c r="A72" s="17" t="s">
        <v>85</v>
      </c>
    </row>
    <row r="73" spans="1:1" x14ac:dyDescent="0.3">
      <c r="A73" s="17" t="s">
        <v>85</v>
      </c>
    </row>
    <row r="74" spans="1:1" x14ac:dyDescent="0.3">
      <c r="A74" s="17" t="s">
        <v>85</v>
      </c>
    </row>
    <row r="75" spans="1:1" x14ac:dyDescent="0.3">
      <c r="A75" s="17" t="s">
        <v>85</v>
      </c>
    </row>
    <row r="76" spans="1:1" x14ac:dyDescent="0.3">
      <c r="A76" s="17" t="s">
        <v>85</v>
      </c>
    </row>
    <row r="77" spans="1:1" x14ac:dyDescent="0.3">
      <c r="A77" s="17" t="s">
        <v>85</v>
      </c>
    </row>
    <row r="78" spans="1:1" x14ac:dyDescent="0.3">
      <c r="A78" s="17" t="s">
        <v>85</v>
      </c>
    </row>
    <row r="79" spans="1:1" x14ac:dyDescent="0.3">
      <c r="A79" s="17" t="s">
        <v>85</v>
      </c>
    </row>
    <row r="80" spans="1:1" x14ac:dyDescent="0.3">
      <c r="A80" s="17" t="s">
        <v>85</v>
      </c>
    </row>
    <row r="81" spans="1:1" x14ac:dyDescent="0.3">
      <c r="A81" s="17" t="s">
        <v>85</v>
      </c>
    </row>
    <row r="82" spans="1:1" x14ac:dyDescent="0.3">
      <c r="A82" s="17" t="s">
        <v>87</v>
      </c>
    </row>
    <row r="83" spans="1:1" x14ac:dyDescent="0.3">
      <c r="A83" s="17" t="s">
        <v>85</v>
      </c>
    </row>
    <row r="84" spans="1:1" x14ac:dyDescent="0.3">
      <c r="A84" s="17" t="s">
        <v>85</v>
      </c>
    </row>
    <row r="85" spans="1:1" x14ac:dyDescent="0.3">
      <c r="A85" s="17" t="s">
        <v>85</v>
      </c>
    </row>
    <row r="86" spans="1:1" x14ac:dyDescent="0.3">
      <c r="A86" s="17" t="s">
        <v>85</v>
      </c>
    </row>
    <row r="87" spans="1:1" x14ac:dyDescent="0.3">
      <c r="A87" s="17" t="s">
        <v>87</v>
      </c>
    </row>
    <row r="88" spans="1:1" x14ac:dyDescent="0.3">
      <c r="A88" s="17" t="s">
        <v>85</v>
      </c>
    </row>
    <row r="89" spans="1:1" x14ac:dyDescent="0.3">
      <c r="A89" s="17" t="s">
        <v>85</v>
      </c>
    </row>
    <row r="90" spans="1:1" x14ac:dyDescent="0.3">
      <c r="A90" s="17" t="s">
        <v>85</v>
      </c>
    </row>
    <row r="91" spans="1:1" x14ac:dyDescent="0.3">
      <c r="A91" s="17" t="s">
        <v>87</v>
      </c>
    </row>
    <row r="92" spans="1:1" x14ac:dyDescent="0.3">
      <c r="A92" s="17" t="s">
        <v>85</v>
      </c>
    </row>
    <row r="93" spans="1:1" x14ac:dyDescent="0.3">
      <c r="A93" s="17" t="s">
        <v>85</v>
      </c>
    </row>
    <row r="94" spans="1:1" x14ac:dyDescent="0.3">
      <c r="A94" s="17" t="s">
        <v>85</v>
      </c>
    </row>
    <row r="95" spans="1:1" x14ac:dyDescent="0.3">
      <c r="A95" s="17" t="s">
        <v>85</v>
      </c>
    </row>
    <row r="96" spans="1:1" x14ac:dyDescent="0.3">
      <c r="A96" s="17" t="s">
        <v>85</v>
      </c>
    </row>
    <row r="97" spans="1:1" x14ac:dyDescent="0.3">
      <c r="A97" s="17" t="s">
        <v>85</v>
      </c>
    </row>
    <row r="98" spans="1:1" x14ac:dyDescent="0.3">
      <c r="A98" s="17" t="s">
        <v>87</v>
      </c>
    </row>
    <row r="99" spans="1:1" x14ac:dyDescent="0.3">
      <c r="A99" s="17" t="s">
        <v>85</v>
      </c>
    </row>
    <row r="100" spans="1:1" x14ac:dyDescent="0.3">
      <c r="A100" s="17" t="s">
        <v>85</v>
      </c>
    </row>
    <row r="101" spans="1:1" x14ac:dyDescent="0.3">
      <c r="A101" s="17" t="s">
        <v>85</v>
      </c>
    </row>
    <row r="102" spans="1:1" x14ac:dyDescent="0.3">
      <c r="A102" s="17" t="s">
        <v>85</v>
      </c>
    </row>
    <row r="103" spans="1:1" x14ac:dyDescent="0.3">
      <c r="A103" s="17" t="s">
        <v>85</v>
      </c>
    </row>
    <row r="104" spans="1:1" x14ac:dyDescent="0.3">
      <c r="A104" s="17" t="s">
        <v>87</v>
      </c>
    </row>
    <row r="105" spans="1:1" x14ac:dyDescent="0.3">
      <c r="A105" s="17" t="s">
        <v>85</v>
      </c>
    </row>
    <row r="106" spans="1:1" x14ac:dyDescent="0.3">
      <c r="A106" s="17" t="s">
        <v>85</v>
      </c>
    </row>
    <row r="107" spans="1:1" x14ac:dyDescent="0.3">
      <c r="A107" s="17" t="s">
        <v>85</v>
      </c>
    </row>
    <row r="108" spans="1:1" x14ac:dyDescent="0.3">
      <c r="A108" s="17" t="s">
        <v>87</v>
      </c>
    </row>
    <row r="109" spans="1:1" x14ac:dyDescent="0.3">
      <c r="A109" s="17" t="s">
        <v>85</v>
      </c>
    </row>
    <row r="110" spans="1:1" x14ac:dyDescent="0.3">
      <c r="A110" s="17" t="s">
        <v>85</v>
      </c>
    </row>
    <row r="111" spans="1:1" x14ac:dyDescent="0.3">
      <c r="A111" s="17" t="s">
        <v>85</v>
      </c>
    </row>
    <row r="112" spans="1:1" x14ac:dyDescent="0.3">
      <c r="A112" s="17" t="s">
        <v>85</v>
      </c>
    </row>
    <row r="113" spans="1:1" x14ac:dyDescent="0.3">
      <c r="A113" s="17" t="s">
        <v>87</v>
      </c>
    </row>
    <row r="114" spans="1:1" x14ac:dyDescent="0.3">
      <c r="A114" s="17" t="s">
        <v>85</v>
      </c>
    </row>
    <row r="115" spans="1:1" x14ac:dyDescent="0.3">
      <c r="A115" s="17" t="s">
        <v>85</v>
      </c>
    </row>
    <row r="116" spans="1:1" x14ac:dyDescent="0.3">
      <c r="A116" s="17" t="s">
        <v>85</v>
      </c>
    </row>
    <row r="117" spans="1:1" x14ac:dyDescent="0.3">
      <c r="A117" s="17" t="s">
        <v>87</v>
      </c>
    </row>
    <row r="118" spans="1:1" x14ac:dyDescent="0.3">
      <c r="A118" s="17" t="s">
        <v>87</v>
      </c>
    </row>
    <row r="119" spans="1:1" x14ac:dyDescent="0.3">
      <c r="A119" s="17" t="s">
        <v>85</v>
      </c>
    </row>
    <row r="120" spans="1:1" x14ac:dyDescent="0.3">
      <c r="A120" s="17" t="s">
        <v>85</v>
      </c>
    </row>
    <row r="121" spans="1:1" x14ac:dyDescent="0.3">
      <c r="A121" s="17" t="s">
        <v>85</v>
      </c>
    </row>
    <row r="122" spans="1:1" x14ac:dyDescent="0.3">
      <c r="A122" s="17" t="s">
        <v>85</v>
      </c>
    </row>
    <row r="123" spans="1:1" x14ac:dyDescent="0.3">
      <c r="A123" s="17" t="s">
        <v>85</v>
      </c>
    </row>
    <row r="124" spans="1:1" x14ac:dyDescent="0.3">
      <c r="A124" s="17" t="s">
        <v>87</v>
      </c>
    </row>
    <row r="125" spans="1:1" x14ac:dyDescent="0.3">
      <c r="A125" s="17" t="s">
        <v>85</v>
      </c>
    </row>
    <row r="126" spans="1:1" x14ac:dyDescent="0.3">
      <c r="A126" s="17" t="s">
        <v>85</v>
      </c>
    </row>
    <row r="127" spans="1:1" x14ac:dyDescent="0.3">
      <c r="A127" s="17" t="s">
        <v>85</v>
      </c>
    </row>
    <row r="128" spans="1:1" x14ac:dyDescent="0.3">
      <c r="A128" s="17" t="s">
        <v>85</v>
      </c>
    </row>
    <row r="129" spans="1:1" x14ac:dyDescent="0.3">
      <c r="A129" s="17" t="s">
        <v>87</v>
      </c>
    </row>
    <row r="130" spans="1:1" x14ac:dyDescent="0.3">
      <c r="A130" s="17" t="s">
        <v>85</v>
      </c>
    </row>
    <row r="131" spans="1:1" x14ac:dyDescent="0.3">
      <c r="A131" s="17" t="s">
        <v>85</v>
      </c>
    </row>
    <row r="132" spans="1:1" x14ac:dyDescent="0.3">
      <c r="A132" s="17" t="s">
        <v>85</v>
      </c>
    </row>
    <row r="133" spans="1:1" x14ac:dyDescent="0.3">
      <c r="A133" s="17" t="s">
        <v>85</v>
      </c>
    </row>
    <row r="134" spans="1:1" x14ac:dyDescent="0.3">
      <c r="A134" s="17" t="s">
        <v>85</v>
      </c>
    </row>
    <row r="135" spans="1:1" x14ac:dyDescent="0.3">
      <c r="A135" s="17" t="s">
        <v>87</v>
      </c>
    </row>
    <row r="136" spans="1:1" x14ac:dyDescent="0.3">
      <c r="A136" s="17" t="s">
        <v>85</v>
      </c>
    </row>
    <row r="137" spans="1:1" x14ac:dyDescent="0.3">
      <c r="A137" s="17" t="s">
        <v>85</v>
      </c>
    </row>
    <row r="138" spans="1:1" x14ac:dyDescent="0.3">
      <c r="A138" s="17" t="s">
        <v>85</v>
      </c>
    </row>
    <row r="139" spans="1:1" x14ac:dyDescent="0.3">
      <c r="A139" s="17" t="s">
        <v>85</v>
      </c>
    </row>
    <row r="140" spans="1:1" x14ac:dyDescent="0.3">
      <c r="A140" s="17" t="s">
        <v>87</v>
      </c>
    </row>
    <row r="141" spans="1:1" x14ac:dyDescent="0.3">
      <c r="A141" s="17" t="s">
        <v>85</v>
      </c>
    </row>
    <row r="142" spans="1:1" x14ac:dyDescent="0.3">
      <c r="A142" s="17" t="s">
        <v>85</v>
      </c>
    </row>
    <row r="143" spans="1:1" x14ac:dyDescent="0.3">
      <c r="A143" s="17" t="s">
        <v>85</v>
      </c>
    </row>
    <row r="144" spans="1:1" x14ac:dyDescent="0.3">
      <c r="A144" s="17" t="s">
        <v>87</v>
      </c>
    </row>
    <row r="145" spans="1:1" x14ac:dyDescent="0.3">
      <c r="A145" s="17" t="s">
        <v>85</v>
      </c>
    </row>
    <row r="146" spans="1:1" x14ac:dyDescent="0.3">
      <c r="A146" s="17" t="s">
        <v>87</v>
      </c>
    </row>
    <row r="147" spans="1:1" x14ac:dyDescent="0.3">
      <c r="A147" s="17" t="s">
        <v>85</v>
      </c>
    </row>
    <row r="148" spans="1:1" x14ac:dyDescent="0.3">
      <c r="A148" s="17" t="s">
        <v>87</v>
      </c>
    </row>
    <row r="149" spans="1:1" x14ac:dyDescent="0.3">
      <c r="A149" s="17" t="s">
        <v>87</v>
      </c>
    </row>
    <row r="150" spans="1:1" x14ac:dyDescent="0.3">
      <c r="A150" s="17" t="s">
        <v>85</v>
      </c>
    </row>
    <row r="151" spans="1:1" x14ac:dyDescent="0.3">
      <c r="A151" s="17" t="s">
        <v>85</v>
      </c>
    </row>
    <row r="152" spans="1:1" x14ac:dyDescent="0.3">
      <c r="A152" s="17" t="s">
        <v>85</v>
      </c>
    </row>
    <row r="153" spans="1:1" x14ac:dyDescent="0.3">
      <c r="A153" s="17" t="s">
        <v>85</v>
      </c>
    </row>
    <row r="154" spans="1:1" x14ac:dyDescent="0.3">
      <c r="A154" s="17" t="s">
        <v>85</v>
      </c>
    </row>
    <row r="155" spans="1:1" x14ac:dyDescent="0.3">
      <c r="A155" s="17" t="s">
        <v>85</v>
      </c>
    </row>
  </sheetData>
  <conditionalFormatting sqref="C43:C48">
    <cfRule type="expression" dxfId="1" priority="2">
      <formula>B43=""</formula>
    </cfRule>
  </conditionalFormatting>
  <conditionalFormatting sqref="D13:D15">
    <cfRule type="expression" dxfId="0" priority="1">
      <formula>B13=""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Shekhar Singh</dc:creator>
  <cp:lastModifiedBy>Fanindra Saini</cp:lastModifiedBy>
  <dcterms:created xsi:type="dcterms:W3CDTF">2019-10-20T05:27:31Z</dcterms:created>
  <dcterms:modified xsi:type="dcterms:W3CDTF">2022-12-06T09:20:20Z</dcterms:modified>
</cp:coreProperties>
</file>