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eebm1\Desktop\"/>
    </mc:Choice>
  </mc:AlternateContent>
  <xr:revisionPtr revIDLastSave="0" documentId="13_ncr:1_{02107F7A-5823-4758-99C1-E4BE349243C0}" xr6:coauthVersionLast="36" xr6:coauthVersionMax="36" xr10:uidLastSave="{00000000-0000-0000-0000-000000000000}"/>
  <bookViews>
    <workbookView xWindow="0" yWindow="0" windowWidth="28800" windowHeight="12225" xr2:uid="{55A2D735-8744-4CD7-86A2-2A83D1122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G42" i="1"/>
  <c r="D43" i="1"/>
  <c r="D42" i="1"/>
  <c r="S42" i="1"/>
  <c r="P42" i="1"/>
  <c r="J43" i="1"/>
  <c r="G43" i="1"/>
  <c r="J42" i="1"/>
  <c r="S7" i="1"/>
  <c r="S8" i="1"/>
  <c r="S6" i="1"/>
  <c r="P7" i="1"/>
  <c r="P8" i="1"/>
  <c r="P6" i="1"/>
  <c r="M8" i="1"/>
  <c r="M7" i="1"/>
  <c r="M6" i="1"/>
  <c r="J7" i="1"/>
  <c r="J8" i="1"/>
  <c r="J6" i="1"/>
  <c r="G14" i="1"/>
  <c r="G7" i="1"/>
  <c r="G8" i="1"/>
  <c r="G6" i="1"/>
  <c r="D8" i="1"/>
  <c r="D7" i="1"/>
  <c r="D6" i="1"/>
</calcChain>
</file>

<file path=xl/sharedStrings.xml><?xml version="1.0" encoding="utf-8"?>
<sst xmlns="http://schemas.openxmlformats.org/spreadsheetml/2006/main" count="42" uniqueCount="13">
  <si>
    <t>Single Body</t>
  </si>
  <si>
    <t>K-ε model</t>
  </si>
  <si>
    <t>K-ꞷ model</t>
  </si>
  <si>
    <t>Coarse Mesh</t>
  </si>
  <si>
    <t>1/Cells</t>
  </si>
  <si>
    <t>Cd</t>
  </si>
  <si>
    <t>Fpx</t>
  </si>
  <si>
    <t>Fvx</t>
  </si>
  <si>
    <t>Fpy</t>
  </si>
  <si>
    <t>Fvy</t>
  </si>
  <si>
    <t>Medium Mesh</t>
  </si>
  <si>
    <t>Fine Mesh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</si>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</sst>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1" xfId="0" applyBorder="1" applyAlignment="1"/>
    <xf numFmtId="0" fontId="0" fillId="0" borderId="1" xfId="0" applyNumberFormat="1" applyBorder="1" applyAlignment="1"/>
    <xf numFmtId="0" fontId="0" fillId="0" borderId="1" xfId="0" applyBorder="1"/>
    <xf numFmtId="11" fontId="0" fillId="0" borderId="1" xfId="0" applyNumberFormat="1" applyBorder="1"/>
    <xf numFmtId="0" fontId="0" fillId="0" borderId="3" xfId="0" applyBorder="1" applyAlignment="1"/>
    <xf numFmtId="0" fontId="0" fillId="0" borderId="7" xfId="0" applyBorder="1"/>
    <xf numFmtId="0" fontId="0" fillId="0" borderId="9" xfId="0" applyBorder="1" applyAlignment="1"/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1" xfId="0" applyNumberFormat="1" applyBorder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Convergence Study K-</a:t>
            </a:r>
            <a:r>
              <a:rPr lang="el-GR" baseline="0"/>
              <a:t>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268014178641"/>
          <c:y val="5.0925925925925923E-2"/>
          <c:w val="0.82349454771761776"/>
          <c:h val="0.80000801983085446"/>
        </c:manualLayout>
      </c:layout>
      <c:scatterChart>
        <c:scatterStyle val="smoothMarker"/>
        <c:varyColors val="0"/>
        <c:ser>
          <c:idx val="0"/>
          <c:order val="0"/>
          <c:tx>
            <c:v>GCS Cd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backward val="3.0000000000000009E-6"/>
            <c:dispRSqr val="0"/>
            <c:dispEq val="0"/>
          </c:trendline>
          <c:xVal>
            <c:numRef>
              <c:f>Sheet1!$D$6:$D$8</c:f>
              <c:numCache>
                <c:formatCode>General</c:formatCode>
                <c:ptCount val="3"/>
                <c:pt idx="0">
                  <c:v>5.2929656486529405E-5</c:v>
                </c:pt>
                <c:pt idx="1">
                  <c:v>1.2805245028363617E-5</c:v>
                </c:pt>
                <c:pt idx="2">
                  <c:v>3.4495605259889891E-6</c:v>
                </c:pt>
              </c:numCache>
            </c:numRef>
          </c:xVal>
          <c:yVal>
            <c:numRef>
              <c:f>Sheet1!$G$6:$G$8</c:f>
              <c:numCache>
                <c:formatCode>General</c:formatCode>
                <c:ptCount val="3"/>
                <c:pt idx="0">
                  <c:v>0.28950138769260214</c:v>
                </c:pt>
                <c:pt idx="1">
                  <c:v>0.30522541980310397</c:v>
                </c:pt>
                <c:pt idx="2">
                  <c:v>0.30940011586750776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29-467D-A7DB-8221BD48F0F1}"/>
            </c:ext>
          </c:extLst>
        </c:ser>
        <c:ser>
          <c:idx val="1"/>
          <c:order val="1"/>
          <c:tx>
            <c:v>GCS Cl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backward val="3.0000000000000009E-6"/>
            <c:dispRSqr val="0"/>
            <c:dispEq val="0"/>
          </c:trendline>
          <c:xVal>
            <c:numRef>
              <c:f>Sheet1!$D$6:$D$8</c:f>
              <c:numCache>
                <c:formatCode>General</c:formatCode>
                <c:ptCount val="3"/>
                <c:pt idx="0">
                  <c:v>5.2929656486529405E-5</c:v>
                </c:pt>
                <c:pt idx="1">
                  <c:v>1.2805245028363617E-5</c:v>
                </c:pt>
                <c:pt idx="2">
                  <c:v>3.4495605259889891E-6</c:v>
                </c:pt>
              </c:numCache>
            </c:numRef>
          </c:xVal>
          <c:yVal>
            <c:numRef>
              <c:f>Sheet1!$J$6:$J$8</c:f>
              <c:numCache>
                <c:formatCode>General</c:formatCode>
                <c:ptCount val="3"/>
                <c:pt idx="0">
                  <c:v>0.35149168585648416</c:v>
                </c:pt>
                <c:pt idx="1">
                  <c:v>0.30385682840463202</c:v>
                </c:pt>
                <c:pt idx="2">
                  <c:v>0.3367325599118115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29-467D-A7DB-8221BD48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73071"/>
        <c:axId val="842625359"/>
      </c:scatterChart>
      <c:valAx>
        <c:axId val="84787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n-US" baseline="0"/>
                  <a:t> no. of cells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25359"/>
        <c:crosses val="autoZero"/>
        <c:crossBetween val="midCat"/>
      </c:valAx>
      <c:valAx>
        <c:axId val="842625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Cd,Cl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054198122141949"/>
          <c:y val="0.39856481481481482"/>
          <c:w val="0.26798820250561467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Grid Convergence Study K-ꞷ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3467592592592595"/>
          <c:w val="0.80293241469816268"/>
          <c:h val="0.65975320793234182"/>
        </c:manualLayout>
      </c:layout>
      <c:scatterChart>
        <c:scatterStyle val="smoothMarker"/>
        <c:varyColors val="0"/>
        <c:ser>
          <c:idx val="0"/>
          <c:order val="0"/>
          <c:tx>
            <c:v>GCS Cd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backward val="3.0000000000000009E-6"/>
            <c:dispRSqr val="0"/>
            <c:dispEq val="0"/>
          </c:trendline>
          <c:xVal>
            <c:numRef>
              <c:f>Sheet1!$M$6:$M$8</c:f>
              <c:numCache>
                <c:formatCode>General</c:formatCode>
                <c:ptCount val="3"/>
                <c:pt idx="0">
                  <c:v>5.2929656486529405E-5</c:v>
                </c:pt>
                <c:pt idx="1">
                  <c:v>1.2805245028363617E-5</c:v>
                </c:pt>
                <c:pt idx="2">
                  <c:v>3.4495605259889891E-6</c:v>
                </c:pt>
              </c:numCache>
            </c:numRef>
          </c:xVal>
          <c:yVal>
            <c:numRef>
              <c:f>Sheet1!$P$6:$P$8</c:f>
              <c:numCache>
                <c:formatCode>General</c:formatCode>
                <c:ptCount val="3"/>
                <c:pt idx="0">
                  <c:v>0.45045364374167768</c:v>
                </c:pt>
                <c:pt idx="1">
                  <c:v>0.37562418598349734</c:v>
                </c:pt>
                <c:pt idx="2">
                  <c:v>0.32491738237104623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6-4AE5-BBA3-6D1F261A8B2F}"/>
            </c:ext>
          </c:extLst>
        </c:ser>
        <c:ser>
          <c:idx val="1"/>
          <c:order val="1"/>
          <c:tx>
            <c:v>GCS Cl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backward val="3.0000000000000009E-6"/>
            <c:dispRSqr val="0"/>
            <c:dispEq val="0"/>
          </c:trendline>
          <c:xVal>
            <c:numRef>
              <c:f>Sheet1!$M$6:$M$8</c:f>
              <c:numCache>
                <c:formatCode>General</c:formatCode>
                <c:ptCount val="3"/>
                <c:pt idx="0">
                  <c:v>5.2929656486529405E-5</c:v>
                </c:pt>
                <c:pt idx="1">
                  <c:v>1.2805245028363617E-5</c:v>
                </c:pt>
                <c:pt idx="2">
                  <c:v>3.4495605259889891E-6</c:v>
                </c:pt>
              </c:numCache>
            </c:numRef>
          </c:xVal>
          <c:yVal>
            <c:numRef>
              <c:f>Sheet1!$S$6:$S$8</c:f>
              <c:numCache>
                <c:formatCode>General</c:formatCode>
                <c:ptCount val="3"/>
                <c:pt idx="0">
                  <c:v>0.54822423789151065</c:v>
                </c:pt>
                <c:pt idx="1">
                  <c:v>0.42396795408779542</c:v>
                </c:pt>
                <c:pt idx="2">
                  <c:v>0.36233211125013637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6-4AE5-BBA3-6D1F261A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63551"/>
        <c:axId val="1058393199"/>
      </c:scatterChart>
      <c:valAx>
        <c:axId val="10591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1/no.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93199"/>
        <c:crosses val="autoZero"/>
        <c:crossBetween val="midCat"/>
      </c:valAx>
      <c:valAx>
        <c:axId val="10583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Cd,Cl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31167979002622"/>
          <c:y val="0.44909489962608412"/>
          <c:w val="0.37237664041994756"/>
          <c:h val="0.27803701656415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15</xdr:row>
      <xdr:rowOff>85725</xdr:rowOff>
    </xdr:from>
    <xdr:to>
      <xdr:col>10</xdr:col>
      <xdr:colOff>47625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154A4-37EA-4041-BA34-20C5D364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566737</xdr:colOff>
      <xdr:row>14</xdr:row>
      <xdr:rowOff>52386</xdr:rowOff>
    </xdr:from>
    <xdr:to>
      <xdr:col>18</xdr:col>
      <xdr:colOff>433387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C0D1D-D1E7-4BA8-9CF2-41BC2C6A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28F6-091A-4D98-9863-1BEF47A40AB6}">
  <dimension ref="B3:S44"/>
  <sheetViews>
    <sheetView tabSelected="1" topLeftCell="A16" workbookViewId="0">
      <selection activeCell="H43" sqref="H43"/>
    </sheetView>
  </sheetViews>
  <sheetFormatPr defaultRowHeight="15" x14ac:dyDescent="0.25"/>
  <cols>
    <col min="3" max="3" width="14" customWidth="1"/>
    <col min="4" max="4" width="12" bestFit="1" customWidth="1"/>
    <col min="6" max="6" width="11" bestFit="1" customWidth="1"/>
    <col min="12" max="12" width="14.85546875" customWidth="1"/>
    <col min="13" max="13" width="11.28515625" customWidth="1"/>
    <col min="15" max="15" width="10" bestFit="1" customWidth="1"/>
  </cols>
  <sheetData>
    <row r="3" spans="2:19" ht="15.75" thickBot="1" x14ac:dyDescent="0.3">
      <c r="B3" s="1" t="s">
        <v>0</v>
      </c>
      <c r="C3" s="1"/>
    </row>
    <row r="4" spans="2:19" ht="16.5" thickTop="1" thickBot="1" x14ac:dyDescent="0.3">
      <c r="C4" s="20" t="s">
        <v>1</v>
      </c>
      <c r="L4" s="20" t="s">
        <v>2</v>
      </c>
    </row>
    <row r="5" spans="2:19" ht="15.75" thickTop="1" x14ac:dyDescent="0.25">
      <c r="B5" s="2"/>
      <c r="C5" s="19"/>
      <c r="D5" s="17" t="s">
        <v>4</v>
      </c>
      <c r="E5" s="17" t="s">
        <v>6</v>
      </c>
      <c r="F5" s="17" t="s">
        <v>7</v>
      </c>
      <c r="G5" s="17" t="s">
        <v>5</v>
      </c>
      <c r="H5" s="17" t="s">
        <v>8</v>
      </c>
      <c r="I5" s="17" t="s">
        <v>9</v>
      </c>
      <c r="J5" s="18" t="s">
        <v>12</v>
      </c>
      <c r="L5" s="8"/>
      <c r="M5" s="17" t="s">
        <v>4</v>
      </c>
      <c r="N5" s="17" t="s">
        <v>6</v>
      </c>
      <c r="O5" s="17" t="s">
        <v>7</v>
      </c>
      <c r="P5" s="17" t="s">
        <v>5</v>
      </c>
      <c r="Q5" s="17" t="s">
        <v>8</v>
      </c>
      <c r="R5" s="17" t="s">
        <v>9</v>
      </c>
      <c r="S5" s="18" t="s">
        <v>12</v>
      </c>
    </row>
    <row r="6" spans="2:19" x14ac:dyDescent="0.25">
      <c r="B6" s="2"/>
      <c r="C6" s="15" t="s">
        <v>3</v>
      </c>
      <c r="D6" s="4">
        <f>1/18893</f>
        <v>5.2929656486529405E-5</v>
      </c>
      <c r="E6" s="4">
        <v>2.5999999999999998E-4</v>
      </c>
      <c r="F6" s="5">
        <v>3.4029999999999998E-5</v>
      </c>
      <c r="G6" s="6">
        <f>(2*(E6+F6))/((40.5^2)*0.0000012384)</f>
        <v>0.28950138769260214</v>
      </c>
      <c r="H6" s="6">
        <v>3.5500000000000001E-4</v>
      </c>
      <c r="I6" s="7">
        <v>1.99E-6</v>
      </c>
      <c r="J6" s="9">
        <f>(2*(H6+I6))/((40.5^2)*0.0000012384)</f>
        <v>0.35149168585648416</v>
      </c>
      <c r="L6" s="15" t="s">
        <v>3</v>
      </c>
      <c r="M6" s="4">
        <f>1/18893</f>
        <v>5.2929656486529405E-5</v>
      </c>
      <c r="N6" s="6">
        <v>3.8099999999999999E-4</v>
      </c>
      <c r="O6" s="14">
        <v>7.6500000000000003E-5</v>
      </c>
      <c r="P6" s="6">
        <f>(2*(N6+O6))/((40.5^2)*0.0000012384)</f>
        <v>0.45045364374167768</v>
      </c>
      <c r="Q6" s="6">
        <v>5.8900000000000001E-4</v>
      </c>
      <c r="R6" s="7">
        <v>-3.2199999999999997E-5</v>
      </c>
      <c r="S6" s="9">
        <f>(2*(Q6+R6))/((40.5^2)*0.0000012384)</f>
        <v>0.54822423789151065</v>
      </c>
    </row>
    <row r="7" spans="2:19" x14ac:dyDescent="0.25">
      <c r="C7" s="15" t="s">
        <v>10</v>
      </c>
      <c r="D7" s="4">
        <f>1/78093</f>
        <v>1.2805245028363617E-5</v>
      </c>
      <c r="E7" s="6">
        <v>2.7999999999999998E-4</v>
      </c>
      <c r="F7" s="6">
        <v>3.0000000000000001E-5</v>
      </c>
      <c r="G7" s="6">
        <f t="shared" ref="G7:G8" si="0">(2*(E7+F7))/((40.5^2)*0.0000012384)</f>
        <v>0.30522541980310397</v>
      </c>
      <c r="H7" s="6">
        <v>2.9E-4</v>
      </c>
      <c r="I7" s="7">
        <v>1.861E-5</v>
      </c>
      <c r="J7" s="9">
        <f t="shared" ref="J7:J8" si="1">(2*(H7+I7))/((40.5^2)*0.0000012384)</f>
        <v>0.30385682840463202</v>
      </c>
      <c r="L7" s="15" t="s">
        <v>10</v>
      </c>
      <c r="M7" s="4">
        <f>1/78093</f>
        <v>1.2805245028363617E-5</v>
      </c>
      <c r="N7" s="6">
        <v>3.4299999999999999E-4</v>
      </c>
      <c r="O7" s="6">
        <v>3.8500000000000001E-5</v>
      </c>
      <c r="P7" s="6">
        <f t="shared" ref="P7:P8" si="2">(2*(N7+O7))/((40.5^2)*0.0000012384)</f>
        <v>0.37562418598349734</v>
      </c>
      <c r="Q7" s="6">
        <v>4.0870000000000001E-4</v>
      </c>
      <c r="R7" s="7">
        <v>2.19E-5</v>
      </c>
      <c r="S7" s="9">
        <f t="shared" ref="S7:S8" si="3">(2*(Q7+R7))/((40.5^2)*0.0000012384)</f>
        <v>0.42396795408779542</v>
      </c>
    </row>
    <row r="8" spans="2:19" ht="15.75" thickBot="1" x14ac:dyDescent="0.3">
      <c r="B8" s="2"/>
      <c r="C8" s="16" t="s">
        <v>11</v>
      </c>
      <c r="D8" s="10">
        <f>1/289892</f>
        <v>3.4495605259889891E-6</v>
      </c>
      <c r="E8" s="11">
        <v>2.9300000000000002E-4</v>
      </c>
      <c r="F8" s="11">
        <v>2.124E-5</v>
      </c>
      <c r="G8" s="11">
        <f t="shared" si="0"/>
        <v>0.30940011586750776</v>
      </c>
      <c r="H8" s="11">
        <v>3.2000000000000003E-4</v>
      </c>
      <c r="I8" s="12">
        <v>2.1999999999999999E-5</v>
      </c>
      <c r="J8" s="13">
        <f t="shared" si="1"/>
        <v>0.3367325599118115</v>
      </c>
      <c r="L8" s="16" t="s">
        <v>11</v>
      </c>
      <c r="M8" s="10">
        <f>1/289892</f>
        <v>3.4495605259889891E-6</v>
      </c>
      <c r="N8" s="11">
        <v>3.2000000000000003E-4</v>
      </c>
      <c r="O8" s="11">
        <v>1.0000000000000001E-5</v>
      </c>
      <c r="P8" s="11">
        <f t="shared" si="2"/>
        <v>0.32491738237104623</v>
      </c>
      <c r="Q8" s="11">
        <v>3.19E-4</v>
      </c>
      <c r="R8" s="11">
        <v>4.8999999999999998E-5</v>
      </c>
      <c r="S8" s="13">
        <f t="shared" si="3"/>
        <v>0.36233211125013637</v>
      </c>
    </row>
    <row r="9" spans="2:19" ht="15.75" thickTop="1" x14ac:dyDescent="0.25"/>
    <row r="14" spans="2:19" x14ac:dyDescent="0.25">
      <c r="E14">
        <v>2.5999999999999998E-4</v>
      </c>
      <c r="F14" s="3">
        <v>4.4029999999999997E-5</v>
      </c>
      <c r="G14">
        <f>E14+F14</f>
        <v>3.0402999999999995E-4</v>
      </c>
    </row>
    <row r="39" spans="3:19" ht="15.75" thickBot="1" x14ac:dyDescent="0.3"/>
    <row r="40" spans="3:19" ht="16.5" thickTop="1" thickBot="1" x14ac:dyDescent="0.3">
      <c r="C40" s="20" t="s">
        <v>1</v>
      </c>
      <c r="L40" s="20" t="s">
        <v>2</v>
      </c>
    </row>
    <row r="41" spans="3:19" ht="15.75" thickTop="1" x14ac:dyDescent="0.25">
      <c r="C41" s="15"/>
      <c r="D41" s="17" t="s">
        <v>4</v>
      </c>
      <c r="E41" s="17" t="s">
        <v>6</v>
      </c>
      <c r="F41" s="17" t="s">
        <v>7</v>
      </c>
      <c r="G41" s="17" t="s">
        <v>5</v>
      </c>
      <c r="H41" s="17" t="s">
        <v>8</v>
      </c>
      <c r="I41" s="17" t="s">
        <v>9</v>
      </c>
      <c r="J41" s="18" t="s">
        <v>12</v>
      </c>
      <c r="L41" s="8"/>
      <c r="M41" s="17" t="s">
        <v>4</v>
      </c>
      <c r="N41" s="17" t="s">
        <v>6</v>
      </c>
      <c r="O41" s="17" t="s">
        <v>7</v>
      </c>
      <c r="P41" s="17" t="s">
        <v>5</v>
      </c>
      <c r="Q41" s="17" t="s">
        <v>8</v>
      </c>
      <c r="R41" s="17" t="s">
        <v>9</v>
      </c>
      <c r="S41" s="18" t="s">
        <v>12</v>
      </c>
    </row>
    <row r="42" spans="3:19" x14ac:dyDescent="0.25">
      <c r="C42" s="15" t="s">
        <v>10</v>
      </c>
      <c r="D42" s="4">
        <f>1/48532</f>
        <v>2.0604961674771284E-5</v>
      </c>
      <c r="E42" s="7">
        <v>2.14E-4</v>
      </c>
      <c r="F42" s="7">
        <v>5.6190000000000002E-5</v>
      </c>
      <c r="G42" s="6">
        <f t="shared" ref="G42:G43" si="4">(2*(E42+F42))/((40.5^2)*0.0000012384)</f>
        <v>0.26602856831161509</v>
      </c>
      <c r="H42" s="7">
        <v>5.48E-6</v>
      </c>
      <c r="I42" s="7">
        <v>-2.12E-6</v>
      </c>
      <c r="J42" s="9">
        <f t="shared" ref="J42:J43" si="5">(2*(H42+I42))/((40.5^2)*0.0000012384)</f>
        <v>3.3082497114142887E-3</v>
      </c>
      <c r="L42" s="15" t="s">
        <v>10</v>
      </c>
      <c r="M42" s="4">
        <f>1/43595</f>
        <v>2.2938410368161486E-5</v>
      </c>
      <c r="N42" s="6">
        <v>2.3549999999999999E-3</v>
      </c>
      <c r="O42" s="6">
        <v>4.8000000000000001E-4</v>
      </c>
      <c r="P42" s="6">
        <f t="shared" ref="P42:P43" si="6">(2*(N42+O42))/((40.5^2)*0.0000012384)</f>
        <v>2.7913356940058058</v>
      </c>
      <c r="Q42" s="6">
        <v>4.08E-4</v>
      </c>
      <c r="R42" s="7">
        <v>1.8499999999999999E-5</v>
      </c>
      <c r="S42" s="9">
        <f t="shared" ref="S42:S43" si="7">(2*(Q42+R42))/((40.5^2)*0.0000012384)</f>
        <v>0.41993110176136728</v>
      </c>
    </row>
    <row r="43" spans="3:19" ht="15.75" thickBot="1" x14ac:dyDescent="0.3">
      <c r="C43" s="16" t="s">
        <v>11</v>
      </c>
      <c r="D43" s="10">
        <f>1/180159</f>
        <v>5.5506524791989301E-6</v>
      </c>
      <c r="E43" s="11">
        <v>2.0100000000000001E-4</v>
      </c>
      <c r="F43" s="11">
        <v>2.0599999999999999E-4</v>
      </c>
      <c r="G43" s="11">
        <f t="shared" si="4"/>
        <v>0.40073143825762364</v>
      </c>
      <c r="H43" s="11">
        <v>3.2199999999999999E-2</v>
      </c>
      <c r="I43" s="12">
        <v>2.33E-4</v>
      </c>
      <c r="J43" s="13">
        <f t="shared" si="5"/>
        <v>31.933471098303453</v>
      </c>
      <c r="L43" s="16"/>
      <c r="M43" s="10"/>
      <c r="N43" s="11"/>
      <c r="O43" s="11"/>
      <c r="P43" s="11"/>
      <c r="Q43" s="11"/>
      <c r="R43" s="12"/>
      <c r="S43" s="13"/>
    </row>
    <row r="44" spans="3:19" ht="15.75" thickTop="1" x14ac:dyDescent="0.25"/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Farhan Aziz Najeeb</dc:creator>
  <cp:lastModifiedBy>Mohammad Farhan Aziz Najeeb</cp:lastModifiedBy>
  <dcterms:created xsi:type="dcterms:W3CDTF">2022-05-06T03:54:11Z</dcterms:created>
  <dcterms:modified xsi:type="dcterms:W3CDTF">2022-05-06T09:58:07Z</dcterms:modified>
</cp:coreProperties>
</file>