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g53bo\Desktop\PROJECTS\University\2020-01-06. GRO-S4\Projet\HexaphobUS\CAD\"/>
    </mc:Choice>
  </mc:AlternateContent>
  <xr:revisionPtr revIDLastSave="0" documentId="13_ncr:1_{79A12464-BD9E-476F-8237-DB204B97C5AC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D25" i="1"/>
  <c r="C25" i="1"/>
  <c r="H18" i="1"/>
  <c r="G18" i="1"/>
  <c r="F18" i="1"/>
  <c r="I26" i="1"/>
  <c r="H26" i="1"/>
  <c r="G26" i="1"/>
  <c r="F26" i="1"/>
  <c r="E24" i="1"/>
  <c r="I19" i="1"/>
  <c r="E19" i="1"/>
  <c r="G19" i="1"/>
  <c r="H19" i="1"/>
  <c r="F19" i="1"/>
  <c r="I21" i="1"/>
  <c r="H21" i="1"/>
  <c r="G21" i="1"/>
  <c r="F21" i="1"/>
  <c r="I18" i="1"/>
  <c r="I17" i="1"/>
  <c r="H17" i="1"/>
  <c r="G17" i="1"/>
  <c r="F17" i="1"/>
  <c r="I16" i="1"/>
  <c r="H16" i="1"/>
  <c r="G16" i="1"/>
  <c r="F16" i="1"/>
  <c r="I13" i="1"/>
  <c r="H13" i="1"/>
  <c r="G13" i="1"/>
  <c r="G23" i="1" s="1"/>
  <c r="F13" i="1"/>
  <c r="F23" i="1" s="1"/>
  <c r="I24" i="1" l="1"/>
  <c r="I23" i="1"/>
  <c r="H23" i="1"/>
  <c r="H24" i="1"/>
  <c r="G24" i="1"/>
  <c r="F24" i="1"/>
  <c r="I29" i="1"/>
  <c r="H29" i="1"/>
  <c r="G29" i="1"/>
  <c r="F29" i="1"/>
  <c r="I50" i="1"/>
  <c r="H50" i="1"/>
  <c r="G50" i="1"/>
  <c r="F50" i="1"/>
  <c r="H51" i="1"/>
  <c r="G51" i="1"/>
  <c r="H55" i="1"/>
  <c r="G55" i="1"/>
  <c r="I54" i="1"/>
  <c r="F54" i="1"/>
  <c r="H56" i="1"/>
  <c r="G56" i="1"/>
  <c r="I65" i="1" l="1"/>
  <c r="F65" i="1"/>
  <c r="G65" i="1"/>
  <c r="H65" i="1"/>
  <c r="E26" i="1"/>
  <c r="E22" i="1"/>
  <c r="E18" i="1"/>
  <c r="E14" i="1"/>
  <c r="E12" i="1"/>
  <c r="E29" i="1"/>
  <c r="D29" i="1"/>
  <c r="C29" i="1"/>
  <c r="D24" i="1"/>
  <c r="C24" i="1"/>
  <c r="D18" i="1"/>
  <c r="C18" i="1"/>
  <c r="C23" i="1"/>
  <c r="D23" i="1"/>
  <c r="D14" i="1"/>
  <c r="C14" i="1"/>
  <c r="D26" i="1"/>
  <c r="C26" i="1"/>
  <c r="C22" i="1"/>
  <c r="D22" i="1"/>
  <c r="D12" i="1"/>
  <c r="C12" i="1"/>
  <c r="E65" i="1" l="1"/>
  <c r="C65" i="1"/>
  <c r="D65" i="1"/>
</calcChain>
</file>

<file path=xl/sharedStrings.xml><?xml version="1.0" encoding="utf-8"?>
<sst xmlns="http://schemas.openxmlformats.org/spreadsheetml/2006/main" count="135" uniqueCount="121">
  <si>
    <t>---</t>
  </si>
  <si>
    <t>./V2/Hexapod.SLDASM</t>
  </si>
  <si>
    <t>./V3/Hexapod_(12_motors).SLDASM</t>
  </si>
  <si>
    <t>./V3/Hexapod_(18_motors).SLDASM</t>
  </si>
  <si>
    <t>./V3/Hexapod_(Hexagonal).SLDASM</t>
  </si>
  <si>
    <t>./V3/Hexapod_(Small).SLDASM</t>
  </si>
  <si>
    <t>Assemblies</t>
  </si>
  <si>
    <t>Name</t>
  </si>
  <si>
    <t>Directory</t>
  </si>
  <si>
    <t>Parts</t>
  </si>
  <si>
    <t>Battery</t>
  </si>
  <si>
    <t>./External/Battery.SLDASM</t>
  </si>
  <si>
    <t>./External/DS3225MG/DS3225MG.SLDPRT</t>
  </si>
  <si>
    <t>./External/DS3225MG/Horn.SLDPRT</t>
  </si>
  <si>
    <t>Servomotor (DS3225MG)</t>
  </si>
  <si>
    <t>Servomotor Horn (DS3225MG)</t>
  </si>
  <si>
    <t>Servomotor (HS-422)</t>
  </si>
  <si>
    <t>Servomotor horn (HS-422)</t>
  </si>
  <si>
    <t>./External/HS-422/hs-422.SLDPRT</t>
  </si>
  <si>
    <t>./External/HS-422/hs-422_horn_straight.SLDPRT</t>
  </si>
  <si>
    <t>On-Board Computer (Raspberry Pi)</t>
  </si>
  <si>
    <t>./External/Raspberry Pi/raspberryPi3B.SLDPRT</t>
  </si>
  <si>
    <t>Microcontroller (Arduino)</t>
  </si>
  <si>
    <t>./External/arduinoMega.SLDPRT</t>
  </si>
  <si>
    <t>PWM Servo Driver (SunFounder)</t>
  </si>
  <si>
    <t>./External/12Channel PWM.SLDPRT</t>
  </si>
  <si>
    <t>Voltage Regulator (DROK)</t>
  </si>
  <si>
    <t>./External/DROK_090483.SLDPRT</t>
  </si>
  <si>
    <t>Bearing</t>
  </si>
  <si>
    <t>./External/Bearing.SLDPRT</t>
  </si>
  <si>
    <t>Screw (1/2", #4-40)</t>
  </si>
  <si>
    <t>Screw (1/2", #6-32)</t>
  </si>
  <si>
    <t>Nut (#4-40)</t>
  </si>
  <si>
    <t>Nut (#6-32)</t>
  </si>
  <si>
    <t>Washer (#6-32)</t>
  </si>
  <si>
    <t>Standoff (1/4", #6-32)</t>
  </si>
  <si>
    <t>Standoff (1/4", #4-40)</t>
  </si>
  <si>
    <t>./External/Fasteners/1_4_Round_Aluminum_Standoff.SLDPRT</t>
  </si>
  <si>
    <t>./V1/Hexapod_(Straight).SLDASM</t>
  </si>
  <si>
    <t>./V1/Internal/bearing_mount_foot.SLDPRT</t>
  </si>
  <si>
    <t>./V1/Internal/bearing_mount_leg.SLDPRT</t>
  </si>
  <si>
    <t>./V3/Internal/Bearing_mount_(Femur).SLDPRT</t>
  </si>
  <si>
    <t>./V3/Internal/Bearing_mount_(Foot).SLDPRT</t>
  </si>
  <si>
    <t>Body (V1)</t>
  </si>
  <si>
    <t>Body (V2)</t>
  </si>
  <si>
    <t>./V1/Internal/Body.SLDPRT</t>
  </si>
  <si>
    <t>./V2/Internal/Body_(Small).SLDPRT</t>
  </si>
  <si>
    <t>Body (V1) (Adjusted)</t>
  </si>
  <si>
    <t>Body (V2) (Adjusted)</t>
  </si>
  <si>
    <t>Body (V3)</t>
  </si>
  <si>
    <t>./V3/Internal/Body.SLDPRT</t>
  </si>
  <si>
    <t>./V3/Internal/Body_(Small).SLDPRT</t>
  </si>
  <si>
    <t>./V3/Internal/Body_(Hexagonal).SLDPRT</t>
  </si>
  <si>
    <t>Joint (V1)</t>
  </si>
  <si>
    <t>Joint (V1) (Mirrored)</t>
  </si>
  <si>
    <t>./V1/Internal/Joint_(Mirror).SLDPRT</t>
  </si>
  <si>
    <t>./V1/Internal/Joint.SLDPRT</t>
  </si>
  <si>
    <t>./V1/Internal/Joint_attachment_leg.SLDPRT</t>
  </si>
  <si>
    <t>./V1/Internal/Joint_attachment_foot.SLDPRT</t>
  </si>
  <si>
    <t>./V3/Internal/Joint_(Femur_to_tibia).SLDPRT</t>
  </si>
  <si>
    <t>Bearing Mount (Tibia) (V1)</t>
  </si>
  <si>
    <t>Bearing Mount (Tibia) (V2)</t>
  </si>
  <si>
    <t>Bearing Mount (Coxa) (V1)</t>
  </si>
  <si>
    <t>Bearing Mount (Coxa) (V2)</t>
  </si>
  <si>
    <t>Joint (V2) (Femur/Tibia)</t>
  </si>
  <si>
    <t>Joint Attachment (V1) (Tibia)</t>
  </si>
  <si>
    <t>Joint Attachment (V1) (Coxa)</t>
  </si>
  <si>
    <t>Joint (V2) (Femur/Tibia) (Mirrored)</t>
  </si>
  <si>
    <t>Joint (V2) (Tibia/Foot)</t>
  </si>
  <si>
    <t>Joint (V3) (Femur/Tibia)</t>
  </si>
  <si>
    <t>Joint (V3) (Femur/Tibia) (Mirrored)</t>
  </si>
  <si>
    <t>Joint Attachment (V2) (Tibia)</t>
  </si>
  <si>
    <t>./V3/Internal/Joint_attachment_(Tibia).SLDPRT</t>
  </si>
  <si>
    <t>./V3/Internal/Joint_(Tibia_to_foot).SLDPRT</t>
  </si>
  <si>
    <t>Joint (V2) (Foot/Slipper)</t>
  </si>
  <si>
    <t>./V3/Internal/Joint_(Foot_to_slipper).SLDPRT</t>
  </si>
  <si>
    <t>./V3/Internal/Joint_(Femur_to_tibia)_(Mirror).SLDPRT</t>
  </si>
  <si>
    <t>./V3/Internal/Joint_(Femur_to_tibia)_(Print).SLDPRT</t>
  </si>
  <si>
    <t>./V3/Internal/Joint_(Femur_to_tibia)_(Print)_(Mirror).SLDPRT</t>
  </si>
  <si>
    <t>./V3/Internal/Horn_attachment.SLDPRT</t>
  </si>
  <si>
    <t>./V3/Internal/Link.SLDPRT</t>
  </si>
  <si>
    <t>Link</t>
  </si>
  <si>
    <t>Horn Attachment</t>
  </si>
  <si>
    <t>Foot (V1) (Curved)</t>
  </si>
  <si>
    <t>Foot (V1) (Straight)</t>
  </si>
  <si>
    <t>./V1/Internal/Foot_(Curved).SLDPRT</t>
  </si>
  <si>
    <t>./V1/Internal/Foot_(Straight).SLDPRT</t>
  </si>
  <si>
    <t>Foot (V2) (Short)</t>
  </si>
  <si>
    <t>Foot (V2) (Long)</t>
  </si>
  <si>
    <t>./V3/Internal/Foot_(Long).SLDPRT</t>
  </si>
  <si>
    <t>./V3/Internal/Foot_(Short).SLDPRT</t>
  </si>
  <si>
    <t>Tibia</t>
  </si>
  <si>
    <t>./V3/Internal/Tibia.SLDPRT</t>
  </si>
  <si>
    <t>Shell (V1) (Front)</t>
  </si>
  <si>
    <t>Shell (V1) (Back)</t>
  </si>
  <si>
    <t>./V2/Internal/Shell_(Front).SLDPRT</t>
  </si>
  <si>
    <t>./V2/Internal/Shell_(Back).SLDPRT</t>
  </si>
  <si>
    <t>Shell (V2) (Top)</t>
  </si>
  <si>
    <t>Shell (V2) (Bottom)</t>
  </si>
  <si>
    <t>./V3/Internal/Shell_(Top).SLDPRT</t>
  </si>
  <si>
    <t>./V3/Internal/Shell_(Bottom).SLDPRT</t>
  </si>
  <si>
    <t>Battery Holder (V1)</t>
  </si>
  <si>
    <t>./V2/Internal/Battery_holder.SLDPRT</t>
  </si>
  <si>
    <t>Battery Holder (V2)</t>
  </si>
  <si>
    <t>./V3/Internal/Battery_holder.SLDPRT</t>
  </si>
  <si>
    <t>Slipper (V1)</t>
  </si>
  <si>
    <t>Slipper (V2)</t>
  </si>
  <si>
    <t>./V3/Internal/Slipper.SLDPRT</t>
  </si>
  <si>
    <t>./V1/Internal/Slipper.SLDPRT</t>
  </si>
  <si>
    <t>./V1/Hexapod_(Curved).SLDASM</t>
  </si>
  <si>
    <t>Screw (1/2", #8-32)</t>
  </si>
  <si>
    <t>Screw (1/4", #4-40)</t>
  </si>
  <si>
    <t>Screw (3/4", #6-32)</t>
  </si>
  <si>
    <t>Screw (5/8", #6-32)</t>
  </si>
  <si>
    <t>Screw (3/4", #4-40)</t>
  </si>
  <si>
    <t>Screw (1", #4-40)</t>
  </si>
  <si>
    <t>Total</t>
  </si>
  <si>
    <t>Screw (3/8", #4-40)</t>
  </si>
  <si>
    <t>Screw (7/8", #4-40)</t>
  </si>
  <si>
    <t>Nut (#8-32)</t>
  </si>
  <si>
    <t>Screw (1", #6-32)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</si>
</sst>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1" xfId="0" applyFont="1" applyBorder="1"/>
    <xf numFmtId="0" fontId="1" fillId="0" borderId="1" xfId="0" quotePrefix="1" applyFont="1" applyBorder="1"/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color theme="0"/>
      </font>
      <numFmt numFmtId="0" formatCode="General"/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5A3D26-219B-4197-9A10-F6198C9067CC}" name="Table1" displayName="Table1" ref="A2:I65" totalsRowCount="1" headerRowDxfId="21" dataDxfId="19" headerRowBorderDxfId="20">
  <autoFilter ref="A2:I64" xr:uid="{E0189EBE-EDB1-4B15-A7C5-572DE7DFA16F}"/>
  <tableColumns count="9">
    <tableColumn id="1" xr3:uid="{013D0D6E-055B-4DE3-933E-CF3A7BA7AEEF}" name="Name" dataDxfId="18" totalsRowDxfId="8"/>
    <tableColumn id="2" xr3:uid="{20E59F0D-63C8-4AE2-8007-0E777CD2BB55}" name="Directory" totalsRowLabel="Total" dataDxfId="16" totalsRowDxfId="7"/>
    <tableColumn id="3" xr3:uid="{F08BA588-9242-473D-BD4F-27F25AB8458E}" name="./V1/Hexapod_(Curved).SLDASM" totalsRowFunction="custom" dataDxfId="15" totalsRowDxfId="6">
      <totalsRowFormula>SUM(C$3:C$64)</totalsRowFormula>
    </tableColumn>
    <tableColumn id="4" xr3:uid="{0E49114C-1C89-4297-8D52-6DED00CB57C9}" name="./V1/Hexapod_(Straight).SLDASM" totalsRowFunction="custom" dataDxfId="14" totalsRowDxfId="5">
      <totalsRowFormula>SUM(D$3:D$64)</totalsRowFormula>
    </tableColumn>
    <tableColumn id="5" xr3:uid="{2ED82173-D251-4492-B249-E345D46A793F}" name="./V2/Hexapod.SLDASM" totalsRowFunction="custom" dataDxfId="13" totalsRowDxfId="4">
      <totalsRowFormula>SUM(E$3:E$64)</totalsRowFormula>
    </tableColumn>
    <tableColumn id="6" xr3:uid="{3A789DFB-86AE-47D5-9556-297D7FFD46C3}" name="./V3/Hexapod_(12_motors).SLDASM" totalsRowFunction="custom" dataDxfId="12" totalsRowDxfId="3">
      <totalsRowFormula>SUM(F$3:F$64)</totalsRowFormula>
    </tableColumn>
    <tableColumn id="7" xr3:uid="{C91407D5-2BE6-46DF-8B18-869ADACEE927}" name="./V3/Hexapod_(18_motors).SLDASM" totalsRowFunction="custom" dataDxfId="11" totalsRowDxfId="2">
      <totalsRowFormula>SUM(G$3:G$64)</totalsRowFormula>
    </tableColumn>
    <tableColumn id="8" xr3:uid="{9228C675-96EC-4A87-BC12-903FFF2EB22F}" name="./V3/Hexapod_(Hexagonal).SLDASM" totalsRowFunction="custom" dataDxfId="10" totalsRowDxfId="1">
      <totalsRowFormula>SUM(H$3:H$64)</totalsRowFormula>
    </tableColumn>
    <tableColumn id="9" xr3:uid="{748CC647-9909-4E94-AAB9-E6372E99D10F}" name="./V3/Hexapod_(Small).SLDASM" totalsRowFunction="custom" dataDxfId="9" totalsRowDxfId="0">
      <totalsRowFormula>SUM(I$3:I$64)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1"/>
  <sheetViews>
    <sheetView tabSelected="1" topLeftCell="A7" workbookViewId="0">
      <selection activeCell="A22" sqref="A22"/>
    </sheetView>
  </sheetViews>
  <sheetFormatPr defaultRowHeight="14.5" x14ac:dyDescent="0.35"/>
  <cols>
    <col min="1" max="1" width="30.6328125" style="2" customWidth="1"/>
    <col min="2" max="2" width="60.6328125" style="2" customWidth="1"/>
    <col min="3" max="9" width="30.6328125" style="2" customWidth="1"/>
  </cols>
  <sheetData>
    <row r="1" spans="1:9" x14ac:dyDescent="0.35">
      <c r="A1" s="13" t="s">
        <v>9</v>
      </c>
      <c r="B1" s="14"/>
      <c r="C1" s="12" t="s">
        <v>6</v>
      </c>
      <c r="D1" s="12"/>
      <c r="E1" s="12"/>
      <c r="F1" s="12"/>
      <c r="G1" s="12"/>
      <c r="H1" s="12"/>
      <c r="I1" s="12"/>
    </row>
    <row r="2" spans="1:9" ht="14.5" customHeight="1" thickBot="1" x14ac:dyDescent="0.4">
      <c r="A2" s="8" t="s">
        <v>7</v>
      </c>
      <c r="B2" s="7" t="s">
        <v>8</v>
      </c>
      <c r="C2" s="3" t="s">
        <v>109</v>
      </c>
      <c r="D2" s="1" t="s">
        <v>38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</row>
    <row r="3" spans="1:9" ht="14.5" customHeight="1" x14ac:dyDescent="0.35">
      <c r="A3" s="2" t="s">
        <v>10</v>
      </c>
      <c r="B3" s="4" t="s">
        <v>11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</row>
    <row r="4" spans="1:9" x14ac:dyDescent="0.35">
      <c r="A4" s="2" t="s">
        <v>14</v>
      </c>
      <c r="B4" s="5" t="s">
        <v>12</v>
      </c>
      <c r="C4" s="15">
        <v>0</v>
      </c>
      <c r="D4" s="15">
        <v>0</v>
      </c>
      <c r="E4" s="15">
        <v>0</v>
      </c>
      <c r="F4" s="15">
        <v>12</v>
      </c>
      <c r="G4" s="15">
        <v>18</v>
      </c>
      <c r="H4" s="15">
        <v>18</v>
      </c>
      <c r="I4" s="15">
        <v>12</v>
      </c>
    </row>
    <row r="5" spans="1:9" x14ac:dyDescent="0.35">
      <c r="A5" s="2" t="s">
        <v>15</v>
      </c>
      <c r="B5" s="5" t="s">
        <v>13</v>
      </c>
      <c r="C5" s="15">
        <v>0</v>
      </c>
      <c r="D5" s="15">
        <v>0</v>
      </c>
      <c r="E5" s="15">
        <v>0</v>
      </c>
      <c r="F5" s="15">
        <v>12</v>
      </c>
      <c r="G5" s="15">
        <v>18</v>
      </c>
      <c r="H5" s="15">
        <v>18</v>
      </c>
      <c r="I5" s="15">
        <v>12</v>
      </c>
    </row>
    <row r="6" spans="1:9" x14ac:dyDescent="0.35">
      <c r="A6" s="2" t="s">
        <v>16</v>
      </c>
      <c r="B6" s="5" t="s">
        <v>18</v>
      </c>
      <c r="C6" s="15">
        <v>12</v>
      </c>
      <c r="D6" s="15">
        <v>12</v>
      </c>
      <c r="E6" s="15">
        <v>12</v>
      </c>
      <c r="F6" s="15">
        <v>0</v>
      </c>
      <c r="G6" s="15">
        <v>0</v>
      </c>
      <c r="H6" s="15">
        <v>0</v>
      </c>
      <c r="I6" s="15">
        <v>0</v>
      </c>
    </row>
    <row r="7" spans="1:9" x14ac:dyDescent="0.35">
      <c r="A7" s="2" t="s">
        <v>17</v>
      </c>
      <c r="B7" s="5" t="s">
        <v>19</v>
      </c>
      <c r="C7" s="15">
        <v>12</v>
      </c>
      <c r="D7" s="15">
        <v>12</v>
      </c>
      <c r="E7" s="15">
        <v>12</v>
      </c>
      <c r="F7" s="15">
        <v>0</v>
      </c>
      <c r="G7" s="15">
        <v>0</v>
      </c>
      <c r="H7" s="15">
        <v>0</v>
      </c>
      <c r="I7" s="15">
        <v>0</v>
      </c>
    </row>
    <row r="8" spans="1:9" x14ac:dyDescent="0.35">
      <c r="A8" s="2" t="s">
        <v>20</v>
      </c>
      <c r="B8" s="5" t="s">
        <v>21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</row>
    <row r="9" spans="1:9" x14ac:dyDescent="0.35">
      <c r="A9" s="2" t="s">
        <v>22</v>
      </c>
      <c r="B9" s="5" t="s">
        <v>23</v>
      </c>
      <c r="C9" s="15">
        <v>1</v>
      </c>
      <c r="D9" s="15">
        <v>1</v>
      </c>
      <c r="E9" s="15">
        <v>1</v>
      </c>
      <c r="F9" s="15">
        <v>1</v>
      </c>
      <c r="G9" s="15">
        <v>1</v>
      </c>
      <c r="H9" s="15">
        <v>1</v>
      </c>
      <c r="I9" s="15">
        <v>1</v>
      </c>
    </row>
    <row r="10" spans="1:9" x14ac:dyDescent="0.35">
      <c r="A10" s="2" t="s">
        <v>24</v>
      </c>
      <c r="B10" s="5" t="s">
        <v>25</v>
      </c>
      <c r="C10" s="15">
        <v>1</v>
      </c>
      <c r="D10" s="15">
        <v>1</v>
      </c>
      <c r="E10" s="15">
        <v>1</v>
      </c>
      <c r="F10" s="15">
        <v>1</v>
      </c>
      <c r="G10" s="15">
        <v>2</v>
      </c>
      <c r="H10" s="15">
        <v>2</v>
      </c>
      <c r="I10" s="15">
        <v>1</v>
      </c>
    </row>
    <row r="11" spans="1:9" x14ac:dyDescent="0.35">
      <c r="A11" s="2" t="s">
        <v>26</v>
      </c>
      <c r="B11" s="5" t="s">
        <v>27</v>
      </c>
      <c r="C11" s="15">
        <v>1</v>
      </c>
      <c r="D11" s="15">
        <v>1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</row>
    <row r="12" spans="1:9" x14ac:dyDescent="0.35">
      <c r="A12" s="2" t="s">
        <v>111</v>
      </c>
      <c r="B12" s="6" t="s">
        <v>0</v>
      </c>
      <c r="C12" s="15">
        <f>2*6</f>
        <v>12</v>
      </c>
      <c r="D12" s="15">
        <f>2*6</f>
        <v>12</v>
      </c>
      <c r="E12" s="15">
        <f>2*6</f>
        <v>12</v>
      </c>
      <c r="F12" s="15">
        <v>0</v>
      </c>
      <c r="G12" s="15">
        <v>0</v>
      </c>
      <c r="H12" s="15">
        <v>0</v>
      </c>
      <c r="I12" s="15">
        <v>0</v>
      </c>
    </row>
    <row r="13" spans="1:9" x14ac:dyDescent="0.35">
      <c r="A13" s="2" t="s">
        <v>117</v>
      </c>
      <c r="B13" s="6" t="s">
        <v>0</v>
      </c>
      <c r="C13" s="15">
        <v>0</v>
      </c>
      <c r="D13" s="15">
        <v>0</v>
      </c>
      <c r="E13" s="15">
        <v>0</v>
      </c>
      <c r="F13" s="15">
        <f>2*6</f>
        <v>12</v>
      </c>
      <c r="G13" s="15">
        <f>3*6</f>
        <v>18</v>
      </c>
      <c r="H13" s="15">
        <f>3*6</f>
        <v>18</v>
      </c>
      <c r="I13" s="15">
        <f>2*6</f>
        <v>12</v>
      </c>
    </row>
    <row r="14" spans="1:9" x14ac:dyDescent="0.35">
      <c r="A14" s="2" t="s">
        <v>30</v>
      </c>
      <c r="B14" s="6" t="s">
        <v>0</v>
      </c>
      <c r="C14" s="15">
        <f>2*6+4</f>
        <v>16</v>
      </c>
      <c r="D14" s="15">
        <f>2*6+4</f>
        <v>16</v>
      </c>
      <c r="E14" s="15">
        <f>2*6+4</f>
        <v>16</v>
      </c>
      <c r="F14" s="15">
        <v>4</v>
      </c>
      <c r="G14" s="15">
        <v>4</v>
      </c>
      <c r="H14" s="15">
        <v>8</v>
      </c>
      <c r="I14" s="15">
        <v>4</v>
      </c>
    </row>
    <row r="15" spans="1:9" x14ac:dyDescent="0.35">
      <c r="A15" s="2" t="s">
        <v>114</v>
      </c>
      <c r="B15" s="6" t="s">
        <v>0</v>
      </c>
      <c r="C15" s="15">
        <v>4</v>
      </c>
      <c r="D15" s="15">
        <v>4</v>
      </c>
      <c r="E15" s="15">
        <v>4</v>
      </c>
      <c r="F15" s="15">
        <v>4</v>
      </c>
      <c r="G15" s="15">
        <v>4</v>
      </c>
      <c r="H15" s="15">
        <v>8</v>
      </c>
      <c r="I15" s="15">
        <v>4</v>
      </c>
    </row>
    <row r="16" spans="1:9" x14ac:dyDescent="0.35">
      <c r="A16" s="2" t="s">
        <v>118</v>
      </c>
      <c r="B16" s="6"/>
      <c r="C16" s="15">
        <v>0</v>
      </c>
      <c r="D16" s="15">
        <v>0</v>
      </c>
      <c r="E16" s="15">
        <v>0</v>
      </c>
      <c r="F16" s="15">
        <f>2*6</f>
        <v>12</v>
      </c>
      <c r="G16" s="15">
        <f>2*2*6</f>
        <v>24</v>
      </c>
      <c r="H16" s="15">
        <f>2*2*6</f>
        <v>24</v>
      </c>
      <c r="I16" s="15">
        <f>2*6</f>
        <v>12</v>
      </c>
    </row>
    <row r="17" spans="1:9" x14ac:dyDescent="0.35">
      <c r="A17" s="2" t="s">
        <v>115</v>
      </c>
      <c r="B17" s="6" t="s">
        <v>0</v>
      </c>
      <c r="C17" s="15">
        <v>0</v>
      </c>
      <c r="D17" s="15">
        <v>0</v>
      </c>
      <c r="E17" s="15">
        <v>4</v>
      </c>
      <c r="F17" s="15">
        <f>2*6</f>
        <v>12</v>
      </c>
      <c r="G17" s="15">
        <f>2*2*6</f>
        <v>24</v>
      </c>
      <c r="H17" s="15">
        <f>2*2*6</f>
        <v>24</v>
      </c>
      <c r="I17" s="15">
        <f>2*6+4</f>
        <v>16</v>
      </c>
    </row>
    <row r="18" spans="1:9" x14ac:dyDescent="0.35">
      <c r="A18" s="2" t="s">
        <v>31</v>
      </c>
      <c r="B18" s="6" t="s">
        <v>0</v>
      </c>
      <c r="C18" s="15">
        <f>4*2*6+4+4</f>
        <v>56</v>
      </c>
      <c r="D18" s="15">
        <f>4*2*6+4+4</f>
        <v>56</v>
      </c>
      <c r="E18" s="15">
        <f>4*2*6+4+4</f>
        <v>56</v>
      </c>
      <c r="F18" s="15">
        <f>4*2*6+4</f>
        <v>52</v>
      </c>
      <c r="G18" s="15">
        <f>4*3*6+4</f>
        <v>76</v>
      </c>
      <c r="H18" s="15">
        <f>4*3*6+2*4+2*6</f>
        <v>92</v>
      </c>
      <c r="I18" s="15">
        <f>4*2*6</f>
        <v>48</v>
      </c>
    </row>
    <row r="19" spans="1:9" x14ac:dyDescent="0.35">
      <c r="A19" s="2" t="s">
        <v>113</v>
      </c>
      <c r="B19" s="6" t="s">
        <v>0</v>
      </c>
      <c r="C19" s="15">
        <v>12</v>
      </c>
      <c r="D19" s="15">
        <v>12</v>
      </c>
      <c r="E19" s="15">
        <f>2*6+2*4</f>
        <v>20</v>
      </c>
      <c r="F19" s="15">
        <f>2*6</f>
        <v>12</v>
      </c>
      <c r="G19" s="15">
        <f t="shared" ref="G19:H19" si="0">2*6</f>
        <v>12</v>
      </c>
      <c r="H19" s="15">
        <f t="shared" si="0"/>
        <v>12</v>
      </c>
      <c r="I19" s="15">
        <f>2*6+2*4</f>
        <v>20</v>
      </c>
    </row>
    <row r="20" spans="1:9" x14ac:dyDescent="0.35">
      <c r="A20" s="2" t="s">
        <v>112</v>
      </c>
      <c r="B20" s="6" t="s">
        <v>0</v>
      </c>
      <c r="C20" s="15">
        <v>0</v>
      </c>
      <c r="D20" s="15">
        <v>6</v>
      </c>
      <c r="E20" s="15">
        <v>6</v>
      </c>
      <c r="F20" s="15">
        <v>4</v>
      </c>
      <c r="G20" s="15">
        <v>4</v>
      </c>
      <c r="H20" s="15">
        <v>0</v>
      </c>
      <c r="I20" s="15">
        <v>8</v>
      </c>
    </row>
    <row r="21" spans="1:9" x14ac:dyDescent="0.35">
      <c r="A21" s="2" t="s">
        <v>120</v>
      </c>
      <c r="B21" s="6" t="s">
        <v>0</v>
      </c>
      <c r="C21" s="15">
        <v>0</v>
      </c>
      <c r="D21" s="15">
        <v>0</v>
      </c>
      <c r="E21" s="15">
        <v>0</v>
      </c>
      <c r="F21" s="15">
        <f>2*6</f>
        <v>12</v>
      </c>
      <c r="G21" s="15">
        <f>4*6</f>
        <v>24</v>
      </c>
      <c r="H21" s="15">
        <f>4*6</f>
        <v>24</v>
      </c>
      <c r="I21" s="15">
        <f>2*6</f>
        <v>12</v>
      </c>
    </row>
    <row r="22" spans="1:9" x14ac:dyDescent="0.35">
      <c r="A22" s="2" t="s">
        <v>110</v>
      </c>
      <c r="B22" s="6" t="s">
        <v>0</v>
      </c>
      <c r="C22" s="15">
        <f>2*6</f>
        <v>12</v>
      </c>
      <c r="D22" s="15">
        <f>2*6</f>
        <v>12</v>
      </c>
      <c r="E22" s="15">
        <f>2*6</f>
        <v>12</v>
      </c>
      <c r="F22" s="15">
        <v>0</v>
      </c>
      <c r="G22" s="15">
        <v>0</v>
      </c>
      <c r="H22" s="15">
        <v>0</v>
      </c>
      <c r="I22" s="15">
        <v>0</v>
      </c>
    </row>
    <row r="23" spans="1:9" x14ac:dyDescent="0.35">
      <c r="A23" s="2" t="s">
        <v>32</v>
      </c>
      <c r="B23" s="6" t="s">
        <v>0</v>
      </c>
      <c r="C23" s="15">
        <f>4+4</f>
        <v>8</v>
      </c>
      <c r="D23" s="15">
        <f>4+4</f>
        <v>8</v>
      </c>
      <c r="E23" s="15">
        <v>12</v>
      </c>
      <c r="F23" s="15">
        <f>F13+F14+F15+F16</f>
        <v>32</v>
      </c>
      <c r="G23" s="15">
        <f>G13+G14+G15+G16/2</f>
        <v>38</v>
      </c>
      <c r="H23" s="15">
        <f>H13+H14+H15+H16/2</f>
        <v>46</v>
      </c>
      <c r="I23" s="15">
        <f>I13+I14+I15+I16+4</f>
        <v>36</v>
      </c>
    </row>
    <row r="24" spans="1:9" x14ac:dyDescent="0.35">
      <c r="A24" s="2" t="s">
        <v>33</v>
      </c>
      <c r="B24" s="6" t="s">
        <v>0</v>
      </c>
      <c r="C24" s="15">
        <f>4*2*6+2*6+4+4</f>
        <v>68</v>
      </c>
      <c r="D24" s="15">
        <f>4*2*6+6+2*6+4+4</f>
        <v>74</v>
      </c>
      <c r="E24" s="15">
        <f>4*2*6+6+2*6+4+4+2*4</f>
        <v>82</v>
      </c>
      <c r="F24" s="15">
        <f>F18+F19+F20+F21</f>
        <v>80</v>
      </c>
      <c r="G24" s="15">
        <f>G18+G19+G20+G21</f>
        <v>116</v>
      </c>
      <c r="H24" s="15">
        <f>4*3*6+2*4+H19+H21</f>
        <v>116</v>
      </c>
      <c r="I24" s="15">
        <f>I18+I19+I20+I21</f>
        <v>88</v>
      </c>
    </row>
    <row r="25" spans="1:9" x14ac:dyDescent="0.35">
      <c r="A25" s="2" t="s">
        <v>119</v>
      </c>
      <c r="B25" s="6" t="s">
        <v>0</v>
      </c>
      <c r="C25" s="15">
        <f>2*6</f>
        <v>12</v>
      </c>
      <c r="D25" s="15">
        <f>2*6</f>
        <v>12</v>
      </c>
      <c r="E25" s="15">
        <f>2*6</f>
        <v>12</v>
      </c>
      <c r="F25" s="15">
        <v>0</v>
      </c>
      <c r="G25" s="15">
        <v>0</v>
      </c>
      <c r="H25" s="15">
        <v>0</v>
      </c>
      <c r="I25" s="15">
        <v>0</v>
      </c>
    </row>
    <row r="26" spans="1:9" x14ac:dyDescent="0.35">
      <c r="A26" s="2" t="s">
        <v>34</v>
      </c>
      <c r="B26" s="6" t="s">
        <v>0</v>
      </c>
      <c r="C26" s="15">
        <f>4*2*6</f>
        <v>48</v>
      </c>
      <c r="D26" s="15">
        <f>4*2*6+6</f>
        <v>54</v>
      </c>
      <c r="E26" s="15">
        <f>4*2*6+6</f>
        <v>54</v>
      </c>
      <c r="F26" s="15">
        <f>4*2*6</f>
        <v>48</v>
      </c>
      <c r="G26" s="15">
        <f>4*3*6</f>
        <v>72</v>
      </c>
      <c r="H26" s="15">
        <f>4*3*6</f>
        <v>72</v>
      </c>
      <c r="I26" s="15">
        <f>4*2*6</f>
        <v>48</v>
      </c>
    </row>
    <row r="27" spans="1:9" x14ac:dyDescent="0.35">
      <c r="A27" s="2" t="s">
        <v>36</v>
      </c>
      <c r="B27" s="6" t="s">
        <v>0</v>
      </c>
      <c r="C27" s="15">
        <v>4</v>
      </c>
      <c r="D27" s="15">
        <v>4</v>
      </c>
      <c r="E27" s="15">
        <v>8</v>
      </c>
      <c r="F27" s="15">
        <v>4</v>
      </c>
      <c r="G27" s="15">
        <v>4</v>
      </c>
      <c r="H27" s="15">
        <v>4</v>
      </c>
      <c r="I27" s="15">
        <v>8</v>
      </c>
    </row>
    <row r="28" spans="1:9" x14ac:dyDescent="0.35">
      <c r="A28" s="2" t="s">
        <v>35</v>
      </c>
      <c r="B28" s="5" t="s">
        <v>37</v>
      </c>
      <c r="C28" s="15">
        <v>0</v>
      </c>
      <c r="D28" s="15">
        <v>0</v>
      </c>
      <c r="E28" s="15">
        <v>0</v>
      </c>
      <c r="F28" s="15">
        <v>4</v>
      </c>
      <c r="G28" s="15">
        <v>4</v>
      </c>
      <c r="H28" s="15">
        <v>0</v>
      </c>
      <c r="I28" s="15">
        <v>8</v>
      </c>
    </row>
    <row r="29" spans="1:9" x14ac:dyDescent="0.35">
      <c r="A29" s="2" t="s">
        <v>28</v>
      </c>
      <c r="B29" s="5" t="s">
        <v>29</v>
      </c>
      <c r="C29" s="15">
        <f>2*6</f>
        <v>12</v>
      </c>
      <c r="D29" s="15">
        <f>2*6</f>
        <v>12</v>
      </c>
      <c r="E29" s="15">
        <f>2*6</f>
        <v>12</v>
      </c>
      <c r="F29" s="15">
        <f>2*6</f>
        <v>12</v>
      </c>
      <c r="G29" s="15">
        <f>3*6</f>
        <v>18</v>
      </c>
      <c r="H29" s="15">
        <f>3*6</f>
        <v>18</v>
      </c>
      <c r="I29" s="15">
        <f>2*6</f>
        <v>12</v>
      </c>
    </row>
    <row r="30" spans="1:9" x14ac:dyDescent="0.35">
      <c r="A30" s="2" t="s">
        <v>60</v>
      </c>
      <c r="B30" s="5" t="s">
        <v>39</v>
      </c>
      <c r="C30" s="15">
        <v>6</v>
      </c>
      <c r="D30" s="15">
        <v>6</v>
      </c>
      <c r="E30" s="15">
        <v>6</v>
      </c>
      <c r="F30" s="15">
        <v>0</v>
      </c>
      <c r="G30" s="15">
        <v>0</v>
      </c>
      <c r="H30" s="15">
        <v>0</v>
      </c>
      <c r="I30" s="15">
        <v>0</v>
      </c>
    </row>
    <row r="31" spans="1:9" x14ac:dyDescent="0.35">
      <c r="A31" s="2" t="s">
        <v>61</v>
      </c>
      <c r="B31" s="5" t="s">
        <v>42</v>
      </c>
      <c r="C31" s="15">
        <v>0</v>
      </c>
      <c r="D31" s="15">
        <v>0</v>
      </c>
      <c r="E31" s="15">
        <v>0</v>
      </c>
      <c r="F31" s="15">
        <v>6</v>
      </c>
      <c r="G31" s="15">
        <v>6</v>
      </c>
      <c r="H31" s="15">
        <v>6</v>
      </c>
      <c r="I31" s="15">
        <v>6</v>
      </c>
    </row>
    <row r="32" spans="1:9" x14ac:dyDescent="0.35">
      <c r="A32" s="2" t="s">
        <v>62</v>
      </c>
      <c r="B32" s="5" t="s">
        <v>40</v>
      </c>
      <c r="C32" s="15">
        <v>6</v>
      </c>
      <c r="D32" s="15">
        <v>6</v>
      </c>
      <c r="E32" s="15">
        <v>6</v>
      </c>
      <c r="F32" s="15">
        <v>0</v>
      </c>
      <c r="G32" s="15">
        <v>0</v>
      </c>
      <c r="H32" s="15">
        <v>0</v>
      </c>
      <c r="I32" s="15">
        <v>0</v>
      </c>
    </row>
    <row r="33" spans="1:9" x14ac:dyDescent="0.35">
      <c r="A33" s="2" t="s">
        <v>63</v>
      </c>
      <c r="B33" s="5" t="s">
        <v>41</v>
      </c>
      <c r="C33" s="15">
        <v>0</v>
      </c>
      <c r="D33" s="15">
        <v>0</v>
      </c>
      <c r="E33" s="15">
        <v>0</v>
      </c>
      <c r="F33" s="15">
        <v>6</v>
      </c>
      <c r="G33" s="15">
        <v>6</v>
      </c>
      <c r="H33" s="15">
        <v>6</v>
      </c>
      <c r="I33" s="15">
        <v>6</v>
      </c>
    </row>
    <row r="34" spans="1:9" x14ac:dyDescent="0.35">
      <c r="A34" s="2" t="s">
        <v>43</v>
      </c>
      <c r="B34" s="5" t="s">
        <v>45</v>
      </c>
      <c r="C34" s="15">
        <v>1</v>
      </c>
      <c r="D34" s="15">
        <v>1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</row>
    <row r="35" spans="1:9" x14ac:dyDescent="0.35">
      <c r="A35" s="2" t="s">
        <v>44</v>
      </c>
      <c r="B35" s="5" t="s">
        <v>46</v>
      </c>
      <c r="C35" s="15">
        <v>0</v>
      </c>
      <c r="D35" s="15">
        <v>0</v>
      </c>
      <c r="E35" s="15">
        <v>1</v>
      </c>
      <c r="F35" s="15">
        <v>0</v>
      </c>
      <c r="G35" s="15">
        <v>0</v>
      </c>
      <c r="H35" s="15">
        <v>0</v>
      </c>
      <c r="I35" s="15">
        <v>0</v>
      </c>
    </row>
    <row r="36" spans="1:9" x14ac:dyDescent="0.35">
      <c r="A36" s="2" t="s">
        <v>47</v>
      </c>
      <c r="B36" s="5" t="s">
        <v>50</v>
      </c>
      <c r="C36" s="15">
        <v>0</v>
      </c>
      <c r="D36" s="15">
        <v>0</v>
      </c>
      <c r="E36" s="15">
        <v>0</v>
      </c>
      <c r="F36" s="15">
        <v>1</v>
      </c>
      <c r="G36" s="15">
        <v>1</v>
      </c>
      <c r="H36" s="15">
        <v>0</v>
      </c>
      <c r="I36" s="15">
        <v>0</v>
      </c>
    </row>
    <row r="37" spans="1:9" x14ac:dyDescent="0.35">
      <c r="A37" s="2" t="s">
        <v>48</v>
      </c>
      <c r="B37" s="5" t="s">
        <v>51</v>
      </c>
      <c r="C37" s="15">
        <v>0</v>
      </c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1</v>
      </c>
    </row>
    <row r="38" spans="1:9" x14ac:dyDescent="0.35">
      <c r="A38" s="2" t="s">
        <v>49</v>
      </c>
      <c r="B38" s="5" t="s">
        <v>52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1</v>
      </c>
      <c r="I38" s="15">
        <v>0</v>
      </c>
    </row>
    <row r="39" spans="1:9" x14ac:dyDescent="0.35">
      <c r="A39" s="2" t="s">
        <v>53</v>
      </c>
      <c r="B39" s="5" t="s">
        <v>56</v>
      </c>
      <c r="C39" s="15">
        <v>3</v>
      </c>
      <c r="D39" s="15">
        <v>3</v>
      </c>
      <c r="E39" s="15">
        <v>3</v>
      </c>
      <c r="F39" s="15">
        <v>0</v>
      </c>
      <c r="G39" s="15">
        <v>0</v>
      </c>
      <c r="H39" s="15">
        <v>0</v>
      </c>
      <c r="I39" s="15">
        <v>0</v>
      </c>
    </row>
    <row r="40" spans="1:9" x14ac:dyDescent="0.35">
      <c r="A40" s="2" t="s">
        <v>54</v>
      </c>
      <c r="B40" s="5" t="s">
        <v>55</v>
      </c>
      <c r="C40" s="15">
        <v>3</v>
      </c>
      <c r="D40" s="15">
        <v>3</v>
      </c>
      <c r="E40" s="15">
        <v>3</v>
      </c>
      <c r="F40" s="15">
        <v>0</v>
      </c>
      <c r="G40" s="15">
        <v>0</v>
      </c>
      <c r="H40" s="15">
        <v>0</v>
      </c>
      <c r="I40" s="15">
        <v>0</v>
      </c>
    </row>
    <row r="41" spans="1:9" x14ac:dyDescent="0.35">
      <c r="A41" s="2" t="s">
        <v>74</v>
      </c>
      <c r="B41" s="5" t="s">
        <v>75</v>
      </c>
      <c r="C41" s="15">
        <v>0</v>
      </c>
      <c r="D41" s="15">
        <v>0</v>
      </c>
      <c r="E41" s="15">
        <v>0</v>
      </c>
      <c r="F41" s="15">
        <v>6</v>
      </c>
      <c r="G41" s="15">
        <v>6</v>
      </c>
      <c r="H41" s="15">
        <v>6</v>
      </c>
      <c r="I41" s="15">
        <v>6</v>
      </c>
    </row>
    <row r="42" spans="1:9" x14ac:dyDescent="0.35">
      <c r="A42" s="2" t="s">
        <v>68</v>
      </c>
      <c r="B42" s="5" t="s">
        <v>73</v>
      </c>
      <c r="C42" s="15">
        <v>0</v>
      </c>
      <c r="D42" s="15">
        <v>0</v>
      </c>
      <c r="E42" s="15">
        <v>0</v>
      </c>
      <c r="F42" s="15">
        <v>0</v>
      </c>
      <c r="G42" s="15">
        <v>6</v>
      </c>
      <c r="H42" s="15">
        <v>6</v>
      </c>
      <c r="I42" s="15">
        <v>0</v>
      </c>
    </row>
    <row r="43" spans="1:9" x14ac:dyDescent="0.35">
      <c r="A43" s="2" t="s">
        <v>64</v>
      </c>
      <c r="B43" s="5" t="s">
        <v>59</v>
      </c>
      <c r="C43" s="15">
        <v>0</v>
      </c>
      <c r="D43" s="15">
        <v>0</v>
      </c>
      <c r="E43" s="15">
        <v>0</v>
      </c>
      <c r="F43" s="15">
        <v>3</v>
      </c>
      <c r="G43" s="15">
        <v>3</v>
      </c>
      <c r="H43" s="15">
        <v>3</v>
      </c>
      <c r="I43" s="15">
        <v>3</v>
      </c>
    </row>
    <row r="44" spans="1:9" x14ac:dyDescent="0.35">
      <c r="A44" s="2" t="s">
        <v>67</v>
      </c>
      <c r="B44" s="5" t="s">
        <v>76</v>
      </c>
      <c r="C44" s="15">
        <v>0</v>
      </c>
      <c r="D44" s="15">
        <v>0</v>
      </c>
      <c r="E44" s="15">
        <v>0</v>
      </c>
      <c r="F44" s="15">
        <v>3</v>
      </c>
      <c r="G44" s="15">
        <v>3</v>
      </c>
      <c r="H44" s="15">
        <v>3</v>
      </c>
      <c r="I44" s="15">
        <v>3</v>
      </c>
    </row>
    <row r="45" spans="1:9" x14ac:dyDescent="0.35">
      <c r="A45" s="2" t="s">
        <v>69</v>
      </c>
      <c r="B45" s="5" t="s">
        <v>77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</row>
    <row r="46" spans="1:9" x14ac:dyDescent="0.35">
      <c r="A46" s="2" t="s">
        <v>70</v>
      </c>
      <c r="B46" s="5" t="s">
        <v>78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</row>
    <row r="47" spans="1:9" x14ac:dyDescent="0.35">
      <c r="A47" s="2" t="s">
        <v>65</v>
      </c>
      <c r="B47" s="5" t="s">
        <v>58</v>
      </c>
      <c r="C47" s="15">
        <v>6</v>
      </c>
      <c r="D47" s="15">
        <v>6</v>
      </c>
      <c r="E47" s="15">
        <v>6</v>
      </c>
      <c r="F47" s="15">
        <v>0</v>
      </c>
      <c r="G47" s="15">
        <v>0</v>
      </c>
      <c r="H47" s="15">
        <v>0</v>
      </c>
      <c r="I47" s="15">
        <v>0</v>
      </c>
    </row>
    <row r="48" spans="1:9" x14ac:dyDescent="0.35">
      <c r="A48" s="2" t="s">
        <v>66</v>
      </c>
      <c r="B48" s="5" t="s">
        <v>57</v>
      </c>
      <c r="C48" s="15">
        <v>6</v>
      </c>
      <c r="D48" s="15">
        <v>6</v>
      </c>
      <c r="E48" s="15">
        <v>6</v>
      </c>
      <c r="F48" s="15">
        <v>0</v>
      </c>
      <c r="G48" s="15">
        <v>0</v>
      </c>
      <c r="H48" s="15">
        <v>0</v>
      </c>
      <c r="I48" s="15">
        <v>0</v>
      </c>
    </row>
    <row r="49" spans="1:9" x14ac:dyDescent="0.35">
      <c r="A49" s="2" t="s">
        <v>71</v>
      </c>
      <c r="B49" s="5" t="s">
        <v>72</v>
      </c>
      <c r="C49" s="15">
        <v>0</v>
      </c>
      <c r="D49" s="15">
        <v>0</v>
      </c>
      <c r="E49" s="15">
        <v>0</v>
      </c>
      <c r="F49" s="15">
        <v>0</v>
      </c>
      <c r="G49" s="15">
        <v>6</v>
      </c>
      <c r="H49" s="15">
        <v>6</v>
      </c>
      <c r="I49" s="15">
        <v>0</v>
      </c>
    </row>
    <row r="50" spans="1:9" x14ac:dyDescent="0.35">
      <c r="A50" s="2" t="s">
        <v>82</v>
      </c>
      <c r="B50" s="5" t="s">
        <v>79</v>
      </c>
      <c r="C50" s="15">
        <v>0</v>
      </c>
      <c r="D50" s="15">
        <v>0</v>
      </c>
      <c r="E50" s="15">
        <v>0</v>
      </c>
      <c r="F50" s="15">
        <f>2*6</f>
        <v>12</v>
      </c>
      <c r="G50" s="15">
        <f>3*6</f>
        <v>18</v>
      </c>
      <c r="H50" s="15">
        <f>3*6</f>
        <v>18</v>
      </c>
      <c r="I50" s="15">
        <f>2*6</f>
        <v>12</v>
      </c>
    </row>
    <row r="51" spans="1:9" x14ac:dyDescent="0.35">
      <c r="A51" s="2" t="s">
        <v>81</v>
      </c>
      <c r="B51" s="5" t="s">
        <v>80</v>
      </c>
      <c r="C51" s="15">
        <v>0</v>
      </c>
      <c r="D51" s="15">
        <v>0</v>
      </c>
      <c r="E51" s="15">
        <v>0</v>
      </c>
      <c r="F51" s="15">
        <v>6</v>
      </c>
      <c r="G51" s="15">
        <f>2*6</f>
        <v>12</v>
      </c>
      <c r="H51" s="15">
        <f>2*6</f>
        <v>12</v>
      </c>
      <c r="I51" s="15">
        <v>6</v>
      </c>
    </row>
    <row r="52" spans="1:9" x14ac:dyDescent="0.35">
      <c r="A52" s="2" t="s">
        <v>83</v>
      </c>
      <c r="B52" s="5" t="s">
        <v>85</v>
      </c>
      <c r="C52" s="15">
        <v>6</v>
      </c>
      <c r="D52" s="15">
        <v>0</v>
      </c>
      <c r="E52" s="15">
        <v>0</v>
      </c>
      <c r="F52" s="15">
        <v>0</v>
      </c>
      <c r="G52" s="15">
        <v>0</v>
      </c>
      <c r="H52" s="15">
        <v>0</v>
      </c>
      <c r="I52" s="15">
        <v>0</v>
      </c>
    </row>
    <row r="53" spans="1:9" x14ac:dyDescent="0.35">
      <c r="A53" s="2" t="s">
        <v>84</v>
      </c>
      <c r="B53" s="5" t="s">
        <v>86</v>
      </c>
      <c r="C53" s="15">
        <v>0</v>
      </c>
      <c r="D53" s="15">
        <v>6</v>
      </c>
      <c r="E53" s="15">
        <v>6</v>
      </c>
      <c r="F53" s="15">
        <v>0</v>
      </c>
      <c r="G53" s="15">
        <v>0</v>
      </c>
      <c r="H53" s="15">
        <v>0</v>
      </c>
      <c r="I53" s="15">
        <v>0</v>
      </c>
    </row>
    <row r="54" spans="1:9" x14ac:dyDescent="0.35">
      <c r="A54" s="2" t="s">
        <v>87</v>
      </c>
      <c r="B54" s="5" t="s">
        <v>90</v>
      </c>
      <c r="C54" s="15">
        <v>0</v>
      </c>
      <c r="D54" s="15">
        <v>0</v>
      </c>
      <c r="E54" s="15">
        <v>0</v>
      </c>
      <c r="F54" s="15">
        <f>2*6</f>
        <v>12</v>
      </c>
      <c r="G54" s="15">
        <v>0</v>
      </c>
      <c r="H54" s="15">
        <v>0</v>
      </c>
      <c r="I54" s="15">
        <f>2*6</f>
        <v>12</v>
      </c>
    </row>
    <row r="55" spans="1:9" x14ac:dyDescent="0.35">
      <c r="A55" s="2" t="s">
        <v>88</v>
      </c>
      <c r="B55" s="5" t="s">
        <v>89</v>
      </c>
      <c r="C55" s="15">
        <v>0</v>
      </c>
      <c r="D55" s="15">
        <v>0</v>
      </c>
      <c r="E55" s="15">
        <v>0</v>
      </c>
      <c r="F55" s="15">
        <v>0</v>
      </c>
      <c r="G55" s="15">
        <f>2*6</f>
        <v>12</v>
      </c>
      <c r="H55" s="15">
        <f>2*6</f>
        <v>12</v>
      </c>
      <c r="I55" s="15">
        <v>0</v>
      </c>
    </row>
    <row r="56" spans="1:9" x14ac:dyDescent="0.35">
      <c r="A56" s="2" t="s">
        <v>91</v>
      </c>
      <c r="B56" s="5" t="s">
        <v>92</v>
      </c>
      <c r="C56" s="15">
        <v>0</v>
      </c>
      <c r="D56" s="15">
        <v>0</v>
      </c>
      <c r="E56" s="15">
        <v>0</v>
      </c>
      <c r="F56" s="15">
        <v>0</v>
      </c>
      <c r="G56" s="15">
        <f>2*6</f>
        <v>12</v>
      </c>
      <c r="H56" s="15">
        <f>2*6</f>
        <v>12</v>
      </c>
      <c r="I56" s="15">
        <v>0</v>
      </c>
    </row>
    <row r="57" spans="1:9" x14ac:dyDescent="0.35">
      <c r="A57" s="2" t="s">
        <v>93</v>
      </c>
      <c r="B57" s="5" t="s">
        <v>95</v>
      </c>
      <c r="C57" s="15">
        <v>0</v>
      </c>
      <c r="D57" s="15">
        <v>0</v>
      </c>
      <c r="E57" s="15">
        <v>1</v>
      </c>
      <c r="F57" s="15">
        <v>0</v>
      </c>
      <c r="G57" s="15">
        <v>0</v>
      </c>
      <c r="H57" s="15">
        <v>0</v>
      </c>
      <c r="I57" s="15">
        <v>1</v>
      </c>
    </row>
    <row r="58" spans="1:9" x14ac:dyDescent="0.35">
      <c r="A58" s="2" t="s">
        <v>94</v>
      </c>
      <c r="B58" s="5" t="s">
        <v>96</v>
      </c>
      <c r="C58" s="15">
        <v>0</v>
      </c>
      <c r="D58" s="15">
        <v>0</v>
      </c>
      <c r="E58" s="15">
        <v>1</v>
      </c>
      <c r="F58" s="15">
        <v>0</v>
      </c>
      <c r="G58" s="15">
        <v>0</v>
      </c>
      <c r="H58" s="15">
        <v>0</v>
      </c>
      <c r="I58" s="15">
        <v>1</v>
      </c>
    </row>
    <row r="59" spans="1:9" x14ac:dyDescent="0.35">
      <c r="A59" s="2" t="s">
        <v>97</v>
      </c>
      <c r="B59" s="5" t="s">
        <v>99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>
        <v>1</v>
      </c>
      <c r="I59" s="15">
        <v>0</v>
      </c>
    </row>
    <row r="60" spans="1:9" x14ac:dyDescent="0.35">
      <c r="A60" s="2" t="s">
        <v>98</v>
      </c>
      <c r="B60" s="5" t="s">
        <v>100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>
        <v>1</v>
      </c>
      <c r="I60" s="15">
        <v>0</v>
      </c>
    </row>
    <row r="61" spans="1:9" x14ac:dyDescent="0.35">
      <c r="A61" s="2" t="s">
        <v>105</v>
      </c>
      <c r="B61" s="5" t="s">
        <v>108</v>
      </c>
      <c r="C61" s="15">
        <v>0</v>
      </c>
      <c r="D61" s="15">
        <v>0</v>
      </c>
      <c r="E61" s="15">
        <v>6</v>
      </c>
      <c r="F61" s="15">
        <v>0</v>
      </c>
      <c r="G61" s="15">
        <v>0</v>
      </c>
      <c r="H61" s="15">
        <v>0</v>
      </c>
      <c r="I61" s="15">
        <v>0</v>
      </c>
    </row>
    <row r="62" spans="1:9" x14ac:dyDescent="0.35">
      <c r="A62" s="2" t="s">
        <v>106</v>
      </c>
      <c r="B62" s="5" t="s">
        <v>107</v>
      </c>
      <c r="C62" s="15">
        <v>0</v>
      </c>
      <c r="D62" s="15">
        <v>0</v>
      </c>
      <c r="E62" s="15">
        <v>0</v>
      </c>
      <c r="F62" s="15">
        <v>6</v>
      </c>
      <c r="G62" s="15">
        <v>6</v>
      </c>
      <c r="H62" s="15">
        <v>6</v>
      </c>
      <c r="I62" s="15">
        <v>6</v>
      </c>
    </row>
    <row r="63" spans="1:9" x14ac:dyDescent="0.35">
      <c r="A63" s="2" t="s">
        <v>101</v>
      </c>
      <c r="B63" s="5" t="s">
        <v>102</v>
      </c>
      <c r="C63" s="15">
        <v>0</v>
      </c>
      <c r="D63" s="15">
        <v>0</v>
      </c>
      <c r="E63" s="15">
        <v>1</v>
      </c>
      <c r="F63" s="15">
        <v>0</v>
      </c>
      <c r="G63" s="15">
        <v>0</v>
      </c>
      <c r="H63" s="15">
        <v>0</v>
      </c>
      <c r="I63" s="15">
        <v>0</v>
      </c>
    </row>
    <row r="64" spans="1:9" ht="15" thickBot="1" x14ac:dyDescent="0.4">
      <c r="A64" s="10" t="s">
        <v>103</v>
      </c>
      <c r="B64" s="11" t="s">
        <v>104</v>
      </c>
      <c r="C64" s="16">
        <v>0</v>
      </c>
      <c r="D64" s="16">
        <v>0</v>
      </c>
      <c r="E64" s="16">
        <v>0</v>
      </c>
      <c r="F64" s="16">
        <v>1</v>
      </c>
      <c r="G64" s="16">
        <v>1</v>
      </c>
      <c r="H64" s="16">
        <v>1</v>
      </c>
      <c r="I64" s="16">
        <v>1</v>
      </c>
    </row>
    <row r="65" spans="2:9" x14ac:dyDescent="0.35">
      <c r="B65" s="4" t="s">
        <v>116</v>
      </c>
      <c r="C65" s="17">
        <f>SUM(C$3:C$64)</f>
        <v>330</v>
      </c>
      <c r="D65" s="17">
        <f>SUM(D$3:D$64)</f>
        <v>348</v>
      </c>
      <c r="E65" s="17">
        <f t="shared" ref="E65:I66" si="1">SUM(E$3:E$64)</f>
        <v>385</v>
      </c>
      <c r="F65" s="17">
        <f t="shared" si="1"/>
        <v>395</v>
      </c>
      <c r="G65" s="17">
        <f t="shared" si="1"/>
        <v>582</v>
      </c>
      <c r="H65" s="17">
        <f t="shared" si="1"/>
        <v>608</v>
      </c>
      <c r="I65" s="17">
        <f t="shared" si="1"/>
        <v>429</v>
      </c>
    </row>
    <row r="67" spans="2:9" x14ac:dyDescent="0.35">
      <c r="H67"/>
      <c r="I67"/>
    </row>
    <row r="68" spans="2:9" x14ac:dyDescent="0.35">
      <c r="H68"/>
      <c r="I68"/>
    </row>
    <row r="69" spans="2:9" x14ac:dyDescent="0.35">
      <c r="D69"/>
      <c r="E69"/>
      <c r="F69"/>
      <c r="G69"/>
      <c r="H69"/>
      <c r="I69"/>
    </row>
    <row r="70" spans="2:9" x14ac:dyDescent="0.35">
      <c r="D70"/>
      <c r="E70"/>
      <c r="F70"/>
      <c r="G70"/>
      <c r="H70"/>
      <c r="I70"/>
    </row>
    <row r="71" spans="2:9" x14ac:dyDescent="0.35">
      <c r="D71"/>
      <c r="E71"/>
      <c r="F71"/>
      <c r="G71"/>
      <c r="H71"/>
      <c r="I71"/>
    </row>
    <row r="72" spans="2:9" x14ac:dyDescent="0.35">
      <c r="D72"/>
      <c r="E72"/>
      <c r="F72"/>
      <c r="G72"/>
      <c r="H72"/>
      <c r="I72"/>
    </row>
    <row r="73" spans="2:9" x14ac:dyDescent="0.35">
      <c r="D73"/>
      <c r="E73"/>
      <c r="F73"/>
      <c r="G73"/>
      <c r="H73"/>
      <c r="I73"/>
    </row>
    <row r="74" spans="2:9" x14ac:dyDescent="0.35">
      <c r="D74"/>
      <c r="E74"/>
      <c r="F74"/>
      <c r="G74"/>
      <c r="H74"/>
      <c r="I74"/>
    </row>
    <row r="75" spans="2:9" x14ac:dyDescent="0.35">
      <c r="D75"/>
      <c r="E75"/>
      <c r="F75"/>
      <c r="G75"/>
      <c r="H75"/>
      <c r="I75"/>
    </row>
    <row r="76" spans="2:9" x14ac:dyDescent="0.35">
      <c r="D76"/>
      <c r="E76"/>
      <c r="F76"/>
      <c r="G76"/>
      <c r="H76"/>
      <c r="I76"/>
    </row>
    <row r="77" spans="2:9" x14ac:dyDescent="0.35">
      <c r="D77"/>
      <c r="E77"/>
      <c r="F77"/>
      <c r="G77"/>
      <c r="H77"/>
      <c r="I77"/>
    </row>
    <row r="78" spans="2:9" x14ac:dyDescent="0.35">
      <c r="D78"/>
      <c r="E78"/>
      <c r="F78"/>
      <c r="G78"/>
      <c r="H78"/>
      <c r="I78"/>
    </row>
    <row r="79" spans="2:9" x14ac:dyDescent="0.35">
      <c r="D79"/>
      <c r="E79"/>
      <c r="F79"/>
      <c r="G79"/>
      <c r="H79"/>
      <c r="I79"/>
    </row>
    <row r="80" spans="2:9" x14ac:dyDescent="0.35">
      <c r="D80"/>
      <c r="E80"/>
      <c r="F80"/>
      <c r="G80"/>
      <c r="H80"/>
      <c r="I80"/>
    </row>
    <row r="81" spans="4:9" x14ac:dyDescent="0.35">
      <c r="D81"/>
      <c r="E81"/>
      <c r="F81"/>
      <c r="G81"/>
      <c r="H81"/>
      <c r="I81"/>
    </row>
    <row r="82" spans="4:9" x14ac:dyDescent="0.35">
      <c r="D82"/>
      <c r="E82"/>
      <c r="F82"/>
      <c r="G82"/>
      <c r="H82"/>
      <c r="I82"/>
    </row>
    <row r="83" spans="4:9" x14ac:dyDescent="0.35">
      <c r="D83"/>
      <c r="E83"/>
      <c r="F83"/>
      <c r="G83"/>
      <c r="H83"/>
      <c r="I83"/>
    </row>
    <row r="84" spans="4:9" x14ac:dyDescent="0.35">
      <c r="D84"/>
      <c r="E84"/>
      <c r="F84"/>
      <c r="G84"/>
      <c r="H84"/>
      <c r="I84"/>
    </row>
    <row r="85" spans="4:9" x14ac:dyDescent="0.35">
      <c r="D85"/>
      <c r="E85"/>
      <c r="F85"/>
      <c r="G85"/>
      <c r="H85"/>
      <c r="I85"/>
    </row>
    <row r="86" spans="4:9" x14ac:dyDescent="0.35">
      <c r="D86"/>
      <c r="E86"/>
      <c r="F86"/>
      <c r="G86"/>
      <c r="H86"/>
      <c r="I86"/>
    </row>
    <row r="87" spans="4:9" x14ac:dyDescent="0.35">
      <c r="D87"/>
      <c r="E87"/>
      <c r="F87"/>
      <c r="G87"/>
      <c r="H87"/>
      <c r="I87"/>
    </row>
    <row r="88" spans="4:9" x14ac:dyDescent="0.35">
      <c r="D88"/>
      <c r="E88"/>
      <c r="F88"/>
      <c r="G88"/>
      <c r="H88"/>
      <c r="I88"/>
    </row>
    <row r="89" spans="4:9" x14ac:dyDescent="0.35">
      <c r="D89"/>
      <c r="E89"/>
      <c r="F89"/>
      <c r="G89"/>
      <c r="H89"/>
      <c r="I89"/>
    </row>
    <row r="90" spans="4:9" x14ac:dyDescent="0.35">
      <c r="D90"/>
      <c r="E90"/>
      <c r="F90"/>
      <c r="G90"/>
      <c r="H90"/>
      <c r="I90"/>
    </row>
    <row r="91" spans="4:9" x14ac:dyDescent="0.35">
      <c r="D91"/>
      <c r="E91"/>
      <c r="F91"/>
      <c r="G91"/>
      <c r="H91"/>
      <c r="I91"/>
    </row>
    <row r="92" spans="4:9" x14ac:dyDescent="0.35">
      <c r="D92"/>
      <c r="E92"/>
      <c r="F92"/>
      <c r="G92"/>
      <c r="H92"/>
      <c r="I92"/>
    </row>
    <row r="93" spans="4:9" x14ac:dyDescent="0.35">
      <c r="D93"/>
      <c r="E93"/>
      <c r="F93"/>
      <c r="G93"/>
      <c r="H93"/>
      <c r="I93"/>
    </row>
    <row r="94" spans="4:9" x14ac:dyDescent="0.35">
      <c r="D94"/>
      <c r="E94"/>
      <c r="F94"/>
      <c r="G94"/>
      <c r="H94"/>
      <c r="I94"/>
    </row>
    <row r="95" spans="4:9" x14ac:dyDescent="0.35">
      <c r="D95"/>
      <c r="E95"/>
      <c r="F95"/>
      <c r="G95"/>
      <c r="H95"/>
      <c r="I95"/>
    </row>
    <row r="96" spans="4:9" x14ac:dyDescent="0.35">
      <c r="D96"/>
      <c r="E96"/>
      <c r="F96"/>
      <c r="G96"/>
      <c r="H96"/>
      <c r="I96"/>
    </row>
    <row r="97" spans="4:9" x14ac:dyDescent="0.35">
      <c r="D97"/>
      <c r="E97"/>
      <c r="F97"/>
      <c r="G97"/>
      <c r="H97"/>
      <c r="I97"/>
    </row>
    <row r="98" spans="4:9" x14ac:dyDescent="0.35">
      <c r="D98"/>
      <c r="E98"/>
      <c r="F98"/>
      <c r="G98"/>
      <c r="H98"/>
      <c r="I98"/>
    </row>
    <row r="99" spans="4:9" x14ac:dyDescent="0.35">
      <c r="D99"/>
      <c r="E99"/>
      <c r="F99"/>
      <c r="G99"/>
      <c r="H99"/>
      <c r="I99"/>
    </row>
    <row r="100" spans="4:9" x14ac:dyDescent="0.35">
      <c r="D100"/>
      <c r="E100"/>
      <c r="F100"/>
      <c r="G100"/>
      <c r="H100"/>
      <c r="I100"/>
    </row>
    <row r="101" spans="4:9" x14ac:dyDescent="0.35">
      <c r="D101"/>
      <c r="E101"/>
      <c r="F101"/>
      <c r="G101"/>
      <c r="H101"/>
      <c r="I101"/>
    </row>
    <row r="102" spans="4:9" x14ac:dyDescent="0.35">
      <c r="D102"/>
      <c r="E102"/>
      <c r="F102"/>
      <c r="G102"/>
      <c r="H102"/>
      <c r="I102"/>
    </row>
    <row r="103" spans="4:9" x14ac:dyDescent="0.35">
      <c r="H103"/>
      <c r="I103"/>
    </row>
    <row r="104" spans="4:9" x14ac:dyDescent="0.35">
      <c r="H104"/>
      <c r="I104"/>
    </row>
    <row r="105" spans="4:9" x14ac:dyDescent="0.35">
      <c r="H105"/>
      <c r="I105"/>
    </row>
    <row r="106" spans="4:9" x14ac:dyDescent="0.35">
      <c r="H106"/>
      <c r="I106"/>
    </row>
    <row r="107" spans="4:9" x14ac:dyDescent="0.35">
      <c r="H107"/>
      <c r="I107"/>
    </row>
    <row r="108" spans="4:9" x14ac:dyDescent="0.35">
      <c r="H108"/>
      <c r="I108"/>
    </row>
    <row r="109" spans="4:9" x14ac:dyDescent="0.35">
      <c r="H109"/>
      <c r="I109"/>
    </row>
    <row r="110" spans="4:9" x14ac:dyDescent="0.35">
      <c r="H110"/>
      <c r="I110"/>
    </row>
    <row r="111" spans="4:9" x14ac:dyDescent="0.35">
      <c r="H111"/>
      <c r="I111"/>
    </row>
    <row r="112" spans="4:9" x14ac:dyDescent="0.35">
      <c r="H112"/>
      <c r="I112"/>
    </row>
    <row r="113" spans="8:9" x14ac:dyDescent="0.35">
      <c r="H113"/>
      <c r="I113"/>
    </row>
    <row r="114" spans="8:9" x14ac:dyDescent="0.35">
      <c r="H114"/>
      <c r="I114"/>
    </row>
    <row r="115" spans="8:9" x14ac:dyDescent="0.35">
      <c r="H115"/>
      <c r="I115"/>
    </row>
    <row r="116" spans="8:9" x14ac:dyDescent="0.35">
      <c r="H116"/>
      <c r="I116"/>
    </row>
    <row r="117" spans="8:9" x14ac:dyDescent="0.35">
      <c r="H117"/>
      <c r="I117"/>
    </row>
    <row r="118" spans="8:9" x14ac:dyDescent="0.35">
      <c r="H118"/>
      <c r="I118"/>
    </row>
    <row r="119" spans="8:9" x14ac:dyDescent="0.35">
      <c r="H119"/>
      <c r="I119"/>
    </row>
    <row r="120" spans="8:9" x14ac:dyDescent="0.35">
      <c r="H120"/>
      <c r="I120"/>
    </row>
    <row r="121" spans="8:9" x14ac:dyDescent="0.35">
      <c r="H121"/>
      <c r="I121"/>
    </row>
    <row r="122" spans="8:9" x14ac:dyDescent="0.35">
      <c r="H122"/>
      <c r="I122"/>
    </row>
    <row r="123" spans="8:9" x14ac:dyDescent="0.35">
      <c r="H123"/>
      <c r="I123"/>
    </row>
    <row r="124" spans="8:9" x14ac:dyDescent="0.35">
      <c r="H124"/>
      <c r="I124"/>
    </row>
    <row r="125" spans="8:9" x14ac:dyDescent="0.35">
      <c r="H125"/>
      <c r="I125"/>
    </row>
    <row r="126" spans="8:9" x14ac:dyDescent="0.35">
      <c r="H126"/>
      <c r="I126"/>
    </row>
    <row r="127" spans="8:9" x14ac:dyDescent="0.35">
      <c r="H127"/>
      <c r="I127"/>
    </row>
    <row r="128" spans="8:9" x14ac:dyDescent="0.35">
      <c r="H128"/>
      <c r="I128"/>
    </row>
    <row r="129" spans="2:9" x14ac:dyDescent="0.35">
      <c r="H129"/>
      <c r="I129"/>
    </row>
    <row r="130" spans="2:9" x14ac:dyDescent="0.35">
      <c r="H130"/>
      <c r="I130"/>
    </row>
    <row r="131" spans="2:9" x14ac:dyDescent="0.35">
      <c r="B131" s="9"/>
      <c r="H131"/>
      <c r="I131"/>
    </row>
  </sheetData>
  <mergeCells count="2">
    <mergeCell ref="C1:I1"/>
    <mergeCell ref="A1:B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Cabana</dc:creator>
  <cp:lastModifiedBy>Gabriel Cabana</cp:lastModifiedBy>
  <dcterms:created xsi:type="dcterms:W3CDTF">2015-06-05T18:17:20Z</dcterms:created>
  <dcterms:modified xsi:type="dcterms:W3CDTF">2020-04-23T15:25:57Z</dcterms:modified>
</cp:coreProperties>
</file>