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nc\Downloads\"/>
    </mc:Choice>
  </mc:AlternateContent>
  <xr:revisionPtr revIDLastSave="0" documentId="8_{2DDEF5DF-7660-3D40-8738-A0BA54A011C5}" xr6:coauthVersionLast="47" xr6:coauthVersionMax="47" xr10:uidLastSave="{00000000-0000-0000-0000-000000000000}"/>
  <bookViews>
    <workbookView xWindow="-110" yWindow="-110" windowWidth="19420" windowHeight="10420" firstSheet="1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6" i="1"/>
  <c r="B63" i="1"/>
  <c r="B50" i="1"/>
  <c r="B79" i="1"/>
  <c r="B80" i="1"/>
  <c r="B81" i="1"/>
  <c r="B82" i="1"/>
  <c r="B83" i="1"/>
  <c r="B84" i="1"/>
  <c r="B66" i="1"/>
  <c r="B67" i="1"/>
  <c r="B68" i="1"/>
  <c r="B69" i="1"/>
  <c r="B70" i="1"/>
  <c r="B71" i="1"/>
  <c r="B65" i="1"/>
  <c r="J84" i="1"/>
  <c r="K84" i="1"/>
  <c r="H84" i="1"/>
  <c r="I84" i="1"/>
  <c r="F84" i="1"/>
  <c r="G84" i="1"/>
  <c r="D84" i="1"/>
  <c r="E84" i="1"/>
  <c r="J83" i="1"/>
  <c r="K83" i="1"/>
  <c r="H83" i="1"/>
  <c r="I83" i="1"/>
  <c r="G83" i="1"/>
  <c r="E83" i="1"/>
  <c r="J82" i="1"/>
  <c r="K82" i="1"/>
  <c r="H82" i="1"/>
  <c r="I82" i="1"/>
  <c r="F82" i="1"/>
  <c r="G82" i="1"/>
  <c r="D82" i="1"/>
  <c r="E82" i="1"/>
  <c r="J81" i="1"/>
  <c r="K81" i="1"/>
  <c r="H81" i="1"/>
  <c r="I81" i="1"/>
  <c r="F81" i="1"/>
  <c r="G81" i="1"/>
  <c r="D81" i="1"/>
  <c r="E81" i="1"/>
  <c r="J80" i="1"/>
  <c r="K80" i="1"/>
  <c r="H80" i="1"/>
  <c r="I80" i="1"/>
  <c r="G80" i="1"/>
  <c r="F80" i="1"/>
  <c r="D80" i="1"/>
  <c r="E80" i="1"/>
  <c r="J79" i="1"/>
  <c r="K79" i="1"/>
  <c r="H79" i="1"/>
  <c r="I79" i="1"/>
  <c r="F79" i="1"/>
  <c r="G79" i="1"/>
  <c r="D79" i="1"/>
  <c r="E79" i="1"/>
  <c r="J78" i="1"/>
  <c r="K78" i="1"/>
  <c r="I78" i="1"/>
  <c r="H78" i="1"/>
  <c r="G78" i="1"/>
  <c r="E78" i="1"/>
  <c r="J71" i="1"/>
  <c r="K71" i="1"/>
  <c r="H71" i="1"/>
  <c r="I71" i="1"/>
  <c r="F71" i="1"/>
  <c r="G71" i="1"/>
  <c r="D71" i="1"/>
  <c r="E71" i="1"/>
  <c r="J70" i="1"/>
  <c r="K70" i="1"/>
  <c r="H70" i="1"/>
  <c r="I70" i="1"/>
  <c r="G70" i="1"/>
  <c r="E70" i="1"/>
  <c r="J69" i="1"/>
  <c r="K69" i="1"/>
  <c r="I69" i="1"/>
  <c r="H69" i="1"/>
  <c r="F69" i="1"/>
  <c r="G69" i="1"/>
  <c r="D69" i="1"/>
  <c r="E69" i="1"/>
  <c r="J68" i="1"/>
  <c r="K68" i="1"/>
  <c r="H68" i="1"/>
  <c r="I68" i="1"/>
  <c r="F68" i="1"/>
  <c r="G68" i="1"/>
  <c r="D68" i="1"/>
  <c r="E68" i="1"/>
  <c r="K67" i="1"/>
  <c r="J67" i="1"/>
  <c r="H67" i="1"/>
  <c r="I67" i="1"/>
  <c r="F67" i="1"/>
  <c r="G67" i="1"/>
  <c r="D67" i="1"/>
  <c r="E67" i="1"/>
  <c r="J66" i="1"/>
  <c r="K66" i="1"/>
  <c r="H66" i="1"/>
  <c r="I66" i="1"/>
  <c r="F66" i="1"/>
  <c r="G66" i="1"/>
  <c r="D66" i="1"/>
  <c r="E66" i="1"/>
  <c r="J65" i="1"/>
  <c r="K65" i="1"/>
  <c r="H65" i="1"/>
  <c r="I65" i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/>
  <c r="I58" i="1"/>
  <c r="H58" i="1"/>
  <c r="F58" i="1"/>
  <c r="G58" i="1"/>
  <c r="D58" i="1"/>
  <c r="E58" i="1"/>
  <c r="J57" i="1"/>
  <c r="K57" i="1"/>
  <c r="H57" i="1"/>
  <c r="I57" i="1"/>
  <c r="G57" i="1"/>
  <c r="E57" i="1"/>
  <c r="J56" i="1"/>
  <c r="K56" i="1"/>
  <c r="H56" i="1"/>
  <c r="I56" i="1"/>
  <c r="F56" i="1"/>
  <c r="G56" i="1"/>
  <c r="E56" i="1"/>
  <c r="D56" i="1"/>
  <c r="J55" i="1"/>
  <c r="K55" i="1"/>
  <c r="H55" i="1"/>
  <c r="I55" i="1"/>
  <c r="F55" i="1"/>
  <c r="G55" i="1"/>
  <c r="D55" i="1"/>
  <c r="E55" i="1"/>
  <c r="J54" i="1"/>
  <c r="K54" i="1"/>
  <c r="H54" i="1"/>
  <c r="I54" i="1"/>
  <c r="G54" i="1"/>
  <c r="F54" i="1"/>
  <c r="E54" i="1"/>
  <c r="D54" i="1"/>
  <c r="J53" i="1"/>
  <c r="K53" i="1"/>
  <c r="H53" i="1"/>
  <c r="I53" i="1"/>
  <c r="G53" i="1"/>
  <c r="E53" i="1"/>
  <c r="J52" i="1"/>
  <c r="K52" i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/>
  <c r="H45" i="1"/>
  <c r="I45" i="1"/>
  <c r="F45" i="1"/>
  <c r="G45" i="1"/>
  <c r="D45" i="1"/>
  <c r="E45" i="1"/>
  <c r="K44" i="1"/>
  <c r="J44" i="1"/>
  <c r="I44" i="1"/>
  <c r="H44" i="1"/>
  <c r="F44" i="1"/>
  <c r="G44" i="1"/>
  <c r="D44" i="1"/>
  <c r="E44" i="1"/>
  <c r="J43" i="1"/>
  <c r="K43" i="1"/>
  <c r="H43" i="1"/>
  <c r="I43" i="1"/>
  <c r="F43" i="1"/>
  <c r="G43" i="1"/>
  <c r="D43" i="1"/>
  <c r="E43" i="1"/>
  <c r="J42" i="1"/>
  <c r="K42" i="1"/>
  <c r="H42" i="1"/>
  <c r="I42" i="1"/>
  <c r="F42" i="1"/>
  <c r="G42" i="1"/>
  <c r="D42" i="1"/>
  <c r="E42" i="1"/>
  <c r="J41" i="1"/>
  <c r="K41" i="1"/>
  <c r="H41" i="1"/>
  <c r="I41" i="1"/>
  <c r="F41" i="1"/>
  <c r="G41" i="1"/>
  <c r="D41" i="1"/>
  <c r="E41" i="1"/>
  <c r="J40" i="1"/>
  <c r="K40" i="1"/>
  <c r="H40" i="1"/>
  <c r="I40" i="1"/>
  <c r="F40" i="1"/>
  <c r="G40" i="1"/>
  <c r="D40" i="1"/>
  <c r="E40" i="1"/>
  <c r="J39" i="1"/>
  <c r="K39" i="1"/>
  <c r="H39" i="1"/>
  <c r="I39" i="1"/>
  <c r="F39" i="1"/>
  <c r="G39" i="1"/>
  <c r="D39" i="1"/>
  <c r="E39" i="1"/>
  <c r="J32" i="1"/>
  <c r="K32" i="1"/>
  <c r="H32" i="1"/>
  <c r="I32" i="1"/>
  <c r="F32" i="1"/>
  <c r="G32" i="1"/>
  <c r="D32" i="1"/>
  <c r="E32" i="1"/>
  <c r="J31" i="1"/>
  <c r="K31" i="1"/>
  <c r="H31" i="1"/>
  <c r="I31" i="1"/>
  <c r="F31" i="1"/>
  <c r="G31" i="1"/>
  <c r="D31" i="1"/>
  <c r="E31" i="1"/>
  <c r="J30" i="1"/>
  <c r="K30" i="1"/>
  <c r="H30" i="1"/>
  <c r="I30" i="1"/>
  <c r="F30" i="1"/>
  <c r="G30" i="1"/>
  <c r="D30" i="1"/>
  <c r="E30" i="1"/>
  <c r="J29" i="1"/>
  <c r="K29" i="1"/>
  <c r="H29" i="1"/>
  <c r="I29" i="1"/>
  <c r="F29" i="1"/>
  <c r="G29" i="1"/>
  <c r="D29" i="1"/>
  <c r="E29" i="1"/>
  <c r="J28" i="1"/>
  <c r="K28" i="1"/>
  <c r="H28" i="1"/>
  <c r="I28" i="1"/>
  <c r="F28" i="1"/>
  <c r="G28" i="1"/>
  <c r="D28" i="1"/>
  <c r="E28" i="1"/>
  <c r="J27" i="1"/>
  <c r="K27" i="1"/>
  <c r="H27" i="1"/>
  <c r="I27" i="1"/>
  <c r="F27" i="1"/>
  <c r="G27" i="1"/>
  <c r="D27" i="1"/>
  <c r="E27" i="1"/>
  <c r="J26" i="1"/>
  <c r="K26" i="1"/>
  <c r="H26" i="1"/>
  <c r="I26" i="1"/>
  <c r="F26" i="1"/>
  <c r="G26" i="1"/>
  <c r="D26" i="1"/>
  <c r="E26" i="1"/>
  <c r="E72" i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/>
  <c r="C34" i="1"/>
  <c r="C5" i="1"/>
  <c r="C46" i="1"/>
  <c r="C47" i="1"/>
  <c r="C6" i="1"/>
  <c r="C72" i="1"/>
  <c r="C73" i="1"/>
  <c r="D5" i="1"/>
  <c r="C59" i="1"/>
  <c r="C60" i="1"/>
  <c r="D4" i="1"/>
  <c r="C85" i="1"/>
  <c r="C86" i="1"/>
  <c r="D6" i="1"/>
  <c r="B14" i="1"/>
  <c r="B15" i="1"/>
  <c r="B16" i="1"/>
  <c r="B17" i="1"/>
  <c r="B18" i="1"/>
  <c r="B19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F17" i="1"/>
  <c r="G17" i="1"/>
  <c r="H17" i="1"/>
  <c r="I17" i="1"/>
  <c r="J17" i="1"/>
  <c r="K17" i="1"/>
  <c r="J19" i="1"/>
  <c r="K19" i="1"/>
  <c r="H19" i="1"/>
  <c r="I19" i="1"/>
  <c r="F19" i="1"/>
  <c r="G19" i="1"/>
  <c r="J18" i="1"/>
  <c r="K18" i="1"/>
  <c r="H18" i="1"/>
  <c r="I18" i="1"/>
  <c r="F18" i="1"/>
  <c r="G18" i="1"/>
  <c r="J16" i="1"/>
  <c r="K16" i="1"/>
  <c r="H16" i="1"/>
  <c r="I16" i="1"/>
  <c r="F16" i="1"/>
  <c r="G16" i="1"/>
  <c r="J15" i="1"/>
  <c r="K15" i="1"/>
  <c r="H15" i="1"/>
  <c r="I15" i="1"/>
  <c r="F15" i="1"/>
  <c r="G15" i="1"/>
  <c r="J14" i="1"/>
  <c r="H14" i="1"/>
  <c r="I14" i="1"/>
  <c r="F14" i="1"/>
  <c r="G14" i="1"/>
  <c r="J13" i="1"/>
  <c r="K13" i="1"/>
  <c r="H13" i="1"/>
  <c r="I13" i="1"/>
  <c r="F13" i="1"/>
  <c r="G13" i="1"/>
  <c r="E20" i="1"/>
  <c r="G20" i="1"/>
  <c r="I20" i="1"/>
  <c r="K14" i="1"/>
  <c r="K20" i="1"/>
  <c r="C20" i="1"/>
  <c r="C21" i="1"/>
  <c r="C4" i="1"/>
  <c r="E6" i="1"/>
  <c r="E5" i="1"/>
  <c r="E4" i="1"/>
</calcChain>
</file>

<file path=xl/sharedStrings.xml><?xml version="1.0" encoding="utf-8"?>
<sst xmlns="http://schemas.openxmlformats.org/spreadsheetml/2006/main" count="171" uniqueCount="67">
  <si>
    <t>INTEGRANTES</t>
  </si>
  <si>
    <t>Nota docente asignatura</t>
  </si>
  <si>
    <t>Nota comision</t>
  </si>
  <si>
    <t>Nota final</t>
  </si>
  <si>
    <t xml:space="preserve">Fabian Albornoz </t>
  </si>
  <si>
    <t>Paula Arancibia</t>
  </si>
  <si>
    <t>Alonso Arellano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</si>
  <si>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</si>
  <si>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</si>
  <si>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</si>
  <si>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</si>
  <si>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</si>
  <si>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</si>
  <si>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</si>
  <si>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</si>
  <si>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</si>
  <si>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</si>
  <si>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</si>
  <si>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x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</si>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</sst>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 applyAlignment="1"/>
    <xf numFmtId="0" fontId="2" fillId="0" borderId="17" xfId="0" applyFont="1" applyBorder="1" applyAlignment="1"/>
    <xf numFmtId="0" fontId="2" fillId="0" borderId="3" xfId="0" applyFont="1" applyBorder="1" applyAlignment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B1" zoomScale="120" zoomScaleNormal="120" workbookViewId="0">
      <selection activeCell="B74" sqref="B74"/>
    </sheetView>
  </sheetViews>
  <sheetFormatPr defaultColWidth="14.390625" defaultRowHeight="15" customHeight="1" outlineLevelRow="1" x14ac:dyDescent="0.2"/>
  <cols>
    <col min="1" max="1" width="10.76171875" customWidth="1"/>
    <col min="2" max="2" width="66.85546875" customWidth="1"/>
    <col min="3" max="3" width="22.05859375" bestFit="1" customWidth="1"/>
    <col min="4" max="4" width="14.9296875" customWidth="1"/>
    <col min="5" max="7" width="11.703125" customWidth="1"/>
    <col min="8" max="8" width="7.6640625" customWidth="1"/>
    <col min="9" max="9" width="11.703125" customWidth="1"/>
    <col min="10" max="10" width="7.6640625" customWidth="1"/>
    <col min="11" max="11" width="11.703125" customWidth="1"/>
    <col min="12" max="24" width="10.7617187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x14ac:dyDescent="0.2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">
      <c r="A4" s="3">
        <v>1</v>
      </c>
      <c r="B4" s="16" t="s">
        <v>4</v>
      </c>
      <c r="C4" s="31">
        <f>C21</f>
        <v>7</v>
      </c>
      <c r="D4" s="37">
        <f>C60</f>
        <v>6</v>
      </c>
      <c r="E4" s="36">
        <f>C4*C$2+D4*D$2</f>
        <v>6.6999999999999993</v>
      </c>
    </row>
    <row r="5" spans="1:11" x14ac:dyDescent="0.2">
      <c r="A5" s="3">
        <v>2</v>
      </c>
      <c r="B5" s="16" t="s">
        <v>5</v>
      </c>
      <c r="C5" s="31">
        <f>C34</f>
        <v>7</v>
      </c>
      <c r="D5" s="37">
        <f>C73</f>
        <v>6</v>
      </c>
      <c r="E5" s="36">
        <f t="shared" ref="E5:E6" si="0">C5*C$2+D5*D$2</f>
        <v>6.6999999999999993</v>
      </c>
    </row>
    <row r="6" spans="1:11" x14ac:dyDescent="0.2">
      <c r="A6" s="3">
        <v>3</v>
      </c>
      <c r="B6" s="16" t="s">
        <v>6</v>
      </c>
      <c r="C6" s="31">
        <f>C47</f>
        <v>7</v>
      </c>
      <c r="D6" s="37">
        <f>C86</f>
        <v>6</v>
      </c>
      <c r="E6" s="36">
        <f t="shared" si="0"/>
        <v>6.6999999999999993</v>
      </c>
    </row>
    <row r="11" spans="1:11" ht="18.75" outlineLevel="1" x14ac:dyDescent="0.2">
      <c r="A11" s="39" t="s">
        <v>7</v>
      </c>
      <c r="B11" s="11" t="str">
        <f>B4</f>
        <v xml:space="preserve">Fabian Albornoz </v>
      </c>
      <c r="C11" s="43" t="s">
        <v>8</v>
      </c>
      <c r="D11" s="44" t="s">
        <v>9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10</v>
      </c>
      <c r="C12" s="42"/>
      <c r="D12" s="44" t="s">
        <v>11</v>
      </c>
      <c r="E12" s="46"/>
      <c r="F12" s="44" t="s">
        <v>12</v>
      </c>
      <c r="G12" s="46"/>
      <c r="H12" s="47" t="s">
        <v>13</v>
      </c>
      <c r="I12" s="46"/>
      <c r="J12" s="44" t="s">
        <v>14</v>
      </c>
      <c r="K12" s="46"/>
    </row>
    <row r="13" spans="1:11" ht="23.25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3.25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3.25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3.25" outlineLevel="1" x14ac:dyDescent="0.2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3.25" outlineLevel="1" x14ac:dyDescent="0.2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8" t="s">
        <v>15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1" t="s">
        <v>16</v>
      </c>
      <c r="C21" s="14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7</v>
      </c>
      <c r="B24" s="11" t="str">
        <f>B5</f>
        <v>Paula Arancibia</v>
      </c>
      <c r="C24" s="43" t="s">
        <v>8</v>
      </c>
      <c r="D24" s="44" t="s">
        <v>9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10</v>
      </c>
      <c r="C25" s="42"/>
      <c r="D25" s="44" t="s">
        <v>11</v>
      </c>
      <c r="E25" s="46"/>
      <c r="F25" s="44" t="s">
        <v>12</v>
      </c>
      <c r="G25" s="46"/>
      <c r="H25" s="47" t="s">
        <v>13</v>
      </c>
      <c r="I25" s="46"/>
      <c r="J25" s="44" t="s">
        <v>14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1" t="s">
        <v>16</v>
      </c>
      <c r="C34" s="14">
        <f>VLOOKUP(C33,ESCALA_IEP!A15:B215,2,FALSE)</f>
        <v>7</v>
      </c>
    </row>
    <row r="35" spans="1:11" ht="16.149999999999999" customHeight="1" x14ac:dyDescent="0.2"/>
    <row r="36" spans="1:11" ht="13.9" customHeight="1" x14ac:dyDescent="0.2"/>
    <row r="37" spans="1:11" ht="24" customHeight="1" x14ac:dyDescent="0.2">
      <c r="A37" s="39" t="s">
        <v>7</v>
      </c>
      <c r="B37" s="11" t="str">
        <f>B6</f>
        <v>Alonso Arellano</v>
      </c>
      <c r="C37" s="43" t="s">
        <v>8</v>
      </c>
      <c r="D37" s="44" t="s">
        <v>9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10</v>
      </c>
      <c r="C38" s="42"/>
      <c r="D38" s="44" t="s">
        <v>11</v>
      </c>
      <c r="E38" s="46"/>
      <c r="F38" s="44" t="s">
        <v>12</v>
      </c>
      <c r="G38" s="46"/>
      <c r="H38" s="47" t="s">
        <v>13</v>
      </c>
      <c r="I38" s="46"/>
      <c r="J38" s="44" t="s">
        <v>14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1" t="s">
        <v>16</v>
      </c>
      <c r="C47" s="14">
        <f>VLOOKUP(C46,ESCALA_IEP!A28:B228,2,FALSE)</f>
        <v>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17</v>
      </c>
      <c r="B50" s="11" t="str">
        <f>B4</f>
        <v xml:space="preserve">Fabian Albornoz </v>
      </c>
      <c r="C50" s="43" t="s">
        <v>8</v>
      </c>
      <c r="D50" s="44" t="s">
        <v>9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10</v>
      </c>
      <c r="C51" s="42"/>
      <c r="D51" s="44" t="s">
        <v>11</v>
      </c>
      <c r="E51" s="46"/>
      <c r="F51" s="44" t="s">
        <v>12</v>
      </c>
      <c r="G51" s="46"/>
      <c r="H51" s="47" t="s">
        <v>13</v>
      </c>
      <c r="I51" s="46"/>
      <c r="J51" s="44" t="s">
        <v>14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/>
      <c r="E52" s="12" t="str">
        <f>IF(D52="X",100*0.15,"")</f>
        <v/>
      </c>
      <c r="F52" s="12" t="s">
        <v>18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">
        <v>18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ref="D52:D56" si="20">IF($C54=CL,"X","")</f>
        <v>X</v>
      </c>
      <c r="E54" s="12">
        <f>IF(D54="X",100*0.2,"")</f>
        <v>20</v>
      </c>
      <c r="F54" s="12" t="str">
        <f t="shared" ref="F52:F56" si="21">IF($C54=L,"X","")</f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/>
      <c r="E57" s="12" t="str">
        <f>IF(D57="X",100*0.2,"")</f>
        <v/>
      </c>
      <c r="F57" s="12" t="s">
        <v>18</v>
      </c>
      <c r="G57" s="12">
        <f>IF(F57="X",60*0.2,"")</f>
        <v>12</v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25">
      <c r="A59" s="40"/>
      <c r="B59" s="18" t="s">
        <v>15</v>
      </c>
      <c r="C59" s="22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1" t="s">
        <v>16</v>
      </c>
      <c r="C60" s="14">
        <f>VLOOKUP(C59,ESCALA_IEP!A41:B241,2,FALSE)</f>
        <v>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19</v>
      </c>
      <c r="B63" s="11" t="str">
        <f>B5</f>
        <v>Paula Arancibia</v>
      </c>
      <c r="C63" s="43" t="s">
        <v>8</v>
      </c>
      <c r="D63" s="44" t="s">
        <v>9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10</v>
      </c>
      <c r="C64" s="42"/>
      <c r="D64" s="44" t="s">
        <v>11</v>
      </c>
      <c r="E64" s="46"/>
      <c r="F64" s="44" t="s">
        <v>12</v>
      </c>
      <c r="G64" s="46"/>
      <c r="H64" s="47" t="s">
        <v>13</v>
      </c>
      <c r="I64" s="46"/>
      <c r="J64" s="44" t="s">
        <v>14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/>
      <c r="E65" s="12" t="str">
        <f>IF(D65="X",100*0.15,"")</f>
        <v/>
      </c>
      <c r="F65" s="12" t="s">
        <v>18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ref="D65:D69" si="25">IF($C66=CL,"X","")</f>
        <v>X</v>
      </c>
      <c r="E66" s="12">
        <f>IF(D66="X",100*0.25,"")</f>
        <v>25</v>
      </c>
      <c r="F66" s="12" t="str">
        <f t="shared" ref="F65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5"/>
        <v>X</v>
      </c>
      <c r="E67" s="12">
        <f>IF(D67="X",100*0.2,"")</f>
        <v>20</v>
      </c>
      <c r="F67" s="12" t="str">
        <f t="shared" si="26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/>
      <c r="E70" s="12" t="str">
        <f>IF(D70="X",100*0.2,"")</f>
        <v/>
      </c>
      <c r="F70" s="12" t="s">
        <v>18</v>
      </c>
      <c r="G70" s="12">
        <f>IF(F70="X",60*0.2,"")</f>
        <v>12</v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25">
      <c r="A72" s="40"/>
      <c r="B72" s="18" t="s">
        <v>15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1" t="s">
        <v>16</v>
      </c>
      <c r="C73" s="14">
        <f>VLOOKUP(C72,ESCALA_IEP!A54:B254,2,FALSE)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20</v>
      </c>
      <c r="B76" s="11" t="str">
        <f>B6</f>
        <v>Alonso Arellano</v>
      </c>
      <c r="C76" s="43" t="s">
        <v>8</v>
      </c>
      <c r="D76" s="44" t="s">
        <v>9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10</v>
      </c>
      <c r="C77" s="42"/>
      <c r="D77" s="44" t="s">
        <v>11</v>
      </c>
      <c r="E77" s="46"/>
      <c r="F77" s="44" t="s">
        <v>12</v>
      </c>
      <c r="G77" s="46"/>
      <c r="H77" s="47" t="s">
        <v>13</v>
      </c>
      <c r="I77" s="46"/>
      <c r="J77" s="44" t="s">
        <v>14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/>
      <c r="E78" s="12" t="str">
        <f>IF(D78="X",100*0.15,"")</f>
        <v/>
      </c>
      <c r="F78" s="12" t="s">
        <v>18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ref="D78:D82" si="30">IF($C79=CL,"X","")</f>
        <v>X</v>
      </c>
      <c r="E79" s="12">
        <f>IF(D79="X",100*0.25,"")</f>
        <v>25</v>
      </c>
      <c r="F79" s="12" t="str">
        <f t="shared" ref="F78:F82" si="31">IF($C79=L,"X","")</f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30"/>
        <v>X</v>
      </c>
      <c r="E80" s="12">
        <f>IF(D80="X",100*0.2,"")</f>
        <v>20</v>
      </c>
      <c r="F80" s="12" t="str">
        <f t="shared" si="31"/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/>
      <c r="E83" s="12" t="str">
        <f>IF(D83="X",100*0.2,"")</f>
        <v/>
      </c>
      <c r="F83" s="12" t="s">
        <v>18</v>
      </c>
      <c r="G83" s="12">
        <f>IF(F83="X",60*0.2,"")</f>
        <v>12</v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25">
      <c r="A85" s="40"/>
      <c r="B85" s="18" t="s">
        <v>15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1" t="s">
        <v>16</v>
      </c>
      <c r="C86" s="14">
        <f>VLOOKUP(C85,ESCALA_IEP!A67:B267,2,FALSE)</f>
        <v>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8" zoomScale="80" zoomScaleNormal="80" workbookViewId="0">
      <selection activeCell="E11" sqref="E11"/>
    </sheetView>
  </sheetViews>
  <sheetFormatPr defaultColWidth="11.43359375" defaultRowHeight="15" x14ac:dyDescent="0.2"/>
  <cols>
    <col min="1" max="1" width="45.6015625" customWidth="1"/>
    <col min="2" max="2" width="31.34375" customWidth="1"/>
    <col min="3" max="3" width="24.078125" customWidth="1"/>
    <col min="4" max="4" width="29.86328125" customWidth="1"/>
    <col min="5" max="5" width="30.66796875" customWidth="1"/>
    <col min="6" max="6" width="15.33203125" customWidth="1"/>
  </cols>
  <sheetData>
    <row r="1" spans="1:6" ht="15.75" thickBot="1" x14ac:dyDescent="0.25">
      <c r="A1" s="49" t="s">
        <v>21</v>
      </c>
      <c r="B1" s="51" t="s">
        <v>22</v>
      </c>
      <c r="C1" s="52"/>
      <c r="D1" s="52"/>
      <c r="E1" s="53"/>
      <c r="F1" s="49" t="s">
        <v>23</v>
      </c>
    </row>
    <row r="2" spans="1:6" x14ac:dyDescent="0.2">
      <c r="A2" s="50"/>
      <c r="B2" s="54" t="s">
        <v>24</v>
      </c>
      <c r="C2" s="54" t="s">
        <v>25</v>
      </c>
      <c r="D2" s="25" t="s">
        <v>26</v>
      </c>
      <c r="E2" s="26" t="s">
        <v>14</v>
      </c>
      <c r="F2" s="50"/>
    </row>
    <row r="3" spans="1:6" x14ac:dyDescent="0.2">
      <c r="A3" s="50"/>
      <c r="B3" s="55"/>
      <c r="C3" s="55"/>
      <c r="D3" s="27">
        <v>0.3</v>
      </c>
      <c r="E3" s="27">
        <v>0</v>
      </c>
      <c r="F3" s="50"/>
    </row>
    <row r="4" spans="1:6" ht="98.25" x14ac:dyDescent="0.2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8">
        <v>15</v>
      </c>
    </row>
    <row r="5" spans="1:6" ht="136.9" customHeight="1" x14ac:dyDescent="0.2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8">
        <v>25</v>
      </c>
    </row>
    <row r="6" spans="1:6" ht="87" customHeight="1" x14ac:dyDescent="0.2">
      <c r="A6" s="23" t="s">
        <v>37</v>
      </c>
      <c r="B6" s="23" t="s">
        <v>38</v>
      </c>
      <c r="C6" s="23" t="s">
        <v>39</v>
      </c>
      <c r="D6" s="23" t="s">
        <v>40</v>
      </c>
      <c r="E6" s="23" t="s">
        <v>41</v>
      </c>
      <c r="F6" s="28">
        <v>20</v>
      </c>
    </row>
    <row r="7" spans="1:6" ht="86.25" x14ac:dyDescent="0.2">
      <c r="A7" s="23" t="s">
        <v>42</v>
      </c>
      <c r="B7" s="23" t="s">
        <v>43</v>
      </c>
      <c r="C7" s="23" t="s">
        <v>44</v>
      </c>
      <c r="D7" s="23" t="s">
        <v>45</v>
      </c>
      <c r="E7" s="23" t="s">
        <v>46</v>
      </c>
      <c r="F7" s="28">
        <v>5</v>
      </c>
    </row>
    <row r="8" spans="1:6" ht="86.25" x14ac:dyDescent="0.2">
      <c r="A8" s="23" t="s">
        <v>47</v>
      </c>
      <c r="B8" s="23" t="s">
        <v>48</v>
      </c>
      <c r="C8" s="23" t="s">
        <v>49</v>
      </c>
      <c r="D8" s="23" t="s">
        <v>50</v>
      </c>
      <c r="E8" s="23" t="s">
        <v>51</v>
      </c>
      <c r="F8" s="28">
        <v>5</v>
      </c>
    </row>
    <row r="9" spans="1:6" ht="86.25" x14ac:dyDescent="0.2">
      <c r="A9" s="23" t="s">
        <v>52</v>
      </c>
      <c r="B9" s="23" t="s">
        <v>53</v>
      </c>
      <c r="C9" s="23" t="s">
        <v>54</v>
      </c>
      <c r="D9" s="23" t="s">
        <v>55</v>
      </c>
      <c r="E9" s="23" t="s">
        <v>56</v>
      </c>
      <c r="F9" s="24">
        <v>20</v>
      </c>
    </row>
    <row r="10" spans="1:6" ht="126" customHeight="1" x14ac:dyDescent="0.2">
      <c r="A10" s="23" t="s">
        <v>57</v>
      </c>
      <c r="B10" s="23" t="s">
        <v>58</v>
      </c>
      <c r="C10" s="23" t="s">
        <v>59</v>
      </c>
      <c r="D10" s="23" t="s">
        <v>60</v>
      </c>
      <c r="E10" s="23" t="s">
        <v>61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15</v>
      </c>
      <c r="B1" t="s">
        <v>16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62</v>
      </c>
      <c r="B1" t="s">
        <v>63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15</v>
      </c>
      <c r="B1" t="s">
        <v>16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390625" defaultRowHeight="15" customHeight="1" x14ac:dyDescent="0.2"/>
  <cols>
    <col min="1" max="25" width="10.76171875" customWidth="1"/>
  </cols>
  <sheetData>
    <row r="1" spans="1:5" x14ac:dyDescent="0.2">
      <c r="A1" s="56" t="s">
        <v>64</v>
      </c>
      <c r="B1" s="4" t="s">
        <v>15</v>
      </c>
      <c r="C1" s="5"/>
      <c r="D1" s="5"/>
      <c r="E1" s="6"/>
    </row>
    <row r="2" spans="1:5" ht="42" thickBot="1" x14ac:dyDescent="0.25">
      <c r="A2" s="57"/>
      <c r="B2" s="7" t="s">
        <v>11</v>
      </c>
      <c r="C2" s="8" t="s">
        <v>12</v>
      </c>
      <c r="D2" s="20" t="s">
        <v>65</v>
      </c>
      <c r="E2" s="38" t="s">
        <v>14</v>
      </c>
    </row>
    <row r="3" spans="1:5" ht="28.5" thickBot="1" x14ac:dyDescent="0.25">
      <c r="A3" s="9" t="s">
        <v>66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25">
      <c r="A4" s="9"/>
      <c r="B4" s="10"/>
      <c r="C4" s="10"/>
      <c r="D4" s="10"/>
      <c r="E4" s="10"/>
    </row>
    <row r="5" spans="1:5" ht="15.75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Cindy betzabe Contador Cisterna</cp:lastModifiedBy>
  <cp:revision/>
  <dcterms:created xsi:type="dcterms:W3CDTF">2023-08-07T04:08:01Z</dcterms:created>
  <dcterms:modified xsi:type="dcterms:W3CDTF">2024-12-12T00:21:57Z</dcterms:modified>
  <cp:category/>
  <cp:contentStatus/>
</cp:coreProperties>
</file>