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fik.haouchine\Desktop\RFK\planning de production\"/>
    </mc:Choice>
  </mc:AlternateContent>
  <xr:revisionPtr revIDLastSave="0" documentId="8_{6458E863-CEC1-40E9-BE01-D9F7E1AAAA6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NING DECEMBRE" sheetId="2" r:id="rId1"/>
  </sheets>
  <externalReferences>
    <externalReference r:id="rId2"/>
    <externalReference r:id="rId3"/>
  </externalReferences>
  <definedNames>
    <definedName name="BDD">[1]BDD!$A$1:$E$80</definedName>
    <definedName name="qm">[2]stock!$L$2:$M$100</definedName>
    <definedName name="SECT">[1]BDD!$T$1:$V$36</definedName>
    <definedName name="Segment_Ligne">#N/A</definedName>
    <definedName name="Segment_Usin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2" i="2" l="1"/>
  <c r="M192" i="2"/>
  <c r="G188" i="2" l="1"/>
  <c r="G185" i="2"/>
  <c r="H185" i="2" s="1"/>
  <c r="H188" i="2"/>
  <c r="H186" i="2"/>
  <c r="H207" i="2" l="1"/>
  <c r="R207" i="2" s="1"/>
  <c r="H206" i="2"/>
  <c r="H205" i="2"/>
  <c r="H204" i="2"/>
  <c r="H203" i="2"/>
  <c r="K192" i="2"/>
  <c r="N192" i="2"/>
  <c r="O192" i="2"/>
  <c r="P192" i="2"/>
  <c r="Q192" i="2"/>
  <c r="H40" i="2" l="1"/>
  <c r="R40" i="2" s="1"/>
  <c r="H93" i="2"/>
  <c r="R93" i="2" s="1"/>
  <c r="H94" i="2"/>
  <c r="R94" i="2" s="1"/>
  <c r="H95" i="2"/>
  <c r="R95" i="2" s="1"/>
  <c r="R185" i="2"/>
  <c r="H15" i="2"/>
  <c r="R15" i="2" s="1"/>
  <c r="H16" i="2"/>
  <c r="R16" i="2" s="1"/>
  <c r="H17" i="2"/>
  <c r="R17" i="2" s="1"/>
  <c r="H18" i="2"/>
  <c r="R18" i="2" s="1"/>
  <c r="H19" i="2"/>
  <c r="R19" i="2" s="1"/>
  <c r="H20" i="2"/>
  <c r="R20" i="2" s="1"/>
  <c r="H21" i="2"/>
  <c r="R21" i="2" s="1"/>
  <c r="H22" i="2"/>
  <c r="R22" i="2" s="1"/>
  <c r="H23" i="2"/>
  <c r="R23" i="2" s="1"/>
  <c r="H24" i="2"/>
  <c r="R24" i="2" s="1"/>
  <c r="H25" i="2"/>
  <c r="R25" i="2" s="1"/>
  <c r="H26" i="2"/>
  <c r="R26" i="2" s="1"/>
  <c r="H27" i="2"/>
  <c r="R27" i="2" s="1"/>
  <c r="H28" i="2"/>
  <c r="R28" i="2" s="1"/>
  <c r="H29" i="2"/>
  <c r="R29" i="2" s="1"/>
  <c r="H30" i="2"/>
  <c r="R30" i="2" s="1"/>
  <c r="H31" i="2"/>
  <c r="R31" i="2" s="1"/>
  <c r="H32" i="2"/>
  <c r="R32" i="2" s="1"/>
  <c r="H33" i="2"/>
  <c r="R33" i="2" s="1"/>
  <c r="H34" i="2"/>
  <c r="R34" i="2" s="1"/>
  <c r="H35" i="2"/>
  <c r="R35" i="2" s="1"/>
  <c r="H36" i="2"/>
  <c r="R36" i="2" s="1"/>
  <c r="H37" i="2"/>
  <c r="R37" i="2" s="1"/>
  <c r="H38" i="2"/>
  <c r="R38" i="2" s="1"/>
  <c r="H39" i="2"/>
  <c r="R39" i="2" s="1"/>
  <c r="H41" i="2"/>
  <c r="R41" i="2" s="1"/>
  <c r="H42" i="2"/>
  <c r="R42" i="2" s="1"/>
  <c r="H43" i="2"/>
  <c r="R43" i="2" s="1"/>
  <c r="H44" i="2"/>
  <c r="R44" i="2" s="1"/>
  <c r="H45" i="2"/>
  <c r="R45" i="2" s="1"/>
  <c r="H46" i="2"/>
  <c r="R46" i="2" s="1"/>
  <c r="H47" i="2"/>
  <c r="R47" i="2" s="1"/>
  <c r="H48" i="2"/>
  <c r="R48" i="2" s="1"/>
  <c r="H49" i="2"/>
  <c r="R49" i="2" s="1"/>
  <c r="H50" i="2"/>
  <c r="R50" i="2" s="1"/>
  <c r="H51" i="2"/>
  <c r="R51" i="2" s="1"/>
  <c r="H52" i="2"/>
  <c r="R52" i="2" s="1"/>
  <c r="H53" i="2"/>
  <c r="R53" i="2" s="1"/>
  <c r="H54" i="2"/>
  <c r="R54" i="2" s="1"/>
  <c r="H55" i="2"/>
  <c r="R55" i="2" s="1"/>
  <c r="H56" i="2"/>
  <c r="R56" i="2" s="1"/>
  <c r="H57" i="2"/>
  <c r="R57" i="2" s="1"/>
  <c r="H58" i="2"/>
  <c r="R58" i="2" s="1"/>
  <c r="H59" i="2"/>
  <c r="R59" i="2" s="1"/>
  <c r="H60" i="2"/>
  <c r="R60" i="2" s="1"/>
  <c r="H61" i="2"/>
  <c r="R61" i="2" s="1"/>
  <c r="H62" i="2"/>
  <c r="R62" i="2" s="1"/>
  <c r="H63" i="2"/>
  <c r="R63" i="2" s="1"/>
  <c r="H64" i="2"/>
  <c r="R64" i="2" s="1"/>
  <c r="H65" i="2"/>
  <c r="R65" i="2" s="1"/>
  <c r="H66" i="2"/>
  <c r="R66" i="2" s="1"/>
  <c r="H67" i="2"/>
  <c r="R67" i="2" s="1"/>
  <c r="H68" i="2"/>
  <c r="R68" i="2" s="1"/>
  <c r="H69" i="2"/>
  <c r="R69" i="2" s="1"/>
  <c r="H70" i="2"/>
  <c r="R70" i="2" s="1"/>
  <c r="H71" i="2"/>
  <c r="R71" i="2" s="1"/>
  <c r="H72" i="2"/>
  <c r="R72" i="2" s="1"/>
  <c r="H73" i="2"/>
  <c r="R73" i="2" s="1"/>
  <c r="H74" i="2"/>
  <c r="R74" i="2" s="1"/>
  <c r="H75" i="2"/>
  <c r="R75" i="2" s="1"/>
  <c r="H76" i="2"/>
  <c r="R76" i="2" s="1"/>
  <c r="H77" i="2"/>
  <c r="R77" i="2" s="1"/>
  <c r="H78" i="2"/>
  <c r="R78" i="2" s="1"/>
  <c r="H79" i="2"/>
  <c r="R79" i="2" s="1"/>
  <c r="H80" i="2"/>
  <c r="R80" i="2" s="1"/>
  <c r="H81" i="2"/>
  <c r="R81" i="2" s="1"/>
  <c r="H82" i="2"/>
  <c r="R82" i="2" s="1"/>
  <c r="H83" i="2"/>
  <c r="R83" i="2" s="1"/>
  <c r="H84" i="2"/>
  <c r="R84" i="2" s="1"/>
  <c r="H85" i="2"/>
  <c r="R85" i="2" s="1"/>
  <c r="H86" i="2"/>
  <c r="R86" i="2" s="1"/>
  <c r="H87" i="2"/>
  <c r="R87" i="2" s="1"/>
  <c r="H88" i="2"/>
  <c r="R88" i="2" s="1"/>
  <c r="H89" i="2"/>
  <c r="R89" i="2" s="1"/>
  <c r="H90" i="2"/>
  <c r="R90" i="2" s="1"/>
  <c r="H91" i="2"/>
  <c r="R91" i="2" s="1"/>
  <c r="H92" i="2"/>
  <c r="R92" i="2" s="1"/>
  <c r="H96" i="2"/>
  <c r="R96" i="2" s="1"/>
  <c r="H97" i="2"/>
  <c r="R97" i="2" s="1"/>
  <c r="H98" i="2"/>
  <c r="R98" i="2" s="1"/>
  <c r="H99" i="2"/>
  <c r="R99" i="2" s="1"/>
  <c r="H100" i="2"/>
  <c r="R100" i="2" s="1"/>
  <c r="H101" i="2"/>
  <c r="R101" i="2" s="1"/>
  <c r="H102" i="2"/>
  <c r="R102" i="2" s="1"/>
  <c r="H103" i="2"/>
  <c r="R103" i="2" s="1"/>
  <c r="H104" i="2"/>
  <c r="R104" i="2" s="1"/>
  <c r="H105" i="2"/>
  <c r="R105" i="2" s="1"/>
  <c r="H106" i="2"/>
  <c r="R106" i="2" s="1"/>
  <c r="H107" i="2"/>
  <c r="R107" i="2" s="1"/>
  <c r="H108" i="2"/>
  <c r="R108" i="2" s="1"/>
  <c r="H109" i="2"/>
  <c r="R109" i="2" s="1"/>
  <c r="H110" i="2"/>
  <c r="R110" i="2" s="1"/>
  <c r="H111" i="2"/>
  <c r="R111" i="2" s="1"/>
  <c r="H112" i="2"/>
  <c r="R112" i="2" s="1"/>
  <c r="H113" i="2"/>
  <c r="R113" i="2" s="1"/>
  <c r="H114" i="2"/>
  <c r="R114" i="2" s="1"/>
  <c r="H115" i="2"/>
  <c r="R115" i="2" s="1"/>
  <c r="H116" i="2"/>
  <c r="R116" i="2" s="1"/>
  <c r="H117" i="2"/>
  <c r="R117" i="2" s="1"/>
  <c r="H118" i="2"/>
  <c r="R118" i="2" s="1"/>
  <c r="H119" i="2"/>
  <c r="R119" i="2" s="1"/>
  <c r="H120" i="2"/>
  <c r="R120" i="2" s="1"/>
  <c r="H121" i="2"/>
  <c r="R121" i="2" s="1"/>
  <c r="H122" i="2"/>
  <c r="R122" i="2" s="1"/>
  <c r="H123" i="2"/>
  <c r="R123" i="2" s="1"/>
  <c r="H124" i="2"/>
  <c r="R124" i="2" s="1"/>
  <c r="H125" i="2"/>
  <c r="R125" i="2" s="1"/>
  <c r="H126" i="2"/>
  <c r="R126" i="2" s="1"/>
  <c r="H127" i="2"/>
  <c r="R127" i="2" s="1"/>
  <c r="H128" i="2"/>
  <c r="R128" i="2" s="1"/>
  <c r="H129" i="2"/>
  <c r="R129" i="2" s="1"/>
  <c r="H130" i="2"/>
  <c r="R130" i="2" s="1"/>
  <c r="H131" i="2"/>
  <c r="R131" i="2" s="1"/>
  <c r="H132" i="2"/>
  <c r="R132" i="2" s="1"/>
  <c r="H133" i="2"/>
  <c r="R133" i="2" s="1"/>
  <c r="H134" i="2"/>
  <c r="R134" i="2" s="1"/>
  <c r="H135" i="2"/>
  <c r="R135" i="2" s="1"/>
  <c r="H136" i="2"/>
  <c r="R136" i="2" s="1"/>
  <c r="H137" i="2"/>
  <c r="R137" i="2" s="1"/>
  <c r="H138" i="2"/>
  <c r="R138" i="2" s="1"/>
  <c r="H139" i="2"/>
  <c r="R139" i="2" s="1"/>
  <c r="H140" i="2"/>
  <c r="R140" i="2" s="1"/>
  <c r="H141" i="2"/>
  <c r="R141" i="2" s="1"/>
  <c r="H142" i="2"/>
  <c r="R142" i="2" s="1"/>
  <c r="H143" i="2"/>
  <c r="R143" i="2" s="1"/>
  <c r="H144" i="2"/>
  <c r="R144" i="2" s="1"/>
  <c r="H145" i="2"/>
  <c r="R145" i="2" s="1"/>
  <c r="H146" i="2"/>
  <c r="R146" i="2" s="1"/>
  <c r="H147" i="2"/>
  <c r="R147" i="2" s="1"/>
  <c r="H148" i="2"/>
  <c r="R148" i="2" s="1"/>
  <c r="H149" i="2"/>
  <c r="R149" i="2" s="1"/>
  <c r="H150" i="2"/>
  <c r="R150" i="2" s="1"/>
  <c r="H151" i="2"/>
  <c r="R151" i="2" s="1"/>
  <c r="H152" i="2"/>
  <c r="R152" i="2" s="1"/>
  <c r="H153" i="2"/>
  <c r="R153" i="2" s="1"/>
  <c r="H154" i="2"/>
  <c r="R154" i="2" s="1"/>
  <c r="H155" i="2"/>
  <c r="R155" i="2" s="1"/>
  <c r="H156" i="2"/>
  <c r="R156" i="2" s="1"/>
  <c r="H157" i="2"/>
  <c r="R157" i="2" s="1"/>
  <c r="H158" i="2"/>
  <c r="R158" i="2" s="1"/>
  <c r="H159" i="2"/>
  <c r="R159" i="2" s="1"/>
  <c r="H160" i="2"/>
  <c r="R160" i="2" s="1"/>
  <c r="H161" i="2"/>
  <c r="R161" i="2" s="1"/>
  <c r="H162" i="2"/>
  <c r="R162" i="2" s="1"/>
  <c r="H163" i="2"/>
  <c r="R163" i="2" s="1"/>
  <c r="H164" i="2"/>
  <c r="R164" i="2" s="1"/>
  <c r="H165" i="2"/>
  <c r="R165" i="2" s="1"/>
  <c r="H166" i="2"/>
  <c r="R166" i="2" s="1"/>
  <c r="H167" i="2"/>
  <c r="R167" i="2" s="1"/>
  <c r="H168" i="2"/>
  <c r="R168" i="2" s="1"/>
  <c r="H169" i="2"/>
  <c r="R169" i="2" s="1"/>
  <c r="H170" i="2"/>
  <c r="R170" i="2" s="1"/>
  <c r="H171" i="2"/>
  <c r="R171" i="2" s="1"/>
  <c r="H172" i="2"/>
  <c r="R172" i="2" s="1"/>
  <c r="H173" i="2"/>
  <c r="R173" i="2" s="1"/>
  <c r="H174" i="2"/>
  <c r="R174" i="2" s="1"/>
  <c r="H175" i="2"/>
  <c r="R175" i="2" s="1"/>
  <c r="H176" i="2"/>
  <c r="R176" i="2" s="1"/>
  <c r="H177" i="2"/>
  <c r="R177" i="2" s="1"/>
  <c r="H178" i="2"/>
  <c r="R178" i="2" s="1"/>
  <c r="H179" i="2"/>
  <c r="R179" i="2" s="1"/>
  <c r="H180" i="2"/>
  <c r="R180" i="2" s="1"/>
  <c r="H181" i="2"/>
  <c r="R181" i="2" s="1"/>
  <c r="H182" i="2"/>
  <c r="R182" i="2" s="1"/>
  <c r="H183" i="2"/>
  <c r="R183" i="2" s="1"/>
  <c r="H184" i="2"/>
  <c r="R184" i="2" s="1"/>
  <c r="R186" i="2"/>
  <c r="R187" i="2"/>
  <c r="R188" i="2"/>
  <c r="H189" i="2"/>
  <c r="R189" i="2" s="1"/>
  <c r="H190" i="2"/>
  <c r="R190" i="2" s="1"/>
  <c r="H191" i="2"/>
  <c r="R191" i="2" s="1"/>
  <c r="H192" i="2"/>
  <c r="R192" i="2" s="1"/>
  <c r="H193" i="2"/>
  <c r="H194" i="2"/>
  <c r="H195" i="2"/>
  <c r="H196" i="2"/>
  <c r="R196" i="2" s="1"/>
  <c r="H197" i="2"/>
  <c r="R197" i="2" s="1"/>
  <c r="H198" i="2"/>
  <c r="R198" i="2" s="1"/>
  <c r="H199" i="2"/>
  <c r="R199" i="2" s="1"/>
  <c r="H200" i="2"/>
  <c r="R200" i="2" s="1"/>
  <c r="H201" i="2"/>
  <c r="R201" i="2" s="1"/>
  <c r="H202" i="2"/>
  <c r="R202" i="2" s="1"/>
  <c r="H208" i="2"/>
  <c r="R208" i="2" s="1"/>
  <c r="N206" i="2" l="1"/>
  <c r="Q206" i="2"/>
  <c r="K206" i="2"/>
  <c r="O206" i="2"/>
  <c r="L206" i="2"/>
  <c r="P206" i="2"/>
  <c r="M206" i="2"/>
  <c r="L203" i="2"/>
  <c r="P203" i="2"/>
  <c r="M204" i="2"/>
  <c r="Q204" i="2"/>
  <c r="L204" i="2"/>
  <c r="M203" i="2"/>
  <c r="Q203" i="2"/>
  <c r="N204" i="2"/>
  <c r="K203" i="2"/>
  <c r="N203" i="2"/>
  <c r="K204" i="2"/>
  <c r="O204" i="2"/>
  <c r="O203" i="2"/>
  <c r="P204" i="2"/>
  <c r="K205" i="2"/>
  <c r="O205" i="2"/>
  <c r="N205" i="2"/>
  <c r="L205" i="2"/>
  <c r="P205" i="2"/>
  <c r="M205" i="2"/>
  <c r="Q205" i="2"/>
  <c r="L193" i="2"/>
  <c r="P193" i="2"/>
  <c r="N193" i="2"/>
  <c r="O193" i="2"/>
  <c r="M193" i="2"/>
  <c r="Q193" i="2"/>
  <c r="K193" i="2"/>
  <c r="K194" i="2"/>
  <c r="O194" i="2"/>
  <c r="M194" i="2"/>
  <c r="N194" i="2"/>
  <c r="L194" i="2"/>
  <c r="P194" i="2"/>
  <c r="Q194" i="2"/>
  <c r="N195" i="2"/>
  <c r="L195" i="2"/>
  <c r="M195" i="2"/>
  <c r="K195" i="2"/>
  <c r="O195" i="2"/>
  <c r="P195" i="2"/>
  <c r="Q195" i="2"/>
  <c r="R203" i="2" l="1"/>
  <c r="R194" i="2"/>
  <c r="R193" i="2"/>
  <c r="R195" i="2"/>
  <c r="R205" i="2"/>
  <c r="R204" i="2"/>
  <c r="R206" i="2"/>
</calcChain>
</file>

<file path=xl/sharedStrings.xml><?xml version="1.0" encoding="utf-8"?>
<sst xmlns="http://schemas.openxmlformats.org/spreadsheetml/2006/main" count="995" uniqueCount="177">
  <si>
    <t>Jour de Semaine</t>
  </si>
  <si>
    <t>V</t>
  </si>
  <si>
    <t>S</t>
  </si>
  <si>
    <t>D</t>
  </si>
  <si>
    <t>L</t>
  </si>
  <si>
    <t>M</t>
  </si>
  <si>
    <t>J</t>
  </si>
  <si>
    <t>Periode</t>
  </si>
  <si>
    <t>Usine</t>
  </si>
  <si>
    <t>Famille</t>
  </si>
  <si>
    <t>Ligne</t>
  </si>
  <si>
    <t>Produit</t>
  </si>
  <si>
    <t xml:space="preserve">Production Jour </t>
  </si>
  <si>
    <t>Parfums</t>
  </si>
  <si>
    <t xml:space="preserve">Total </t>
  </si>
  <si>
    <t>SOBCO 1</t>
  </si>
  <si>
    <t xml:space="preserve">Biscuit </t>
  </si>
  <si>
    <t>HAAS</t>
  </si>
  <si>
    <t xml:space="preserve">Maxon x 4 </t>
  </si>
  <si>
    <t xml:space="preserve">Fourré Vanille </t>
  </si>
  <si>
    <t xml:space="preserve">Fourré Fraise </t>
  </si>
  <si>
    <t>Fourré cacao</t>
  </si>
  <si>
    <t>Maxon x 4 Family</t>
  </si>
  <si>
    <t>Maxon x 6</t>
  </si>
  <si>
    <t>LASER</t>
  </si>
  <si>
    <t>Maxon x 8</t>
  </si>
  <si>
    <t>Maxon x 10</t>
  </si>
  <si>
    <t>PEK</t>
  </si>
  <si>
    <t xml:space="preserve">Mega Dream  </t>
  </si>
  <si>
    <t xml:space="preserve">Fourré Chocolat </t>
  </si>
  <si>
    <t xml:space="preserve">Dream  </t>
  </si>
  <si>
    <t xml:space="preserve">Maxon Xl </t>
  </si>
  <si>
    <t>Maxon M</t>
  </si>
  <si>
    <t>Végécao</t>
  </si>
  <si>
    <t>YASA 400</t>
  </si>
  <si>
    <t xml:space="preserve">Mini Tablette </t>
  </si>
  <si>
    <t xml:space="preserve">Lait </t>
  </si>
  <si>
    <t xml:space="preserve">Noir </t>
  </si>
  <si>
    <t>Dragée</t>
  </si>
  <si>
    <t xml:space="preserve">Dondy </t>
  </si>
  <si>
    <t xml:space="preserve">Fourré Noisette </t>
  </si>
  <si>
    <t>Fourré Noix de coco</t>
  </si>
  <si>
    <t xml:space="preserve">Fourré Amande </t>
  </si>
  <si>
    <t xml:space="preserve">Fourré Framboise </t>
  </si>
  <si>
    <t>Pinki Barre</t>
  </si>
  <si>
    <t xml:space="preserve">Maxon barre </t>
  </si>
  <si>
    <t xml:space="preserve">Fourré Lait </t>
  </si>
  <si>
    <t xml:space="preserve">Fourré Noir </t>
  </si>
  <si>
    <t>Fourré Orange</t>
  </si>
  <si>
    <t>YASA 600</t>
  </si>
  <si>
    <t>Maxon Tablette 100 Grs Plaine</t>
  </si>
  <si>
    <t>Maxon Tablette 100 Grs Fourrée</t>
  </si>
  <si>
    <t xml:space="preserve">Maxon a cuisiner 250 Grs </t>
  </si>
  <si>
    <t xml:space="preserve">Maxon a cuisiner 500 Grs </t>
  </si>
  <si>
    <t>BOEHNKE 600</t>
  </si>
  <si>
    <t xml:space="preserve">Fourré Creme et Caramel </t>
  </si>
  <si>
    <t xml:space="preserve">Fourré Orange </t>
  </si>
  <si>
    <t xml:space="preserve">Maxon Mini tablette Fourrée </t>
  </si>
  <si>
    <t>Caramelo</t>
  </si>
  <si>
    <t>Fourré Caramel</t>
  </si>
  <si>
    <t>SOBCO 2</t>
  </si>
  <si>
    <t>COMAS</t>
  </si>
  <si>
    <t>Kool x 4</t>
  </si>
  <si>
    <t>Kool x 6</t>
  </si>
  <si>
    <t>Kool x 8</t>
  </si>
  <si>
    <t>Kool x 4 Family</t>
  </si>
  <si>
    <t xml:space="preserve">GORRERI </t>
  </si>
  <si>
    <t xml:space="preserve">Mongouter </t>
  </si>
  <si>
    <t>Trranccitto</t>
  </si>
  <si>
    <t xml:space="preserve">Fourré creme chocolat </t>
  </si>
  <si>
    <t xml:space="preserve">Fourré creme et gelé Fraise </t>
  </si>
  <si>
    <t xml:space="preserve">Fourré creme et gelé Abricot  </t>
  </si>
  <si>
    <t xml:space="preserve">IMAFORNI </t>
  </si>
  <si>
    <t>Fourré Noisette</t>
  </si>
  <si>
    <t xml:space="preserve">Biscuit Rondelle </t>
  </si>
  <si>
    <t xml:space="preserve">Aux beurre et lait </t>
  </si>
  <si>
    <t>Biscuit Papillon</t>
  </si>
  <si>
    <t xml:space="preserve">Aux Lait </t>
  </si>
  <si>
    <t xml:space="preserve">Biscuit Galette </t>
  </si>
  <si>
    <t xml:space="preserve">Aux Vanille et lait </t>
  </si>
  <si>
    <t>Maxon Biskrem x 4</t>
  </si>
  <si>
    <t>Fourrée Chocolat</t>
  </si>
  <si>
    <t>Cacao Fourré Chocolat</t>
  </si>
  <si>
    <t xml:space="preserve">Fourrée Creme Arachide </t>
  </si>
  <si>
    <t>Fourrée Creme Sésame</t>
  </si>
  <si>
    <t>Maxon Biskrem x 6</t>
  </si>
  <si>
    <t>Maxon Biskrem x 8</t>
  </si>
  <si>
    <t xml:space="preserve">Maxon Biskrem Sachet </t>
  </si>
  <si>
    <t xml:space="preserve">Kool Sachet </t>
  </si>
  <si>
    <t xml:space="preserve">Maxon Tablette 100 Grs </t>
  </si>
  <si>
    <t xml:space="preserve">Aux Amandes </t>
  </si>
  <si>
    <t xml:space="preserve">Maxon Tablette 150 Grs </t>
  </si>
  <si>
    <t xml:space="preserve">Fourré Arachide </t>
  </si>
  <si>
    <t xml:space="preserve">Eclat d'arachide </t>
  </si>
  <si>
    <t> BOEHNKE 800 2</t>
  </si>
  <si>
    <t xml:space="preserve">Jelly Barre </t>
  </si>
  <si>
    <t xml:space="preserve">Fourrée Fraise </t>
  </si>
  <si>
    <t>Fourrée Framboise</t>
  </si>
  <si>
    <t>Fourrée Pomme</t>
  </si>
  <si>
    <t> BOEHNKE 800 3</t>
  </si>
  <si>
    <t xml:space="preserve">Ligne a l'Arret </t>
  </si>
  <si>
    <t xml:space="preserve">Fourrée Lait </t>
  </si>
  <si>
    <t> BOEHNKE 800 4</t>
  </si>
  <si>
    <t>BOEHNKE 800 4</t>
  </si>
  <si>
    <t>Fourrée Caramel</t>
  </si>
  <si>
    <t xml:space="preserve">AASTED ONE SHOT </t>
  </si>
  <si>
    <t>Maxon Twist</t>
  </si>
  <si>
    <t xml:space="preserve">Fourré Caramel </t>
  </si>
  <si>
    <t xml:space="preserve">Moment Twist </t>
  </si>
  <si>
    <t xml:space="preserve">Caramel </t>
  </si>
  <si>
    <t xml:space="preserve">Ganache </t>
  </si>
  <si>
    <t>Praliné</t>
  </si>
  <si>
    <t>Moment Tablette</t>
  </si>
  <si>
    <t xml:space="preserve">Aux Noisette </t>
  </si>
  <si>
    <t>Aux Smartis</t>
  </si>
  <si>
    <t>Djiandiutto</t>
  </si>
  <si>
    <t xml:space="preserve">Noisette </t>
  </si>
  <si>
    <t>TARTINER DD33</t>
  </si>
  <si>
    <t xml:space="preserve">200 Grs </t>
  </si>
  <si>
    <t>TARTINER DD44</t>
  </si>
  <si>
    <t xml:space="preserve">350 Grs </t>
  </si>
  <si>
    <t>TARTINER KULP</t>
  </si>
  <si>
    <t xml:space="preserve">Tartiner </t>
  </si>
  <si>
    <t xml:space="preserve">1 kg </t>
  </si>
  <si>
    <t xml:space="preserve">700 Grs </t>
  </si>
  <si>
    <t>TARTINER TUBE</t>
  </si>
  <si>
    <t xml:space="preserve">Tube 20 Grs </t>
  </si>
  <si>
    <t>Tartiner 13%</t>
  </si>
  <si>
    <t xml:space="preserve">350 Grs Verre </t>
  </si>
  <si>
    <t xml:space="preserve">700 Grs Verre </t>
  </si>
  <si>
    <t>Ondulé</t>
  </si>
  <si>
    <t>DECOUPE ONDULE</t>
  </si>
  <si>
    <t>Maxon Biscuit x 10 (90 mm)</t>
  </si>
  <si>
    <t>Besoin (Kg)</t>
  </si>
  <si>
    <t>Kool  (95 mm)</t>
  </si>
  <si>
    <t>Méga Dream (214 mm)</t>
  </si>
  <si>
    <t>Maxon Xl (230 mm)</t>
  </si>
  <si>
    <t xml:space="preserve">HAMMADI </t>
  </si>
  <si>
    <t xml:space="preserve">GENOISE </t>
  </si>
  <si>
    <t>Mini Roll</t>
  </si>
  <si>
    <t>Fourrée et Enrobé Chocolat</t>
  </si>
  <si>
    <t>TARTELETTE</t>
  </si>
  <si>
    <t xml:space="preserve">Tartelette </t>
  </si>
  <si>
    <t>Chocolat</t>
  </si>
  <si>
    <t>TARTINER H1</t>
  </si>
  <si>
    <t>3 Kg</t>
  </si>
  <si>
    <t>20 Kg</t>
  </si>
  <si>
    <t xml:space="preserve">Inclusion </t>
  </si>
  <si>
    <t>TORREFACTION</t>
  </si>
  <si>
    <t>Amande</t>
  </si>
  <si>
    <t>Pate d'amande</t>
  </si>
  <si>
    <t>Arachide</t>
  </si>
  <si>
    <t>Pate d'arachide</t>
  </si>
  <si>
    <t>Pate de Noisette</t>
  </si>
  <si>
    <t>14/12</t>
  </si>
  <si>
    <t>15/12</t>
  </si>
  <si>
    <t>16/12</t>
  </si>
  <si>
    <t>17/12</t>
  </si>
  <si>
    <t>18/12</t>
  </si>
  <si>
    <t>19/12</t>
  </si>
  <si>
    <t>20/12</t>
  </si>
  <si>
    <t>Maxon Tablette 150 Grs Amande</t>
  </si>
  <si>
    <t>Gaufrette</t>
  </si>
  <si>
    <t>CORALE</t>
  </si>
  <si>
    <t>Maxon Gauferette</t>
  </si>
  <si>
    <t xml:space="preserve">Chocolat </t>
  </si>
  <si>
    <t>Groupe Ligne</t>
  </si>
  <si>
    <t>Porduction Groupe</t>
  </si>
  <si>
    <t>Krimali x 8</t>
  </si>
  <si>
    <t>Vanille Fourrée Chocolat</t>
  </si>
  <si>
    <t xml:space="preserve">Vanille Fourrée Orange </t>
  </si>
  <si>
    <t>Cacaoté fourrée Chocolat</t>
  </si>
  <si>
    <t>Cacaoté fourrée Vanille</t>
  </si>
  <si>
    <t>BOEHNKE 800 1</t>
  </si>
  <si>
    <t>BOEHNKE 800 2</t>
  </si>
  <si>
    <t xml:space="preserve">Fourrée Pomme </t>
  </si>
  <si>
    <t>Maxon blanc x4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</si>
</sst>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\ _€_-;_-@_-"/>
  </numFmts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99FF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6" fillId="0" borderId="0" xfId="0" applyFont="1"/>
    <xf numFmtId="3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/>
    <xf numFmtId="0" fontId="6" fillId="0" borderId="0" xfId="1" applyFont="1" applyFill="1" applyAlignment="1">
      <alignment horizontal="left" vertical="center" wrapText="1"/>
    </xf>
    <xf numFmtId="0" fontId="10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0" fontId="25" fillId="0" borderId="0" xfId="0" applyFont="1"/>
    <xf numFmtId="0" fontId="26" fillId="0" borderId="0" xfId="0" applyFont="1"/>
    <xf numFmtId="0" fontId="10" fillId="0" borderId="0" xfId="0" applyFont="1" applyAlignment="1">
      <alignment horizontal="left"/>
    </xf>
    <xf numFmtId="3" fontId="23" fillId="0" borderId="0" xfId="0" applyNumberFormat="1" applyFont="1" applyFill="1"/>
    <xf numFmtId="0" fontId="6" fillId="0" borderId="0" xfId="0" applyFont="1" applyFill="1" applyAlignment="1">
      <alignment horizontal="center"/>
    </xf>
    <xf numFmtId="3" fontId="6" fillId="0" borderId="0" xfId="0" applyNumberFormat="1" applyFont="1" applyFill="1"/>
    <xf numFmtId="3" fontId="24" fillId="0" borderId="0" xfId="0" applyNumberFormat="1" applyFont="1" applyFill="1" applyAlignment="1">
      <alignment horizontal="right"/>
    </xf>
    <xf numFmtId="0" fontId="6" fillId="0" borderId="0" xfId="0" applyFont="1" applyFill="1"/>
    <xf numFmtId="0" fontId="5" fillId="0" borderId="0" xfId="0" applyFont="1" applyFill="1" applyAlignment="1">
      <alignment horizontal="left"/>
    </xf>
    <xf numFmtId="3" fontId="3" fillId="0" borderId="0" xfId="0" applyNumberFormat="1" applyFont="1" applyFill="1" applyAlignment="1">
      <alignment horizontal="right"/>
    </xf>
    <xf numFmtId="164" fontId="8" fillId="0" borderId="0" xfId="0" applyNumberFormat="1" applyFont="1" applyAlignment="1">
      <alignment horizontal="center" textRotation="45"/>
    </xf>
    <xf numFmtId="164" fontId="2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9" fillId="0" borderId="0" xfId="0" applyNumberFormat="1" applyFont="1" applyFill="1" applyAlignment="1">
      <alignment horizontal="center"/>
    </xf>
  </cellXfs>
  <cellStyles count="2">
    <cellStyle name="Normal" xfId="0" builtinId="0"/>
    <cellStyle name="Satisfaisant" xfId="1" builtinId="26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531284</xdr:colOff>
      <xdr:row>0</xdr:row>
      <xdr:rowOff>51860</xdr:rowOff>
    </xdr:from>
    <xdr:to>
      <xdr:col>5</xdr:col>
      <xdr:colOff>170657</xdr:colOff>
      <xdr:row>12</xdr:row>
      <xdr:rowOff>42334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Ligne">
              <a:extLst>
                <a:ext uri="{FF2B5EF4-FFF2-40B4-BE49-F238E27FC236}">
                  <a16:creationId xmlns:a16="http://schemas.microsoft.com/office/drawing/2014/main" id="{DE67932A-E1BD-4EC8-9EA2-88C0998AB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g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1472" y="51860"/>
              <a:ext cx="1818216" cy="2276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44449</xdr:colOff>
      <xdr:row>0</xdr:row>
      <xdr:rowOff>41275</xdr:rowOff>
    </xdr:from>
    <xdr:to>
      <xdr:col>3</xdr:col>
      <xdr:colOff>455083</xdr:colOff>
      <xdr:row>6</xdr:row>
      <xdr:rowOff>105833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Usine">
              <a:extLst>
                <a:ext uri="{FF2B5EF4-FFF2-40B4-BE49-F238E27FC236}">
                  <a16:creationId xmlns:a16="http://schemas.microsoft.com/office/drawing/2014/main" id="{6417F036-DB40-4A50-B9A5-53ECFE81ED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93" y="41275"/>
              <a:ext cx="1827478" cy="1207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igne" xr10:uid="{F9E75018-EACE-4C17-B89A-7BB945C02178}" sourceName="Lign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Usine" xr10:uid="{C36D050D-416D-42A2-9502-39310AF19B50}" sourceName="Usine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igne" xr10:uid="{71339881-285B-4C97-99AD-5908A7CE0EA7}" cache="Segment_Ligne" caption="Ligne" rowHeight="241300"/>
  <slicer name="Usine" xr10:uid="{393BCC6C-C69F-4740-BEB9-984DF46D00B7}" cache="Segment_Usine" caption="Usin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355DA-016D-4096-B09A-353DB15F5E10}" name="PRODPLAN111213" displayName="PRODPLAN111213" ref="B14:R208" totalsRowShown="0" headerRowDxfId="19" dataDxfId="17" headerRowBorderDxfId="18">
  <autoFilter ref="B14:R208" xr:uid="{91B695B1-663B-4396-B88A-EF4B6F69DBE6}">
    <filterColumn colId="1">
      <filters>
        <filter val="SOBCO 2"/>
      </filters>
    </filterColumn>
    <filterColumn colId="16">
      <filters>
        <filter val="10 000"/>
        <filter val="12 500"/>
        <filter val="12 600"/>
        <filter val="13 067"/>
        <filter val="16 080"/>
        <filter val="2 187"/>
        <filter val="21 440"/>
        <filter val="24 480"/>
        <filter val="25 000"/>
        <filter val="28 000"/>
        <filter val="28 800"/>
        <filter val="35 000"/>
        <filter val="51 000"/>
        <filter val="7 600"/>
        <filter val="8 294"/>
        <filter val="82 200"/>
        <filter val="88 960"/>
        <filter val="9 200"/>
        <filter val="9 600"/>
      </filters>
    </filterColumn>
  </autoFilter>
  <tableColumns count="17">
    <tableColumn id="40" xr3:uid="{96C162F6-5B42-47E7-BAE2-9BC5D2B736E7}" name="Periode" dataDxfId="16"/>
    <tableColumn id="1" xr3:uid="{2BC688AB-035C-414C-9840-1AC73B96B70D}" name="Usine" dataDxfId="15"/>
    <tableColumn id="42" xr3:uid="{1F005AA2-C2CA-4816-8435-301605CC1016}" name="Famille" dataDxfId="14"/>
    <tableColumn id="2" xr3:uid="{E402A60A-5F1E-441C-803C-DCEBB843C764}" name="Ligne" dataDxfId="13"/>
    <tableColumn id="3" xr3:uid="{8E061020-4A55-4A46-86FA-8D3FFFD25117}" name="Produit" dataDxfId="12"/>
    <tableColumn id="4" xr3:uid="{251731DC-BD1D-4D99-B292-1D241F328180}" name="Production Jour " dataDxfId="11"/>
    <tableColumn id="39" xr3:uid="{7B46726D-2410-4700-9071-454E23BA2BA2}" name="Porduction Groupe" dataDxfId="10">
      <calculatedColumnFormula>PRODPLAN111213[[#This Row],[Production Jour ]]/3</calculatedColumnFormula>
    </tableColumn>
    <tableColumn id="5" xr3:uid="{0790BA64-A309-472D-8986-0A32909E246F}" name="Parfums" dataDxfId="9"/>
    <tableColumn id="32" xr3:uid="{3BE4687F-E925-4075-9F6B-3E9CBA3EEA63}" name="Groupe Ligne" dataDxfId="8"/>
    <tableColumn id="19" xr3:uid="{E45E7C18-E4FD-46A7-8BDD-C598A1A5A656}" name="14/12" dataDxfId="7"/>
    <tableColumn id="20" xr3:uid="{33119461-5343-41AE-AD29-A506A4B64D74}" name="15/12" dataDxfId="6"/>
    <tableColumn id="21" xr3:uid="{565F8B43-F04C-4BCF-9899-C22885E78D58}" name="16/12" dataDxfId="5"/>
    <tableColumn id="22" xr3:uid="{5135A2C0-8F10-433A-A8F6-C46C91A9E6D7}" name="17/12" dataDxfId="4"/>
    <tableColumn id="37" xr3:uid="{86A0928E-CA3D-4508-85AD-95E5109C0ACF}" name="18/12" dataDxfId="3"/>
    <tableColumn id="36" xr3:uid="{7B876395-6926-4A03-A0BF-C5A9B75BE418}" name="19/12" dataDxfId="2"/>
    <tableColumn id="34" xr3:uid="{F49BF91B-E111-4F16-B641-DD8738F47A58}" name="20/12" dataDxfId="1"/>
    <tableColumn id="35" xr3:uid="{A4DB57D9-ECD1-4CF0-85F1-585A77BD5D6A}" name="Total " dataDxfId="0">
      <calculatedColumnFormula>SUM(PRODPLAN111213[[#This Row],[14/12]:[20/12]])*PRODPLAN111213[[#This Row],[Porduction Groupe]]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F190-8267-463A-8493-616C97BBD7E0}">
  <sheetPr>
    <tabColor rgb="FFFFC000"/>
  </sheetPr>
  <dimension ref="B1:R208"/>
  <sheetViews>
    <sheetView tabSelected="1" zoomScale="80" zoomScaleNormal="80" zoomScaleSheetLayoutView="80" zoomScalePageLayoutView="60" workbookViewId="0">
      <pane ySplit="14" topLeftCell="A15" activePane="bottomLeft" state="frozen"/>
      <selection activeCell="D1" sqref="D1"/>
      <selection pane="bottomLeft" activeCell="H8" sqref="H8"/>
    </sheetView>
  </sheetViews>
  <sheetFormatPr baseColWidth="10" defaultColWidth="11.42578125" defaultRowHeight="15" x14ac:dyDescent="0.25"/>
  <cols>
    <col min="1" max="1" width="1.28515625" customWidth="1"/>
    <col min="2" max="2" width="10.140625" customWidth="1"/>
    <col min="3" max="3" width="11.140625" customWidth="1"/>
    <col min="4" max="4" width="13.5703125" style="1" bestFit="1" customWidth="1"/>
    <col min="5" max="5" width="19.140625" bestFit="1" customWidth="1"/>
    <col min="6" max="6" width="33" bestFit="1" customWidth="1"/>
    <col min="7" max="7" width="10.7109375" customWidth="1"/>
    <col min="8" max="8" width="10.140625" customWidth="1"/>
    <col min="9" max="9" width="30.140625" bestFit="1" customWidth="1"/>
    <col min="10" max="10" width="8.42578125" style="2" customWidth="1"/>
    <col min="11" max="17" width="10.5703125" style="50" bestFit="1" customWidth="1"/>
    <col min="18" max="18" width="14.5703125" style="3" customWidth="1"/>
  </cols>
  <sheetData>
    <row r="1" spans="2:18" s="6" customFormat="1" ht="15" customHeight="1" x14ac:dyDescent="0.2">
      <c r="C1" s="7"/>
      <c r="D1" s="8"/>
      <c r="E1" s="8"/>
      <c r="F1" s="8"/>
      <c r="G1" s="7"/>
      <c r="H1" s="7"/>
      <c r="I1" s="9"/>
      <c r="J1" s="10"/>
      <c r="K1" s="47"/>
      <c r="L1" s="47"/>
      <c r="M1" s="47"/>
      <c r="N1" s="47"/>
      <c r="O1" s="47"/>
      <c r="P1" s="47"/>
      <c r="Q1" s="47"/>
    </row>
    <row r="2" spans="2:18" s="6" customFormat="1" ht="15" customHeight="1" x14ac:dyDescent="0.2">
      <c r="C2" s="7"/>
      <c r="D2" s="8"/>
      <c r="E2" s="8"/>
      <c r="F2" s="8"/>
      <c r="G2" s="7"/>
      <c r="H2" s="7"/>
      <c r="I2" s="9"/>
      <c r="J2" s="10"/>
      <c r="K2" s="47"/>
      <c r="L2" s="47"/>
      <c r="M2" s="47"/>
      <c r="N2" s="47"/>
      <c r="O2" s="47"/>
      <c r="P2" s="47"/>
      <c r="Q2" s="47"/>
    </row>
    <row r="3" spans="2:18" s="6" customFormat="1" ht="15" customHeight="1" x14ac:dyDescent="0.2">
      <c r="C3" s="7"/>
      <c r="D3" s="8"/>
      <c r="E3" s="8"/>
      <c r="F3" s="8"/>
      <c r="G3" s="7"/>
      <c r="H3" s="7"/>
      <c r="I3" s="9"/>
      <c r="J3" s="10"/>
      <c r="K3" s="47"/>
      <c r="L3" s="47"/>
      <c r="M3" s="47"/>
      <c r="N3" s="47"/>
      <c r="O3" s="47"/>
      <c r="P3" s="47"/>
      <c r="Q3" s="47"/>
    </row>
    <row r="4" spans="2:18" s="6" customFormat="1" ht="15" customHeight="1" x14ac:dyDescent="0.2">
      <c r="C4" s="7"/>
      <c r="D4" s="8"/>
      <c r="E4" s="8"/>
      <c r="F4" s="8"/>
      <c r="G4" s="7"/>
      <c r="H4" s="7"/>
      <c r="I4" s="9"/>
      <c r="J4" s="10"/>
      <c r="K4" s="47"/>
      <c r="L4" s="47"/>
      <c r="M4" s="47"/>
      <c r="N4" s="47"/>
      <c r="O4" s="47"/>
      <c r="P4" s="47"/>
      <c r="Q4" s="47"/>
    </row>
    <row r="5" spans="2:18" s="6" customFormat="1" ht="15" customHeight="1" x14ac:dyDescent="0.2">
      <c r="C5" s="7"/>
      <c r="D5" s="8"/>
      <c r="E5" s="8"/>
      <c r="F5" s="8"/>
      <c r="G5" s="7"/>
      <c r="H5" s="7"/>
      <c r="I5" s="9"/>
      <c r="J5" s="10"/>
      <c r="K5" s="47"/>
      <c r="L5" s="47"/>
      <c r="M5" s="47"/>
      <c r="N5" s="47"/>
      <c r="O5" s="47"/>
      <c r="P5" s="47"/>
      <c r="Q5" s="47"/>
    </row>
    <row r="6" spans="2:18" s="6" customFormat="1" ht="15" customHeight="1" x14ac:dyDescent="0.2">
      <c r="C6" s="7"/>
      <c r="D6" s="8"/>
      <c r="E6" s="8"/>
      <c r="F6" s="8"/>
      <c r="G6" s="7"/>
      <c r="H6" s="7"/>
      <c r="I6" s="9"/>
      <c r="J6" s="10"/>
      <c r="K6" s="47"/>
      <c r="L6" s="47"/>
      <c r="M6" s="47"/>
      <c r="N6" s="47"/>
      <c r="O6" s="47"/>
      <c r="P6" s="47"/>
      <c r="Q6" s="47"/>
    </row>
    <row r="7" spans="2:18" s="6" customFormat="1" ht="15" customHeight="1" x14ac:dyDescent="0.2">
      <c r="C7" s="7"/>
      <c r="D7" s="8"/>
      <c r="E7" s="8"/>
      <c r="F7" s="8"/>
      <c r="G7" s="7"/>
      <c r="H7" s="7"/>
      <c r="I7" s="9"/>
      <c r="J7" s="10"/>
      <c r="K7" s="47"/>
      <c r="L7" s="47"/>
      <c r="M7" s="47"/>
      <c r="N7" s="47"/>
      <c r="O7" s="47"/>
      <c r="P7" s="47"/>
      <c r="Q7" s="47"/>
    </row>
    <row r="8" spans="2:18" s="6" customFormat="1" ht="15" customHeight="1" x14ac:dyDescent="0.2">
      <c r="C8" s="7"/>
      <c r="D8" s="8"/>
      <c r="E8" s="8"/>
      <c r="F8" s="8"/>
      <c r="G8" s="7"/>
      <c r="H8" s="7"/>
      <c r="I8" s="9"/>
      <c r="J8" s="10"/>
      <c r="K8" s="47"/>
      <c r="L8" s="47"/>
      <c r="M8" s="47"/>
      <c r="N8" s="47"/>
      <c r="O8" s="47"/>
      <c r="P8" s="47"/>
      <c r="Q8" s="47"/>
    </row>
    <row r="9" spans="2:18" s="6" customFormat="1" ht="15" customHeight="1" x14ac:dyDescent="0.2">
      <c r="C9" s="7"/>
      <c r="D9" s="8"/>
      <c r="E9" s="8"/>
      <c r="F9" s="8"/>
      <c r="G9" s="7"/>
      <c r="H9" s="7"/>
      <c r="I9" s="9"/>
      <c r="J9" s="10"/>
      <c r="K9" s="47"/>
      <c r="L9" s="47"/>
      <c r="M9" s="47"/>
      <c r="N9" s="47"/>
      <c r="O9" s="47"/>
      <c r="P9" s="47"/>
      <c r="Q9" s="47"/>
    </row>
    <row r="10" spans="2:18" s="6" customFormat="1" ht="15" customHeight="1" x14ac:dyDescent="0.2">
      <c r="C10" s="7"/>
      <c r="D10" s="8"/>
      <c r="E10" s="8"/>
      <c r="F10" s="8"/>
      <c r="G10" s="7"/>
      <c r="H10" s="7"/>
      <c r="I10" s="9"/>
      <c r="J10" s="10"/>
      <c r="K10" s="47"/>
      <c r="L10" s="47"/>
      <c r="M10" s="47"/>
      <c r="N10" s="47"/>
      <c r="O10" s="47"/>
      <c r="P10" s="47"/>
      <c r="Q10" s="47"/>
    </row>
    <row r="11" spans="2:18" s="6" customFormat="1" ht="15" customHeight="1" x14ac:dyDescent="0.2">
      <c r="C11" s="7"/>
      <c r="D11" s="8"/>
      <c r="E11" s="8"/>
      <c r="F11" s="8"/>
      <c r="G11" s="7"/>
      <c r="H11" s="7"/>
      <c r="I11" s="9"/>
      <c r="J11" s="10"/>
      <c r="K11" s="47"/>
      <c r="L11" s="47"/>
      <c r="M11" s="47"/>
      <c r="N11" s="47"/>
      <c r="O11" s="47"/>
      <c r="P11" s="47"/>
      <c r="Q11" s="47"/>
    </row>
    <row r="12" spans="2:18" s="6" customFormat="1" ht="15" customHeight="1" x14ac:dyDescent="0.2">
      <c r="C12" s="7"/>
      <c r="D12" s="8"/>
      <c r="E12" s="8"/>
      <c r="F12" s="8"/>
      <c r="G12" s="7"/>
      <c r="H12" s="7"/>
      <c r="I12" s="9"/>
      <c r="J12" s="10"/>
      <c r="K12" s="47"/>
      <c r="L12" s="47"/>
      <c r="M12" s="47"/>
      <c r="N12" s="47"/>
      <c r="O12" s="47"/>
      <c r="P12" s="47"/>
      <c r="Q12" s="47"/>
    </row>
    <row r="13" spans="2:18" s="2" customFormat="1" x14ac:dyDescent="0.25">
      <c r="C13" s="11"/>
      <c r="D13" s="12"/>
      <c r="E13" s="12"/>
      <c r="F13" s="12"/>
      <c r="G13" s="11"/>
      <c r="H13" s="11"/>
      <c r="I13" s="13" t="s">
        <v>0</v>
      </c>
      <c r="J13" s="11"/>
      <c r="K13" s="48" t="s">
        <v>2</v>
      </c>
      <c r="L13" s="49" t="s">
        <v>3</v>
      </c>
      <c r="M13" s="49" t="s">
        <v>4</v>
      </c>
      <c r="N13" s="49" t="s">
        <v>5</v>
      </c>
      <c r="O13" s="49" t="s">
        <v>5</v>
      </c>
      <c r="P13" s="49" t="s">
        <v>6</v>
      </c>
      <c r="Q13" s="49" t="s">
        <v>1</v>
      </c>
      <c r="R13" s="5"/>
    </row>
    <row r="14" spans="2:18" s="18" customFormat="1" ht="30.75" x14ac:dyDescent="0.25">
      <c r="B14" s="14" t="s">
        <v>7</v>
      </c>
      <c r="C14" s="15" t="s">
        <v>8</v>
      </c>
      <c r="D14" s="16" t="s">
        <v>9</v>
      </c>
      <c r="E14" s="15" t="s">
        <v>10</v>
      </c>
      <c r="F14" s="15" t="s">
        <v>11</v>
      </c>
      <c r="G14" s="16" t="s">
        <v>12</v>
      </c>
      <c r="H14" s="16" t="s">
        <v>167</v>
      </c>
      <c r="I14" s="15" t="s">
        <v>13</v>
      </c>
      <c r="J14" s="16" t="s">
        <v>166</v>
      </c>
      <c r="K14" s="47" t="s">
        <v>154</v>
      </c>
      <c r="L14" s="47" t="s">
        <v>155</v>
      </c>
      <c r="M14" s="47" t="s">
        <v>156</v>
      </c>
      <c r="N14" s="47" t="s">
        <v>157</v>
      </c>
      <c r="O14" s="47" t="s">
        <v>158</v>
      </c>
      <c r="P14" s="47" t="s">
        <v>159</v>
      </c>
      <c r="Q14" s="47" t="s">
        <v>160</v>
      </c>
      <c r="R14" s="17" t="s">
        <v>14</v>
      </c>
    </row>
    <row r="15" spans="2:18" hidden="1" x14ac:dyDescent="0.25">
      <c r="B15" s="2">
        <v>201912</v>
      </c>
      <c r="C15" s="4" t="s">
        <v>15</v>
      </c>
      <c r="D15" s="19" t="s">
        <v>16</v>
      </c>
      <c r="E15" s="20" t="s">
        <v>17</v>
      </c>
      <c r="F15" s="4" t="s">
        <v>18</v>
      </c>
      <c r="G15" s="21">
        <v>16440</v>
      </c>
      <c r="H15" s="21">
        <f>PRODPLAN111213[[#This Row],[Production Jour ]]/3</f>
        <v>5480</v>
      </c>
      <c r="I15" s="4" t="s">
        <v>19</v>
      </c>
      <c r="J15" s="22">
        <v>4</v>
      </c>
      <c r="L15" s="50">
        <v>3</v>
      </c>
      <c r="M15" s="50">
        <v>3</v>
      </c>
      <c r="N15" s="50">
        <v>3</v>
      </c>
      <c r="O15" s="50">
        <v>3</v>
      </c>
      <c r="P15" s="50">
        <v>3</v>
      </c>
      <c r="R15" s="23">
        <f>SUM(PRODPLAN111213[[#This Row],[14/12]:[20/12]])*PRODPLAN111213[[#This Row],[Porduction Groupe]]</f>
        <v>82200</v>
      </c>
    </row>
    <row r="16" spans="2:18" hidden="1" x14ac:dyDescent="0.25">
      <c r="B16" s="2">
        <v>201912</v>
      </c>
      <c r="C16" s="4" t="s">
        <v>15</v>
      </c>
      <c r="D16" s="19" t="s">
        <v>16</v>
      </c>
      <c r="E16" s="20" t="s">
        <v>17</v>
      </c>
      <c r="F16" s="4" t="s">
        <v>18</v>
      </c>
      <c r="G16" s="21">
        <v>16440</v>
      </c>
      <c r="H16" s="21">
        <f>PRODPLAN111213[[#This Row],[Production Jour ]]/3</f>
        <v>5480</v>
      </c>
      <c r="I16" s="4" t="s">
        <v>20</v>
      </c>
      <c r="J16" s="22">
        <v>4</v>
      </c>
      <c r="K16" s="51"/>
      <c r="L16" s="51"/>
      <c r="O16" s="51"/>
      <c r="P16" s="51"/>
      <c r="Q16" s="51"/>
      <c r="R16" s="23">
        <f>SUM(PRODPLAN111213[[#This Row],[14/12]:[20/12]])*PRODPLAN111213[[#This Row],[Porduction Groupe]]</f>
        <v>0</v>
      </c>
    </row>
    <row r="17" spans="2:18" hidden="1" x14ac:dyDescent="0.25">
      <c r="B17" s="2">
        <v>201912</v>
      </c>
      <c r="C17" s="4" t="s">
        <v>15</v>
      </c>
      <c r="D17" s="19" t="s">
        <v>16</v>
      </c>
      <c r="E17" s="20" t="s">
        <v>17</v>
      </c>
      <c r="F17" s="4" t="s">
        <v>18</v>
      </c>
      <c r="G17" s="21">
        <v>16440</v>
      </c>
      <c r="H17" s="21">
        <f>PRODPLAN111213[[#This Row],[Production Jour ]]/3</f>
        <v>5480</v>
      </c>
      <c r="I17" s="4" t="s">
        <v>21</v>
      </c>
      <c r="J17" s="22">
        <v>4</v>
      </c>
      <c r="K17" s="51"/>
      <c r="L17" s="51"/>
      <c r="O17" s="51"/>
      <c r="P17" s="51"/>
      <c r="Q17" s="51"/>
      <c r="R17" s="23">
        <f>SUM(PRODPLAN111213[[#This Row],[14/12]:[20/12]])*PRODPLAN111213[[#This Row],[Porduction Groupe]]</f>
        <v>0</v>
      </c>
    </row>
    <row r="18" spans="2:18" hidden="1" x14ac:dyDescent="0.25">
      <c r="B18" s="2">
        <v>201912</v>
      </c>
      <c r="C18" s="4" t="s">
        <v>15</v>
      </c>
      <c r="D18" s="19" t="s">
        <v>16</v>
      </c>
      <c r="E18" s="20" t="s">
        <v>17</v>
      </c>
      <c r="F18" s="4" t="s">
        <v>22</v>
      </c>
      <c r="G18" s="21">
        <v>3280</v>
      </c>
      <c r="H18" s="21">
        <f>PRODPLAN111213[[#This Row],[Production Jour ]]/3</f>
        <v>1093.3333333333333</v>
      </c>
      <c r="I18" s="4" t="s">
        <v>19</v>
      </c>
      <c r="J18" s="22">
        <v>4</v>
      </c>
      <c r="K18" s="51"/>
      <c r="L18" s="51"/>
      <c r="O18" s="51"/>
      <c r="P18" s="51"/>
      <c r="Q18" s="51">
        <v>2</v>
      </c>
      <c r="R18" s="23">
        <f>SUM(PRODPLAN111213[[#This Row],[14/12]:[20/12]])*PRODPLAN111213[[#This Row],[Porduction Groupe]]</f>
        <v>2186.6666666666665</v>
      </c>
    </row>
    <row r="19" spans="2:18" hidden="1" x14ac:dyDescent="0.25">
      <c r="B19" s="2">
        <v>201912</v>
      </c>
      <c r="C19" s="4" t="s">
        <v>15</v>
      </c>
      <c r="D19" s="19" t="s">
        <v>16</v>
      </c>
      <c r="E19" s="20" t="s">
        <v>17</v>
      </c>
      <c r="F19" s="4" t="s">
        <v>22</v>
      </c>
      <c r="G19" s="4">
        <v>3280</v>
      </c>
      <c r="H19" s="21">
        <f>PRODPLAN111213[[#This Row],[Production Jour ]]/3</f>
        <v>1093.3333333333333</v>
      </c>
      <c r="I19" s="4" t="s">
        <v>20</v>
      </c>
      <c r="J19" s="22">
        <v>4</v>
      </c>
      <c r="K19" s="51"/>
      <c r="L19" s="51"/>
      <c r="O19" s="51"/>
      <c r="P19" s="51"/>
      <c r="Q19" s="51"/>
      <c r="R19" s="23">
        <f>SUM(PRODPLAN111213[[#This Row],[14/12]:[20/12]])*PRODPLAN111213[[#This Row],[Porduction Groupe]]</f>
        <v>0</v>
      </c>
    </row>
    <row r="20" spans="2:18" hidden="1" x14ac:dyDescent="0.25">
      <c r="B20" s="2">
        <v>201912</v>
      </c>
      <c r="C20" s="4" t="s">
        <v>15</v>
      </c>
      <c r="D20" s="19" t="s">
        <v>16</v>
      </c>
      <c r="E20" s="20" t="s">
        <v>17</v>
      </c>
      <c r="F20" s="4" t="s">
        <v>22</v>
      </c>
      <c r="G20" s="4">
        <v>3280</v>
      </c>
      <c r="H20" s="21">
        <f>PRODPLAN111213[[#This Row],[Production Jour ]]/3</f>
        <v>1093.3333333333333</v>
      </c>
      <c r="I20" s="4" t="s">
        <v>21</v>
      </c>
      <c r="J20" s="22">
        <v>4</v>
      </c>
      <c r="K20" s="51"/>
      <c r="L20" s="51"/>
      <c r="O20" s="51"/>
      <c r="P20" s="51"/>
      <c r="Q20" s="51"/>
      <c r="R20" s="23">
        <f>SUM(PRODPLAN111213[[#This Row],[14/12]:[20/12]])*PRODPLAN111213[[#This Row],[Porduction Groupe]]</f>
        <v>0</v>
      </c>
    </row>
    <row r="21" spans="2:18" hidden="1" x14ac:dyDescent="0.25">
      <c r="B21" s="2">
        <v>201912</v>
      </c>
      <c r="C21" s="4" t="s">
        <v>15</v>
      </c>
      <c r="D21" s="19" t="s">
        <v>16</v>
      </c>
      <c r="E21" s="20" t="s">
        <v>17</v>
      </c>
      <c r="F21" s="4" t="s">
        <v>23</v>
      </c>
      <c r="G21" s="21">
        <v>10960</v>
      </c>
      <c r="H21" s="21">
        <f>PRODPLAN111213[[#This Row],[Production Jour ]]/3</f>
        <v>3653.3333333333335</v>
      </c>
      <c r="I21" s="4" t="s">
        <v>19</v>
      </c>
      <c r="J21" s="22">
        <v>4</v>
      </c>
      <c r="K21" s="51"/>
      <c r="L21" s="51"/>
      <c r="O21" s="51"/>
      <c r="P21" s="51"/>
      <c r="Q21" s="51"/>
      <c r="R21" s="23">
        <f>SUM(PRODPLAN111213[[#This Row],[14/12]:[20/12]])*PRODPLAN111213[[#This Row],[Porduction Groupe]]</f>
        <v>0</v>
      </c>
    </row>
    <row r="22" spans="2:18" hidden="1" x14ac:dyDescent="0.25">
      <c r="B22" s="2">
        <v>201912</v>
      </c>
      <c r="C22" s="4" t="s">
        <v>15</v>
      </c>
      <c r="D22" s="19" t="s">
        <v>16</v>
      </c>
      <c r="E22" s="20" t="s">
        <v>17</v>
      </c>
      <c r="F22" s="4" t="s">
        <v>23</v>
      </c>
      <c r="G22" s="21">
        <v>10960</v>
      </c>
      <c r="H22" s="21">
        <f>PRODPLAN111213[[#This Row],[Production Jour ]]/3</f>
        <v>3653.3333333333335</v>
      </c>
      <c r="I22" s="4" t="s">
        <v>20</v>
      </c>
      <c r="J22" s="22">
        <v>4</v>
      </c>
      <c r="K22" s="51"/>
      <c r="L22" s="51"/>
      <c r="O22" s="51"/>
      <c r="P22" s="51"/>
      <c r="Q22" s="51"/>
      <c r="R22" s="23">
        <f>SUM(PRODPLAN111213[[#This Row],[14/12]:[20/12]])*PRODPLAN111213[[#This Row],[Porduction Groupe]]</f>
        <v>0</v>
      </c>
    </row>
    <row r="23" spans="2:18" hidden="1" x14ac:dyDescent="0.25">
      <c r="B23" s="2">
        <v>201912</v>
      </c>
      <c r="C23" s="4" t="s">
        <v>15</v>
      </c>
      <c r="D23" s="19" t="s">
        <v>16</v>
      </c>
      <c r="E23" s="20" t="s">
        <v>17</v>
      </c>
      <c r="F23" s="4" t="s">
        <v>23</v>
      </c>
      <c r="G23" s="21">
        <v>10960</v>
      </c>
      <c r="H23" s="21">
        <f>PRODPLAN111213[[#This Row],[Production Jour ]]/3</f>
        <v>3653.3333333333335</v>
      </c>
      <c r="I23" s="4" t="s">
        <v>21</v>
      </c>
      <c r="J23" s="22">
        <v>4</v>
      </c>
      <c r="K23" s="51"/>
      <c r="L23" s="51"/>
      <c r="O23" s="51"/>
      <c r="P23" s="51"/>
      <c r="Q23" s="51"/>
      <c r="R23" s="23">
        <f>SUM(PRODPLAN111213[[#This Row],[14/12]:[20/12]])*PRODPLAN111213[[#This Row],[Porduction Groupe]]</f>
        <v>0</v>
      </c>
    </row>
    <row r="24" spans="2:18" hidden="1" x14ac:dyDescent="0.25">
      <c r="B24" s="2">
        <v>201912</v>
      </c>
      <c r="C24" s="4" t="s">
        <v>15</v>
      </c>
      <c r="D24" s="19" t="s">
        <v>16</v>
      </c>
      <c r="E24" s="24" t="s">
        <v>24</v>
      </c>
      <c r="F24" s="4" t="s">
        <v>18</v>
      </c>
      <c r="G24" s="21">
        <v>16440</v>
      </c>
      <c r="H24" s="21">
        <f>PRODPLAN111213[[#This Row],[Production Jour ]]/3</f>
        <v>5480</v>
      </c>
      <c r="I24" s="4" t="s">
        <v>19</v>
      </c>
      <c r="J24" s="22">
        <v>4</v>
      </c>
      <c r="K24" s="51"/>
      <c r="L24" s="51"/>
      <c r="O24" s="51"/>
      <c r="P24" s="51"/>
      <c r="Q24" s="51"/>
      <c r="R24" s="23">
        <f>SUM(PRODPLAN111213[[#This Row],[14/12]:[20/12]])*PRODPLAN111213[[#This Row],[Porduction Groupe]]</f>
        <v>0</v>
      </c>
    </row>
    <row r="25" spans="2:18" hidden="1" x14ac:dyDescent="0.25">
      <c r="B25" s="2">
        <v>201912</v>
      </c>
      <c r="C25" s="4" t="s">
        <v>15</v>
      </c>
      <c r="D25" s="19" t="s">
        <v>16</v>
      </c>
      <c r="E25" s="24" t="s">
        <v>24</v>
      </c>
      <c r="F25" s="4" t="s">
        <v>18</v>
      </c>
      <c r="G25" s="21">
        <v>16440</v>
      </c>
      <c r="H25" s="21">
        <f>PRODPLAN111213[[#This Row],[Production Jour ]]/3</f>
        <v>5480</v>
      </c>
      <c r="I25" s="4" t="s">
        <v>20</v>
      </c>
      <c r="J25" s="22">
        <v>4</v>
      </c>
      <c r="K25" s="51"/>
      <c r="L25" s="51"/>
      <c r="O25" s="51"/>
      <c r="P25" s="51"/>
      <c r="Q25" s="51"/>
      <c r="R25" s="23">
        <f>SUM(PRODPLAN111213[[#This Row],[14/12]:[20/12]])*PRODPLAN111213[[#This Row],[Porduction Groupe]]</f>
        <v>0</v>
      </c>
    </row>
    <row r="26" spans="2:18" hidden="1" x14ac:dyDescent="0.25">
      <c r="B26" s="2">
        <v>201912</v>
      </c>
      <c r="C26" s="4" t="s">
        <v>15</v>
      </c>
      <c r="D26" s="19" t="s">
        <v>16</v>
      </c>
      <c r="E26" s="24" t="s">
        <v>24</v>
      </c>
      <c r="F26" s="4" t="s">
        <v>18</v>
      </c>
      <c r="G26" s="21">
        <v>16440</v>
      </c>
      <c r="H26" s="21">
        <f>PRODPLAN111213[[#This Row],[Production Jour ]]/3</f>
        <v>5480</v>
      </c>
      <c r="I26" s="4" t="s">
        <v>21</v>
      </c>
      <c r="J26" s="22">
        <v>4</v>
      </c>
      <c r="K26" s="51"/>
      <c r="L26" s="51"/>
      <c r="O26" s="51"/>
      <c r="P26" s="51"/>
      <c r="Q26" s="51"/>
      <c r="R26" s="23">
        <f>SUM(PRODPLAN111213[[#This Row],[14/12]:[20/12]])*PRODPLAN111213[[#This Row],[Porduction Groupe]]</f>
        <v>0</v>
      </c>
    </row>
    <row r="27" spans="2:18" hidden="1" x14ac:dyDescent="0.25">
      <c r="B27" s="2">
        <v>201912</v>
      </c>
      <c r="C27" s="4" t="s">
        <v>15</v>
      </c>
      <c r="D27" s="19" t="s">
        <v>16</v>
      </c>
      <c r="E27" s="24" t="s">
        <v>24</v>
      </c>
      <c r="F27" s="4" t="s">
        <v>23</v>
      </c>
      <c r="G27" s="21">
        <v>10960</v>
      </c>
      <c r="H27" s="21">
        <f>PRODPLAN111213[[#This Row],[Production Jour ]]/3</f>
        <v>3653.3333333333335</v>
      </c>
      <c r="I27" s="4" t="s">
        <v>19</v>
      </c>
      <c r="J27" s="22">
        <v>4</v>
      </c>
      <c r="K27" s="51"/>
      <c r="L27" s="51"/>
      <c r="O27" s="51"/>
      <c r="P27" s="51"/>
      <c r="Q27" s="51"/>
      <c r="R27" s="23">
        <f>SUM(PRODPLAN111213[[#This Row],[14/12]:[20/12]])*PRODPLAN111213[[#This Row],[Porduction Groupe]]</f>
        <v>0</v>
      </c>
    </row>
    <row r="28" spans="2:18" hidden="1" x14ac:dyDescent="0.25">
      <c r="B28" s="2">
        <v>201912</v>
      </c>
      <c r="C28" s="4" t="s">
        <v>15</v>
      </c>
      <c r="D28" s="19" t="s">
        <v>16</v>
      </c>
      <c r="E28" s="24" t="s">
        <v>24</v>
      </c>
      <c r="F28" s="4" t="s">
        <v>23</v>
      </c>
      <c r="G28" s="21">
        <v>10960</v>
      </c>
      <c r="H28" s="21">
        <f>PRODPLAN111213[[#This Row],[Production Jour ]]/3</f>
        <v>3653.3333333333335</v>
      </c>
      <c r="I28" s="4" t="s">
        <v>20</v>
      </c>
      <c r="J28" s="22">
        <v>4</v>
      </c>
      <c r="K28" s="51"/>
      <c r="L28" s="51"/>
      <c r="O28" s="51"/>
      <c r="P28" s="51"/>
      <c r="Q28" s="51"/>
      <c r="R28" s="23">
        <f>SUM(PRODPLAN111213[[#This Row],[14/12]:[20/12]])*PRODPLAN111213[[#This Row],[Porduction Groupe]]</f>
        <v>0</v>
      </c>
    </row>
    <row r="29" spans="2:18" hidden="1" x14ac:dyDescent="0.25">
      <c r="B29" s="2">
        <v>201912</v>
      </c>
      <c r="C29" s="4" t="s">
        <v>15</v>
      </c>
      <c r="D29" s="19" t="s">
        <v>16</v>
      </c>
      <c r="E29" s="24" t="s">
        <v>24</v>
      </c>
      <c r="F29" s="4" t="s">
        <v>23</v>
      </c>
      <c r="G29" s="21">
        <v>10960</v>
      </c>
      <c r="H29" s="21">
        <f>PRODPLAN111213[[#This Row],[Production Jour ]]/3</f>
        <v>3653.3333333333335</v>
      </c>
      <c r="I29" s="4" t="s">
        <v>21</v>
      </c>
      <c r="J29" s="22">
        <v>4</v>
      </c>
      <c r="K29" s="51"/>
      <c r="L29" s="51"/>
      <c r="O29" s="51"/>
      <c r="P29" s="51"/>
      <c r="Q29" s="51"/>
      <c r="R29" s="23">
        <f>SUM(PRODPLAN111213[[#This Row],[14/12]:[20/12]])*PRODPLAN111213[[#This Row],[Porduction Groupe]]</f>
        <v>0</v>
      </c>
    </row>
    <row r="30" spans="2:18" hidden="1" x14ac:dyDescent="0.25">
      <c r="B30" s="2">
        <v>201912</v>
      </c>
      <c r="C30" s="4" t="s">
        <v>15</v>
      </c>
      <c r="D30" s="19" t="s">
        <v>16</v>
      </c>
      <c r="E30" s="24" t="s">
        <v>24</v>
      </c>
      <c r="F30" s="4" t="s">
        <v>25</v>
      </c>
      <c r="G30" s="21">
        <v>8040</v>
      </c>
      <c r="H30" s="21">
        <f>PRODPLAN111213[[#This Row],[Production Jour ]]/3</f>
        <v>2680</v>
      </c>
      <c r="I30" s="4" t="s">
        <v>19</v>
      </c>
      <c r="J30" s="22">
        <v>4</v>
      </c>
      <c r="K30" s="51"/>
      <c r="L30" s="53"/>
      <c r="M30" s="53"/>
      <c r="O30" s="51"/>
      <c r="P30" s="51"/>
      <c r="Q30" s="51"/>
      <c r="R30" s="23">
        <f>SUM(PRODPLAN111213[[#This Row],[14/12]:[20/12]])*PRODPLAN111213[[#This Row],[Porduction Groupe]]</f>
        <v>0</v>
      </c>
    </row>
    <row r="31" spans="2:18" hidden="1" x14ac:dyDescent="0.25">
      <c r="B31" s="2">
        <v>201912</v>
      </c>
      <c r="C31" s="4" t="s">
        <v>15</v>
      </c>
      <c r="D31" s="19" t="s">
        <v>16</v>
      </c>
      <c r="E31" s="24" t="s">
        <v>24</v>
      </c>
      <c r="F31" s="4" t="s">
        <v>25</v>
      </c>
      <c r="G31" s="21">
        <v>8040</v>
      </c>
      <c r="H31" s="21">
        <f>PRODPLAN111213[[#This Row],[Production Jour ]]/3</f>
        <v>2680</v>
      </c>
      <c r="I31" s="4" t="s">
        <v>20</v>
      </c>
      <c r="J31" s="22">
        <v>4</v>
      </c>
      <c r="K31" s="51"/>
      <c r="L31" s="51"/>
      <c r="O31" s="51"/>
      <c r="P31" s="51"/>
      <c r="Q31" s="51"/>
      <c r="R31" s="23">
        <f>SUM(PRODPLAN111213[[#This Row],[14/12]:[20/12]])*PRODPLAN111213[[#This Row],[Porduction Groupe]]</f>
        <v>0</v>
      </c>
    </row>
    <row r="32" spans="2:18" hidden="1" x14ac:dyDescent="0.25">
      <c r="B32" s="2">
        <v>201912</v>
      </c>
      <c r="C32" s="4" t="s">
        <v>15</v>
      </c>
      <c r="D32" s="19" t="s">
        <v>16</v>
      </c>
      <c r="E32" s="24" t="s">
        <v>24</v>
      </c>
      <c r="F32" s="4" t="s">
        <v>25</v>
      </c>
      <c r="G32" s="21">
        <v>8040</v>
      </c>
      <c r="H32" s="21">
        <f>PRODPLAN111213[[#This Row],[Production Jour ]]/3</f>
        <v>2680</v>
      </c>
      <c r="I32" s="4" t="s">
        <v>21</v>
      </c>
      <c r="J32" s="22">
        <v>4</v>
      </c>
      <c r="K32" s="51"/>
      <c r="L32" s="51">
        <v>3</v>
      </c>
      <c r="M32" s="50">
        <v>3</v>
      </c>
      <c r="O32" s="51"/>
      <c r="P32" s="51"/>
      <c r="Q32" s="51"/>
      <c r="R32" s="23">
        <f>SUM(PRODPLAN111213[[#This Row],[14/12]:[20/12]])*PRODPLAN111213[[#This Row],[Porduction Groupe]]</f>
        <v>16080</v>
      </c>
    </row>
    <row r="33" spans="2:18" hidden="1" x14ac:dyDescent="0.25">
      <c r="B33" s="2">
        <v>201912</v>
      </c>
      <c r="C33" s="4" t="s">
        <v>15</v>
      </c>
      <c r="D33" s="19" t="s">
        <v>16</v>
      </c>
      <c r="E33" s="24" t="s">
        <v>24</v>
      </c>
      <c r="F33" s="4" t="s">
        <v>26</v>
      </c>
      <c r="G33" s="21">
        <v>6432</v>
      </c>
      <c r="H33" s="21">
        <f>PRODPLAN111213[[#This Row],[Production Jour ]]/3</f>
        <v>2144</v>
      </c>
      <c r="I33" s="4" t="s">
        <v>19</v>
      </c>
      <c r="J33" s="22">
        <v>4</v>
      </c>
      <c r="K33" s="51"/>
      <c r="L33" s="51"/>
      <c r="O33" s="51"/>
      <c r="P33" s="51"/>
      <c r="Q33" s="51"/>
      <c r="R33" s="23">
        <f>SUM(PRODPLAN111213[[#This Row],[14/12]:[20/12]])*PRODPLAN111213[[#This Row],[Porduction Groupe]]</f>
        <v>0</v>
      </c>
    </row>
    <row r="34" spans="2:18" hidden="1" x14ac:dyDescent="0.25">
      <c r="B34" s="2">
        <v>201912</v>
      </c>
      <c r="C34" s="4" t="s">
        <v>15</v>
      </c>
      <c r="D34" s="19" t="s">
        <v>16</v>
      </c>
      <c r="E34" s="24" t="s">
        <v>24</v>
      </c>
      <c r="F34" s="4" t="s">
        <v>26</v>
      </c>
      <c r="G34" s="21">
        <v>6432</v>
      </c>
      <c r="H34" s="21">
        <f>PRODPLAN111213[[#This Row],[Production Jour ]]/3</f>
        <v>2144</v>
      </c>
      <c r="I34" s="4" t="s">
        <v>20</v>
      </c>
      <c r="J34" s="22">
        <v>4</v>
      </c>
      <c r="K34" s="51"/>
      <c r="L34" s="51"/>
      <c r="O34" s="51"/>
      <c r="P34" s="51"/>
      <c r="Q34" s="51"/>
      <c r="R34" s="23">
        <f>SUM(PRODPLAN111213[[#This Row],[14/12]:[20/12]])*PRODPLAN111213[[#This Row],[Porduction Groupe]]</f>
        <v>0</v>
      </c>
    </row>
    <row r="35" spans="2:18" hidden="1" x14ac:dyDescent="0.25">
      <c r="B35" s="2">
        <v>201912</v>
      </c>
      <c r="C35" s="4" t="s">
        <v>15</v>
      </c>
      <c r="D35" s="19" t="s">
        <v>16</v>
      </c>
      <c r="E35" s="24" t="s">
        <v>24</v>
      </c>
      <c r="F35" s="4" t="s">
        <v>26</v>
      </c>
      <c r="G35" s="21">
        <v>6432</v>
      </c>
      <c r="H35" s="21">
        <f>PRODPLAN111213[[#This Row],[Production Jour ]]/3</f>
        <v>2144</v>
      </c>
      <c r="I35" s="4" t="s">
        <v>21</v>
      </c>
      <c r="J35" s="22">
        <v>4</v>
      </c>
      <c r="K35" s="51"/>
      <c r="L35" s="51"/>
      <c r="N35" s="50">
        <v>2</v>
      </c>
      <c r="O35" s="51">
        <v>3</v>
      </c>
      <c r="P35" s="51">
        <v>3</v>
      </c>
      <c r="Q35" s="51">
        <v>2</v>
      </c>
      <c r="R35" s="23">
        <f>SUM(PRODPLAN111213[[#This Row],[14/12]:[20/12]])*PRODPLAN111213[[#This Row],[Porduction Groupe]]</f>
        <v>21440</v>
      </c>
    </row>
    <row r="36" spans="2:18" hidden="1" x14ac:dyDescent="0.25">
      <c r="B36" s="2">
        <v>201912</v>
      </c>
      <c r="C36" s="4" t="s">
        <v>15</v>
      </c>
      <c r="D36" s="19" t="s">
        <v>16</v>
      </c>
      <c r="E36" s="24" t="s">
        <v>24</v>
      </c>
      <c r="F36" s="4" t="s">
        <v>168</v>
      </c>
      <c r="G36" s="40">
        <v>8040</v>
      </c>
      <c r="H36" s="21">
        <f>PRODPLAN111213[[#This Row],[Production Jour ]]/3</f>
        <v>2680</v>
      </c>
      <c r="I36" s="44" t="s">
        <v>169</v>
      </c>
      <c r="J36" s="41">
        <v>4</v>
      </c>
      <c r="K36" s="52"/>
      <c r="L36" s="52"/>
      <c r="M36" s="52"/>
      <c r="N36" s="52"/>
      <c r="O36" s="52"/>
      <c r="P36" s="52"/>
      <c r="Q36" s="52"/>
      <c r="R36" s="43">
        <f>SUM(PRODPLAN111213[[#This Row],[14/12]:[20/12]])*PRODPLAN111213[[#This Row],[Porduction Groupe]]</f>
        <v>0</v>
      </c>
    </row>
    <row r="37" spans="2:18" hidden="1" x14ac:dyDescent="0.25">
      <c r="B37" s="2">
        <v>201912</v>
      </c>
      <c r="C37" s="4" t="s">
        <v>15</v>
      </c>
      <c r="D37" s="19" t="s">
        <v>16</v>
      </c>
      <c r="E37" s="24" t="s">
        <v>24</v>
      </c>
      <c r="F37" s="4" t="s">
        <v>168</v>
      </c>
      <c r="G37" s="40">
        <v>8040</v>
      </c>
      <c r="H37" s="21">
        <f>PRODPLAN111213[[#This Row],[Production Jour ]]/3</f>
        <v>2680</v>
      </c>
      <c r="I37" s="44" t="s">
        <v>170</v>
      </c>
      <c r="J37" s="41">
        <v>4</v>
      </c>
      <c r="K37" s="52"/>
      <c r="L37" s="52"/>
      <c r="M37" s="52"/>
      <c r="N37" s="52"/>
      <c r="O37" s="52"/>
      <c r="P37" s="52"/>
      <c r="Q37" s="52"/>
      <c r="R37" s="43">
        <f>SUM(PRODPLAN111213[[#This Row],[14/12]:[20/12]])*PRODPLAN111213[[#This Row],[Porduction Groupe]]</f>
        <v>0</v>
      </c>
    </row>
    <row r="38" spans="2:18" hidden="1" x14ac:dyDescent="0.25">
      <c r="B38" s="2">
        <v>201912</v>
      </c>
      <c r="C38" s="4" t="s">
        <v>15</v>
      </c>
      <c r="D38" s="19" t="s">
        <v>16</v>
      </c>
      <c r="E38" s="24" t="s">
        <v>24</v>
      </c>
      <c r="F38" s="4" t="s">
        <v>168</v>
      </c>
      <c r="G38" s="40">
        <v>8040</v>
      </c>
      <c r="H38" s="21">
        <f>PRODPLAN111213[[#This Row],[Production Jour ]]/3</f>
        <v>2680</v>
      </c>
      <c r="I38" s="44" t="s">
        <v>171</v>
      </c>
      <c r="J38" s="41">
        <v>4</v>
      </c>
      <c r="K38" s="52"/>
      <c r="L38" s="52"/>
      <c r="M38" s="52"/>
      <c r="N38" s="52"/>
      <c r="O38" s="52"/>
      <c r="P38" s="52"/>
      <c r="Q38" s="52"/>
      <c r="R38" s="43">
        <f>SUM(PRODPLAN111213[[#This Row],[14/12]:[20/12]])*PRODPLAN111213[[#This Row],[Porduction Groupe]]</f>
        <v>0</v>
      </c>
    </row>
    <row r="39" spans="2:18" hidden="1" x14ac:dyDescent="0.25">
      <c r="B39" s="2">
        <v>201912</v>
      </c>
      <c r="C39" s="4" t="s">
        <v>15</v>
      </c>
      <c r="D39" s="19" t="s">
        <v>16</v>
      </c>
      <c r="E39" s="24" t="s">
        <v>24</v>
      </c>
      <c r="F39" s="4" t="s">
        <v>168</v>
      </c>
      <c r="G39" s="40">
        <v>8040</v>
      </c>
      <c r="H39" s="21">
        <f>PRODPLAN111213[[#This Row],[Production Jour ]]/3</f>
        <v>2680</v>
      </c>
      <c r="I39" s="44" t="s">
        <v>172</v>
      </c>
      <c r="J39" s="41">
        <v>4</v>
      </c>
      <c r="K39" s="52"/>
      <c r="L39" s="52"/>
      <c r="M39" s="52"/>
      <c r="N39" s="52"/>
      <c r="O39" s="52"/>
      <c r="P39" s="52"/>
      <c r="Q39" s="52"/>
      <c r="R39" s="43">
        <f>SUM(PRODPLAN111213[[#This Row],[14/12]:[20/12]])*PRODPLAN111213[[#This Row],[Porduction Groupe]]</f>
        <v>0</v>
      </c>
    </row>
    <row r="40" spans="2:18" hidden="1" x14ac:dyDescent="0.25">
      <c r="B40" s="2">
        <v>201912</v>
      </c>
      <c r="C40" s="4" t="s">
        <v>15</v>
      </c>
      <c r="D40" s="19" t="s">
        <v>16</v>
      </c>
      <c r="E40" s="24" t="s">
        <v>24</v>
      </c>
      <c r="F40" s="44" t="s">
        <v>176</v>
      </c>
      <c r="G40" s="42">
        <v>3200</v>
      </c>
      <c r="H40" s="21">
        <f>PRODPLAN111213[[#This Row],[Production Jour ]]/3</f>
        <v>1066.6666666666667</v>
      </c>
      <c r="I40" s="44" t="s">
        <v>81</v>
      </c>
      <c r="J40" s="41">
        <v>4</v>
      </c>
      <c r="K40" s="53"/>
      <c r="L40" s="53"/>
      <c r="M40" s="53"/>
      <c r="N40" s="53"/>
      <c r="O40" s="53"/>
      <c r="P40" s="53"/>
      <c r="Q40" s="53"/>
      <c r="R40" s="46">
        <f>SUM(PRODPLAN111213[[#This Row],[14/12]:[20/12]])*PRODPLAN111213[[#This Row],[Porduction Groupe]]</f>
        <v>0</v>
      </c>
    </row>
    <row r="41" spans="2:18" hidden="1" x14ac:dyDescent="0.25">
      <c r="B41" s="2">
        <v>201912</v>
      </c>
      <c r="C41" s="4" t="s">
        <v>15</v>
      </c>
      <c r="D41" s="19" t="s">
        <v>16</v>
      </c>
      <c r="E41" s="25" t="s">
        <v>27</v>
      </c>
      <c r="F41" s="4" t="s">
        <v>28</v>
      </c>
      <c r="G41" s="21">
        <v>4320</v>
      </c>
      <c r="H41" s="21">
        <f>PRODPLAN111213[[#This Row],[Production Jour ]]/3</f>
        <v>1440</v>
      </c>
      <c r="I41" s="4" t="s">
        <v>29</v>
      </c>
      <c r="J41" s="22">
        <v>4</v>
      </c>
      <c r="K41" s="51"/>
      <c r="L41" s="51">
        <v>3</v>
      </c>
      <c r="M41" s="50">
        <v>3</v>
      </c>
      <c r="N41" s="50">
        <v>3</v>
      </c>
      <c r="O41" s="51">
        <v>3</v>
      </c>
      <c r="P41" s="51">
        <v>3</v>
      </c>
      <c r="Q41" s="51">
        <v>2</v>
      </c>
      <c r="R41" s="23">
        <f>SUM(PRODPLAN111213[[#This Row],[14/12]:[20/12]])*PRODPLAN111213[[#This Row],[Porduction Groupe]]</f>
        <v>24480</v>
      </c>
    </row>
    <row r="42" spans="2:18" hidden="1" x14ac:dyDescent="0.25">
      <c r="B42" s="2">
        <v>201912</v>
      </c>
      <c r="C42" s="4" t="s">
        <v>15</v>
      </c>
      <c r="D42" s="19" t="s">
        <v>16</v>
      </c>
      <c r="E42" s="25" t="s">
        <v>27</v>
      </c>
      <c r="F42" s="4" t="s">
        <v>28</v>
      </c>
      <c r="G42" s="21">
        <v>4320</v>
      </c>
      <c r="H42" s="21">
        <f>PRODPLAN111213[[#This Row],[Production Jour ]]/3</f>
        <v>1440</v>
      </c>
      <c r="I42" s="4" t="s">
        <v>20</v>
      </c>
      <c r="J42" s="22">
        <v>4</v>
      </c>
      <c r="K42" s="51"/>
      <c r="L42" s="51"/>
      <c r="O42" s="51"/>
      <c r="P42" s="51"/>
      <c r="Q42" s="51"/>
      <c r="R42" s="23">
        <f>SUM(PRODPLAN111213[[#This Row],[14/12]:[20/12]])*PRODPLAN111213[[#This Row],[Porduction Groupe]]</f>
        <v>0</v>
      </c>
    </row>
    <row r="43" spans="2:18" hidden="1" x14ac:dyDescent="0.25">
      <c r="B43" s="2">
        <v>201912</v>
      </c>
      <c r="C43" s="4" t="s">
        <v>15</v>
      </c>
      <c r="D43" s="19" t="s">
        <v>16</v>
      </c>
      <c r="E43" s="25" t="s">
        <v>27</v>
      </c>
      <c r="F43" s="4" t="s">
        <v>28</v>
      </c>
      <c r="G43" s="21">
        <v>4320</v>
      </c>
      <c r="H43" s="21">
        <f>PRODPLAN111213[[#This Row],[Production Jour ]]/3</f>
        <v>1440</v>
      </c>
      <c r="I43" s="4" t="s">
        <v>19</v>
      </c>
      <c r="J43" s="22">
        <v>4</v>
      </c>
      <c r="K43" s="51"/>
      <c r="L43" s="51"/>
      <c r="O43" s="51"/>
      <c r="P43" s="51"/>
      <c r="Q43" s="51"/>
      <c r="R43" s="23">
        <f>SUM(PRODPLAN111213[[#This Row],[14/12]:[20/12]])*PRODPLAN111213[[#This Row],[Porduction Groupe]]</f>
        <v>0</v>
      </c>
    </row>
    <row r="44" spans="2:18" hidden="1" x14ac:dyDescent="0.25">
      <c r="B44" s="2">
        <v>201912</v>
      </c>
      <c r="C44" s="4" t="s">
        <v>15</v>
      </c>
      <c r="D44" s="19" t="s">
        <v>16</v>
      </c>
      <c r="E44" s="25" t="s">
        <v>27</v>
      </c>
      <c r="F44" s="4" t="s">
        <v>30</v>
      </c>
      <c r="G44" s="21">
        <v>5280</v>
      </c>
      <c r="H44" s="21">
        <f>PRODPLAN111213[[#This Row],[Production Jour ]]/3</f>
        <v>1760</v>
      </c>
      <c r="I44" s="4" t="s">
        <v>29</v>
      </c>
      <c r="J44" s="22">
        <v>4</v>
      </c>
      <c r="K44" s="51"/>
      <c r="L44" s="51"/>
      <c r="O44" s="51"/>
      <c r="P44" s="51"/>
      <c r="Q44" s="51"/>
      <c r="R44" s="23">
        <f>SUM(PRODPLAN111213[[#This Row],[14/12]:[20/12]])*PRODPLAN111213[[#This Row],[Porduction Groupe]]</f>
        <v>0</v>
      </c>
    </row>
    <row r="45" spans="2:18" hidden="1" x14ac:dyDescent="0.25">
      <c r="B45" s="2">
        <v>201912</v>
      </c>
      <c r="C45" s="4" t="s">
        <v>15</v>
      </c>
      <c r="D45" s="19" t="s">
        <v>16</v>
      </c>
      <c r="E45" s="25" t="s">
        <v>27</v>
      </c>
      <c r="F45" s="4" t="s">
        <v>30</v>
      </c>
      <c r="G45" s="21">
        <v>5280</v>
      </c>
      <c r="H45" s="21">
        <f>PRODPLAN111213[[#This Row],[Production Jour ]]/3</f>
        <v>1760</v>
      </c>
      <c r="I45" s="4" t="s">
        <v>20</v>
      </c>
      <c r="J45" s="22">
        <v>4</v>
      </c>
      <c r="K45" s="51"/>
      <c r="L45" s="51"/>
      <c r="O45" s="51"/>
      <c r="P45" s="51"/>
      <c r="Q45" s="51"/>
      <c r="R45" s="23">
        <f>SUM(PRODPLAN111213[[#This Row],[14/12]:[20/12]])*PRODPLAN111213[[#This Row],[Porduction Groupe]]</f>
        <v>0</v>
      </c>
    </row>
    <row r="46" spans="2:18" hidden="1" x14ac:dyDescent="0.25">
      <c r="B46" s="2">
        <v>201912</v>
      </c>
      <c r="C46" s="4" t="s">
        <v>15</v>
      </c>
      <c r="D46" s="19" t="s">
        <v>16</v>
      </c>
      <c r="E46" s="25" t="s">
        <v>27</v>
      </c>
      <c r="F46" s="4" t="s">
        <v>30</v>
      </c>
      <c r="G46" s="21">
        <v>5280</v>
      </c>
      <c r="H46" s="21">
        <f>PRODPLAN111213[[#This Row],[Production Jour ]]/3</f>
        <v>1760</v>
      </c>
      <c r="I46" s="4" t="s">
        <v>19</v>
      </c>
      <c r="J46" s="22">
        <v>4</v>
      </c>
      <c r="K46" s="51"/>
      <c r="L46" s="51"/>
      <c r="O46" s="51"/>
      <c r="P46" s="51"/>
      <c r="Q46" s="51"/>
      <c r="R46" s="23">
        <f>SUM(PRODPLAN111213[[#This Row],[14/12]:[20/12]])*PRODPLAN111213[[#This Row],[Porduction Groupe]]</f>
        <v>0</v>
      </c>
    </row>
    <row r="47" spans="2:18" hidden="1" x14ac:dyDescent="0.25">
      <c r="B47" s="2">
        <v>201912</v>
      </c>
      <c r="C47" s="4" t="s">
        <v>15</v>
      </c>
      <c r="D47" s="19" t="s">
        <v>16</v>
      </c>
      <c r="E47" s="25" t="s">
        <v>27</v>
      </c>
      <c r="F47" s="4" t="s">
        <v>31</v>
      </c>
      <c r="G47" s="21">
        <v>4560</v>
      </c>
      <c r="H47" s="21">
        <f>PRODPLAN111213[[#This Row],[Production Jour ]]/3</f>
        <v>1520</v>
      </c>
      <c r="I47" s="4" t="s">
        <v>29</v>
      </c>
      <c r="J47" s="22">
        <v>4</v>
      </c>
      <c r="K47" s="52"/>
      <c r="L47" s="52"/>
      <c r="M47" s="52"/>
      <c r="N47" s="52"/>
      <c r="O47" s="52"/>
      <c r="P47" s="52"/>
      <c r="Q47" s="52"/>
      <c r="R47" s="23">
        <f>SUM(PRODPLAN111213[[#This Row],[14/12]:[20/12]])*PRODPLAN111213[[#This Row],[Porduction Groupe]]</f>
        <v>0</v>
      </c>
    </row>
    <row r="48" spans="2:18" hidden="1" x14ac:dyDescent="0.25">
      <c r="B48" s="2">
        <v>201912</v>
      </c>
      <c r="C48" s="4" t="s">
        <v>15</v>
      </c>
      <c r="D48" s="19" t="s">
        <v>16</v>
      </c>
      <c r="E48" s="25" t="s">
        <v>27</v>
      </c>
      <c r="F48" s="4" t="s">
        <v>32</v>
      </c>
      <c r="G48" s="21">
        <v>4000</v>
      </c>
      <c r="H48" s="21">
        <f>PRODPLAN111213[[#This Row],[Production Jour ]]/3</f>
        <v>1333.3333333333333</v>
      </c>
      <c r="I48" s="4" t="s">
        <v>29</v>
      </c>
      <c r="J48" s="22">
        <v>4</v>
      </c>
      <c r="K48" s="51"/>
      <c r="L48" s="51"/>
      <c r="O48" s="51"/>
      <c r="P48" s="51"/>
      <c r="Q48" s="51"/>
      <c r="R48" s="23">
        <f>SUM(PRODPLAN111213[[#This Row],[14/12]:[20/12]])*PRODPLAN111213[[#This Row],[Porduction Groupe]]</f>
        <v>0</v>
      </c>
    </row>
    <row r="49" spans="2:18" hidden="1" x14ac:dyDescent="0.25">
      <c r="B49" s="2">
        <v>201912</v>
      </c>
      <c r="C49" s="4" t="s">
        <v>15</v>
      </c>
      <c r="D49" s="26" t="s">
        <v>33</v>
      </c>
      <c r="E49" s="27" t="s">
        <v>34</v>
      </c>
      <c r="F49" s="4" t="s">
        <v>35</v>
      </c>
      <c r="G49" s="21">
        <v>2280</v>
      </c>
      <c r="H49" s="21">
        <f>PRODPLAN111213[[#This Row],[Production Jour ]]/3</f>
        <v>760</v>
      </c>
      <c r="I49" s="4" t="s">
        <v>36</v>
      </c>
      <c r="J49" s="22">
        <v>3</v>
      </c>
      <c r="K49" s="51"/>
      <c r="L49" s="51"/>
      <c r="O49" s="51"/>
      <c r="P49" s="51"/>
      <c r="Q49" s="51"/>
      <c r="R49" s="23">
        <f>SUM(PRODPLAN111213[[#This Row],[14/12]:[20/12]])*PRODPLAN111213[[#This Row],[Porduction Groupe]]</f>
        <v>0</v>
      </c>
    </row>
    <row r="50" spans="2:18" hidden="1" x14ac:dyDescent="0.25">
      <c r="B50" s="2">
        <v>201912</v>
      </c>
      <c r="C50" s="4" t="s">
        <v>15</v>
      </c>
      <c r="D50" s="26" t="s">
        <v>33</v>
      </c>
      <c r="E50" s="27" t="s">
        <v>34</v>
      </c>
      <c r="F50" s="4" t="s">
        <v>35</v>
      </c>
      <c r="G50" s="21">
        <v>2280</v>
      </c>
      <c r="H50" s="21">
        <f>PRODPLAN111213[[#This Row],[Production Jour ]]/3</f>
        <v>760</v>
      </c>
      <c r="I50" s="4" t="s">
        <v>37</v>
      </c>
      <c r="J50" s="22">
        <v>3</v>
      </c>
      <c r="K50" s="51"/>
      <c r="L50" s="51"/>
      <c r="O50" s="51"/>
      <c r="P50" s="51"/>
      <c r="Q50" s="51"/>
      <c r="R50" s="23">
        <f>SUM(PRODPLAN111213[[#This Row],[14/12]:[20/12]])*PRODPLAN111213[[#This Row],[Porduction Groupe]]</f>
        <v>0</v>
      </c>
    </row>
    <row r="51" spans="2:18" hidden="1" x14ac:dyDescent="0.25">
      <c r="B51" s="2">
        <v>201912</v>
      </c>
      <c r="C51" s="4" t="s">
        <v>15</v>
      </c>
      <c r="D51" s="26" t="s">
        <v>33</v>
      </c>
      <c r="E51" s="27" t="s">
        <v>34</v>
      </c>
      <c r="F51" s="4" t="s">
        <v>35</v>
      </c>
      <c r="G51" s="21">
        <v>2280</v>
      </c>
      <c r="H51" s="21">
        <f>PRODPLAN111213[[#This Row],[Production Jour ]]/3</f>
        <v>760</v>
      </c>
      <c r="I51" s="4" t="s">
        <v>38</v>
      </c>
      <c r="J51" s="22">
        <v>3</v>
      </c>
      <c r="K51" s="51"/>
      <c r="L51" s="51"/>
      <c r="O51" s="51"/>
      <c r="P51" s="51"/>
      <c r="Q51" s="51"/>
      <c r="R51" s="23">
        <f>SUM(PRODPLAN111213[[#This Row],[14/12]:[20/12]])*PRODPLAN111213[[#This Row],[Porduction Groupe]]</f>
        <v>0</v>
      </c>
    </row>
    <row r="52" spans="2:18" hidden="1" x14ac:dyDescent="0.25">
      <c r="B52" s="2">
        <v>201912</v>
      </c>
      <c r="C52" s="4" t="s">
        <v>15</v>
      </c>
      <c r="D52" s="26" t="s">
        <v>33</v>
      </c>
      <c r="E52" s="27" t="s">
        <v>34</v>
      </c>
      <c r="F52" s="4" t="s">
        <v>39</v>
      </c>
      <c r="G52" s="21">
        <v>2500</v>
      </c>
      <c r="H52" s="21">
        <f>PRODPLAN111213[[#This Row],[Production Jour ]]/3</f>
        <v>833.33333333333337</v>
      </c>
      <c r="I52" s="4" t="s">
        <v>40</v>
      </c>
      <c r="J52" s="22">
        <v>3</v>
      </c>
      <c r="K52" s="51"/>
      <c r="L52" s="51"/>
      <c r="O52" s="51"/>
      <c r="P52" s="51"/>
      <c r="Q52" s="51"/>
      <c r="R52" s="23">
        <f>SUM(PRODPLAN111213[[#This Row],[14/12]:[20/12]])*PRODPLAN111213[[#This Row],[Porduction Groupe]]</f>
        <v>0</v>
      </c>
    </row>
    <row r="53" spans="2:18" hidden="1" x14ac:dyDescent="0.25">
      <c r="B53" s="2">
        <v>201912</v>
      </c>
      <c r="C53" s="4" t="s">
        <v>15</v>
      </c>
      <c r="D53" s="26" t="s">
        <v>33</v>
      </c>
      <c r="E53" s="27" t="s">
        <v>34</v>
      </c>
      <c r="F53" s="26" t="s">
        <v>39</v>
      </c>
      <c r="G53" s="21">
        <v>3600</v>
      </c>
      <c r="H53" s="21">
        <f>PRODPLAN111213[[#This Row],[Production Jour ]]/3</f>
        <v>1200</v>
      </c>
      <c r="I53" s="4" t="s">
        <v>20</v>
      </c>
      <c r="J53" s="22">
        <v>3</v>
      </c>
      <c r="K53" s="51"/>
      <c r="L53" s="51"/>
      <c r="O53" s="51"/>
      <c r="P53" s="51"/>
      <c r="Q53" s="51"/>
      <c r="R53" s="23">
        <f>SUM(PRODPLAN111213[[#This Row],[14/12]:[20/12]])*PRODPLAN111213[[#This Row],[Porduction Groupe]]</f>
        <v>0</v>
      </c>
    </row>
    <row r="54" spans="2:18" hidden="1" x14ac:dyDescent="0.25">
      <c r="B54" s="2">
        <v>201912</v>
      </c>
      <c r="C54" s="4" t="s">
        <v>15</v>
      </c>
      <c r="D54" s="26" t="s">
        <v>33</v>
      </c>
      <c r="E54" s="27" t="s">
        <v>34</v>
      </c>
      <c r="F54" s="26" t="s">
        <v>39</v>
      </c>
      <c r="G54" s="21">
        <v>2500</v>
      </c>
      <c r="H54" s="21">
        <f>PRODPLAN111213[[#This Row],[Production Jour ]]/3</f>
        <v>833.33333333333337</v>
      </c>
      <c r="I54" s="4" t="s">
        <v>41</v>
      </c>
      <c r="J54" s="22">
        <v>3</v>
      </c>
      <c r="K54" s="51"/>
      <c r="L54" s="51">
        <v>3</v>
      </c>
      <c r="M54" s="50">
        <v>3</v>
      </c>
      <c r="N54" s="50">
        <v>3</v>
      </c>
      <c r="O54" s="51">
        <v>3</v>
      </c>
      <c r="P54" s="51">
        <v>3</v>
      </c>
      <c r="Q54" s="51"/>
      <c r="R54" s="23">
        <f>SUM(PRODPLAN111213[[#This Row],[14/12]:[20/12]])*PRODPLAN111213[[#This Row],[Porduction Groupe]]</f>
        <v>12500</v>
      </c>
    </row>
    <row r="55" spans="2:18" hidden="1" x14ac:dyDescent="0.25">
      <c r="B55" s="2">
        <v>201912</v>
      </c>
      <c r="C55" s="4" t="s">
        <v>15</v>
      </c>
      <c r="D55" s="26" t="s">
        <v>33</v>
      </c>
      <c r="E55" s="27" t="s">
        <v>34</v>
      </c>
      <c r="F55" s="26" t="s">
        <v>39</v>
      </c>
      <c r="G55" s="21">
        <v>2500</v>
      </c>
      <c r="H55" s="21">
        <f>PRODPLAN111213[[#This Row],[Production Jour ]]/3</f>
        <v>833.33333333333337</v>
      </c>
      <c r="I55" s="4" t="s">
        <v>42</v>
      </c>
      <c r="J55" s="22">
        <v>3</v>
      </c>
      <c r="K55" s="51"/>
      <c r="L55" s="51"/>
      <c r="O55" s="51"/>
      <c r="P55" s="51"/>
      <c r="Q55" s="51"/>
      <c r="R55" s="23">
        <f>SUM(PRODPLAN111213[[#This Row],[14/12]:[20/12]])*PRODPLAN111213[[#This Row],[Porduction Groupe]]</f>
        <v>0</v>
      </c>
    </row>
    <row r="56" spans="2:18" hidden="1" x14ac:dyDescent="0.25">
      <c r="B56" s="2">
        <v>201912</v>
      </c>
      <c r="C56" s="4" t="s">
        <v>15</v>
      </c>
      <c r="D56" s="26" t="s">
        <v>33</v>
      </c>
      <c r="E56" s="27" t="s">
        <v>34</v>
      </c>
      <c r="F56" s="26" t="s">
        <v>39</v>
      </c>
      <c r="G56" s="21">
        <v>2500</v>
      </c>
      <c r="H56" s="21">
        <f>PRODPLAN111213[[#This Row],[Production Jour ]]/3</f>
        <v>833.33333333333337</v>
      </c>
      <c r="I56" s="4" t="s">
        <v>43</v>
      </c>
      <c r="J56" s="22">
        <v>3</v>
      </c>
      <c r="K56" s="51"/>
      <c r="L56" s="51"/>
      <c r="O56" s="51"/>
      <c r="P56" s="51"/>
      <c r="Q56" s="51"/>
      <c r="R56" s="23">
        <f>SUM(PRODPLAN111213[[#This Row],[14/12]:[20/12]])*PRODPLAN111213[[#This Row],[Porduction Groupe]]</f>
        <v>0</v>
      </c>
    </row>
    <row r="57" spans="2:18" hidden="1" x14ac:dyDescent="0.25">
      <c r="B57" s="2">
        <v>201912</v>
      </c>
      <c r="C57" s="4" t="s">
        <v>15</v>
      </c>
      <c r="D57" s="26" t="s">
        <v>33</v>
      </c>
      <c r="E57" s="27" t="s">
        <v>34</v>
      </c>
      <c r="F57" s="26" t="s">
        <v>44</v>
      </c>
      <c r="G57" s="21">
        <v>3600</v>
      </c>
      <c r="H57" s="21">
        <f>PRODPLAN111213[[#This Row],[Production Jour ]]/3</f>
        <v>1200</v>
      </c>
      <c r="I57" s="4" t="s">
        <v>40</v>
      </c>
      <c r="J57" s="22">
        <v>3</v>
      </c>
      <c r="K57" s="51"/>
      <c r="L57" s="51"/>
      <c r="O57" s="51"/>
      <c r="P57" s="51"/>
      <c r="Q57" s="51"/>
      <c r="R57" s="23">
        <f>SUM(PRODPLAN111213[[#This Row],[14/12]:[20/12]])*PRODPLAN111213[[#This Row],[Porduction Groupe]]</f>
        <v>0</v>
      </c>
    </row>
    <row r="58" spans="2:18" hidden="1" x14ac:dyDescent="0.25">
      <c r="B58" s="2">
        <v>201912</v>
      </c>
      <c r="C58" s="4" t="s">
        <v>15</v>
      </c>
      <c r="D58" s="26" t="s">
        <v>33</v>
      </c>
      <c r="E58" s="27" t="s">
        <v>34</v>
      </c>
      <c r="F58" s="26" t="s">
        <v>44</v>
      </c>
      <c r="G58" s="21">
        <v>3600</v>
      </c>
      <c r="H58" s="21">
        <f>PRODPLAN111213[[#This Row],[Production Jour ]]/3</f>
        <v>1200</v>
      </c>
      <c r="I58" s="4" t="s">
        <v>20</v>
      </c>
      <c r="J58" s="22">
        <v>3</v>
      </c>
      <c r="K58" s="51"/>
      <c r="L58" s="51"/>
      <c r="O58" s="51"/>
      <c r="P58" s="51"/>
      <c r="Q58" s="51"/>
      <c r="R58" s="23">
        <f>SUM(PRODPLAN111213[[#This Row],[14/12]:[20/12]])*PRODPLAN111213[[#This Row],[Porduction Groupe]]</f>
        <v>0</v>
      </c>
    </row>
    <row r="59" spans="2:18" hidden="1" x14ac:dyDescent="0.25">
      <c r="B59" s="2">
        <v>201912</v>
      </c>
      <c r="C59" s="4" t="s">
        <v>15</v>
      </c>
      <c r="D59" s="26" t="s">
        <v>33</v>
      </c>
      <c r="E59" s="27" t="s">
        <v>34</v>
      </c>
      <c r="F59" s="26" t="s">
        <v>44</v>
      </c>
      <c r="G59" s="21">
        <v>3600</v>
      </c>
      <c r="H59" s="21">
        <f>PRODPLAN111213[[#This Row],[Production Jour ]]/3</f>
        <v>1200</v>
      </c>
      <c r="I59" s="4" t="s">
        <v>43</v>
      </c>
      <c r="J59" s="22">
        <v>3</v>
      </c>
      <c r="K59" s="51"/>
      <c r="L59" s="51"/>
      <c r="O59" s="51"/>
      <c r="P59" s="51"/>
      <c r="Q59" s="51"/>
      <c r="R59" s="23">
        <f>SUM(PRODPLAN111213[[#This Row],[14/12]:[20/12]])*PRODPLAN111213[[#This Row],[Porduction Groupe]]</f>
        <v>0</v>
      </c>
    </row>
    <row r="60" spans="2:18" hidden="1" x14ac:dyDescent="0.25">
      <c r="B60" s="2">
        <v>201912</v>
      </c>
      <c r="C60" s="4" t="s">
        <v>15</v>
      </c>
      <c r="D60" s="26" t="s">
        <v>33</v>
      </c>
      <c r="E60" s="27" t="s">
        <v>34</v>
      </c>
      <c r="F60" s="26" t="s">
        <v>45</v>
      </c>
      <c r="G60" s="21">
        <v>3600</v>
      </c>
      <c r="H60" s="21">
        <f>PRODPLAN111213[[#This Row],[Production Jour ]]/3</f>
        <v>1200</v>
      </c>
      <c r="I60" s="4" t="s">
        <v>40</v>
      </c>
      <c r="J60" s="22">
        <v>3</v>
      </c>
      <c r="K60" s="51"/>
      <c r="L60" s="51"/>
      <c r="O60" s="51"/>
      <c r="P60" s="51"/>
      <c r="Q60" s="51"/>
      <c r="R60" s="23">
        <f>SUM(PRODPLAN111213[[#This Row],[14/12]:[20/12]])*PRODPLAN111213[[#This Row],[Porduction Groupe]]</f>
        <v>0</v>
      </c>
    </row>
    <row r="61" spans="2:18" hidden="1" x14ac:dyDescent="0.25">
      <c r="B61" s="2">
        <v>201912</v>
      </c>
      <c r="C61" s="4" t="s">
        <v>15</v>
      </c>
      <c r="D61" s="26" t="s">
        <v>33</v>
      </c>
      <c r="E61" s="27" t="s">
        <v>34</v>
      </c>
      <c r="F61" s="26" t="s">
        <v>45</v>
      </c>
      <c r="G61" s="21">
        <v>3600</v>
      </c>
      <c r="H61" s="21">
        <f>PRODPLAN111213[[#This Row],[Production Jour ]]/3</f>
        <v>1200</v>
      </c>
      <c r="I61" s="4" t="s">
        <v>20</v>
      </c>
      <c r="J61" s="22">
        <v>3</v>
      </c>
      <c r="K61" s="51"/>
      <c r="L61" s="51"/>
      <c r="O61" s="51"/>
      <c r="P61" s="51"/>
      <c r="Q61" s="51"/>
      <c r="R61" s="23">
        <f>SUM(PRODPLAN111213[[#This Row],[14/12]:[20/12]])*PRODPLAN111213[[#This Row],[Porduction Groupe]]</f>
        <v>0</v>
      </c>
    </row>
    <row r="62" spans="2:18" hidden="1" x14ac:dyDescent="0.25">
      <c r="B62" s="2">
        <v>201912</v>
      </c>
      <c r="C62" s="4" t="s">
        <v>15</v>
      </c>
      <c r="D62" s="26" t="s">
        <v>33</v>
      </c>
      <c r="E62" s="27" t="s">
        <v>34</v>
      </c>
      <c r="F62" s="26" t="s">
        <v>45</v>
      </c>
      <c r="G62" s="21">
        <v>3600</v>
      </c>
      <c r="H62" s="21">
        <f>PRODPLAN111213[[#This Row],[Production Jour ]]/3</f>
        <v>1200</v>
      </c>
      <c r="I62" s="4" t="s">
        <v>46</v>
      </c>
      <c r="J62" s="22">
        <v>3</v>
      </c>
      <c r="K62" s="51"/>
      <c r="L62" s="51"/>
      <c r="O62" s="51"/>
      <c r="P62" s="51"/>
      <c r="Q62" s="51"/>
      <c r="R62" s="23">
        <f>SUM(PRODPLAN111213[[#This Row],[14/12]:[20/12]])*PRODPLAN111213[[#This Row],[Porduction Groupe]]</f>
        <v>0</v>
      </c>
    </row>
    <row r="63" spans="2:18" hidden="1" x14ac:dyDescent="0.25">
      <c r="B63" s="2">
        <v>201912</v>
      </c>
      <c r="C63" s="4" t="s">
        <v>15</v>
      </c>
      <c r="D63" s="26" t="s">
        <v>33</v>
      </c>
      <c r="E63" s="27" t="s">
        <v>34</v>
      </c>
      <c r="F63" s="26" t="s">
        <v>45</v>
      </c>
      <c r="G63" s="21">
        <v>3600</v>
      </c>
      <c r="H63" s="21">
        <f>PRODPLAN111213[[#This Row],[Production Jour ]]/3</f>
        <v>1200</v>
      </c>
      <c r="I63" s="4" t="s">
        <v>42</v>
      </c>
      <c r="J63" s="22">
        <v>3</v>
      </c>
      <c r="K63" s="51"/>
      <c r="L63" s="51"/>
      <c r="O63" s="51"/>
      <c r="P63" s="51"/>
      <c r="Q63" s="51"/>
      <c r="R63" s="23">
        <f>SUM(PRODPLAN111213[[#This Row],[14/12]:[20/12]])*PRODPLAN111213[[#This Row],[Porduction Groupe]]</f>
        <v>0</v>
      </c>
    </row>
    <row r="64" spans="2:18" hidden="1" x14ac:dyDescent="0.25">
      <c r="B64" s="2">
        <v>201912</v>
      </c>
      <c r="C64" s="4" t="s">
        <v>15</v>
      </c>
      <c r="D64" s="26" t="s">
        <v>33</v>
      </c>
      <c r="E64" s="27" t="s">
        <v>34</v>
      </c>
      <c r="F64" s="26" t="s">
        <v>45</v>
      </c>
      <c r="G64" s="21">
        <v>3600</v>
      </c>
      <c r="H64" s="21">
        <f>PRODPLAN111213[[#This Row],[Production Jour ]]/3</f>
        <v>1200</v>
      </c>
      <c r="I64" s="4" t="s">
        <v>47</v>
      </c>
      <c r="J64" s="22">
        <v>3</v>
      </c>
      <c r="K64" s="51"/>
      <c r="L64" s="51"/>
      <c r="O64" s="51"/>
      <c r="P64" s="51"/>
      <c r="Q64" s="51"/>
      <c r="R64" s="23">
        <f>SUM(PRODPLAN111213[[#This Row],[14/12]:[20/12]])*PRODPLAN111213[[#This Row],[Porduction Groupe]]</f>
        <v>0</v>
      </c>
    </row>
    <row r="65" spans="2:18" hidden="1" x14ac:dyDescent="0.25">
      <c r="B65" s="2">
        <v>201912</v>
      </c>
      <c r="C65" s="4" t="s">
        <v>15</v>
      </c>
      <c r="D65" s="26" t="s">
        <v>33</v>
      </c>
      <c r="E65" s="27" t="s">
        <v>34</v>
      </c>
      <c r="F65" s="26" t="s">
        <v>45</v>
      </c>
      <c r="G65" s="21">
        <v>3600</v>
      </c>
      <c r="H65" s="21">
        <f>PRODPLAN111213[[#This Row],[Production Jour ]]/3</f>
        <v>1200</v>
      </c>
      <c r="I65" s="4" t="s">
        <v>48</v>
      </c>
      <c r="J65" s="22">
        <v>0</v>
      </c>
      <c r="K65" s="51"/>
      <c r="L65" s="51"/>
      <c r="O65" s="51"/>
      <c r="P65" s="51"/>
      <c r="Q65" s="51"/>
      <c r="R65" s="23">
        <f>SUM(PRODPLAN111213[[#This Row],[14/12]:[20/12]])*PRODPLAN111213[[#This Row],[Porduction Groupe]]</f>
        <v>0</v>
      </c>
    </row>
    <row r="66" spans="2:18" hidden="1" x14ac:dyDescent="0.25">
      <c r="B66" s="2">
        <v>201912</v>
      </c>
      <c r="C66" s="4" t="s">
        <v>15</v>
      </c>
      <c r="D66" s="26" t="s">
        <v>33</v>
      </c>
      <c r="E66" s="28" t="s">
        <v>49</v>
      </c>
      <c r="F66" s="4" t="s">
        <v>50</v>
      </c>
      <c r="G66" s="21">
        <v>4200</v>
      </c>
      <c r="H66" s="21">
        <f>PRODPLAN111213[[#This Row],[Production Jour ]]/3</f>
        <v>1400</v>
      </c>
      <c r="I66" s="4" t="s">
        <v>36</v>
      </c>
      <c r="J66" s="22">
        <v>0</v>
      </c>
      <c r="K66" s="51"/>
      <c r="L66" s="51"/>
      <c r="O66" s="51"/>
      <c r="P66" s="51"/>
      <c r="Q66" s="51"/>
      <c r="R66" s="23">
        <f>SUM(PRODPLAN111213[[#This Row],[14/12]:[20/12]])*PRODPLAN111213[[#This Row],[Porduction Groupe]]</f>
        <v>0</v>
      </c>
    </row>
    <row r="67" spans="2:18" hidden="1" x14ac:dyDescent="0.25">
      <c r="B67" s="2">
        <v>201912</v>
      </c>
      <c r="C67" s="4" t="s">
        <v>15</v>
      </c>
      <c r="D67" s="26" t="s">
        <v>33</v>
      </c>
      <c r="E67" s="28" t="s">
        <v>49</v>
      </c>
      <c r="F67" s="4" t="s">
        <v>51</v>
      </c>
      <c r="G67" s="21">
        <v>4200</v>
      </c>
      <c r="H67" s="21">
        <f>PRODPLAN111213[[#This Row],[Production Jour ]]/3</f>
        <v>1400</v>
      </c>
      <c r="I67" s="4" t="s">
        <v>40</v>
      </c>
      <c r="J67" s="22">
        <v>0</v>
      </c>
      <c r="K67" s="51"/>
      <c r="L67" s="51"/>
      <c r="O67" s="51"/>
      <c r="P67" s="51"/>
      <c r="Q67" s="51"/>
      <c r="R67" s="23">
        <f>SUM(PRODPLAN111213[[#This Row],[14/12]:[20/12]])*PRODPLAN111213[[#This Row],[Porduction Groupe]]</f>
        <v>0</v>
      </c>
    </row>
    <row r="68" spans="2:18" hidden="1" x14ac:dyDescent="0.25">
      <c r="B68" s="2">
        <v>201912</v>
      </c>
      <c r="C68" s="4" t="s">
        <v>15</v>
      </c>
      <c r="D68" s="26" t="s">
        <v>33</v>
      </c>
      <c r="E68" s="28" t="s">
        <v>49</v>
      </c>
      <c r="F68" s="4" t="s">
        <v>51</v>
      </c>
      <c r="G68" s="21">
        <v>4200</v>
      </c>
      <c r="H68" s="21">
        <f>PRODPLAN111213[[#This Row],[Production Jour ]]/3</f>
        <v>1400</v>
      </c>
      <c r="I68" s="4" t="s">
        <v>20</v>
      </c>
      <c r="J68" s="22">
        <v>0</v>
      </c>
      <c r="K68" s="51"/>
      <c r="L68" s="51"/>
      <c r="O68" s="51"/>
      <c r="P68" s="51"/>
      <c r="Q68" s="51"/>
      <c r="R68" s="23">
        <f>SUM(PRODPLAN111213[[#This Row],[14/12]:[20/12]])*PRODPLAN111213[[#This Row],[Porduction Groupe]]</f>
        <v>0</v>
      </c>
    </row>
    <row r="69" spans="2:18" hidden="1" x14ac:dyDescent="0.25">
      <c r="B69" s="2">
        <v>201912</v>
      </c>
      <c r="C69" s="4" t="s">
        <v>15</v>
      </c>
      <c r="D69" s="26" t="s">
        <v>33</v>
      </c>
      <c r="E69" s="28" t="s">
        <v>49</v>
      </c>
      <c r="F69" s="4" t="s">
        <v>51</v>
      </c>
      <c r="G69" s="21">
        <v>4200</v>
      </c>
      <c r="H69" s="21">
        <f>PRODPLAN111213[[#This Row],[Production Jour ]]/3</f>
        <v>1400</v>
      </c>
      <c r="I69" s="4" t="s">
        <v>42</v>
      </c>
      <c r="J69" s="22">
        <v>0</v>
      </c>
      <c r="K69" s="51"/>
      <c r="L69" s="51"/>
      <c r="O69" s="51"/>
      <c r="P69" s="51"/>
      <c r="Q69" s="51"/>
      <c r="R69" s="23">
        <f>SUM(PRODPLAN111213[[#This Row],[14/12]:[20/12]])*PRODPLAN111213[[#This Row],[Porduction Groupe]]</f>
        <v>0</v>
      </c>
    </row>
    <row r="70" spans="2:18" hidden="1" x14ac:dyDescent="0.25">
      <c r="B70" s="2">
        <v>201912</v>
      </c>
      <c r="C70" s="4" t="s">
        <v>15</v>
      </c>
      <c r="D70" s="26" t="s">
        <v>33</v>
      </c>
      <c r="E70" s="28" t="s">
        <v>49</v>
      </c>
      <c r="F70" s="4" t="s">
        <v>50</v>
      </c>
      <c r="G70" s="21">
        <v>4200</v>
      </c>
      <c r="H70" s="21">
        <f>PRODPLAN111213[[#This Row],[Production Jour ]]/3</f>
        <v>1400</v>
      </c>
      <c r="I70" s="4" t="s">
        <v>37</v>
      </c>
      <c r="J70" s="22">
        <v>0</v>
      </c>
      <c r="K70" s="51"/>
      <c r="L70" s="51"/>
      <c r="O70" s="51"/>
      <c r="P70" s="51"/>
      <c r="Q70" s="51"/>
      <c r="R70" s="23">
        <f>SUM(PRODPLAN111213[[#This Row],[14/12]:[20/12]])*PRODPLAN111213[[#This Row],[Porduction Groupe]]</f>
        <v>0</v>
      </c>
    </row>
    <row r="71" spans="2:18" hidden="1" x14ac:dyDescent="0.25">
      <c r="B71" s="2">
        <v>201912</v>
      </c>
      <c r="C71" s="4" t="s">
        <v>15</v>
      </c>
      <c r="D71" s="26" t="s">
        <v>33</v>
      </c>
      <c r="E71" s="28" t="s">
        <v>49</v>
      </c>
      <c r="F71" s="4" t="s">
        <v>51</v>
      </c>
      <c r="G71" s="21">
        <v>4200</v>
      </c>
      <c r="H71" s="21">
        <f>PRODPLAN111213[[#This Row],[Production Jour ]]/3</f>
        <v>1400</v>
      </c>
      <c r="I71" s="4" t="s">
        <v>47</v>
      </c>
      <c r="J71" s="22">
        <v>0</v>
      </c>
      <c r="K71" s="51"/>
      <c r="L71" s="51"/>
      <c r="O71" s="51"/>
      <c r="P71" s="51"/>
      <c r="Q71" s="51"/>
      <c r="R71" s="23">
        <f>SUM(PRODPLAN111213[[#This Row],[14/12]:[20/12]])*PRODPLAN111213[[#This Row],[Porduction Groupe]]</f>
        <v>0</v>
      </c>
    </row>
    <row r="72" spans="2:18" hidden="1" x14ac:dyDescent="0.25">
      <c r="B72" s="2">
        <v>201912</v>
      </c>
      <c r="C72" s="4" t="s">
        <v>15</v>
      </c>
      <c r="D72" s="26" t="s">
        <v>33</v>
      </c>
      <c r="E72" s="28" t="s">
        <v>49</v>
      </c>
      <c r="F72" s="26" t="s">
        <v>52</v>
      </c>
      <c r="G72" s="21">
        <v>3240</v>
      </c>
      <c r="H72" s="21">
        <f>PRODPLAN111213[[#This Row],[Production Jour ]]/3</f>
        <v>1080</v>
      </c>
      <c r="I72" s="4" t="s">
        <v>36</v>
      </c>
      <c r="J72" s="22">
        <v>0</v>
      </c>
      <c r="K72" s="51"/>
      <c r="L72" s="51"/>
      <c r="O72" s="51"/>
      <c r="P72" s="51"/>
      <c r="Q72" s="51"/>
      <c r="R72" s="23">
        <f>SUM(PRODPLAN111213[[#This Row],[14/12]:[20/12]])*PRODPLAN111213[[#This Row],[Porduction Groupe]]</f>
        <v>0</v>
      </c>
    </row>
    <row r="73" spans="2:18" hidden="1" x14ac:dyDescent="0.25">
      <c r="B73" s="2">
        <v>201912</v>
      </c>
      <c r="C73" s="4" t="s">
        <v>15</v>
      </c>
      <c r="D73" s="26" t="s">
        <v>33</v>
      </c>
      <c r="E73" s="28" t="s">
        <v>49</v>
      </c>
      <c r="F73" s="26" t="s">
        <v>52</v>
      </c>
      <c r="G73" s="21">
        <v>3240</v>
      </c>
      <c r="H73" s="21">
        <f>PRODPLAN111213[[#This Row],[Production Jour ]]/3</f>
        <v>1080</v>
      </c>
      <c r="I73" s="4" t="s">
        <v>37</v>
      </c>
      <c r="J73" s="22">
        <v>0</v>
      </c>
      <c r="K73" s="51"/>
      <c r="L73" s="51"/>
      <c r="O73" s="51"/>
      <c r="P73" s="51"/>
      <c r="Q73" s="51"/>
      <c r="R73" s="23">
        <f>SUM(PRODPLAN111213[[#This Row],[14/12]:[20/12]])*PRODPLAN111213[[#This Row],[Porduction Groupe]]</f>
        <v>0</v>
      </c>
    </row>
    <row r="74" spans="2:18" hidden="1" x14ac:dyDescent="0.25">
      <c r="B74" s="2">
        <v>201912</v>
      </c>
      <c r="C74" s="4" t="s">
        <v>15</v>
      </c>
      <c r="D74" s="26" t="s">
        <v>33</v>
      </c>
      <c r="E74" s="28" t="s">
        <v>49</v>
      </c>
      <c r="F74" s="4" t="s">
        <v>53</v>
      </c>
      <c r="G74" s="21">
        <v>720</v>
      </c>
      <c r="H74" s="21">
        <f>PRODPLAN111213[[#This Row],[Production Jour ]]/3</f>
        <v>240</v>
      </c>
      <c r="I74" s="4" t="s">
        <v>36</v>
      </c>
      <c r="J74" s="22">
        <v>0</v>
      </c>
      <c r="K74" s="51"/>
      <c r="L74" s="51"/>
      <c r="O74" s="51"/>
      <c r="P74" s="51"/>
      <c r="Q74" s="51"/>
      <c r="R74" s="23">
        <f>SUM(PRODPLAN111213[[#This Row],[14/12]:[20/12]])*PRODPLAN111213[[#This Row],[Porduction Groupe]]</f>
        <v>0</v>
      </c>
    </row>
    <row r="75" spans="2:18" hidden="1" x14ac:dyDescent="0.25">
      <c r="B75" s="2">
        <v>201912</v>
      </c>
      <c r="C75" s="4" t="s">
        <v>15</v>
      </c>
      <c r="D75" s="26" t="s">
        <v>33</v>
      </c>
      <c r="E75" s="28" t="s">
        <v>49</v>
      </c>
      <c r="F75" s="4" t="s">
        <v>53</v>
      </c>
      <c r="G75" s="21">
        <v>720</v>
      </c>
      <c r="H75" s="21">
        <f>PRODPLAN111213[[#This Row],[Production Jour ]]/3</f>
        <v>240</v>
      </c>
      <c r="I75" s="4" t="s">
        <v>37</v>
      </c>
      <c r="J75" s="22">
        <v>0</v>
      </c>
      <c r="K75" s="51"/>
      <c r="L75" s="51"/>
      <c r="O75" s="51"/>
      <c r="P75" s="51"/>
      <c r="Q75" s="51"/>
      <c r="R75" s="23">
        <f>SUM(PRODPLAN111213[[#This Row],[14/12]:[20/12]])*PRODPLAN111213[[#This Row],[Porduction Groupe]]</f>
        <v>0</v>
      </c>
    </row>
    <row r="76" spans="2:18" hidden="1" x14ac:dyDescent="0.25">
      <c r="B76" s="2">
        <v>201912</v>
      </c>
      <c r="C76" s="4" t="s">
        <v>15</v>
      </c>
      <c r="D76" s="26" t="s">
        <v>33</v>
      </c>
      <c r="E76" s="29" t="s">
        <v>54</v>
      </c>
      <c r="F76" s="4" t="s">
        <v>51</v>
      </c>
      <c r="G76" s="21">
        <v>4200</v>
      </c>
      <c r="H76" s="21">
        <f>PRODPLAN111213[[#This Row],[Production Jour ]]/3</f>
        <v>1400</v>
      </c>
      <c r="I76" s="4" t="s">
        <v>55</v>
      </c>
      <c r="J76" s="22">
        <v>4</v>
      </c>
      <c r="K76" s="51"/>
      <c r="L76" s="53"/>
      <c r="M76" s="53"/>
      <c r="N76" s="53"/>
      <c r="O76" s="53"/>
      <c r="P76" s="53"/>
      <c r="Q76" s="51"/>
      <c r="R76" s="23">
        <f>SUM(PRODPLAN111213[[#This Row],[14/12]:[20/12]])*PRODPLAN111213[[#This Row],[Porduction Groupe]]</f>
        <v>0</v>
      </c>
    </row>
    <row r="77" spans="2:18" hidden="1" x14ac:dyDescent="0.25">
      <c r="B77" s="2">
        <v>201912</v>
      </c>
      <c r="C77" s="4" t="s">
        <v>15</v>
      </c>
      <c r="D77" s="26" t="s">
        <v>33</v>
      </c>
      <c r="E77" s="29" t="s">
        <v>54</v>
      </c>
      <c r="F77" s="4" t="s">
        <v>51</v>
      </c>
      <c r="G77" s="21">
        <v>4200</v>
      </c>
      <c r="H77" s="21">
        <f>PRODPLAN111213[[#This Row],[Production Jour ]]/3</f>
        <v>1400</v>
      </c>
      <c r="I77" s="4" t="s">
        <v>40</v>
      </c>
      <c r="J77" s="22">
        <v>4</v>
      </c>
      <c r="K77" s="51"/>
      <c r="L77" s="51"/>
      <c r="O77" s="51"/>
      <c r="P77" s="51"/>
      <c r="Q77" s="51"/>
      <c r="R77" s="23">
        <f>SUM(PRODPLAN111213[[#This Row],[14/12]:[20/12]])*PRODPLAN111213[[#This Row],[Porduction Groupe]]</f>
        <v>0</v>
      </c>
    </row>
    <row r="78" spans="2:18" hidden="1" x14ac:dyDescent="0.25">
      <c r="B78" s="2">
        <v>201912</v>
      </c>
      <c r="C78" s="4" t="s">
        <v>15</v>
      </c>
      <c r="D78" s="26" t="s">
        <v>33</v>
      </c>
      <c r="E78" s="29" t="s">
        <v>54</v>
      </c>
      <c r="F78" s="4" t="s">
        <v>51</v>
      </c>
      <c r="G78" s="21">
        <v>4200</v>
      </c>
      <c r="H78" s="21">
        <f>PRODPLAN111213[[#This Row],[Production Jour ]]/3</f>
        <v>1400</v>
      </c>
      <c r="I78" s="4" t="s">
        <v>20</v>
      </c>
      <c r="J78" s="22">
        <v>4</v>
      </c>
      <c r="K78" s="51"/>
      <c r="L78" s="51"/>
      <c r="O78" s="51"/>
      <c r="P78" s="51"/>
      <c r="Q78" s="51"/>
      <c r="R78" s="23">
        <f>SUM(PRODPLAN111213[[#This Row],[14/12]:[20/12]])*PRODPLAN111213[[#This Row],[Porduction Groupe]]</f>
        <v>0</v>
      </c>
    </row>
    <row r="79" spans="2:18" hidden="1" x14ac:dyDescent="0.25">
      <c r="B79" s="2">
        <v>201912</v>
      </c>
      <c r="C79" s="4" t="s">
        <v>15</v>
      </c>
      <c r="D79" s="26" t="s">
        <v>33</v>
      </c>
      <c r="E79" s="29" t="s">
        <v>54</v>
      </c>
      <c r="F79" s="4" t="s">
        <v>51</v>
      </c>
      <c r="G79" s="21">
        <v>4200</v>
      </c>
      <c r="H79" s="21">
        <f>PRODPLAN111213[[#This Row],[Production Jour ]]/3</f>
        <v>1400</v>
      </c>
      <c r="I79" s="4" t="s">
        <v>42</v>
      </c>
      <c r="J79" s="22">
        <v>4</v>
      </c>
      <c r="K79" s="51"/>
      <c r="L79" s="51"/>
      <c r="O79" s="51"/>
      <c r="P79" s="51"/>
      <c r="Q79" s="51"/>
      <c r="R79" s="23">
        <f>SUM(PRODPLAN111213[[#This Row],[14/12]:[20/12]])*PRODPLAN111213[[#This Row],[Porduction Groupe]]</f>
        <v>0</v>
      </c>
    </row>
    <row r="80" spans="2:18" hidden="1" x14ac:dyDescent="0.25">
      <c r="B80" s="2">
        <v>201912</v>
      </c>
      <c r="C80" s="4" t="s">
        <v>15</v>
      </c>
      <c r="D80" s="26" t="s">
        <v>33</v>
      </c>
      <c r="E80" s="29" t="s">
        <v>54</v>
      </c>
      <c r="F80" s="4" t="s">
        <v>51</v>
      </c>
      <c r="G80" s="21">
        <v>4200</v>
      </c>
      <c r="H80" s="21">
        <f>PRODPLAN111213[[#This Row],[Production Jour ]]/3</f>
        <v>1400</v>
      </c>
      <c r="I80" s="4" t="s">
        <v>56</v>
      </c>
      <c r="J80" s="22">
        <v>4</v>
      </c>
      <c r="K80" s="51"/>
      <c r="L80" s="51"/>
      <c r="O80" s="51"/>
      <c r="P80" s="51"/>
      <c r="Q80" s="51"/>
      <c r="R80" s="23">
        <f>SUM(PRODPLAN111213[[#This Row],[14/12]:[20/12]])*PRODPLAN111213[[#This Row],[Porduction Groupe]]</f>
        <v>0</v>
      </c>
    </row>
    <row r="81" spans="2:18" hidden="1" x14ac:dyDescent="0.25">
      <c r="B81" s="2">
        <v>201912</v>
      </c>
      <c r="C81" s="4" t="s">
        <v>15</v>
      </c>
      <c r="D81" s="26" t="s">
        <v>33</v>
      </c>
      <c r="E81" s="29" t="s">
        <v>54</v>
      </c>
      <c r="F81" s="4" t="s">
        <v>51</v>
      </c>
      <c r="G81" s="21">
        <v>4200</v>
      </c>
      <c r="H81" s="21">
        <f>PRODPLAN111213[[#This Row],[Production Jour ]]/3</f>
        <v>1400</v>
      </c>
      <c r="I81" s="4" t="s">
        <v>47</v>
      </c>
      <c r="J81" s="22">
        <v>4</v>
      </c>
      <c r="K81" s="51"/>
      <c r="L81" s="51"/>
      <c r="O81" s="51"/>
      <c r="P81" s="51"/>
      <c r="Q81" s="51"/>
      <c r="R81" s="23">
        <f>SUM(PRODPLAN111213[[#This Row],[14/12]:[20/12]])*PRODPLAN111213[[#This Row],[Porduction Groupe]]</f>
        <v>0</v>
      </c>
    </row>
    <row r="82" spans="2:18" hidden="1" x14ac:dyDescent="0.25">
      <c r="B82" s="2">
        <v>201912</v>
      </c>
      <c r="C82" s="4" t="s">
        <v>15</v>
      </c>
      <c r="D82" s="26" t="s">
        <v>33</v>
      </c>
      <c r="E82" s="29" t="s">
        <v>54</v>
      </c>
      <c r="F82" s="4" t="s">
        <v>57</v>
      </c>
      <c r="G82" s="21">
        <v>2800</v>
      </c>
      <c r="H82" s="21">
        <f>PRODPLAN111213[[#This Row],[Production Jour ]]/3</f>
        <v>933.33333333333337</v>
      </c>
      <c r="I82" s="4" t="s">
        <v>55</v>
      </c>
      <c r="J82" s="22">
        <v>4</v>
      </c>
      <c r="K82" s="53"/>
      <c r="L82" s="53">
        <v>3</v>
      </c>
      <c r="M82" s="53">
        <v>3</v>
      </c>
      <c r="N82" s="53">
        <v>2</v>
      </c>
      <c r="O82" s="53">
        <v>3</v>
      </c>
      <c r="P82" s="51">
        <v>3</v>
      </c>
      <c r="Q82" s="53"/>
      <c r="R82" s="23">
        <f>SUM(PRODPLAN111213[[#This Row],[14/12]:[20/12]])*PRODPLAN111213[[#This Row],[Porduction Groupe]]</f>
        <v>13066.666666666668</v>
      </c>
    </row>
    <row r="83" spans="2:18" hidden="1" x14ac:dyDescent="0.25">
      <c r="B83" s="2">
        <v>201912</v>
      </c>
      <c r="C83" s="4" t="s">
        <v>15</v>
      </c>
      <c r="D83" s="26" t="s">
        <v>33</v>
      </c>
      <c r="E83" s="29" t="s">
        <v>54</v>
      </c>
      <c r="F83" s="4" t="s">
        <v>57</v>
      </c>
      <c r="G83" s="21">
        <v>2800</v>
      </c>
      <c r="H83" s="21">
        <f>PRODPLAN111213[[#This Row],[Production Jour ]]/3</f>
        <v>933.33333333333337</v>
      </c>
      <c r="I83" s="4" t="s">
        <v>40</v>
      </c>
      <c r="J83" s="22">
        <v>4</v>
      </c>
      <c r="K83" s="51"/>
      <c r="L83" s="53"/>
      <c r="M83" s="53"/>
      <c r="N83" s="53"/>
      <c r="O83" s="53"/>
      <c r="P83" s="53"/>
      <c r="Q83" s="51"/>
      <c r="R83" s="23">
        <f>SUM(PRODPLAN111213[[#This Row],[14/12]:[20/12]])*PRODPLAN111213[[#This Row],[Porduction Groupe]]</f>
        <v>0</v>
      </c>
    </row>
    <row r="84" spans="2:18" hidden="1" x14ac:dyDescent="0.25">
      <c r="B84" s="2">
        <v>201912</v>
      </c>
      <c r="C84" s="4" t="s">
        <v>15</v>
      </c>
      <c r="D84" s="26" t="s">
        <v>33</v>
      </c>
      <c r="E84" s="29" t="s">
        <v>54</v>
      </c>
      <c r="F84" s="4" t="s">
        <v>57</v>
      </c>
      <c r="G84" s="21">
        <v>2800</v>
      </c>
      <c r="H84" s="21">
        <f>PRODPLAN111213[[#This Row],[Production Jour ]]/3</f>
        <v>933.33333333333337</v>
      </c>
      <c r="I84" s="4" t="s">
        <v>20</v>
      </c>
      <c r="J84" s="22">
        <v>4</v>
      </c>
      <c r="K84" s="51"/>
      <c r="L84" s="53"/>
      <c r="M84" s="53"/>
      <c r="N84" s="53"/>
      <c r="O84" s="53"/>
      <c r="P84" s="53"/>
      <c r="Q84" s="53"/>
      <c r="R84" s="23">
        <f>SUM(PRODPLAN111213[[#This Row],[14/12]:[20/12]])*PRODPLAN111213[[#This Row],[Porduction Groupe]]</f>
        <v>0</v>
      </c>
    </row>
    <row r="85" spans="2:18" hidden="1" x14ac:dyDescent="0.25">
      <c r="B85" s="2">
        <v>201912</v>
      </c>
      <c r="C85" s="4" t="s">
        <v>15</v>
      </c>
      <c r="D85" s="26" t="s">
        <v>33</v>
      </c>
      <c r="E85" s="29" t="s">
        <v>54</v>
      </c>
      <c r="F85" s="26" t="s">
        <v>58</v>
      </c>
      <c r="G85" s="21">
        <v>3600</v>
      </c>
      <c r="H85" s="21">
        <f>PRODPLAN111213[[#This Row],[Production Jour ]]/3</f>
        <v>1200</v>
      </c>
      <c r="I85" s="4" t="s">
        <v>59</v>
      </c>
      <c r="J85" s="22">
        <v>4</v>
      </c>
      <c r="K85" s="51"/>
      <c r="L85" s="51"/>
      <c r="O85" s="51"/>
      <c r="P85" s="51"/>
      <c r="Q85" s="51"/>
      <c r="R85" s="23">
        <f>SUM(PRODPLAN111213[[#This Row],[14/12]:[20/12]])*PRODPLAN111213[[#This Row],[Porduction Groupe]]</f>
        <v>0</v>
      </c>
    </row>
    <row r="86" spans="2:18" hidden="1" x14ac:dyDescent="0.25">
      <c r="B86" s="2">
        <v>201912</v>
      </c>
      <c r="C86" s="4" t="s">
        <v>15</v>
      </c>
      <c r="D86" s="26" t="s">
        <v>33</v>
      </c>
      <c r="E86" s="29" t="s">
        <v>54</v>
      </c>
      <c r="F86" s="26" t="s">
        <v>45</v>
      </c>
      <c r="G86" s="21">
        <v>3600</v>
      </c>
      <c r="H86" s="21">
        <f>PRODPLAN111213[[#This Row],[Production Jour ]]/3</f>
        <v>1200</v>
      </c>
      <c r="I86" s="4" t="s">
        <v>59</v>
      </c>
      <c r="J86" s="22">
        <v>4</v>
      </c>
      <c r="K86" s="51"/>
      <c r="L86" s="51"/>
      <c r="O86" s="51"/>
      <c r="P86" s="51"/>
      <c r="Q86" s="51"/>
      <c r="R86" s="23">
        <f>SUM(PRODPLAN111213[[#This Row],[14/12]:[20/12]])*PRODPLAN111213[[#This Row],[Porduction Groupe]]</f>
        <v>0</v>
      </c>
    </row>
    <row r="87" spans="2:18" hidden="1" x14ac:dyDescent="0.25">
      <c r="B87" s="2">
        <v>201912</v>
      </c>
      <c r="C87" s="4" t="s">
        <v>15</v>
      </c>
      <c r="D87" s="26" t="s">
        <v>33</v>
      </c>
      <c r="E87" s="29" t="s">
        <v>54</v>
      </c>
      <c r="F87" s="26" t="s">
        <v>45</v>
      </c>
      <c r="G87" s="21">
        <v>3600</v>
      </c>
      <c r="H87" s="21">
        <f>PRODPLAN111213[[#This Row],[Production Jour ]]/3</f>
        <v>1200</v>
      </c>
      <c r="I87" s="4" t="s">
        <v>40</v>
      </c>
      <c r="J87" s="22">
        <v>4</v>
      </c>
      <c r="K87" s="51"/>
      <c r="L87" s="51"/>
      <c r="O87" s="51"/>
      <c r="P87" s="51"/>
      <c r="Q87" s="51"/>
      <c r="R87" s="23">
        <f>SUM(PRODPLAN111213[[#This Row],[14/12]:[20/12]])*PRODPLAN111213[[#This Row],[Porduction Groupe]]</f>
        <v>0</v>
      </c>
    </row>
    <row r="88" spans="2:18" hidden="1" x14ac:dyDescent="0.25">
      <c r="B88" s="2">
        <v>201912</v>
      </c>
      <c r="C88" s="4" t="s">
        <v>15</v>
      </c>
      <c r="D88" s="26" t="s">
        <v>33</v>
      </c>
      <c r="E88" s="29" t="s">
        <v>54</v>
      </c>
      <c r="F88" s="26" t="s">
        <v>45</v>
      </c>
      <c r="G88" s="21">
        <v>3600</v>
      </c>
      <c r="H88" s="21">
        <f>PRODPLAN111213[[#This Row],[Production Jour ]]/3</f>
        <v>1200</v>
      </c>
      <c r="I88" s="4" t="s">
        <v>20</v>
      </c>
      <c r="J88" s="22">
        <v>4</v>
      </c>
      <c r="K88" s="51"/>
      <c r="L88" s="51"/>
      <c r="O88" s="51"/>
      <c r="P88" s="51"/>
      <c r="Q88" s="51"/>
      <c r="R88" s="23">
        <f>SUM(PRODPLAN111213[[#This Row],[14/12]:[20/12]])*PRODPLAN111213[[#This Row],[Porduction Groupe]]</f>
        <v>0</v>
      </c>
    </row>
    <row r="89" spans="2:18" hidden="1" x14ac:dyDescent="0.25">
      <c r="B89" s="2">
        <v>201912</v>
      </c>
      <c r="C89" s="4" t="s">
        <v>15</v>
      </c>
      <c r="D89" s="26" t="s">
        <v>33</v>
      </c>
      <c r="E89" s="29" t="s">
        <v>54</v>
      </c>
      <c r="F89" s="26" t="s">
        <v>45</v>
      </c>
      <c r="G89" s="21">
        <v>3600</v>
      </c>
      <c r="H89" s="21">
        <f>PRODPLAN111213[[#This Row],[Production Jour ]]/3</f>
        <v>1200</v>
      </c>
      <c r="I89" s="4" t="s">
        <v>46</v>
      </c>
      <c r="J89" s="22">
        <v>4</v>
      </c>
      <c r="K89" s="51"/>
      <c r="L89" s="51"/>
      <c r="O89" s="51"/>
      <c r="P89" s="51"/>
      <c r="Q89" s="51"/>
      <c r="R89" s="23">
        <f>SUM(PRODPLAN111213[[#This Row],[14/12]:[20/12]])*PRODPLAN111213[[#This Row],[Porduction Groupe]]</f>
        <v>0</v>
      </c>
    </row>
    <row r="90" spans="2:18" hidden="1" x14ac:dyDescent="0.25">
      <c r="B90" s="2">
        <v>201912</v>
      </c>
      <c r="C90" s="4" t="s">
        <v>15</v>
      </c>
      <c r="D90" s="26" t="s">
        <v>33</v>
      </c>
      <c r="E90" s="29" t="s">
        <v>54</v>
      </c>
      <c r="F90" s="26" t="s">
        <v>45</v>
      </c>
      <c r="G90" s="21">
        <v>3600</v>
      </c>
      <c r="H90" s="21">
        <f>PRODPLAN111213[[#This Row],[Production Jour ]]/3</f>
        <v>1200</v>
      </c>
      <c r="I90" s="4" t="s">
        <v>42</v>
      </c>
      <c r="J90" s="22">
        <v>4</v>
      </c>
      <c r="K90" s="51"/>
      <c r="L90" s="51"/>
      <c r="O90" s="51"/>
      <c r="P90" s="51"/>
      <c r="Q90" s="51"/>
      <c r="R90" s="23">
        <f>SUM(PRODPLAN111213[[#This Row],[14/12]:[20/12]])*PRODPLAN111213[[#This Row],[Porduction Groupe]]</f>
        <v>0</v>
      </c>
    </row>
    <row r="91" spans="2:18" hidden="1" x14ac:dyDescent="0.25">
      <c r="B91" s="2">
        <v>201912</v>
      </c>
      <c r="C91" s="4" t="s">
        <v>15</v>
      </c>
      <c r="D91" s="26" t="s">
        <v>33</v>
      </c>
      <c r="E91" s="29" t="s">
        <v>54</v>
      </c>
      <c r="F91" s="26" t="s">
        <v>45</v>
      </c>
      <c r="G91" s="21">
        <v>3600</v>
      </c>
      <c r="H91" s="21">
        <f>PRODPLAN111213[[#This Row],[Production Jour ]]/3</f>
        <v>1200</v>
      </c>
      <c r="I91" s="4" t="s">
        <v>47</v>
      </c>
      <c r="J91" s="22">
        <v>4</v>
      </c>
      <c r="K91" s="51"/>
      <c r="L91" s="51"/>
      <c r="O91" s="51"/>
      <c r="P91" s="51"/>
      <c r="Q91" s="51"/>
      <c r="R91" s="23">
        <f>SUM(PRODPLAN111213[[#This Row],[14/12]:[20/12]])*PRODPLAN111213[[#This Row],[Porduction Groupe]]</f>
        <v>0</v>
      </c>
    </row>
    <row r="92" spans="2:18" hidden="1" x14ac:dyDescent="0.25">
      <c r="B92" s="2">
        <v>201912</v>
      </c>
      <c r="C92" s="4" t="s">
        <v>15</v>
      </c>
      <c r="D92" s="26" t="s">
        <v>33</v>
      </c>
      <c r="E92" s="29" t="s">
        <v>54</v>
      </c>
      <c r="F92" s="26" t="s">
        <v>45</v>
      </c>
      <c r="G92" s="21">
        <v>3600</v>
      </c>
      <c r="H92" s="21">
        <f>PRODPLAN111213[[#This Row],[Production Jour ]]/3</f>
        <v>1200</v>
      </c>
      <c r="I92" s="4" t="s">
        <v>48</v>
      </c>
      <c r="J92" s="22">
        <v>4</v>
      </c>
      <c r="K92" s="51"/>
      <c r="L92" s="51"/>
      <c r="O92" s="51"/>
      <c r="P92" s="51"/>
      <c r="Q92" s="51"/>
      <c r="R92" s="23">
        <f>SUM(PRODPLAN111213[[#This Row],[14/12]:[20/12]])*PRODPLAN111213[[#This Row],[Porduction Groupe]]</f>
        <v>0</v>
      </c>
    </row>
    <row r="93" spans="2:18" hidden="1" x14ac:dyDescent="0.25">
      <c r="B93" s="2">
        <v>201912</v>
      </c>
      <c r="C93" s="4" t="s">
        <v>15</v>
      </c>
      <c r="D93" s="26" t="s">
        <v>33</v>
      </c>
      <c r="E93" s="29" t="s">
        <v>54</v>
      </c>
      <c r="F93" s="26" t="s">
        <v>95</v>
      </c>
      <c r="G93" s="42">
        <v>3600</v>
      </c>
      <c r="H93" s="21">
        <f>PRODPLAN111213[[#This Row],[Production Jour ]]/3</f>
        <v>1200</v>
      </c>
      <c r="I93" s="44" t="s">
        <v>175</v>
      </c>
      <c r="J93" s="22">
        <v>4</v>
      </c>
      <c r="K93" s="53"/>
      <c r="L93" s="53"/>
      <c r="M93" s="53"/>
      <c r="N93" s="53"/>
      <c r="O93" s="53"/>
      <c r="P93" s="53"/>
      <c r="Q93" s="53"/>
      <c r="R93" s="46">
        <f>SUM(PRODPLAN111213[[#This Row],[14/12]:[20/12]])*PRODPLAN111213[[#This Row],[Porduction Groupe]]</f>
        <v>0</v>
      </c>
    </row>
    <row r="94" spans="2:18" hidden="1" x14ac:dyDescent="0.25">
      <c r="B94" s="2">
        <v>201912</v>
      </c>
      <c r="C94" s="4" t="s">
        <v>15</v>
      </c>
      <c r="D94" s="26" t="s">
        <v>33</v>
      </c>
      <c r="E94" s="29" t="s">
        <v>54</v>
      </c>
      <c r="F94" s="26" t="s">
        <v>95</v>
      </c>
      <c r="G94" s="42">
        <v>3600</v>
      </c>
      <c r="H94" s="21">
        <f>PRODPLAN111213[[#This Row],[Production Jour ]]/3</f>
        <v>1200</v>
      </c>
      <c r="I94" s="44" t="s">
        <v>96</v>
      </c>
      <c r="J94" s="22">
        <v>4</v>
      </c>
      <c r="K94" s="53"/>
      <c r="L94" s="53"/>
      <c r="M94" s="53"/>
      <c r="N94" s="54"/>
      <c r="O94" s="54"/>
      <c r="P94" s="54"/>
      <c r="Q94" s="54"/>
      <c r="R94" s="46">
        <f>SUM(PRODPLAN111213[[#This Row],[14/12]:[20/12]])*PRODPLAN111213[[#This Row],[Porduction Groupe]]</f>
        <v>0</v>
      </c>
    </row>
    <row r="95" spans="2:18" hidden="1" x14ac:dyDescent="0.25">
      <c r="B95" s="2">
        <v>201912</v>
      </c>
      <c r="C95" s="4" t="s">
        <v>15</v>
      </c>
      <c r="D95" s="26" t="s">
        <v>33</v>
      </c>
      <c r="E95" s="29" t="s">
        <v>54</v>
      </c>
      <c r="F95" s="26" t="s">
        <v>95</v>
      </c>
      <c r="G95" s="42">
        <v>3600</v>
      </c>
      <c r="H95" s="21">
        <f>PRODPLAN111213[[#This Row],[Production Jour ]]/3</f>
        <v>1200</v>
      </c>
      <c r="I95" s="44" t="s">
        <v>97</v>
      </c>
      <c r="J95" s="22">
        <v>4</v>
      </c>
      <c r="K95" s="53"/>
      <c r="L95" s="53"/>
      <c r="M95" s="53"/>
      <c r="N95" s="53"/>
      <c r="O95" s="53"/>
      <c r="P95" s="53"/>
      <c r="Q95" s="53"/>
      <c r="R95" s="46">
        <f>SUM(PRODPLAN111213[[#This Row],[14/12]:[20/12]])*PRODPLAN111213[[#This Row],[Porduction Groupe]]</f>
        <v>0</v>
      </c>
    </row>
    <row r="96" spans="2:18" x14ac:dyDescent="0.25">
      <c r="B96" s="2">
        <v>201912</v>
      </c>
      <c r="C96" s="4" t="s">
        <v>60</v>
      </c>
      <c r="D96" s="26" t="s">
        <v>16</v>
      </c>
      <c r="E96" s="30" t="s">
        <v>61</v>
      </c>
      <c r="F96" s="4" t="s">
        <v>62</v>
      </c>
      <c r="G96" s="21">
        <v>16680</v>
      </c>
      <c r="H96" s="21">
        <f>PRODPLAN111213[[#This Row],[Production Jour ]]/3</f>
        <v>5560</v>
      </c>
      <c r="I96" s="4" t="s">
        <v>40</v>
      </c>
      <c r="J96" s="22">
        <v>4</v>
      </c>
      <c r="K96" s="51"/>
      <c r="L96" s="51">
        <v>3</v>
      </c>
      <c r="M96" s="51">
        <v>3</v>
      </c>
      <c r="N96" s="51">
        <v>2</v>
      </c>
      <c r="O96" s="50">
        <v>3</v>
      </c>
      <c r="P96" s="50">
        <v>3</v>
      </c>
      <c r="Q96" s="51">
        <v>2</v>
      </c>
      <c r="R96" s="23">
        <f>SUM(PRODPLAN111213[[#This Row],[14/12]:[20/12]])*PRODPLAN111213[[#This Row],[Porduction Groupe]]</f>
        <v>88960</v>
      </c>
    </row>
    <row r="97" spans="2:18" hidden="1" x14ac:dyDescent="0.25">
      <c r="B97" s="2">
        <v>201912</v>
      </c>
      <c r="C97" s="4" t="s">
        <v>60</v>
      </c>
      <c r="D97" s="26" t="s">
        <v>16</v>
      </c>
      <c r="E97" s="30" t="s">
        <v>61</v>
      </c>
      <c r="F97" s="4" t="s">
        <v>63</v>
      </c>
      <c r="G97" s="21">
        <v>11120</v>
      </c>
      <c r="H97" s="21">
        <f>PRODPLAN111213[[#This Row],[Production Jour ]]/3</f>
        <v>3706.6666666666665</v>
      </c>
      <c r="I97" s="4" t="s">
        <v>40</v>
      </c>
      <c r="J97" s="22">
        <v>4</v>
      </c>
      <c r="K97" s="51"/>
      <c r="L97" s="51"/>
      <c r="O97" s="51"/>
      <c r="P97" s="51"/>
      <c r="Q97" s="51"/>
      <c r="R97" s="23">
        <f>SUM(PRODPLAN111213[[#This Row],[14/12]:[20/12]])*PRODPLAN111213[[#This Row],[Porduction Groupe]]</f>
        <v>0</v>
      </c>
    </row>
    <row r="98" spans="2:18" hidden="1" x14ac:dyDescent="0.25">
      <c r="B98" s="2">
        <v>201912</v>
      </c>
      <c r="C98" s="4" t="s">
        <v>60</v>
      </c>
      <c r="D98" s="26" t="s">
        <v>16</v>
      </c>
      <c r="E98" s="30" t="s">
        <v>61</v>
      </c>
      <c r="F98" s="4" t="s">
        <v>64</v>
      </c>
      <c r="G98" s="21">
        <v>8280</v>
      </c>
      <c r="H98" s="21">
        <f>PRODPLAN111213[[#This Row],[Production Jour ]]/3</f>
        <v>2760</v>
      </c>
      <c r="I98" s="4" t="s">
        <v>40</v>
      </c>
      <c r="J98" s="22">
        <v>4</v>
      </c>
      <c r="K98" s="51"/>
      <c r="L98" s="51"/>
      <c r="O98" s="51"/>
      <c r="P98" s="51"/>
      <c r="Q98" s="51"/>
      <c r="R98" s="23">
        <f>SUM(PRODPLAN111213[[#This Row],[14/12]:[20/12]])*PRODPLAN111213[[#This Row],[Porduction Groupe]]</f>
        <v>0</v>
      </c>
    </row>
    <row r="99" spans="2:18" hidden="1" x14ac:dyDescent="0.25">
      <c r="B99" s="2">
        <v>201912</v>
      </c>
      <c r="C99" s="4" t="s">
        <v>60</v>
      </c>
      <c r="D99" s="26" t="s">
        <v>16</v>
      </c>
      <c r="E99" s="30" t="s">
        <v>61</v>
      </c>
      <c r="F99" s="4" t="s">
        <v>65</v>
      </c>
      <c r="G99" s="21">
        <v>3336</v>
      </c>
      <c r="H99" s="21">
        <f>PRODPLAN111213[[#This Row],[Production Jour ]]/3</f>
        <v>1112</v>
      </c>
      <c r="I99" s="4" t="s">
        <v>40</v>
      </c>
      <c r="J99" s="22">
        <v>4</v>
      </c>
      <c r="K99" s="51"/>
      <c r="L99" s="54"/>
      <c r="M99" s="54"/>
      <c r="N99" s="54"/>
      <c r="O99" s="54"/>
      <c r="P99" s="54"/>
      <c r="Q99" s="54"/>
      <c r="R99" s="23">
        <f>SUM(PRODPLAN111213[[#This Row],[14/12]:[20/12]])*PRODPLAN111213[[#This Row],[Porduction Groupe]]</f>
        <v>0</v>
      </c>
    </row>
    <row r="100" spans="2:18" x14ac:dyDescent="0.25">
      <c r="B100" s="2">
        <v>201912</v>
      </c>
      <c r="C100" s="4" t="s">
        <v>60</v>
      </c>
      <c r="D100" s="26" t="s">
        <v>16</v>
      </c>
      <c r="E100" s="28" t="s">
        <v>66</v>
      </c>
      <c r="F100" s="4" t="s">
        <v>67</v>
      </c>
      <c r="G100" s="21">
        <v>7000</v>
      </c>
      <c r="H100" s="21">
        <f>PRODPLAN111213[[#This Row],[Production Jour ]]/3</f>
        <v>2333.3333333333335</v>
      </c>
      <c r="I100" s="4" t="s">
        <v>29</v>
      </c>
      <c r="J100" s="22">
        <v>3</v>
      </c>
      <c r="K100" s="51"/>
      <c r="L100" s="51">
        <v>3</v>
      </c>
      <c r="M100" s="51">
        <v>3</v>
      </c>
      <c r="N100" s="51">
        <v>3</v>
      </c>
      <c r="O100" s="51">
        <v>3</v>
      </c>
      <c r="P100" s="51">
        <v>3</v>
      </c>
      <c r="Q100" s="51"/>
      <c r="R100" s="23">
        <f>SUM(PRODPLAN111213[[#This Row],[14/12]:[20/12]])*PRODPLAN111213[[#This Row],[Porduction Groupe]]</f>
        <v>35000</v>
      </c>
    </row>
    <row r="101" spans="2:18" hidden="1" x14ac:dyDescent="0.25">
      <c r="B101" s="2">
        <v>201912</v>
      </c>
      <c r="C101" s="4" t="s">
        <v>60</v>
      </c>
      <c r="D101" s="26" t="s">
        <v>16</v>
      </c>
      <c r="E101" s="28" t="s">
        <v>66</v>
      </c>
      <c r="F101" s="4" t="s">
        <v>67</v>
      </c>
      <c r="G101" s="21">
        <v>6120</v>
      </c>
      <c r="H101" s="21">
        <f>PRODPLAN111213[[#This Row],[Production Jour ]]/3</f>
        <v>2040</v>
      </c>
      <c r="I101" s="4" t="s">
        <v>20</v>
      </c>
      <c r="J101" s="22">
        <v>3</v>
      </c>
      <c r="K101" s="51"/>
      <c r="L101" s="51"/>
      <c r="O101" s="51"/>
      <c r="P101" s="51"/>
      <c r="Q101" s="51"/>
      <c r="R101" s="23">
        <f>SUM(PRODPLAN111213[[#This Row],[14/12]:[20/12]])*PRODPLAN111213[[#This Row],[Porduction Groupe]]</f>
        <v>0</v>
      </c>
    </row>
    <row r="102" spans="2:18" hidden="1" x14ac:dyDescent="0.25">
      <c r="B102" s="2">
        <v>201912</v>
      </c>
      <c r="C102" s="4" t="s">
        <v>60</v>
      </c>
      <c r="D102" s="26" t="s">
        <v>16</v>
      </c>
      <c r="E102" s="28" t="s">
        <v>66</v>
      </c>
      <c r="F102" s="4" t="s">
        <v>67</v>
      </c>
      <c r="G102" s="21">
        <v>6120</v>
      </c>
      <c r="H102" s="21">
        <f>PRODPLAN111213[[#This Row],[Production Jour ]]/3</f>
        <v>2040</v>
      </c>
      <c r="I102" s="4" t="s">
        <v>19</v>
      </c>
      <c r="J102" s="22">
        <v>3</v>
      </c>
      <c r="K102" s="51"/>
      <c r="L102" s="51"/>
      <c r="O102" s="51"/>
      <c r="P102" s="51"/>
      <c r="Q102" s="51"/>
      <c r="R102" s="23">
        <f>SUM(PRODPLAN111213[[#This Row],[14/12]:[20/12]])*PRODPLAN111213[[#This Row],[Porduction Groupe]]</f>
        <v>0</v>
      </c>
    </row>
    <row r="103" spans="2:18" hidden="1" x14ac:dyDescent="0.25">
      <c r="B103" s="2">
        <v>201912</v>
      </c>
      <c r="C103" s="4" t="s">
        <v>60</v>
      </c>
      <c r="D103" s="26" t="s">
        <v>16</v>
      </c>
      <c r="E103" s="28" t="s">
        <v>66</v>
      </c>
      <c r="F103" s="4" t="s">
        <v>68</v>
      </c>
      <c r="G103" s="21">
        <v>6120</v>
      </c>
      <c r="H103" s="21">
        <f>PRODPLAN111213[[#This Row],[Production Jour ]]/3</f>
        <v>2040</v>
      </c>
      <c r="I103" s="4" t="s">
        <v>69</v>
      </c>
      <c r="J103" s="22">
        <v>3</v>
      </c>
      <c r="K103" s="51"/>
      <c r="L103" s="51"/>
      <c r="O103" s="51"/>
      <c r="P103" s="51"/>
      <c r="Q103" s="51"/>
      <c r="R103" s="23">
        <f>SUM(PRODPLAN111213[[#This Row],[14/12]:[20/12]])*PRODPLAN111213[[#This Row],[Porduction Groupe]]</f>
        <v>0</v>
      </c>
    </row>
    <row r="104" spans="2:18" hidden="1" x14ac:dyDescent="0.25">
      <c r="B104" s="2">
        <v>201912</v>
      </c>
      <c r="C104" s="4" t="s">
        <v>60</v>
      </c>
      <c r="D104" s="26" t="s">
        <v>16</v>
      </c>
      <c r="E104" s="28" t="s">
        <v>66</v>
      </c>
      <c r="F104" s="4" t="s">
        <v>68</v>
      </c>
      <c r="G104" s="21">
        <v>6120</v>
      </c>
      <c r="H104" s="21">
        <f>PRODPLAN111213[[#This Row],[Production Jour ]]/3</f>
        <v>2040</v>
      </c>
      <c r="I104" s="4" t="s">
        <v>70</v>
      </c>
      <c r="J104" s="22">
        <v>3</v>
      </c>
      <c r="K104" s="51"/>
      <c r="L104" s="51"/>
      <c r="O104" s="51"/>
      <c r="P104" s="51"/>
      <c r="Q104" s="51"/>
      <c r="R104" s="23">
        <f>SUM(PRODPLAN111213[[#This Row],[14/12]:[20/12]])*PRODPLAN111213[[#This Row],[Porduction Groupe]]</f>
        <v>0</v>
      </c>
    </row>
    <row r="105" spans="2:18" hidden="1" x14ac:dyDescent="0.25">
      <c r="B105" s="2">
        <v>201912</v>
      </c>
      <c r="C105" s="4" t="s">
        <v>60</v>
      </c>
      <c r="D105" s="26" t="s">
        <v>16</v>
      </c>
      <c r="E105" s="28" t="s">
        <v>66</v>
      </c>
      <c r="F105" s="4" t="s">
        <v>68</v>
      </c>
      <c r="G105" s="21">
        <v>6120</v>
      </c>
      <c r="H105" s="21">
        <f>PRODPLAN111213[[#This Row],[Production Jour ]]/3</f>
        <v>2040</v>
      </c>
      <c r="I105" s="4" t="s">
        <v>71</v>
      </c>
      <c r="J105" s="22">
        <v>3</v>
      </c>
      <c r="K105" s="51"/>
      <c r="L105" s="51"/>
      <c r="O105" s="51"/>
      <c r="P105" s="51"/>
      <c r="Q105" s="51"/>
      <c r="R105" s="23">
        <f>SUM(PRODPLAN111213[[#This Row],[14/12]:[20/12]])*PRODPLAN111213[[#This Row],[Porduction Groupe]]</f>
        <v>0</v>
      </c>
    </row>
    <row r="106" spans="2:18" hidden="1" x14ac:dyDescent="0.25">
      <c r="B106" s="2">
        <v>201912</v>
      </c>
      <c r="C106" s="4" t="s">
        <v>60</v>
      </c>
      <c r="D106" s="26" t="s">
        <v>16</v>
      </c>
      <c r="E106" s="20" t="s">
        <v>72</v>
      </c>
      <c r="F106" s="4" t="s">
        <v>62</v>
      </c>
      <c r="G106" s="21">
        <v>23160</v>
      </c>
      <c r="H106" s="21">
        <f>PRODPLAN111213[[#This Row],[Production Jour ]]/3</f>
        <v>7720</v>
      </c>
      <c r="I106" s="4" t="s">
        <v>73</v>
      </c>
      <c r="J106" s="22">
        <v>3</v>
      </c>
      <c r="K106" s="51"/>
      <c r="L106" s="51"/>
      <c r="O106" s="51"/>
      <c r="P106" s="51"/>
      <c r="Q106" s="51"/>
      <c r="R106" s="23">
        <f>SUM(PRODPLAN111213[[#This Row],[14/12]:[20/12]])*PRODPLAN111213[[#This Row],[Porduction Groupe]]</f>
        <v>0</v>
      </c>
    </row>
    <row r="107" spans="2:18" hidden="1" x14ac:dyDescent="0.25">
      <c r="B107" s="2">
        <v>201912</v>
      </c>
      <c r="C107" s="4" t="s">
        <v>60</v>
      </c>
      <c r="D107" s="26" t="s">
        <v>16</v>
      </c>
      <c r="E107" s="20" t="s">
        <v>72</v>
      </c>
      <c r="F107" s="4" t="s">
        <v>63</v>
      </c>
      <c r="G107" s="21">
        <v>15440</v>
      </c>
      <c r="H107" s="21">
        <f>PRODPLAN111213[[#This Row],[Production Jour ]]/3</f>
        <v>5146.666666666667</v>
      </c>
      <c r="I107" s="4" t="s">
        <v>40</v>
      </c>
      <c r="J107" s="22">
        <v>3</v>
      </c>
      <c r="K107" s="51"/>
      <c r="L107" s="51"/>
      <c r="O107" s="51"/>
      <c r="P107" s="51"/>
      <c r="Q107" s="51"/>
      <c r="R107" s="23">
        <f>SUM(PRODPLAN111213[[#This Row],[14/12]:[20/12]])*PRODPLAN111213[[#This Row],[Porduction Groupe]]</f>
        <v>0</v>
      </c>
    </row>
    <row r="108" spans="2:18" x14ac:dyDescent="0.25">
      <c r="B108" s="2">
        <v>201912</v>
      </c>
      <c r="C108" s="4" t="s">
        <v>60</v>
      </c>
      <c r="D108" s="26" t="s">
        <v>16</v>
      </c>
      <c r="E108" s="20" t="s">
        <v>72</v>
      </c>
      <c r="F108" s="4" t="s">
        <v>64</v>
      </c>
      <c r="G108" s="21">
        <v>10200</v>
      </c>
      <c r="H108" s="21">
        <f>PRODPLAN111213[[#This Row],[Production Jour ]]/3</f>
        <v>3400</v>
      </c>
      <c r="I108" s="4" t="s">
        <v>40</v>
      </c>
      <c r="J108" s="22">
        <v>3</v>
      </c>
      <c r="K108" s="51"/>
      <c r="L108" s="51">
        <v>3</v>
      </c>
      <c r="M108" s="51">
        <v>3</v>
      </c>
      <c r="N108" s="51">
        <v>3</v>
      </c>
      <c r="O108" s="51">
        <v>3</v>
      </c>
      <c r="P108" s="51">
        <v>3</v>
      </c>
      <c r="Q108" s="51"/>
      <c r="R108" s="23">
        <f>SUM(PRODPLAN111213[[#This Row],[14/12]:[20/12]])*PRODPLAN111213[[#This Row],[Porduction Groupe]]</f>
        <v>51000</v>
      </c>
    </row>
    <row r="109" spans="2:18" hidden="1" x14ac:dyDescent="0.25">
      <c r="B109" s="2">
        <v>201912</v>
      </c>
      <c r="C109" s="4" t="s">
        <v>60</v>
      </c>
      <c r="D109" s="26" t="s">
        <v>16</v>
      </c>
      <c r="E109" s="20" t="s">
        <v>72</v>
      </c>
      <c r="F109" s="4" t="s">
        <v>74</v>
      </c>
      <c r="G109" s="21">
        <v>14000</v>
      </c>
      <c r="H109" s="21">
        <f>PRODPLAN111213[[#This Row],[Production Jour ]]/3</f>
        <v>4666.666666666667</v>
      </c>
      <c r="I109" s="4" t="s">
        <v>75</v>
      </c>
      <c r="J109" s="22">
        <v>3</v>
      </c>
      <c r="K109" s="51"/>
      <c r="L109" s="51"/>
      <c r="O109" s="51"/>
      <c r="P109" s="51"/>
      <c r="Q109" s="51"/>
      <c r="R109" s="23">
        <f>SUM(PRODPLAN111213[[#This Row],[14/12]:[20/12]])*PRODPLAN111213[[#This Row],[Porduction Groupe]]</f>
        <v>0</v>
      </c>
    </row>
    <row r="110" spans="2:18" hidden="1" x14ac:dyDescent="0.25">
      <c r="B110" s="2">
        <v>201912</v>
      </c>
      <c r="C110" s="4" t="s">
        <v>60</v>
      </c>
      <c r="D110" s="26" t="s">
        <v>16</v>
      </c>
      <c r="E110" s="20" t="s">
        <v>72</v>
      </c>
      <c r="F110" s="4" t="s">
        <v>76</v>
      </c>
      <c r="G110" s="21">
        <v>9000</v>
      </c>
      <c r="H110" s="21">
        <f>PRODPLAN111213[[#This Row],[Production Jour ]]/3</f>
        <v>3000</v>
      </c>
      <c r="I110" s="4" t="s">
        <v>77</v>
      </c>
      <c r="J110" s="22">
        <v>3</v>
      </c>
      <c r="K110" s="51"/>
      <c r="L110" s="51"/>
      <c r="O110" s="51"/>
      <c r="P110" s="51"/>
      <c r="Q110" s="51"/>
      <c r="R110" s="23">
        <f>SUM(PRODPLAN111213[[#This Row],[14/12]:[20/12]])*PRODPLAN111213[[#This Row],[Porduction Groupe]]</f>
        <v>0</v>
      </c>
    </row>
    <row r="111" spans="2:18" hidden="1" x14ac:dyDescent="0.25">
      <c r="B111" s="2">
        <v>201912</v>
      </c>
      <c r="C111" s="4" t="s">
        <v>60</v>
      </c>
      <c r="D111" s="26" t="s">
        <v>16</v>
      </c>
      <c r="E111" s="20" t="s">
        <v>72</v>
      </c>
      <c r="F111" s="4" t="s">
        <v>78</v>
      </c>
      <c r="G111" s="21">
        <v>8000</v>
      </c>
      <c r="H111" s="21">
        <f>PRODPLAN111213[[#This Row],[Production Jour ]]/3</f>
        <v>2666.6666666666665</v>
      </c>
      <c r="I111" s="4" t="s">
        <v>79</v>
      </c>
      <c r="J111" s="22">
        <v>3</v>
      </c>
      <c r="K111" s="51"/>
      <c r="L111" s="51"/>
      <c r="O111" s="51"/>
      <c r="P111" s="51"/>
      <c r="Q111" s="51"/>
      <c r="R111" s="23">
        <f>SUM(PRODPLAN111213[[#This Row],[14/12]:[20/12]])*PRODPLAN111213[[#This Row],[Porduction Groupe]]</f>
        <v>0</v>
      </c>
    </row>
    <row r="112" spans="2:18" hidden="1" x14ac:dyDescent="0.25">
      <c r="B112" s="2">
        <v>201912</v>
      </c>
      <c r="C112" s="4" t="s">
        <v>60</v>
      </c>
      <c r="D112" s="26" t="s">
        <v>16</v>
      </c>
      <c r="E112" s="20" t="s">
        <v>72</v>
      </c>
      <c r="F112" s="4" t="s">
        <v>80</v>
      </c>
      <c r="G112" s="21">
        <v>23160</v>
      </c>
      <c r="H112" s="21">
        <f>PRODPLAN111213[[#This Row],[Production Jour ]]/3</f>
        <v>7720</v>
      </c>
      <c r="I112" s="4" t="s">
        <v>81</v>
      </c>
      <c r="J112" s="22">
        <v>3</v>
      </c>
      <c r="K112" s="51"/>
      <c r="L112" s="51"/>
      <c r="O112" s="51"/>
      <c r="P112" s="51"/>
      <c r="Q112" s="51"/>
      <c r="R112" s="23">
        <f>SUM(PRODPLAN111213[[#This Row],[14/12]:[20/12]])*PRODPLAN111213[[#This Row],[Porduction Groupe]]</f>
        <v>0</v>
      </c>
    </row>
    <row r="113" spans="2:18" hidden="1" x14ac:dyDescent="0.25">
      <c r="B113" s="2">
        <v>201912</v>
      </c>
      <c r="C113" s="4" t="s">
        <v>60</v>
      </c>
      <c r="D113" s="26" t="s">
        <v>16</v>
      </c>
      <c r="E113" s="20" t="s">
        <v>72</v>
      </c>
      <c r="F113" s="4" t="s">
        <v>80</v>
      </c>
      <c r="G113" s="21">
        <v>23160</v>
      </c>
      <c r="H113" s="21">
        <f>PRODPLAN111213[[#This Row],[Production Jour ]]/3</f>
        <v>7720</v>
      </c>
      <c r="I113" s="4" t="s">
        <v>82</v>
      </c>
      <c r="J113" s="22">
        <v>3</v>
      </c>
      <c r="K113" s="51"/>
      <c r="L113" s="51"/>
      <c r="O113" s="51"/>
      <c r="P113" s="51"/>
      <c r="Q113" s="51"/>
      <c r="R113" s="23">
        <f>SUM(PRODPLAN111213[[#This Row],[14/12]:[20/12]])*PRODPLAN111213[[#This Row],[Porduction Groupe]]</f>
        <v>0</v>
      </c>
    </row>
    <row r="114" spans="2:18" hidden="1" x14ac:dyDescent="0.25">
      <c r="B114" s="2">
        <v>201912</v>
      </c>
      <c r="C114" s="4" t="s">
        <v>60</v>
      </c>
      <c r="D114" s="26" t="s">
        <v>16</v>
      </c>
      <c r="E114" s="20" t="s">
        <v>72</v>
      </c>
      <c r="F114" s="4" t="s">
        <v>80</v>
      </c>
      <c r="G114" s="21">
        <v>23160</v>
      </c>
      <c r="H114" s="21">
        <f>PRODPLAN111213[[#This Row],[Production Jour ]]/3</f>
        <v>7720</v>
      </c>
      <c r="I114" s="4" t="s">
        <v>83</v>
      </c>
      <c r="J114" s="22">
        <v>3</v>
      </c>
      <c r="K114" s="51"/>
      <c r="L114" s="51"/>
      <c r="O114" s="51"/>
      <c r="P114" s="51"/>
      <c r="Q114" s="51"/>
      <c r="R114" s="23">
        <f>SUM(PRODPLAN111213[[#This Row],[14/12]:[20/12]])*PRODPLAN111213[[#This Row],[Porduction Groupe]]</f>
        <v>0</v>
      </c>
    </row>
    <row r="115" spans="2:18" hidden="1" x14ac:dyDescent="0.25">
      <c r="B115" s="2">
        <v>201912</v>
      </c>
      <c r="C115" s="4" t="s">
        <v>60</v>
      </c>
      <c r="D115" s="26" t="s">
        <v>16</v>
      </c>
      <c r="E115" s="20" t="s">
        <v>72</v>
      </c>
      <c r="F115" s="4" t="s">
        <v>80</v>
      </c>
      <c r="G115" s="21">
        <v>23160</v>
      </c>
      <c r="H115" s="21">
        <f>PRODPLAN111213[[#This Row],[Production Jour ]]/3</f>
        <v>7720</v>
      </c>
      <c r="I115" s="4" t="s">
        <v>84</v>
      </c>
      <c r="J115" s="22">
        <v>3</v>
      </c>
      <c r="K115" s="51"/>
      <c r="L115" s="51"/>
      <c r="O115" s="51"/>
      <c r="P115" s="51"/>
      <c r="Q115" s="51"/>
      <c r="R115" s="23">
        <f>SUM(PRODPLAN111213[[#This Row],[14/12]:[20/12]])*PRODPLAN111213[[#This Row],[Porduction Groupe]]</f>
        <v>0</v>
      </c>
    </row>
    <row r="116" spans="2:18" hidden="1" x14ac:dyDescent="0.25">
      <c r="B116" s="2">
        <v>201912</v>
      </c>
      <c r="C116" s="4" t="s">
        <v>60</v>
      </c>
      <c r="D116" s="26" t="s">
        <v>16</v>
      </c>
      <c r="E116" s="20" t="s">
        <v>72</v>
      </c>
      <c r="F116" s="4" t="s">
        <v>85</v>
      </c>
      <c r="G116" s="21">
        <v>15440</v>
      </c>
      <c r="H116" s="21">
        <f>PRODPLAN111213[[#This Row],[Production Jour ]]/3</f>
        <v>5146.666666666667</v>
      </c>
      <c r="I116" s="4" t="s">
        <v>81</v>
      </c>
      <c r="J116" s="22">
        <v>3</v>
      </c>
      <c r="K116" s="51"/>
      <c r="L116" s="51"/>
      <c r="O116" s="51"/>
      <c r="P116" s="51"/>
      <c r="Q116" s="51"/>
      <c r="R116" s="23">
        <f>SUM(PRODPLAN111213[[#This Row],[14/12]:[20/12]])*PRODPLAN111213[[#This Row],[Porduction Groupe]]</f>
        <v>0</v>
      </c>
    </row>
    <row r="117" spans="2:18" hidden="1" x14ac:dyDescent="0.25">
      <c r="B117" s="2">
        <v>201912</v>
      </c>
      <c r="C117" s="4" t="s">
        <v>60</v>
      </c>
      <c r="D117" s="26" t="s">
        <v>16</v>
      </c>
      <c r="E117" s="20" t="s">
        <v>72</v>
      </c>
      <c r="F117" s="4" t="s">
        <v>85</v>
      </c>
      <c r="G117" s="21">
        <v>15440</v>
      </c>
      <c r="H117" s="21">
        <f>PRODPLAN111213[[#This Row],[Production Jour ]]/3</f>
        <v>5146.666666666667</v>
      </c>
      <c r="I117" s="4" t="s">
        <v>82</v>
      </c>
      <c r="J117" s="22">
        <v>3</v>
      </c>
      <c r="K117" s="51"/>
      <c r="L117" s="51"/>
      <c r="O117" s="51"/>
      <c r="P117" s="51"/>
      <c r="Q117" s="51"/>
      <c r="R117" s="23">
        <f>SUM(PRODPLAN111213[[#This Row],[14/12]:[20/12]])*PRODPLAN111213[[#This Row],[Porduction Groupe]]</f>
        <v>0</v>
      </c>
    </row>
    <row r="118" spans="2:18" hidden="1" x14ac:dyDescent="0.25">
      <c r="B118" s="2">
        <v>201912</v>
      </c>
      <c r="C118" s="4" t="s">
        <v>60</v>
      </c>
      <c r="D118" s="26" t="s">
        <v>16</v>
      </c>
      <c r="E118" s="20" t="s">
        <v>72</v>
      </c>
      <c r="F118" s="4" t="s">
        <v>85</v>
      </c>
      <c r="G118" s="21">
        <v>15440</v>
      </c>
      <c r="H118" s="21">
        <f>PRODPLAN111213[[#This Row],[Production Jour ]]/3</f>
        <v>5146.666666666667</v>
      </c>
      <c r="I118" s="4" t="s">
        <v>83</v>
      </c>
      <c r="J118" s="22">
        <v>3</v>
      </c>
      <c r="K118" s="51"/>
      <c r="L118" s="51"/>
      <c r="O118" s="51"/>
      <c r="P118" s="51"/>
      <c r="Q118" s="51"/>
      <c r="R118" s="23">
        <f>SUM(PRODPLAN111213[[#This Row],[14/12]:[20/12]])*PRODPLAN111213[[#This Row],[Porduction Groupe]]</f>
        <v>0</v>
      </c>
    </row>
    <row r="119" spans="2:18" hidden="1" x14ac:dyDescent="0.25">
      <c r="B119" s="2">
        <v>201912</v>
      </c>
      <c r="C119" s="4" t="s">
        <v>60</v>
      </c>
      <c r="D119" s="26" t="s">
        <v>16</v>
      </c>
      <c r="E119" s="20" t="s">
        <v>72</v>
      </c>
      <c r="F119" s="4" t="s">
        <v>85</v>
      </c>
      <c r="G119" s="21">
        <v>15440</v>
      </c>
      <c r="H119" s="21">
        <f>PRODPLAN111213[[#This Row],[Production Jour ]]/3</f>
        <v>5146.666666666667</v>
      </c>
      <c r="I119" s="4" t="s">
        <v>84</v>
      </c>
      <c r="J119" s="22">
        <v>3</v>
      </c>
      <c r="K119" s="51"/>
      <c r="L119" s="51"/>
      <c r="O119" s="51"/>
      <c r="P119" s="51"/>
      <c r="Q119" s="51"/>
      <c r="R119" s="23">
        <f>SUM(PRODPLAN111213[[#This Row],[14/12]:[20/12]])*PRODPLAN111213[[#This Row],[Porduction Groupe]]</f>
        <v>0</v>
      </c>
    </row>
    <row r="120" spans="2:18" hidden="1" x14ac:dyDescent="0.25">
      <c r="B120" s="2">
        <v>201912</v>
      </c>
      <c r="C120" s="4" t="s">
        <v>60</v>
      </c>
      <c r="D120" s="26" t="s">
        <v>16</v>
      </c>
      <c r="E120" s="20" t="s">
        <v>72</v>
      </c>
      <c r="F120" s="4" t="s">
        <v>86</v>
      </c>
      <c r="G120" s="21">
        <v>11520</v>
      </c>
      <c r="H120" s="21">
        <f>PRODPLAN111213[[#This Row],[Production Jour ]]/3</f>
        <v>3840</v>
      </c>
      <c r="I120" s="4" t="s">
        <v>81</v>
      </c>
      <c r="J120" s="22">
        <v>3</v>
      </c>
      <c r="K120" s="51"/>
      <c r="L120" s="51"/>
      <c r="O120" s="51"/>
      <c r="P120" s="51"/>
      <c r="Q120" s="51"/>
      <c r="R120" s="23">
        <f>SUM(PRODPLAN111213[[#This Row],[14/12]:[20/12]])*PRODPLAN111213[[#This Row],[Porduction Groupe]]</f>
        <v>0</v>
      </c>
    </row>
    <row r="121" spans="2:18" hidden="1" x14ac:dyDescent="0.25">
      <c r="B121" s="2">
        <v>201912</v>
      </c>
      <c r="C121" s="4" t="s">
        <v>60</v>
      </c>
      <c r="D121" s="26" t="s">
        <v>16</v>
      </c>
      <c r="E121" s="20" t="s">
        <v>72</v>
      </c>
      <c r="F121" s="4" t="s">
        <v>86</v>
      </c>
      <c r="G121" s="21">
        <v>11520</v>
      </c>
      <c r="H121" s="21">
        <f>PRODPLAN111213[[#This Row],[Production Jour ]]/3</f>
        <v>3840</v>
      </c>
      <c r="I121" s="4" t="s">
        <v>82</v>
      </c>
      <c r="J121" s="22">
        <v>3</v>
      </c>
      <c r="K121" s="51"/>
      <c r="L121" s="51"/>
      <c r="O121" s="51"/>
      <c r="P121" s="51"/>
      <c r="Q121" s="51"/>
      <c r="R121" s="23">
        <f>SUM(PRODPLAN111213[[#This Row],[14/12]:[20/12]])*PRODPLAN111213[[#This Row],[Porduction Groupe]]</f>
        <v>0</v>
      </c>
    </row>
    <row r="122" spans="2:18" hidden="1" x14ac:dyDescent="0.25">
      <c r="B122" s="2">
        <v>201912</v>
      </c>
      <c r="C122" s="4" t="s">
        <v>60</v>
      </c>
      <c r="D122" s="26" t="s">
        <v>16</v>
      </c>
      <c r="E122" s="20" t="s">
        <v>72</v>
      </c>
      <c r="F122" s="4" t="s">
        <v>86</v>
      </c>
      <c r="G122" s="21">
        <v>11520</v>
      </c>
      <c r="H122" s="21">
        <f>PRODPLAN111213[[#This Row],[Production Jour ]]/3</f>
        <v>3840</v>
      </c>
      <c r="I122" s="4" t="s">
        <v>83</v>
      </c>
      <c r="J122" s="22">
        <v>3</v>
      </c>
      <c r="K122" s="51"/>
      <c r="L122" s="51"/>
      <c r="O122" s="51"/>
      <c r="P122" s="51"/>
      <c r="Q122" s="51"/>
      <c r="R122" s="23">
        <f>SUM(PRODPLAN111213[[#This Row],[14/12]:[20/12]])*PRODPLAN111213[[#This Row],[Porduction Groupe]]</f>
        <v>0</v>
      </c>
    </row>
    <row r="123" spans="2:18" hidden="1" x14ac:dyDescent="0.25">
      <c r="B123" s="2">
        <v>201912</v>
      </c>
      <c r="C123" s="4" t="s">
        <v>60</v>
      </c>
      <c r="D123" s="26" t="s">
        <v>16</v>
      </c>
      <c r="E123" s="20" t="s">
        <v>72</v>
      </c>
      <c r="F123" s="4" t="s">
        <v>86</v>
      </c>
      <c r="G123" s="21">
        <v>11520</v>
      </c>
      <c r="H123" s="21">
        <f>PRODPLAN111213[[#This Row],[Production Jour ]]/3</f>
        <v>3840</v>
      </c>
      <c r="I123" s="4" t="s">
        <v>84</v>
      </c>
      <c r="J123" s="22">
        <v>3</v>
      </c>
      <c r="K123" s="51"/>
      <c r="L123" s="51"/>
      <c r="O123" s="51"/>
      <c r="P123" s="51"/>
      <c r="Q123" s="51"/>
      <c r="R123" s="23">
        <f>SUM(PRODPLAN111213[[#This Row],[14/12]:[20/12]])*PRODPLAN111213[[#This Row],[Porduction Groupe]]</f>
        <v>0</v>
      </c>
    </row>
    <row r="124" spans="2:18" hidden="1" x14ac:dyDescent="0.25">
      <c r="B124" s="2">
        <v>201912</v>
      </c>
      <c r="C124" s="4" t="s">
        <v>60</v>
      </c>
      <c r="D124" s="26" t="s">
        <v>16</v>
      </c>
      <c r="E124" s="20" t="s">
        <v>72</v>
      </c>
      <c r="F124" s="4" t="s">
        <v>87</v>
      </c>
      <c r="G124" s="21">
        <v>7800</v>
      </c>
      <c r="H124" s="21">
        <f>PRODPLAN111213[[#This Row],[Production Jour ]]/3</f>
        <v>2600</v>
      </c>
      <c r="I124" s="4" t="s">
        <v>81</v>
      </c>
      <c r="J124" s="22">
        <v>3</v>
      </c>
      <c r="K124" s="51"/>
      <c r="L124" s="51"/>
      <c r="O124" s="51"/>
      <c r="P124" s="51"/>
      <c r="Q124" s="51"/>
      <c r="R124" s="23">
        <f>SUM(PRODPLAN111213[[#This Row],[14/12]:[20/12]])*PRODPLAN111213[[#This Row],[Porduction Groupe]]</f>
        <v>0</v>
      </c>
    </row>
    <row r="125" spans="2:18" hidden="1" x14ac:dyDescent="0.25">
      <c r="B125" s="2">
        <v>201912</v>
      </c>
      <c r="C125" s="4" t="s">
        <v>60</v>
      </c>
      <c r="D125" s="26" t="s">
        <v>16</v>
      </c>
      <c r="E125" s="20" t="s">
        <v>72</v>
      </c>
      <c r="F125" s="4" t="s">
        <v>87</v>
      </c>
      <c r="G125" s="21">
        <v>7800</v>
      </c>
      <c r="H125" s="21">
        <f>PRODPLAN111213[[#This Row],[Production Jour ]]/3</f>
        <v>2600</v>
      </c>
      <c r="I125" s="4" t="s">
        <v>82</v>
      </c>
      <c r="J125" s="22">
        <v>3</v>
      </c>
      <c r="K125" s="51"/>
      <c r="L125" s="51"/>
      <c r="O125" s="51"/>
      <c r="P125" s="51"/>
      <c r="Q125" s="51"/>
      <c r="R125" s="23">
        <f>SUM(PRODPLAN111213[[#This Row],[14/12]:[20/12]])*PRODPLAN111213[[#This Row],[Porduction Groupe]]</f>
        <v>0</v>
      </c>
    </row>
    <row r="126" spans="2:18" hidden="1" x14ac:dyDescent="0.25">
      <c r="B126" s="2">
        <v>201912</v>
      </c>
      <c r="C126" s="4" t="s">
        <v>60</v>
      </c>
      <c r="D126" s="26" t="s">
        <v>16</v>
      </c>
      <c r="E126" s="20" t="s">
        <v>72</v>
      </c>
      <c r="F126" s="4" t="s">
        <v>87</v>
      </c>
      <c r="G126" s="21">
        <v>7800</v>
      </c>
      <c r="H126" s="21">
        <f>PRODPLAN111213[[#This Row],[Production Jour ]]/3</f>
        <v>2600</v>
      </c>
      <c r="I126" s="4" t="s">
        <v>83</v>
      </c>
      <c r="J126" s="22">
        <v>3</v>
      </c>
      <c r="K126" s="51"/>
      <c r="L126" s="51"/>
      <c r="O126" s="51"/>
      <c r="P126" s="51"/>
      <c r="Q126" s="51"/>
      <c r="R126" s="23">
        <f>SUM(PRODPLAN111213[[#This Row],[14/12]:[20/12]])*PRODPLAN111213[[#This Row],[Porduction Groupe]]</f>
        <v>0</v>
      </c>
    </row>
    <row r="127" spans="2:18" hidden="1" x14ac:dyDescent="0.25">
      <c r="B127" s="2">
        <v>201912</v>
      </c>
      <c r="C127" s="4" t="s">
        <v>60</v>
      </c>
      <c r="D127" s="26" t="s">
        <v>16</v>
      </c>
      <c r="E127" s="20" t="s">
        <v>72</v>
      </c>
      <c r="F127" s="4" t="s">
        <v>87</v>
      </c>
      <c r="G127" s="21">
        <v>7800</v>
      </c>
      <c r="H127" s="21">
        <f>PRODPLAN111213[[#This Row],[Production Jour ]]/3</f>
        <v>2600</v>
      </c>
      <c r="I127" s="4" t="s">
        <v>84</v>
      </c>
      <c r="J127" s="22">
        <v>3</v>
      </c>
      <c r="K127" s="51"/>
      <c r="L127" s="51"/>
      <c r="O127" s="51"/>
      <c r="P127" s="51"/>
      <c r="Q127" s="51"/>
      <c r="R127" s="23">
        <f>SUM(PRODPLAN111213[[#This Row],[14/12]:[20/12]])*PRODPLAN111213[[#This Row],[Porduction Groupe]]</f>
        <v>0</v>
      </c>
    </row>
    <row r="128" spans="2:18" hidden="1" x14ac:dyDescent="0.25">
      <c r="B128" s="2">
        <v>201912</v>
      </c>
      <c r="C128" s="4" t="s">
        <v>60</v>
      </c>
      <c r="D128" s="26" t="s">
        <v>16</v>
      </c>
      <c r="E128" s="20" t="s">
        <v>72</v>
      </c>
      <c r="F128" s="4" t="s">
        <v>88</v>
      </c>
      <c r="G128" s="21">
        <v>7000</v>
      </c>
      <c r="H128" s="21">
        <f>PRODPLAN111213[[#This Row],[Production Jour ]]/3</f>
        <v>2333.3333333333335</v>
      </c>
      <c r="I128" s="4" t="s">
        <v>40</v>
      </c>
      <c r="J128" s="22">
        <v>3</v>
      </c>
      <c r="K128" s="51"/>
      <c r="L128" s="51"/>
      <c r="O128" s="51"/>
      <c r="P128" s="54"/>
      <c r="Q128" s="51"/>
      <c r="R128" s="23">
        <f>SUM(PRODPLAN111213[[#This Row],[14/12]:[20/12]])*PRODPLAN111213[[#This Row],[Porduction Groupe]]</f>
        <v>0</v>
      </c>
    </row>
    <row r="129" spans="2:18" hidden="1" x14ac:dyDescent="0.25">
      <c r="B129" s="2">
        <v>201912</v>
      </c>
      <c r="C129" s="4" t="s">
        <v>60</v>
      </c>
      <c r="D129" s="26" t="s">
        <v>33</v>
      </c>
      <c r="E129" s="31" t="s">
        <v>173</v>
      </c>
      <c r="F129" s="4" t="s">
        <v>89</v>
      </c>
      <c r="G129" s="21">
        <v>5760</v>
      </c>
      <c r="H129" s="21">
        <f>PRODPLAN111213[[#This Row],[Production Jour ]]/3</f>
        <v>1920</v>
      </c>
      <c r="I129" s="21" t="s">
        <v>55</v>
      </c>
      <c r="J129" s="22">
        <v>3</v>
      </c>
      <c r="K129" s="51"/>
      <c r="L129" s="51"/>
      <c r="O129" s="51"/>
      <c r="P129" s="51"/>
      <c r="Q129" s="51"/>
      <c r="R129" s="23">
        <f>SUM(PRODPLAN111213[[#This Row],[14/12]:[20/12]])*PRODPLAN111213[[#This Row],[Porduction Groupe]]</f>
        <v>0</v>
      </c>
    </row>
    <row r="130" spans="2:18" hidden="1" x14ac:dyDescent="0.25">
      <c r="B130" s="2">
        <v>201912</v>
      </c>
      <c r="C130" s="4" t="s">
        <v>60</v>
      </c>
      <c r="D130" s="26" t="s">
        <v>33</v>
      </c>
      <c r="E130" s="31" t="s">
        <v>173</v>
      </c>
      <c r="F130" s="4" t="s">
        <v>89</v>
      </c>
      <c r="G130" s="21">
        <v>5760</v>
      </c>
      <c r="H130" s="21">
        <f>PRODPLAN111213[[#This Row],[Production Jour ]]/3</f>
        <v>1920</v>
      </c>
      <c r="I130" s="21" t="s">
        <v>40</v>
      </c>
      <c r="J130" s="22">
        <v>3</v>
      </c>
      <c r="K130" s="51"/>
      <c r="L130" s="51"/>
      <c r="O130" s="51"/>
      <c r="P130" s="51"/>
      <c r="Q130" s="51"/>
      <c r="R130" s="23">
        <f>SUM(PRODPLAN111213[[#This Row],[14/12]:[20/12]])*PRODPLAN111213[[#This Row],[Porduction Groupe]]</f>
        <v>0</v>
      </c>
    </row>
    <row r="131" spans="2:18" hidden="1" x14ac:dyDescent="0.25">
      <c r="B131" s="2">
        <v>201912</v>
      </c>
      <c r="C131" s="4" t="s">
        <v>60</v>
      </c>
      <c r="D131" s="26" t="s">
        <v>33</v>
      </c>
      <c r="E131" s="31" t="s">
        <v>173</v>
      </c>
      <c r="F131" s="4" t="s">
        <v>89</v>
      </c>
      <c r="G131" s="21">
        <v>5760</v>
      </c>
      <c r="H131" s="21">
        <f>PRODPLAN111213[[#This Row],[Production Jour ]]/3</f>
        <v>1920</v>
      </c>
      <c r="I131" s="21" t="s">
        <v>20</v>
      </c>
      <c r="J131" s="22">
        <v>3</v>
      </c>
      <c r="K131" s="51"/>
      <c r="L131" s="51"/>
      <c r="O131" s="51"/>
      <c r="P131" s="51"/>
      <c r="Q131" s="51"/>
      <c r="R131" s="23">
        <f>SUM(PRODPLAN111213[[#This Row],[14/12]:[20/12]])*PRODPLAN111213[[#This Row],[Porduction Groupe]]</f>
        <v>0</v>
      </c>
    </row>
    <row r="132" spans="2:18" hidden="1" x14ac:dyDescent="0.25">
      <c r="B132" s="2">
        <v>201912</v>
      </c>
      <c r="C132" s="4" t="s">
        <v>60</v>
      </c>
      <c r="D132" s="26" t="s">
        <v>33</v>
      </c>
      <c r="E132" s="31" t="s">
        <v>173</v>
      </c>
      <c r="F132" s="4" t="s">
        <v>89</v>
      </c>
      <c r="G132" s="21">
        <v>5760</v>
      </c>
      <c r="H132" s="21">
        <f>PRODPLAN111213[[#This Row],[Production Jour ]]/3</f>
        <v>1920</v>
      </c>
      <c r="I132" s="21" t="s">
        <v>42</v>
      </c>
      <c r="J132" s="22">
        <v>3</v>
      </c>
      <c r="K132" s="51"/>
      <c r="L132" s="51"/>
      <c r="O132" s="51"/>
      <c r="P132" s="51"/>
      <c r="Q132" s="51"/>
      <c r="R132" s="23">
        <f>SUM(PRODPLAN111213[[#This Row],[14/12]:[20/12]])*PRODPLAN111213[[#This Row],[Porduction Groupe]]</f>
        <v>0</v>
      </c>
    </row>
    <row r="133" spans="2:18" hidden="1" x14ac:dyDescent="0.25">
      <c r="B133" s="2">
        <v>201912</v>
      </c>
      <c r="C133" s="4" t="s">
        <v>60</v>
      </c>
      <c r="D133" s="26" t="s">
        <v>33</v>
      </c>
      <c r="E133" s="31" t="s">
        <v>173</v>
      </c>
      <c r="F133" s="4" t="s">
        <v>89</v>
      </c>
      <c r="G133" s="21">
        <v>5760</v>
      </c>
      <c r="H133" s="21">
        <f>PRODPLAN111213[[#This Row],[Production Jour ]]/3</f>
        <v>1920</v>
      </c>
      <c r="I133" s="21" t="s">
        <v>56</v>
      </c>
      <c r="J133" s="22">
        <v>3</v>
      </c>
      <c r="K133" s="51"/>
      <c r="L133" s="51"/>
      <c r="O133" s="51"/>
      <c r="P133" s="51"/>
      <c r="Q133" s="51"/>
      <c r="R133" s="23">
        <f>SUM(PRODPLAN111213[[#This Row],[14/12]:[20/12]])*PRODPLAN111213[[#This Row],[Porduction Groupe]]</f>
        <v>0</v>
      </c>
    </row>
    <row r="134" spans="2:18" hidden="1" x14ac:dyDescent="0.25">
      <c r="B134" s="2">
        <v>201912</v>
      </c>
      <c r="C134" s="4" t="s">
        <v>60</v>
      </c>
      <c r="D134" s="26" t="s">
        <v>33</v>
      </c>
      <c r="E134" s="31" t="s">
        <v>173</v>
      </c>
      <c r="F134" s="4" t="s">
        <v>89</v>
      </c>
      <c r="G134" s="21">
        <v>5760</v>
      </c>
      <c r="H134" s="21">
        <f>PRODPLAN111213[[#This Row],[Production Jour ]]/3</f>
        <v>1920</v>
      </c>
      <c r="I134" s="21" t="s">
        <v>47</v>
      </c>
      <c r="J134" s="22">
        <v>3</v>
      </c>
      <c r="K134" s="51"/>
      <c r="L134" s="51"/>
      <c r="O134" s="51"/>
      <c r="P134" s="51"/>
      <c r="Q134" s="51"/>
      <c r="R134" s="23">
        <f>SUM(PRODPLAN111213[[#This Row],[14/12]:[20/12]])*PRODPLAN111213[[#This Row],[Porduction Groupe]]</f>
        <v>0</v>
      </c>
    </row>
    <row r="135" spans="2:18" x14ac:dyDescent="0.25">
      <c r="B135" s="2">
        <v>201912</v>
      </c>
      <c r="C135" s="4" t="s">
        <v>60</v>
      </c>
      <c r="D135" s="26" t="s">
        <v>33</v>
      </c>
      <c r="E135" s="31" t="s">
        <v>173</v>
      </c>
      <c r="F135" s="4" t="s">
        <v>89</v>
      </c>
      <c r="G135" s="42">
        <v>5760</v>
      </c>
      <c r="H135" s="21">
        <f>PRODPLAN111213[[#This Row],[Production Jour ]]/3</f>
        <v>1920</v>
      </c>
      <c r="I135" s="42" t="s">
        <v>93</v>
      </c>
      <c r="J135" s="41">
        <v>3</v>
      </c>
      <c r="K135" s="53"/>
      <c r="L135" s="53">
        <v>3</v>
      </c>
      <c r="M135" s="53">
        <v>3</v>
      </c>
      <c r="N135" s="53">
        <v>3</v>
      </c>
      <c r="O135" s="53">
        <v>3</v>
      </c>
      <c r="P135" s="53">
        <v>3</v>
      </c>
      <c r="Q135" s="53"/>
      <c r="R135" s="46">
        <f>SUM(PRODPLAN111213[[#This Row],[14/12]:[20/12]])*PRODPLAN111213[[#This Row],[Porduction Groupe]]</f>
        <v>28800</v>
      </c>
    </row>
    <row r="136" spans="2:18" hidden="1" x14ac:dyDescent="0.25">
      <c r="B136" s="2">
        <v>201912</v>
      </c>
      <c r="C136" s="4" t="s">
        <v>60</v>
      </c>
      <c r="D136" s="26" t="s">
        <v>33</v>
      </c>
      <c r="E136" s="31" t="s">
        <v>173</v>
      </c>
      <c r="F136" s="4" t="s">
        <v>161</v>
      </c>
      <c r="G136" s="21">
        <v>1200</v>
      </c>
      <c r="H136" s="21">
        <f>PRODPLAN111213[[#This Row],[Production Jour ]]/3</f>
        <v>400</v>
      </c>
      <c r="I136" s="21" t="s">
        <v>90</v>
      </c>
      <c r="J136" s="22">
        <v>3</v>
      </c>
      <c r="K136" s="51"/>
      <c r="L136" s="51"/>
      <c r="O136" s="51"/>
      <c r="P136" s="51"/>
      <c r="Q136" s="51"/>
      <c r="R136" s="23">
        <f>SUM(PRODPLAN111213[[#This Row],[14/12]:[20/12]])*PRODPLAN111213[[#This Row],[Porduction Groupe]]</f>
        <v>0</v>
      </c>
    </row>
    <row r="137" spans="2:18" hidden="1" x14ac:dyDescent="0.25">
      <c r="B137" s="2">
        <v>201912</v>
      </c>
      <c r="C137" s="4" t="s">
        <v>60</v>
      </c>
      <c r="D137" s="26" t="s">
        <v>33</v>
      </c>
      <c r="E137" s="31" t="s">
        <v>173</v>
      </c>
      <c r="F137" s="4" t="s">
        <v>91</v>
      </c>
      <c r="G137" s="21">
        <v>2200</v>
      </c>
      <c r="H137" s="21">
        <f>PRODPLAN111213[[#This Row],[Production Jour ]]/3</f>
        <v>733.33333333333337</v>
      </c>
      <c r="I137" s="21" t="s">
        <v>92</v>
      </c>
      <c r="J137" s="22">
        <v>3</v>
      </c>
      <c r="K137" s="51"/>
      <c r="L137" s="51"/>
      <c r="O137" s="51"/>
      <c r="P137" s="51"/>
      <c r="Q137" s="51"/>
      <c r="R137" s="23">
        <f>SUM(PRODPLAN111213[[#This Row],[14/12]:[20/12]])*PRODPLAN111213[[#This Row],[Porduction Groupe]]</f>
        <v>0</v>
      </c>
    </row>
    <row r="138" spans="2:18" hidden="1" x14ac:dyDescent="0.25">
      <c r="B138" s="2">
        <v>201912</v>
      </c>
      <c r="C138" s="4" t="s">
        <v>60</v>
      </c>
      <c r="D138" s="26" t="s">
        <v>33</v>
      </c>
      <c r="E138" s="31" t="s">
        <v>173</v>
      </c>
      <c r="F138" s="4" t="s">
        <v>91</v>
      </c>
      <c r="G138" s="21">
        <v>4400</v>
      </c>
      <c r="H138" s="21">
        <f>PRODPLAN111213[[#This Row],[Production Jour ]]/3</f>
        <v>1466.6666666666667</v>
      </c>
      <c r="I138" s="21" t="s">
        <v>93</v>
      </c>
      <c r="J138" s="22">
        <v>3</v>
      </c>
      <c r="K138" s="51"/>
      <c r="L138" s="51"/>
      <c r="O138" s="51"/>
      <c r="P138" s="51"/>
      <c r="Q138" s="51"/>
      <c r="R138" s="23">
        <f>SUM(PRODPLAN111213[[#This Row],[14/12]:[20/12]])*PRODPLAN111213[[#This Row],[Porduction Groupe]]</f>
        <v>0</v>
      </c>
    </row>
    <row r="139" spans="2:18" hidden="1" x14ac:dyDescent="0.25">
      <c r="B139" s="2">
        <v>201912</v>
      </c>
      <c r="C139" s="4" t="s">
        <v>60</v>
      </c>
      <c r="D139" s="26" t="s">
        <v>33</v>
      </c>
      <c r="E139" s="32" t="s">
        <v>174</v>
      </c>
      <c r="F139" s="4" t="s">
        <v>89</v>
      </c>
      <c r="G139" s="21">
        <v>5000</v>
      </c>
      <c r="H139" s="21">
        <f>PRODPLAN111213[[#This Row],[Production Jour ]]/3</f>
        <v>1666.6666666666667</v>
      </c>
      <c r="I139" s="21" t="s">
        <v>55</v>
      </c>
      <c r="J139" s="22">
        <v>3</v>
      </c>
      <c r="K139" s="51"/>
      <c r="L139" s="51"/>
      <c r="O139" s="51"/>
      <c r="P139" s="51"/>
      <c r="Q139" s="51"/>
      <c r="R139" s="23">
        <f>SUM(PRODPLAN111213[[#This Row],[14/12]:[20/12]])*PRODPLAN111213[[#This Row],[Porduction Groupe]]</f>
        <v>0</v>
      </c>
    </row>
    <row r="140" spans="2:18" hidden="1" x14ac:dyDescent="0.25">
      <c r="B140" s="2">
        <v>201912</v>
      </c>
      <c r="C140" s="4" t="s">
        <v>60</v>
      </c>
      <c r="D140" s="26" t="s">
        <v>33</v>
      </c>
      <c r="E140" s="32" t="s">
        <v>174</v>
      </c>
      <c r="F140" s="4" t="s">
        <v>89</v>
      </c>
      <c r="G140" s="21">
        <v>5000</v>
      </c>
      <c r="H140" s="21">
        <f>PRODPLAN111213[[#This Row],[Production Jour ]]/3</f>
        <v>1666.6666666666667</v>
      </c>
      <c r="I140" s="21" t="s">
        <v>40</v>
      </c>
      <c r="J140" s="22">
        <v>3</v>
      </c>
      <c r="K140" s="51"/>
      <c r="L140" s="55"/>
      <c r="M140" s="55"/>
      <c r="N140" s="55"/>
      <c r="O140" s="55"/>
      <c r="P140" s="55"/>
      <c r="Q140" s="51"/>
      <c r="R140" s="23">
        <f>SUM(PRODPLAN111213[[#This Row],[14/12]:[20/12]])*PRODPLAN111213[[#This Row],[Porduction Groupe]]</f>
        <v>0</v>
      </c>
    </row>
    <row r="141" spans="2:18" x14ac:dyDescent="0.25">
      <c r="B141" s="2">
        <v>201912</v>
      </c>
      <c r="C141" s="4" t="s">
        <v>60</v>
      </c>
      <c r="D141" s="26" t="s">
        <v>33</v>
      </c>
      <c r="E141" s="32" t="s">
        <v>174</v>
      </c>
      <c r="F141" s="4" t="s">
        <v>89</v>
      </c>
      <c r="G141" s="21">
        <v>5000</v>
      </c>
      <c r="H141" s="21">
        <f>PRODPLAN111213[[#This Row],[Production Jour ]]/3</f>
        <v>1666.6666666666667</v>
      </c>
      <c r="I141" s="21" t="s">
        <v>42</v>
      </c>
      <c r="J141" s="22">
        <v>3</v>
      </c>
      <c r="K141" s="51"/>
      <c r="L141" s="51">
        <v>3</v>
      </c>
      <c r="M141" s="50">
        <v>3</v>
      </c>
      <c r="N141" s="50">
        <v>3</v>
      </c>
      <c r="O141" s="51">
        <v>3</v>
      </c>
      <c r="P141" s="51">
        <v>3</v>
      </c>
      <c r="Q141" s="51"/>
      <c r="R141" s="23">
        <f>SUM(PRODPLAN111213[[#This Row],[14/12]:[20/12]])*PRODPLAN111213[[#This Row],[Porduction Groupe]]</f>
        <v>25000</v>
      </c>
    </row>
    <row r="142" spans="2:18" hidden="1" x14ac:dyDescent="0.25">
      <c r="B142" s="2">
        <v>201912</v>
      </c>
      <c r="C142" s="4" t="s">
        <v>60</v>
      </c>
      <c r="D142" s="26" t="s">
        <v>33</v>
      </c>
      <c r="E142" s="32" t="s">
        <v>174</v>
      </c>
      <c r="F142" s="4" t="s">
        <v>89</v>
      </c>
      <c r="G142" s="21">
        <v>5000</v>
      </c>
      <c r="H142" s="21">
        <f>PRODPLAN111213[[#This Row],[Production Jour ]]/3</f>
        <v>1666.6666666666667</v>
      </c>
      <c r="I142" s="21" t="s">
        <v>42</v>
      </c>
      <c r="J142" s="22">
        <v>3</v>
      </c>
      <c r="K142" s="51"/>
      <c r="L142" s="51"/>
      <c r="O142" s="51"/>
      <c r="P142" s="51"/>
      <c r="Q142" s="51"/>
      <c r="R142" s="23">
        <f>SUM(PRODPLAN111213[[#This Row],[14/12]:[20/12]])*PRODPLAN111213[[#This Row],[Porduction Groupe]]</f>
        <v>0</v>
      </c>
    </row>
    <row r="143" spans="2:18" hidden="1" x14ac:dyDescent="0.25">
      <c r="B143" s="2">
        <v>201912</v>
      </c>
      <c r="C143" s="4" t="s">
        <v>60</v>
      </c>
      <c r="D143" s="26" t="s">
        <v>33</v>
      </c>
      <c r="E143" s="32" t="s">
        <v>174</v>
      </c>
      <c r="F143" s="4" t="s">
        <v>89</v>
      </c>
      <c r="G143" s="21">
        <v>5000</v>
      </c>
      <c r="H143" s="21">
        <f>PRODPLAN111213[[#This Row],[Production Jour ]]/3</f>
        <v>1666.6666666666667</v>
      </c>
      <c r="I143" s="21" t="s">
        <v>56</v>
      </c>
      <c r="J143" s="22">
        <v>3</v>
      </c>
      <c r="K143" s="51"/>
      <c r="L143" s="51"/>
      <c r="O143" s="51"/>
      <c r="P143" s="51"/>
      <c r="Q143" s="51"/>
      <c r="R143" s="23">
        <f>SUM(PRODPLAN111213[[#This Row],[14/12]:[20/12]])*PRODPLAN111213[[#This Row],[Porduction Groupe]]</f>
        <v>0</v>
      </c>
    </row>
    <row r="144" spans="2:18" hidden="1" x14ac:dyDescent="0.25">
      <c r="B144" s="2">
        <v>201912</v>
      </c>
      <c r="C144" s="4" t="s">
        <v>60</v>
      </c>
      <c r="D144" s="26" t="s">
        <v>33</v>
      </c>
      <c r="E144" s="32" t="s">
        <v>174</v>
      </c>
      <c r="F144" s="4" t="s">
        <v>89</v>
      </c>
      <c r="G144" s="21">
        <v>5000</v>
      </c>
      <c r="H144" s="21">
        <f>PRODPLAN111213[[#This Row],[Production Jour ]]/3</f>
        <v>1666.6666666666667</v>
      </c>
      <c r="I144" s="21" t="s">
        <v>47</v>
      </c>
      <c r="J144" s="22">
        <v>3</v>
      </c>
      <c r="K144" s="51"/>
      <c r="L144" s="51"/>
      <c r="O144" s="51"/>
      <c r="P144" s="51"/>
      <c r="Q144" s="51"/>
      <c r="R144" s="23">
        <f>SUM(PRODPLAN111213[[#This Row],[14/12]:[20/12]])*PRODPLAN111213[[#This Row],[Porduction Groupe]]</f>
        <v>0</v>
      </c>
    </row>
    <row r="145" spans="2:18" hidden="1" x14ac:dyDescent="0.25">
      <c r="B145" s="2">
        <v>201912</v>
      </c>
      <c r="C145" s="4" t="s">
        <v>60</v>
      </c>
      <c r="D145" s="26" t="s">
        <v>33</v>
      </c>
      <c r="E145" s="32" t="s">
        <v>174</v>
      </c>
      <c r="F145" s="26" t="s">
        <v>58</v>
      </c>
      <c r="G145" s="21">
        <v>5880</v>
      </c>
      <c r="H145" s="21">
        <f>PRODPLAN111213[[#This Row],[Production Jour ]]/3</f>
        <v>1960</v>
      </c>
      <c r="I145" s="21" t="s">
        <v>59</v>
      </c>
      <c r="J145" s="22">
        <v>3</v>
      </c>
      <c r="K145" s="51"/>
      <c r="L145" s="51"/>
      <c r="O145" s="51"/>
      <c r="P145" s="51"/>
      <c r="Q145" s="51"/>
      <c r="R145" s="23">
        <f>SUM(PRODPLAN111213[[#This Row],[14/12]:[20/12]])*PRODPLAN111213[[#This Row],[Porduction Groupe]]</f>
        <v>0</v>
      </c>
    </row>
    <row r="146" spans="2:18" hidden="1" x14ac:dyDescent="0.25">
      <c r="B146" s="2">
        <v>201912</v>
      </c>
      <c r="C146" s="4" t="s">
        <v>60</v>
      </c>
      <c r="D146" s="26" t="s">
        <v>33</v>
      </c>
      <c r="E146" s="32" t="s">
        <v>174</v>
      </c>
      <c r="F146" s="26" t="s">
        <v>45</v>
      </c>
      <c r="G146" s="21">
        <v>3700</v>
      </c>
      <c r="H146" s="21">
        <f>PRODPLAN111213[[#This Row],[Production Jour ]]/3</f>
        <v>1233.3333333333333</v>
      </c>
      <c r="I146" s="21" t="s">
        <v>59</v>
      </c>
      <c r="J146" s="22">
        <v>3</v>
      </c>
      <c r="K146" s="51"/>
      <c r="L146" s="51"/>
      <c r="O146" s="51"/>
      <c r="P146" s="51"/>
      <c r="Q146" s="51"/>
      <c r="R146" s="23">
        <f>SUM(PRODPLAN111213[[#This Row],[14/12]:[20/12]])*PRODPLAN111213[[#This Row],[Porduction Groupe]]</f>
        <v>0</v>
      </c>
    </row>
    <row r="147" spans="2:18" hidden="1" x14ac:dyDescent="0.25">
      <c r="B147" s="2">
        <v>201912</v>
      </c>
      <c r="C147" s="4" t="s">
        <v>60</v>
      </c>
      <c r="D147" s="26" t="s">
        <v>33</v>
      </c>
      <c r="E147" s="32" t="s">
        <v>174</v>
      </c>
      <c r="F147" s="26" t="s">
        <v>45</v>
      </c>
      <c r="G147" s="21">
        <v>5880</v>
      </c>
      <c r="H147" s="21">
        <f>PRODPLAN111213[[#This Row],[Production Jour ]]/3</f>
        <v>1960</v>
      </c>
      <c r="I147" s="21" t="s">
        <v>40</v>
      </c>
      <c r="J147" s="22">
        <v>3</v>
      </c>
      <c r="K147" s="51"/>
      <c r="L147" s="51"/>
      <c r="O147" s="51"/>
      <c r="P147" s="51"/>
      <c r="Q147" s="51"/>
      <c r="R147" s="23">
        <f>SUM(PRODPLAN111213[[#This Row],[14/12]:[20/12]])*PRODPLAN111213[[#This Row],[Porduction Groupe]]</f>
        <v>0</v>
      </c>
    </row>
    <row r="148" spans="2:18" hidden="1" x14ac:dyDescent="0.25">
      <c r="B148" s="2">
        <v>201912</v>
      </c>
      <c r="C148" s="4" t="s">
        <v>60</v>
      </c>
      <c r="D148" s="26" t="s">
        <v>33</v>
      </c>
      <c r="E148" s="32" t="s">
        <v>174</v>
      </c>
      <c r="F148" s="26" t="s">
        <v>45</v>
      </c>
      <c r="G148" s="21">
        <v>5880</v>
      </c>
      <c r="H148" s="21">
        <f>PRODPLAN111213[[#This Row],[Production Jour ]]/3</f>
        <v>1960</v>
      </c>
      <c r="I148" s="21" t="s">
        <v>20</v>
      </c>
      <c r="J148" s="22">
        <v>3</v>
      </c>
      <c r="K148" s="51"/>
      <c r="L148" s="51"/>
      <c r="O148" s="51"/>
      <c r="P148" s="51"/>
      <c r="Q148" s="51"/>
      <c r="R148" s="23">
        <f>SUM(PRODPLAN111213[[#This Row],[14/12]:[20/12]])*PRODPLAN111213[[#This Row],[Porduction Groupe]]</f>
        <v>0</v>
      </c>
    </row>
    <row r="149" spans="2:18" hidden="1" x14ac:dyDescent="0.25">
      <c r="B149" s="2">
        <v>201912</v>
      </c>
      <c r="C149" s="4" t="s">
        <v>60</v>
      </c>
      <c r="D149" s="26" t="s">
        <v>33</v>
      </c>
      <c r="E149" s="32" t="s">
        <v>174</v>
      </c>
      <c r="F149" s="26" t="s">
        <v>45</v>
      </c>
      <c r="G149" s="21">
        <v>5880</v>
      </c>
      <c r="H149" s="21">
        <f>PRODPLAN111213[[#This Row],[Production Jour ]]/3</f>
        <v>1960</v>
      </c>
      <c r="I149" s="21" t="s">
        <v>46</v>
      </c>
      <c r="J149" s="22">
        <v>3</v>
      </c>
      <c r="K149" s="51"/>
      <c r="L149" s="51"/>
      <c r="O149" s="51"/>
      <c r="P149" s="51"/>
      <c r="Q149" s="51"/>
      <c r="R149" s="23">
        <f>SUM(PRODPLAN111213[[#This Row],[14/12]:[20/12]])*PRODPLAN111213[[#This Row],[Porduction Groupe]]</f>
        <v>0</v>
      </c>
    </row>
    <row r="150" spans="2:18" hidden="1" x14ac:dyDescent="0.25">
      <c r="B150" s="2">
        <v>201912</v>
      </c>
      <c r="C150" s="4" t="s">
        <v>60</v>
      </c>
      <c r="D150" s="26" t="s">
        <v>33</v>
      </c>
      <c r="E150" s="32" t="s">
        <v>174</v>
      </c>
      <c r="F150" s="26" t="s">
        <v>45</v>
      </c>
      <c r="G150" s="21">
        <v>5880</v>
      </c>
      <c r="H150" s="21">
        <f>PRODPLAN111213[[#This Row],[Production Jour ]]/3</f>
        <v>1960</v>
      </c>
      <c r="I150" s="21" t="s">
        <v>42</v>
      </c>
      <c r="J150" s="22">
        <v>3</v>
      </c>
      <c r="K150" s="51"/>
      <c r="L150" s="51"/>
      <c r="O150" s="51"/>
      <c r="P150" s="51"/>
      <c r="Q150" s="51"/>
      <c r="R150" s="23">
        <f>SUM(PRODPLAN111213[[#This Row],[14/12]:[20/12]])*PRODPLAN111213[[#This Row],[Porduction Groupe]]</f>
        <v>0</v>
      </c>
    </row>
    <row r="151" spans="2:18" hidden="1" x14ac:dyDescent="0.25">
      <c r="B151" s="2">
        <v>201912</v>
      </c>
      <c r="C151" s="4" t="s">
        <v>60</v>
      </c>
      <c r="D151" s="26" t="s">
        <v>33</v>
      </c>
      <c r="E151" s="32" t="s">
        <v>174</v>
      </c>
      <c r="F151" s="26" t="s">
        <v>45</v>
      </c>
      <c r="G151" s="21">
        <v>5880</v>
      </c>
      <c r="H151" s="21">
        <f>PRODPLAN111213[[#This Row],[Production Jour ]]/3</f>
        <v>1960</v>
      </c>
      <c r="I151" s="21" t="s">
        <v>47</v>
      </c>
      <c r="J151" s="22">
        <v>3</v>
      </c>
      <c r="K151" s="51"/>
      <c r="L151" s="51"/>
      <c r="O151" s="51"/>
      <c r="P151" s="51"/>
      <c r="Q151" s="51"/>
      <c r="R151" s="23">
        <f>SUM(PRODPLAN111213[[#This Row],[14/12]:[20/12]])*PRODPLAN111213[[#This Row],[Porduction Groupe]]</f>
        <v>0</v>
      </c>
    </row>
    <row r="152" spans="2:18" hidden="1" x14ac:dyDescent="0.25">
      <c r="B152" s="2">
        <v>201912</v>
      </c>
      <c r="C152" s="4" t="s">
        <v>60</v>
      </c>
      <c r="D152" s="26" t="s">
        <v>33</v>
      </c>
      <c r="E152" s="32" t="s">
        <v>174</v>
      </c>
      <c r="F152" s="26" t="s">
        <v>45</v>
      </c>
      <c r="G152" s="21">
        <v>5880</v>
      </c>
      <c r="H152" s="21">
        <f>PRODPLAN111213[[#This Row],[Production Jour ]]/3</f>
        <v>1960</v>
      </c>
      <c r="I152" s="21" t="s">
        <v>48</v>
      </c>
      <c r="J152" s="22">
        <v>3</v>
      </c>
      <c r="K152" s="51"/>
      <c r="L152" s="51"/>
      <c r="O152" s="51"/>
      <c r="P152" s="51"/>
      <c r="Q152" s="51"/>
      <c r="R152" s="23">
        <f>SUM(PRODPLAN111213[[#This Row],[14/12]:[20/12]])*PRODPLAN111213[[#This Row],[Porduction Groupe]]</f>
        <v>0</v>
      </c>
    </row>
    <row r="153" spans="2:18" hidden="1" x14ac:dyDescent="0.25">
      <c r="B153" s="2">
        <v>201912</v>
      </c>
      <c r="C153" s="4" t="s">
        <v>60</v>
      </c>
      <c r="D153" s="26" t="s">
        <v>33</v>
      </c>
      <c r="E153" s="32" t="s">
        <v>94</v>
      </c>
      <c r="F153" s="26" t="s">
        <v>95</v>
      </c>
      <c r="G153" s="21">
        <v>5880</v>
      </c>
      <c r="H153" s="21">
        <f>PRODPLAN111213[[#This Row],[Production Jour ]]/3</f>
        <v>1960</v>
      </c>
      <c r="I153" s="21" t="s">
        <v>96</v>
      </c>
      <c r="J153" s="22">
        <v>3</v>
      </c>
      <c r="K153" s="51"/>
      <c r="L153" s="51"/>
      <c r="O153" s="51"/>
      <c r="P153" s="51"/>
      <c r="Q153" s="51"/>
      <c r="R153" s="23">
        <f>SUM(PRODPLAN111213[[#This Row],[14/12]:[20/12]])*PRODPLAN111213[[#This Row],[Porduction Groupe]]</f>
        <v>0</v>
      </c>
    </row>
    <row r="154" spans="2:18" hidden="1" x14ac:dyDescent="0.25">
      <c r="B154" s="2">
        <v>201912</v>
      </c>
      <c r="C154" s="4" t="s">
        <v>60</v>
      </c>
      <c r="D154" s="26" t="s">
        <v>33</v>
      </c>
      <c r="E154" s="32" t="s">
        <v>94</v>
      </c>
      <c r="F154" s="26" t="s">
        <v>95</v>
      </c>
      <c r="G154" s="21">
        <v>5880</v>
      </c>
      <c r="H154" s="21">
        <f>PRODPLAN111213[[#This Row],[Production Jour ]]/3</f>
        <v>1960</v>
      </c>
      <c r="I154" s="21" t="s">
        <v>97</v>
      </c>
      <c r="J154" s="22">
        <v>3</v>
      </c>
      <c r="K154" s="51"/>
      <c r="L154" s="51"/>
      <c r="O154" s="51"/>
      <c r="P154" s="51"/>
      <c r="Q154" s="51"/>
      <c r="R154" s="23">
        <f>SUM(PRODPLAN111213[[#This Row],[14/12]:[20/12]])*PRODPLAN111213[[#This Row],[Porduction Groupe]]</f>
        <v>0</v>
      </c>
    </row>
    <row r="155" spans="2:18" hidden="1" x14ac:dyDescent="0.25">
      <c r="B155" s="2">
        <v>201912</v>
      </c>
      <c r="C155" s="4" t="s">
        <v>60</v>
      </c>
      <c r="D155" s="26" t="s">
        <v>33</v>
      </c>
      <c r="E155" s="32" t="s">
        <v>94</v>
      </c>
      <c r="F155" s="26" t="s">
        <v>95</v>
      </c>
      <c r="G155" s="21">
        <v>5880</v>
      </c>
      <c r="H155" s="21">
        <f>PRODPLAN111213[[#This Row],[Production Jour ]]/3</f>
        <v>1960</v>
      </c>
      <c r="I155" s="21" t="s">
        <v>98</v>
      </c>
      <c r="J155" s="22">
        <v>3</v>
      </c>
      <c r="K155" s="51"/>
      <c r="L155" s="51"/>
      <c r="O155" s="51"/>
      <c r="P155" s="51"/>
      <c r="Q155" s="51"/>
      <c r="R155" s="23">
        <f>SUM(PRODPLAN111213[[#This Row],[14/12]:[20/12]])*PRODPLAN111213[[#This Row],[Porduction Groupe]]</f>
        <v>0</v>
      </c>
    </row>
    <row r="156" spans="2:18" s="4" customFormat="1" hidden="1" x14ac:dyDescent="0.25">
      <c r="B156" s="2">
        <v>201912</v>
      </c>
      <c r="C156" s="4" t="s">
        <v>60</v>
      </c>
      <c r="D156" s="26" t="s">
        <v>33</v>
      </c>
      <c r="E156" s="25" t="s">
        <v>99</v>
      </c>
      <c r="F156" s="4" t="s">
        <v>51</v>
      </c>
      <c r="G156" s="21">
        <v>5760</v>
      </c>
      <c r="H156" s="21">
        <f>PRODPLAN111213[[#This Row],[Production Jour ]]/3</f>
        <v>1920</v>
      </c>
      <c r="I156" s="21" t="s">
        <v>100</v>
      </c>
      <c r="J156" s="22">
        <v>0</v>
      </c>
      <c r="K156" s="51"/>
      <c r="L156" s="51"/>
      <c r="M156" s="50"/>
      <c r="N156" s="50"/>
      <c r="O156" s="51"/>
      <c r="P156" s="51"/>
      <c r="Q156" s="51"/>
      <c r="R156" s="23">
        <f>SUM(PRODPLAN111213[[#This Row],[14/12]:[20/12]])*PRODPLAN111213[[#This Row],[Porduction Groupe]]</f>
        <v>0</v>
      </c>
    </row>
    <row r="157" spans="2:18" hidden="1" x14ac:dyDescent="0.25">
      <c r="B157" s="2">
        <v>201912</v>
      </c>
      <c r="C157" s="4" t="s">
        <v>60</v>
      </c>
      <c r="D157" s="26" t="s">
        <v>33</v>
      </c>
      <c r="E157" s="25" t="s">
        <v>99</v>
      </c>
      <c r="F157" s="4" t="s">
        <v>51</v>
      </c>
      <c r="G157" s="21">
        <v>3000</v>
      </c>
      <c r="H157" s="21">
        <f>PRODPLAN111213[[#This Row],[Production Jour ]]/3</f>
        <v>1000</v>
      </c>
      <c r="I157" s="4" t="s">
        <v>40</v>
      </c>
      <c r="J157" s="22">
        <v>0</v>
      </c>
      <c r="K157" s="51"/>
      <c r="L157" s="51"/>
      <c r="O157" s="51"/>
      <c r="P157" s="51"/>
      <c r="Q157" s="51"/>
      <c r="R157" s="23">
        <f>SUM(PRODPLAN111213[[#This Row],[14/12]:[20/12]])*PRODPLAN111213[[#This Row],[Porduction Groupe]]</f>
        <v>0</v>
      </c>
    </row>
    <row r="158" spans="2:18" hidden="1" x14ac:dyDescent="0.25">
      <c r="B158" s="2">
        <v>201912</v>
      </c>
      <c r="C158" s="4" t="s">
        <v>60</v>
      </c>
      <c r="D158" s="26" t="s">
        <v>33</v>
      </c>
      <c r="E158" s="25" t="s">
        <v>99</v>
      </c>
      <c r="F158" s="4" t="s">
        <v>51</v>
      </c>
      <c r="G158" s="21">
        <v>4500</v>
      </c>
      <c r="H158" s="21">
        <f>PRODPLAN111213[[#This Row],[Production Jour ]]/3</f>
        <v>1500</v>
      </c>
      <c r="I158" s="4" t="s">
        <v>20</v>
      </c>
      <c r="J158" s="22">
        <v>0</v>
      </c>
      <c r="K158" s="51"/>
      <c r="L158" s="51"/>
      <c r="O158" s="51"/>
      <c r="P158" s="51"/>
      <c r="Q158" s="51"/>
      <c r="R158" s="23">
        <f>SUM(PRODPLAN111213[[#This Row],[14/12]:[20/12]])*PRODPLAN111213[[#This Row],[Porduction Groupe]]</f>
        <v>0</v>
      </c>
    </row>
    <row r="159" spans="2:18" hidden="1" x14ac:dyDescent="0.25">
      <c r="B159" s="2">
        <v>201912</v>
      </c>
      <c r="C159" s="4" t="s">
        <v>60</v>
      </c>
      <c r="D159" s="26" t="s">
        <v>33</v>
      </c>
      <c r="E159" s="25" t="s">
        <v>99</v>
      </c>
      <c r="F159" s="4" t="s">
        <v>51</v>
      </c>
      <c r="G159" s="21">
        <v>5760</v>
      </c>
      <c r="H159" s="21">
        <f>PRODPLAN111213[[#This Row],[Production Jour ]]/3</f>
        <v>1920</v>
      </c>
      <c r="I159" s="4" t="s">
        <v>42</v>
      </c>
      <c r="J159" s="22">
        <v>0</v>
      </c>
      <c r="K159" s="51"/>
      <c r="L159" s="51"/>
      <c r="O159" s="51"/>
      <c r="P159" s="51"/>
      <c r="Q159" s="51"/>
      <c r="R159" s="23">
        <f>SUM(PRODPLAN111213[[#This Row],[14/12]:[20/12]])*PRODPLAN111213[[#This Row],[Porduction Groupe]]</f>
        <v>0</v>
      </c>
    </row>
    <row r="160" spans="2:18" hidden="1" x14ac:dyDescent="0.25">
      <c r="B160" s="2">
        <v>201912</v>
      </c>
      <c r="C160" s="4" t="s">
        <v>60</v>
      </c>
      <c r="D160" s="26" t="s">
        <v>33</v>
      </c>
      <c r="E160" s="25" t="s">
        <v>99</v>
      </c>
      <c r="F160" s="4" t="s">
        <v>51</v>
      </c>
      <c r="G160" s="21">
        <v>5760</v>
      </c>
      <c r="H160" s="21">
        <f>PRODPLAN111213[[#This Row],[Production Jour ]]/3</f>
        <v>1920</v>
      </c>
      <c r="I160" s="4" t="s">
        <v>56</v>
      </c>
      <c r="J160" s="22">
        <v>0</v>
      </c>
      <c r="K160" s="51"/>
      <c r="L160" s="51"/>
      <c r="O160" s="51"/>
      <c r="P160" s="51"/>
      <c r="Q160" s="51"/>
      <c r="R160" s="23">
        <f>SUM(PRODPLAN111213[[#This Row],[14/12]:[20/12]])*PRODPLAN111213[[#This Row],[Porduction Groupe]]</f>
        <v>0</v>
      </c>
    </row>
    <row r="161" spans="2:18" hidden="1" x14ac:dyDescent="0.25">
      <c r="B161" s="2">
        <v>201912</v>
      </c>
      <c r="C161" s="4" t="s">
        <v>60</v>
      </c>
      <c r="D161" s="26" t="s">
        <v>33</v>
      </c>
      <c r="E161" s="25" t="s">
        <v>99</v>
      </c>
      <c r="F161" s="4" t="s">
        <v>51</v>
      </c>
      <c r="G161" s="21">
        <v>5760</v>
      </c>
      <c r="H161" s="21">
        <f>PRODPLAN111213[[#This Row],[Production Jour ]]/3</f>
        <v>1920</v>
      </c>
      <c r="I161" s="4" t="s">
        <v>47</v>
      </c>
      <c r="J161" s="22">
        <v>0</v>
      </c>
      <c r="K161" s="51"/>
      <c r="L161" s="51"/>
      <c r="O161" s="51"/>
      <c r="P161" s="51"/>
      <c r="Q161" s="51"/>
      <c r="R161" s="23">
        <f>SUM(PRODPLAN111213[[#This Row],[14/12]:[20/12]])*PRODPLAN111213[[#This Row],[Porduction Groupe]]</f>
        <v>0</v>
      </c>
    </row>
    <row r="162" spans="2:18" hidden="1" x14ac:dyDescent="0.25">
      <c r="B162" s="2">
        <v>201912</v>
      </c>
      <c r="C162" s="4" t="s">
        <v>60</v>
      </c>
      <c r="D162" s="26" t="s">
        <v>33</v>
      </c>
      <c r="E162" s="25" t="s">
        <v>99</v>
      </c>
      <c r="F162" s="4" t="s">
        <v>51</v>
      </c>
      <c r="G162" s="21">
        <v>5760</v>
      </c>
      <c r="H162" s="21">
        <f>PRODPLAN111213[[#This Row],[Production Jour ]]/3</f>
        <v>1920</v>
      </c>
      <c r="I162" s="4" t="s">
        <v>101</v>
      </c>
      <c r="J162" s="22">
        <v>0</v>
      </c>
      <c r="K162" s="51"/>
      <c r="L162" s="51"/>
      <c r="O162" s="51"/>
      <c r="P162" s="51"/>
      <c r="Q162" s="51"/>
      <c r="R162" s="23">
        <f>SUM(PRODPLAN111213[[#This Row],[14/12]:[20/12]])*PRODPLAN111213[[#This Row],[Porduction Groupe]]</f>
        <v>0</v>
      </c>
    </row>
    <row r="163" spans="2:18" hidden="1" x14ac:dyDescent="0.25">
      <c r="B163" s="2">
        <v>201912</v>
      </c>
      <c r="C163" s="4" t="s">
        <v>60</v>
      </c>
      <c r="D163" s="26" t="s">
        <v>33</v>
      </c>
      <c r="E163" s="33" t="s">
        <v>102</v>
      </c>
      <c r="F163" s="4" t="s">
        <v>51</v>
      </c>
      <c r="G163" s="21">
        <v>5000</v>
      </c>
      <c r="H163" s="21">
        <f>PRODPLAN111213[[#This Row],[Production Jour ]]/3</f>
        <v>1666.6666666666667</v>
      </c>
      <c r="I163" s="4" t="s">
        <v>55</v>
      </c>
      <c r="J163" s="22">
        <v>3</v>
      </c>
      <c r="K163" s="51"/>
      <c r="L163" s="53"/>
      <c r="M163" s="53"/>
      <c r="N163" s="53"/>
      <c r="O163" s="53"/>
      <c r="P163" s="53"/>
      <c r="Q163" s="51"/>
      <c r="R163" s="23">
        <f>SUM(PRODPLAN111213[[#This Row],[14/12]:[20/12]])*PRODPLAN111213[[#This Row],[Porduction Groupe]]</f>
        <v>0</v>
      </c>
    </row>
    <row r="164" spans="2:18" hidden="1" x14ac:dyDescent="0.25">
      <c r="B164" s="2">
        <v>201912</v>
      </c>
      <c r="C164" s="4" t="s">
        <v>60</v>
      </c>
      <c r="D164" s="26" t="s">
        <v>33</v>
      </c>
      <c r="E164" s="33" t="s">
        <v>103</v>
      </c>
      <c r="F164" s="4" t="s">
        <v>51</v>
      </c>
      <c r="G164" s="21">
        <v>5000</v>
      </c>
      <c r="H164" s="21">
        <f>PRODPLAN111213[[#This Row],[Production Jour ]]/3</f>
        <v>1666.6666666666667</v>
      </c>
      <c r="I164" s="4" t="s">
        <v>40</v>
      </c>
      <c r="J164" s="22">
        <v>3</v>
      </c>
      <c r="K164" s="51"/>
      <c r="L164" s="51"/>
      <c r="O164" s="51"/>
      <c r="P164" s="51"/>
      <c r="Q164" s="51"/>
      <c r="R164" s="23">
        <f>SUM(PRODPLAN111213[[#This Row],[14/12]:[20/12]])*PRODPLAN111213[[#This Row],[Porduction Groupe]]</f>
        <v>0</v>
      </c>
    </row>
    <row r="165" spans="2:18" x14ac:dyDescent="0.25">
      <c r="B165" s="2">
        <v>201912</v>
      </c>
      <c r="C165" s="4" t="s">
        <v>60</v>
      </c>
      <c r="D165" s="26" t="s">
        <v>33</v>
      </c>
      <c r="E165" s="33" t="s">
        <v>103</v>
      </c>
      <c r="F165" s="4" t="s">
        <v>51</v>
      </c>
      <c r="G165" s="21">
        <v>5000</v>
      </c>
      <c r="H165" s="21">
        <f>PRODPLAN111213[[#This Row],[Production Jour ]]/3</f>
        <v>1666.6666666666667</v>
      </c>
      <c r="I165" s="4" t="s">
        <v>20</v>
      </c>
      <c r="J165" s="22">
        <v>3</v>
      </c>
      <c r="K165" s="51"/>
      <c r="L165" s="51">
        <v>3</v>
      </c>
      <c r="M165" s="50">
        <v>3</v>
      </c>
      <c r="N165" s="50">
        <v>3</v>
      </c>
      <c r="O165" s="51">
        <v>3</v>
      </c>
      <c r="P165" s="51">
        <v>3</v>
      </c>
      <c r="Q165" s="51"/>
      <c r="R165" s="23">
        <f>SUM(PRODPLAN111213[[#This Row],[14/12]:[20/12]])*PRODPLAN111213[[#This Row],[Porduction Groupe]]</f>
        <v>25000</v>
      </c>
    </row>
    <row r="166" spans="2:18" hidden="1" x14ac:dyDescent="0.25">
      <c r="B166" s="2">
        <v>201912</v>
      </c>
      <c r="C166" s="4" t="s">
        <v>60</v>
      </c>
      <c r="D166" s="26" t="s">
        <v>33</v>
      </c>
      <c r="E166" s="33" t="s">
        <v>102</v>
      </c>
      <c r="F166" s="4" t="s">
        <v>51</v>
      </c>
      <c r="G166" s="21">
        <v>5000</v>
      </c>
      <c r="H166" s="21">
        <f>PRODPLAN111213[[#This Row],[Production Jour ]]/3</f>
        <v>1666.6666666666667</v>
      </c>
      <c r="I166" s="4" t="s">
        <v>42</v>
      </c>
      <c r="J166" s="22">
        <v>3</v>
      </c>
      <c r="K166" s="51"/>
      <c r="L166" s="51"/>
      <c r="O166" s="51"/>
      <c r="P166" s="51"/>
      <c r="Q166" s="51"/>
      <c r="R166" s="23">
        <f>SUM(PRODPLAN111213[[#This Row],[14/12]:[20/12]])*PRODPLAN111213[[#This Row],[Porduction Groupe]]</f>
        <v>0</v>
      </c>
    </row>
    <row r="167" spans="2:18" hidden="1" x14ac:dyDescent="0.25">
      <c r="B167" s="2">
        <v>201912</v>
      </c>
      <c r="C167" s="4" t="s">
        <v>60</v>
      </c>
      <c r="D167" s="26" t="s">
        <v>33</v>
      </c>
      <c r="E167" s="33" t="s">
        <v>102</v>
      </c>
      <c r="F167" s="4" t="s">
        <v>51</v>
      </c>
      <c r="G167" s="21">
        <v>5000</v>
      </c>
      <c r="H167" s="21">
        <f>PRODPLAN111213[[#This Row],[Production Jour ]]/3</f>
        <v>1666.6666666666667</v>
      </c>
      <c r="I167" s="4" t="s">
        <v>56</v>
      </c>
      <c r="J167" s="22">
        <v>3</v>
      </c>
      <c r="K167" s="51"/>
      <c r="L167" s="51"/>
      <c r="O167" s="51"/>
      <c r="P167" s="51"/>
      <c r="Q167" s="51"/>
      <c r="R167" s="23">
        <f>SUM(PRODPLAN111213[[#This Row],[14/12]:[20/12]])*PRODPLAN111213[[#This Row],[Porduction Groupe]]</f>
        <v>0</v>
      </c>
    </row>
    <row r="168" spans="2:18" hidden="1" x14ac:dyDescent="0.25">
      <c r="B168" s="2">
        <v>201912</v>
      </c>
      <c r="C168" s="4" t="s">
        <v>60</v>
      </c>
      <c r="D168" s="26" t="s">
        <v>33</v>
      </c>
      <c r="E168" s="33" t="s">
        <v>102</v>
      </c>
      <c r="F168" s="4" t="s">
        <v>51</v>
      </c>
      <c r="G168" s="21">
        <v>5000</v>
      </c>
      <c r="H168" s="21">
        <f>PRODPLAN111213[[#This Row],[Production Jour ]]/3</f>
        <v>1666.6666666666667</v>
      </c>
      <c r="I168" s="4" t="s">
        <v>47</v>
      </c>
      <c r="J168" s="22">
        <v>3</v>
      </c>
      <c r="K168" s="51"/>
      <c r="L168" s="51"/>
      <c r="O168" s="51"/>
      <c r="P168" s="51"/>
      <c r="Q168" s="51"/>
      <c r="R168" s="23">
        <f>SUM(PRODPLAN111213[[#This Row],[14/12]:[20/12]])*PRODPLAN111213[[#This Row],[Porduction Groupe]]</f>
        <v>0</v>
      </c>
    </row>
    <row r="169" spans="2:18" hidden="1" x14ac:dyDescent="0.25">
      <c r="B169" s="2">
        <v>201912</v>
      </c>
      <c r="C169" s="4" t="s">
        <v>60</v>
      </c>
      <c r="D169" s="26" t="s">
        <v>33</v>
      </c>
      <c r="E169" s="31" t="s">
        <v>102</v>
      </c>
      <c r="F169" s="4" t="s">
        <v>58</v>
      </c>
      <c r="G169" s="21">
        <v>3200</v>
      </c>
      <c r="H169" s="21">
        <f>PRODPLAN111213[[#This Row],[Production Jour ]]/3</f>
        <v>1066.6666666666667</v>
      </c>
      <c r="I169" s="4" t="s">
        <v>104</v>
      </c>
      <c r="J169" s="22">
        <v>3</v>
      </c>
      <c r="K169" s="51"/>
      <c r="L169" s="51"/>
      <c r="O169" s="51"/>
      <c r="P169" s="51"/>
      <c r="Q169" s="51"/>
      <c r="R169" s="23">
        <f>SUM(PRODPLAN111213[[#This Row],[14/12]:[20/12]])*PRODPLAN111213[[#This Row],[Porduction Groupe]]</f>
        <v>0</v>
      </c>
    </row>
    <row r="170" spans="2:18" x14ac:dyDescent="0.25">
      <c r="B170" s="2">
        <v>201912</v>
      </c>
      <c r="C170" s="4" t="s">
        <v>60</v>
      </c>
      <c r="D170" s="26" t="s">
        <v>33</v>
      </c>
      <c r="E170" s="31" t="s">
        <v>105</v>
      </c>
      <c r="F170" s="4" t="s">
        <v>106</v>
      </c>
      <c r="G170" s="21">
        <v>2760</v>
      </c>
      <c r="H170" s="21">
        <f>PRODPLAN111213[[#This Row],[Production Jour ]]/3</f>
        <v>920</v>
      </c>
      <c r="I170" s="4" t="s">
        <v>107</v>
      </c>
      <c r="J170" s="22">
        <v>2</v>
      </c>
      <c r="K170" s="51"/>
      <c r="L170" s="51">
        <v>2</v>
      </c>
      <c r="M170" s="50">
        <v>2</v>
      </c>
      <c r="N170" s="50">
        <v>2</v>
      </c>
      <c r="O170" s="51">
        <v>2</v>
      </c>
      <c r="P170" s="51">
        <v>2</v>
      </c>
      <c r="Q170" s="51"/>
      <c r="R170" s="23">
        <f>SUM(PRODPLAN111213[[#This Row],[14/12]:[20/12]])*PRODPLAN111213[[#This Row],[Porduction Groupe]]</f>
        <v>9200</v>
      </c>
    </row>
    <row r="171" spans="2:18" hidden="1" x14ac:dyDescent="0.25">
      <c r="B171" s="2">
        <v>201912</v>
      </c>
      <c r="C171" s="4" t="s">
        <v>60</v>
      </c>
      <c r="D171" s="26" t="s">
        <v>33</v>
      </c>
      <c r="E171" s="31" t="s">
        <v>105</v>
      </c>
      <c r="F171" s="4" t="s">
        <v>106</v>
      </c>
      <c r="G171" s="21">
        <v>3240</v>
      </c>
      <c r="H171" s="21">
        <f>PRODPLAN111213[[#This Row],[Production Jour ]]/3</f>
        <v>1080</v>
      </c>
      <c r="I171" s="4" t="s">
        <v>40</v>
      </c>
      <c r="J171" s="22">
        <v>2</v>
      </c>
      <c r="K171" s="51"/>
      <c r="L171" s="51"/>
      <c r="O171" s="51"/>
      <c r="P171" s="51"/>
      <c r="Q171" s="51"/>
      <c r="R171" s="23">
        <f>SUM(PRODPLAN111213[[#This Row],[14/12]:[20/12]])*PRODPLAN111213[[#This Row],[Porduction Groupe]]</f>
        <v>0</v>
      </c>
    </row>
    <row r="172" spans="2:18" hidden="1" x14ac:dyDescent="0.25">
      <c r="B172" s="2">
        <v>201912</v>
      </c>
      <c r="C172" s="4" t="s">
        <v>60</v>
      </c>
      <c r="D172" s="26" t="s">
        <v>33</v>
      </c>
      <c r="E172" s="31" t="s">
        <v>105</v>
      </c>
      <c r="F172" s="4" t="s">
        <v>106</v>
      </c>
      <c r="G172" s="21">
        <v>3240</v>
      </c>
      <c r="H172" s="21">
        <f>PRODPLAN111213[[#This Row],[Production Jour ]]/3</f>
        <v>1080</v>
      </c>
      <c r="I172" s="4" t="s">
        <v>20</v>
      </c>
      <c r="J172" s="22">
        <v>2</v>
      </c>
      <c r="K172" s="51"/>
      <c r="L172" s="51"/>
      <c r="O172" s="51"/>
      <c r="P172" s="51"/>
      <c r="Q172" s="51"/>
      <c r="R172" s="23">
        <f>SUM(PRODPLAN111213[[#This Row],[14/12]:[20/12]])*PRODPLAN111213[[#This Row],[Porduction Groupe]]</f>
        <v>0</v>
      </c>
    </row>
    <row r="173" spans="2:18" hidden="1" x14ac:dyDescent="0.25">
      <c r="B173" s="2">
        <v>201912</v>
      </c>
      <c r="C173" s="4" t="s">
        <v>60</v>
      </c>
      <c r="D173" s="26" t="s">
        <v>33</v>
      </c>
      <c r="E173" s="31" t="s">
        <v>105</v>
      </c>
      <c r="F173" s="4" t="s">
        <v>106</v>
      </c>
      <c r="G173" s="21">
        <v>3240</v>
      </c>
      <c r="H173" s="21">
        <f>PRODPLAN111213[[#This Row],[Production Jour ]]/3</f>
        <v>1080</v>
      </c>
      <c r="I173" s="4" t="s">
        <v>47</v>
      </c>
      <c r="J173" s="22">
        <v>2</v>
      </c>
      <c r="K173" s="51"/>
      <c r="L173" s="51"/>
      <c r="O173" s="51"/>
      <c r="P173" s="51"/>
      <c r="Q173" s="51"/>
      <c r="R173" s="23">
        <f>SUM(PRODPLAN111213[[#This Row],[14/12]:[20/12]])*PRODPLAN111213[[#This Row],[Porduction Groupe]]</f>
        <v>0</v>
      </c>
    </row>
    <row r="174" spans="2:18" hidden="1" x14ac:dyDescent="0.25">
      <c r="B174" s="2">
        <v>201912</v>
      </c>
      <c r="C174" s="4" t="s">
        <v>60</v>
      </c>
      <c r="D174" s="26" t="s">
        <v>33</v>
      </c>
      <c r="E174" s="31" t="s">
        <v>105</v>
      </c>
      <c r="F174" s="4" t="s">
        <v>106</v>
      </c>
      <c r="G174" s="21">
        <v>3240</v>
      </c>
      <c r="H174" s="21">
        <f>PRODPLAN111213[[#This Row],[Production Jour ]]/3</f>
        <v>1080</v>
      </c>
      <c r="I174" s="4" t="s">
        <v>46</v>
      </c>
      <c r="J174" s="22">
        <v>2</v>
      </c>
      <c r="K174" s="51"/>
      <c r="L174" s="51"/>
      <c r="O174" s="51"/>
      <c r="P174" s="51"/>
      <c r="Q174" s="51"/>
      <c r="R174" s="23">
        <f>SUM(PRODPLAN111213[[#This Row],[14/12]:[20/12]])*PRODPLAN111213[[#This Row],[Porduction Groupe]]</f>
        <v>0</v>
      </c>
    </row>
    <row r="175" spans="2:18" hidden="1" x14ac:dyDescent="0.25">
      <c r="B175" s="2">
        <v>201912</v>
      </c>
      <c r="C175" s="4" t="s">
        <v>60</v>
      </c>
      <c r="D175" s="26" t="s">
        <v>33</v>
      </c>
      <c r="E175" s="31" t="s">
        <v>105</v>
      </c>
      <c r="F175" s="4" t="s">
        <v>108</v>
      </c>
      <c r="G175" s="21">
        <v>2760</v>
      </c>
      <c r="H175" s="21">
        <f>PRODPLAN111213[[#This Row],[Production Jour ]]/3</f>
        <v>920</v>
      </c>
      <c r="I175" s="4" t="s">
        <v>109</v>
      </c>
      <c r="J175" s="22">
        <v>2</v>
      </c>
      <c r="K175" s="51"/>
      <c r="L175" s="51"/>
      <c r="O175" s="51"/>
      <c r="P175" s="51"/>
      <c r="Q175" s="51"/>
      <c r="R175" s="23">
        <f>SUM(PRODPLAN111213[[#This Row],[14/12]:[20/12]])*PRODPLAN111213[[#This Row],[Porduction Groupe]]</f>
        <v>0</v>
      </c>
    </row>
    <row r="176" spans="2:18" hidden="1" x14ac:dyDescent="0.25">
      <c r="B176" s="2">
        <v>201912</v>
      </c>
      <c r="C176" s="4" t="s">
        <v>60</v>
      </c>
      <c r="D176" s="26" t="s">
        <v>33</v>
      </c>
      <c r="E176" s="31" t="s">
        <v>105</v>
      </c>
      <c r="F176" s="4" t="s">
        <v>108</v>
      </c>
      <c r="G176" s="21">
        <v>3240</v>
      </c>
      <c r="H176" s="21">
        <f>PRODPLAN111213[[#This Row],[Production Jour ]]/3</f>
        <v>1080</v>
      </c>
      <c r="I176" s="4" t="s">
        <v>110</v>
      </c>
      <c r="J176" s="22">
        <v>2</v>
      </c>
      <c r="K176" s="51"/>
      <c r="L176" s="51"/>
      <c r="O176" s="51"/>
      <c r="P176" s="51"/>
      <c r="Q176" s="51"/>
      <c r="R176" s="23">
        <f>SUM(PRODPLAN111213[[#This Row],[14/12]:[20/12]])*PRODPLAN111213[[#This Row],[Porduction Groupe]]</f>
        <v>0</v>
      </c>
    </row>
    <row r="177" spans="2:18" hidden="1" x14ac:dyDescent="0.25">
      <c r="B177" s="2">
        <v>201912</v>
      </c>
      <c r="C177" s="4" t="s">
        <v>60</v>
      </c>
      <c r="D177" s="26" t="s">
        <v>33</v>
      </c>
      <c r="E177" s="31" t="s">
        <v>105</v>
      </c>
      <c r="F177" s="4" t="s">
        <v>108</v>
      </c>
      <c r="G177" s="21">
        <v>3240</v>
      </c>
      <c r="H177" s="21">
        <f>PRODPLAN111213[[#This Row],[Production Jour ]]/3</f>
        <v>1080</v>
      </c>
      <c r="I177" s="4" t="s">
        <v>111</v>
      </c>
      <c r="J177" s="22">
        <v>2</v>
      </c>
      <c r="K177" s="51"/>
      <c r="L177" s="51"/>
      <c r="O177" s="51"/>
      <c r="P177" s="51"/>
      <c r="Q177" s="51"/>
      <c r="R177" s="23">
        <f>SUM(PRODPLAN111213[[#This Row],[14/12]:[20/12]])*PRODPLAN111213[[#This Row],[Porduction Groupe]]</f>
        <v>0</v>
      </c>
    </row>
    <row r="178" spans="2:18" hidden="1" x14ac:dyDescent="0.25">
      <c r="B178" s="2">
        <v>201912</v>
      </c>
      <c r="C178" s="4" t="s">
        <v>60</v>
      </c>
      <c r="D178" s="26" t="s">
        <v>33</v>
      </c>
      <c r="E178" s="31" t="s">
        <v>105</v>
      </c>
      <c r="F178" s="4" t="s">
        <v>108</v>
      </c>
      <c r="G178" s="21">
        <v>3240</v>
      </c>
      <c r="H178" s="21">
        <f>PRODPLAN111213[[#This Row],[Production Jour ]]/3</f>
        <v>1080</v>
      </c>
      <c r="I178" s="4" t="s">
        <v>37</v>
      </c>
      <c r="J178" s="22">
        <v>2</v>
      </c>
      <c r="K178" s="51"/>
      <c r="L178" s="51"/>
      <c r="O178" s="51"/>
      <c r="P178" s="51"/>
      <c r="Q178" s="51"/>
      <c r="R178" s="23">
        <f>SUM(PRODPLAN111213[[#This Row],[14/12]:[20/12]])*PRODPLAN111213[[#This Row],[Porduction Groupe]]</f>
        <v>0</v>
      </c>
    </row>
    <row r="179" spans="2:18" hidden="1" x14ac:dyDescent="0.25">
      <c r="B179" s="2">
        <v>201912</v>
      </c>
      <c r="C179" s="4" t="s">
        <v>60</v>
      </c>
      <c r="D179" s="26" t="s">
        <v>33</v>
      </c>
      <c r="E179" s="31" t="s">
        <v>105</v>
      </c>
      <c r="F179" s="4" t="s">
        <v>112</v>
      </c>
      <c r="G179" s="21">
        <v>2760</v>
      </c>
      <c r="H179" s="21">
        <f>PRODPLAN111213[[#This Row],[Production Jour ]]/3</f>
        <v>920</v>
      </c>
      <c r="I179" s="4" t="s">
        <v>59</v>
      </c>
      <c r="J179" s="22">
        <v>2</v>
      </c>
      <c r="K179" s="51"/>
      <c r="L179" s="51"/>
      <c r="O179" s="51"/>
      <c r="P179" s="51"/>
      <c r="Q179" s="51"/>
      <c r="R179" s="23">
        <f>SUM(PRODPLAN111213[[#This Row],[14/12]:[20/12]])*PRODPLAN111213[[#This Row],[Porduction Groupe]]</f>
        <v>0</v>
      </c>
    </row>
    <row r="180" spans="2:18" hidden="1" x14ac:dyDescent="0.25">
      <c r="B180" s="2">
        <v>201912</v>
      </c>
      <c r="C180" s="4" t="s">
        <v>60</v>
      </c>
      <c r="D180" s="26" t="s">
        <v>33</v>
      </c>
      <c r="E180" s="31" t="s">
        <v>105</v>
      </c>
      <c r="F180" s="4" t="s">
        <v>112</v>
      </c>
      <c r="G180" s="21">
        <v>3240</v>
      </c>
      <c r="H180" s="21">
        <f>PRODPLAN111213[[#This Row],[Production Jour ]]/3</f>
        <v>1080</v>
      </c>
      <c r="I180" s="4" t="s">
        <v>36</v>
      </c>
      <c r="J180" s="22">
        <v>2</v>
      </c>
      <c r="K180" s="51"/>
      <c r="L180" s="51"/>
      <c r="O180" s="51"/>
      <c r="P180" s="51"/>
      <c r="Q180" s="51"/>
      <c r="R180" s="23">
        <f>SUM(PRODPLAN111213[[#This Row],[14/12]:[20/12]])*PRODPLAN111213[[#This Row],[Porduction Groupe]]</f>
        <v>0</v>
      </c>
    </row>
    <row r="181" spans="2:18" hidden="1" x14ac:dyDescent="0.25">
      <c r="B181" s="2">
        <v>201912</v>
      </c>
      <c r="C181" s="4" t="s">
        <v>60</v>
      </c>
      <c r="D181" s="26" t="s">
        <v>33</v>
      </c>
      <c r="E181" s="31" t="s">
        <v>105</v>
      </c>
      <c r="F181" s="4" t="s">
        <v>112</v>
      </c>
      <c r="G181" s="21">
        <v>3240</v>
      </c>
      <c r="H181" s="21">
        <f>PRODPLAN111213[[#This Row],[Production Jour ]]/3</f>
        <v>1080</v>
      </c>
      <c r="I181" s="4" t="s">
        <v>37</v>
      </c>
      <c r="J181" s="22">
        <v>2</v>
      </c>
      <c r="K181" s="51"/>
      <c r="L181" s="51"/>
      <c r="O181" s="51"/>
      <c r="P181" s="51"/>
      <c r="Q181" s="51"/>
      <c r="R181" s="23">
        <f>SUM(PRODPLAN111213[[#This Row],[14/12]:[20/12]])*PRODPLAN111213[[#This Row],[Porduction Groupe]]</f>
        <v>0</v>
      </c>
    </row>
    <row r="182" spans="2:18" hidden="1" x14ac:dyDescent="0.25">
      <c r="B182" s="2">
        <v>201912</v>
      </c>
      <c r="C182" s="4" t="s">
        <v>60</v>
      </c>
      <c r="D182" s="26" t="s">
        <v>33</v>
      </c>
      <c r="E182" s="31" t="s">
        <v>105</v>
      </c>
      <c r="F182" s="4" t="s">
        <v>112</v>
      </c>
      <c r="G182" s="21">
        <v>3240</v>
      </c>
      <c r="H182" s="21">
        <f>PRODPLAN111213[[#This Row],[Production Jour ]]/3</f>
        <v>1080</v>
      </c>
      <c r="I182" s="4" t="s">
        <v>113</v>
      </c>
      <c r="J182" s="22">
        <v>2</v>
      </c>
      <c r="K182" s="51"/>
      <c r="L182" s="51"/>
      <c r="O182" s="51"/>
      <c r="P182" s="51"/>
      <c r="Q182" s="51"/>
      <c r="R182" s="23">
        <f>SUM(PRODPLAN111213[[#This Row],[14/12]:[20/12]])*PRODPLAN111213[[#This Row],[Porduction Groupe]]</f>
        <v>0</v>
      </c>
    </row>
    <row r="183" spans="2:18" hidden="1" x14ac:dyDescent="0.25">
      <c r="B183" s="2">
        <v>201912</v>
      </c>
      <c r="C183" s="4" t="s">
        <v>60</v>
      </c>
      <c r="D183" s="26" t="s">
        <v>33</v>
      </c>
      <c r="E183" s="31" t="s">
        <v>105</v>
      </c>
      <c r="F183" s="4" t="s">
        <v>112</v>
      </c>
      <c r="G183" s="21">
        <v>3240</v>
      </c>
      <c r="H183" s="21">
        <f>PRODPLAN111213[[#This Row],[Production Jour ]]/3</f>
        <v>1080</v>
      </c>
      <c r="I183" s="4" t="s">
        <v>114</v>
      </c>
      <c r="J183" s="22">
        <v>2</v>
      </c>
      <c r="K183" s="51"/>
      <c r="L183" s="51"/>
      <c r="O183" s="51"/>
      <c r="P183" s="51"/>
      <c r="Q183" s="51"/>
      <c r="R183" s="23">
        <f>SUM(PRODPLAN111213[[#This Row],[14/12]:[20/12]])*PRODPLAN111213[[#This Row],[Porduction Groupe]]</f>
        <v>0</v>
      </c>
    </row>
    <row r="184" spans="2:18" hidden="1" x14ac:dyDescent="0.25">
      <c r="B184" s="2">
        <v>201912</v>
      </c>
      <c r="C184" s="4" t="s">
        <v>60</v>
      </c>
      <c r="D184" s="26" t="s">
        <v>33</v>
      </c>
      <c r="E184" s="31" t="s">
        <v>105</v>
      </c>
      <c r="F184" s="4" t="s">
        <v>115</v>
      </c>
      <c r="G184" s="21">
        <v>3240</v>
      </c>
      <c r="H184" s="21">
        <f>PRODPLAN111213[[#This Row],[Production Jour ]]/3</f>
        <v>1080</v>
      </c>
      <c r="I184" s="4" t="s">
        <v>116</v>
      </c>
      <c r="J184" s="22">
        <v>2</v>
      </c>
      <c r="K184" s="51"/>
      <c r="L184" s="51"/>
      <c r="O184" s="51"/>
      <c r="P184" s="51"/>
      <c r="Q184" s="51"/>
      <c r="R184" s="23">
        <f>SUM(PRODPLAN111213[[#This Row],[14/12]:[20/12]])*PRODPLAN111213[[#This Row],[Porduction Groupe]]</f>
        <v>0</v>
      </c>
    </row>
    <row r="185" spans="2:18" x14ac:dyDescent="0.25">
      <c r="B185" s="2">
        <v>201912</v>
      </c>
      <c r="C185" s="4" t="s">
        <v>60</v>
      </c>
      <c r="D185" s="26" t="s">
        <v>33</v>
      </c>
      <c r="E185" s="34" t="s">
        <v>117</v>
      </c>
      <c r="F185" s="4" t="s">
        <v>118</v>
      </c>
      <c r="G185" s="21">
        <f>1920*3</f>
        <v>5760</v>
      </c>
      <c r="H185" s="21">
        <f>PRODPLAN111213[[#This Row],[Production Jour ]]/3</f>
        <v>1920</v>
      </c>
      <c r="I185" s="4" t="s">
        <v>118</v>
      </c>
      <c r="J185" s="22">
        <v>1</v>
      </c>
      <c r="K185" s="51"/>
      <c r="L185" s="51">
        <v>1</v>
      </c>
      <c r="M185" s="51">
        <v>1</v>
      </c>
      <c r="N185" s="51">
        <v>1</v>
      </c>
      <c r="O185" s="50">
        <v>1</v>
      </c>
      <c r="P185" s="50">
        <v>1</v>
      </c>
      <c r="Q185" s="51"/>
      <c r="R185" s="23">
        <f>SUM(PRODPLAN111213[[#This Row],[14/12]:[20/12]])*PRODPLAN111213[[#This Row],[Porduction Groupe]]</f>
        <v>9600</v>
      </c>
    </row>
    <row r="186" spans="2:18" x14ac:dyDescent="0.25">
      <c r="B186" s="2">
        <v>201912</v>
      </c>
      <c r="C186" s="4" t="s">
        <v>60</v>
      </c>
      <c r="D186" s="26" t="s">
        <v>33</v>
      </c>
      <c r="E186" s="34" t="s">
        <v>119</v>
      </c>
      <c r="F186" s="4" t="s">
        <v>120</v>
      </c>
      <c r="G186" s="21">
        <v>6000</v>
      </c>
      <c r="H186" s="21">
        <f>PRODPLAN111213[[#This Row],[Production Jour ]]/3</f>
        <v>2000</v>
      </c>
      <c r="I186" s="4" t="s">
        <v>120</v>
      </c>
      <c r="J186" s="22">
        <v>1</v>
      </c>
      <c r="K186" s="51"/>
      <c r="L186" s="51">
        <v>1</v>
      </c>
      <c r="M186" s="51">
        <v>1</v>
      </c>
      <c r="N186" s="51">
        <v>1</v>
      </c>
      <c r="O186" s="50">
        <v>1</v>
      </c>
      <c r="P186" s="50">
        <v>1</v>
      </c>
      <c r="Q186" s="51"/>
      <c r="R186" s="23">
        <f>SUM(PRODPLAN111213[[#This Row],[14/12]:[20/12]])*PRODPLAN111213[[#This Row],[Porduction Groupe]]</f>
        <v>10000</v>
      </c>
    </row>
    <row r="187" spans="2:18" x14ac:dyDescent="0.25">
      <c r="B187" s="2">
        <v>201912</v>
      </c>
      <c r="C187" s="4" t="s">
        <v>60</v>
      </c>
      <c r="D187" s="26" t="s">
        <v>33</v>
      </c>
      <c r="E187" s="35" t="s">
        <v>121</v>
      </c>
      <c r="F187" s="4" t="s">
        <v>122</v>
      </c>
      <c r="G187" s="21">
        <v>6000</v>
      </c>
      <c r="H187" s="21">
        <v>1900</v>
      </c>
      <c r="I187" s="4" t="s">
        <v>123</v>
      </c>
      <c r="J187" s="22">
        <v>1</v>
      </c>
      <c r="K187" s="51"/>
      <c r="L187" s="53"/>
      <c r="M187" s="53"/>
      <c r="N187" s="53"/>
      <c r="O187" s="53">
        <v>2</v>
      </c>
      <c r="P187" s="53">
        <v>2</v>
      </c>
      <c r="Q187" s="51"/>
      <c r="R187" s="23">
        <f>SUM(PRODPLAN111213[[#This Row],[14/12]:[20/12]])*PRODPLAN111213[[#This Row],[Porduction Groupe]]</f>
        <v>7600</v>
      </c>
    </row>
    <row r="188" spans="2:18" x14ac:dyDescent="0.25">
      <c r="B188" s="2">
        <v>201912</v>
      </c>
      <c r="C188" s="4" t="s">
        <v>60</v>
      </c>
      <c r="D188" s="26" t="s">
        <v>33</v>
      </c>
      <c r="E188" s="35" t="s">
        <v>121</v>
      </c>
      <c r="F188" s="4" t="s">
        <v>122</v>
      </c>
      <c r="G188" s="21">
        <f>2100*3</f>
        <v>6300</v>
      </c>
      <c r="H188" s="21">
        <f>PRODPLAN111213[[#This Row],[Production Jour ]]/3</f>
        <v>2100</v>
      </c>
      <c r="I188" s="4" t="s">
        <v>124</v>
      </c>
      <c r="J188" s="22">
        <v>1</v>
      </c>
      <c r="K188" s="51"/>
      <c r="L188" s="51">
        <v>2</v>
      </c>
      <c r="M188" s="50">
        <v>2</v>
      </c>
      <c r="N188" s="50">
        <v>2</v>
      </c>
      <c r="O188" s="51"/>
      <c r="P188" s="51"/>
      <c r="Q188" s="51"/>
      <c r="R188" s="23">
        <f>SUM(PRODPLAN111213[[#This Row],[14/12]:[20/12]])*PRODPLAN111213[[#This Row],[Porduction Groupe]]</f>
        <v>12600</v>
      </c>
    </row>
    <row r="189" spans="2:18" hidden="1" x14ac:dyDescent="0.25">
      <c r="B189" s="2">
        <v>201912</v>
      </c>
      <c r="C189" s="4" t="s">
        <v>60</v>
      </c>
      <c r="D189" s="26" t="s">
        <v>33</v>
      </c>
      <c r="E189" s="1" t="s">
        <v>125</v>
      </c>
      <c r="F189" s="4" t="s">
        <v>126</v>
      </c>
      <c r="G189" s="21">
        <v>600</v>
      </c>
      <c r="H189" s="21">
        <f>PRODPLAN111213[[#This Row],[Production Jour ]]/3</f>
        <v>200</v>
      </c>
      <c r="I189" s="4" t="s">
        <v>126</v>
      </c>
      <c r="J189" s="22">
        <v>1</v>
      </c>
      <c r="K189" s="51"/>
      <c r="L189" s="51"/>
      <c r="O189" s="51"/>
      <c r="P189" s="51"/>
      <c r="Q189" s="51"/>
      <c r="R189" s="23">
        <f>SUM(PRODPLAN111213[[#This Row],[14/12]:[20/12]])*PRODPLAN111213[[#This Row],[Porduction Groupe]]</f>
        <v>0</v>
      </c>
    </row>
    <row r="190" spans="2:18" hidden="1" x14ac:dyDescent="0.25">
      <c r="B190" s="2">
        <v>201912</v>
      </c>
      <c r="C190" s="4" t="s">
        <v>60</v>
      </c>
      <c r="D190" s="26" t="s">
        <v>33</v>
      </c>
      <c r="E190" s="35" t="s">
        <v>121</v>
      </c>
      <c r="F190" s="4" t="s">
        <v>127</v>
      </c>
      <c r="G190" s="21">
        <v>1300</v>
      </c>
      <c r="H190" s="21">
        <f>PRODPLAN111213[[#This Row],[Production Jour ]]/3</f>
        <v>433.33333333333331</v>
      </c>
      <c r="I190" s="4" t="s">
        <v>128</v>
      </c>
      <c r="J190" s="22">
        <v>1</v>
      </c>
      <c r="K190" s="51"/>
      <c r="L190" s="51"/>
      <c r="O190" s="51"/>
      <c r="P190" s="51"/>
      <c r="Q190" s="51"/>
      <c r="R190" s="23">
        <f>SUM(PRODPLAN111213[[#This Row],[14/12]:[20/12]])*PRODPLAN111213[[#This Row],[Porduction Groupe]]</f>
        <v>0</v>
      </c>
    </row>
    <row r="191" spans="2:18" hidden="1" x14ac:dyDescent="0.25">
      <c r="B191" s="2">
        <v>201912</v>
      </c>
      <c r="C191" s="4" t="s">
        <v>60</v>
      </c>
      <c r="D191" s="26" t="s">
        <v>33</v>
      </c>
      <c r="E191" s="35" t="s">
        <v>121</v>
      </c>
      <c r="F191" s="4" t="s">
        <v>127</v>
      </c>
      <c r="G191" s="21">
        <v>800</v>
      </c>
      <c r="H191" s="21">
        <f>PRODPLAN111213[[#This Row],[Production Jour ]]/3</f>
        <v>266.66666666666669</v>
      </c>
      <c r="I191" s="4" t="s">
        <v>129</v>
      </c>
      <c r="J191" s="22">
        <v>1</v>
      </c>
      <c r="K191" s="51"/>
      <c r="L191" s="51"/>
      <c r="O191" s="51"/>
      <c r="P191" s="51"/>
      <c r="Q191" s="51"/>
      <c r="R191" s="23">
        <f>SUM(PRODPLAN111213[[#This Row],[14/12]:[20/12]])*PRODPLAN111213[[#This Row],[Porduction Groupe]]</f>
        <v>0</v>
      </c>
    </row>
    <row r="192" spans="2:18" hidden="1" x14ac:dyDescent="0.25">
      <c r="B192" s="2">
        <v>201912</v>
      </c>
      <c r="C192" s="4" t="s">
        <v>60</v>
      </c>
      <c r="D192" s="26" t="s">
        <v>130</v>
      </c>
      <c r="E192" s="37" t="s">
        <v>131</v>
      </c>
      <c r="F192" s="4" t="s">
        <v>132</v>
      </c>
      <c r="G192" s="36"/>
      <c r="H192" s="36">
        <f>PRODPLAN111213[[#This Row],[Production Jour ]]/3</f>
        <v>0</v>
      </c>
      <c r="I192" s="4" t="s">
        <v>133</v>
      </c>
      <c r="J192" s="22">
        <v>1</v>
      </c>
      <c r="K192" s="51">
        <f t="shared" ref="K192:Q192" si="0">(K30+K31+K32+K33+K34+K35)*24*2.6*$G$30/1000</f>
        <v>0</v>
      </c>
      <c r="L192" s="51">
        <f t="shared" si="0"/>
        <v>1505.0880000000002</v>
      </c>
      <c r="M192" s="51">
        <f t="shared" si="0"/>
        <v>1505.0880000000002</v>
      </c>
      <c r="N192" s="51">
        <f t="shared" si="0"/>
        <v>1003.3920000000002</v>
      </c>
      <c r="O192" s="51">
        <f t="shared" si="0"/>
        <v>1505.0880000000002</v>
      </c>
      <c r="P192" s="51">
        <f t="shared" si="0"/>
        <v>1505.0880000000002</v>
      </c>
      <c r="Q192" s="51">
        <f t="shared" si="0"/>
        <v>1003.3920000000002</v>
      </c>
      <c r="R192" s="23">
        <f>SUM(PRODPLAN111213[[#This Row],[14/12]:[20/12]])*PRODPLAN111213[[#This Row],[Porduction Groupe]]</f>
        <v>0</v>
      </c>
    </row>
    <row r="193" spans="2:18" hidden="1" x14ac:dyDescent="0.25">
      <c r="B193" s="2">
        <v>201912</v>
      </c>
      <c r="C193" s="4" t="s">
        <v>60</v>
      </c>
      <c r="D193" s="26" t="s">
        <v>130</v>
      </c>
      <c r="E193" s="37" t="s">
        <v>131</v>
      </c>
      <c r="F193" s="4" t="s">
        <v>134</v>
      </c>
      <c r="G193" s="36"/>
      <c r="H193" s="36">
        <f>PRODPLAN111213[[#This Row],[Production Jour ]]/3</f>
        <v>0</v>
      </c>
      <c r="I193" s="4" t="s">
        <v>133</v>
      </c>
      <c r="J193" s="22">
        <v>1</v>
      </c>
      <c r="K193" s="51">
        <f t="shared" ref="K193:Q193" si="1">K108*24*2.5/1000*$H$108</f>
        <v>0</v>
      </c>
      <c r="L193" s="51">
        <f t="shared" si="1"/>
        <v>612</v>
      </c>
      <c r="M193" s="51">
        <f t="shared" si="1"/>
        <v>612</v>
      </c>
      <c r="N193" s="51">
        <f t="shared" si="1"/>
        <v>612</v>
      </c>
      <c r="O193" s="51">
        <f t="shared" si="1"/>
        <v>612</v>
      </c>
      <c r="P193" s="51">
        <f t="shared" si="1"/>
        <v>612</v>
      </c>
      <c r="Q193" s="51">
        <f t="shared" si="1"/>
        <v>0</v>
      </c>
      <c r="R193" s="23">
        <f>SUM(PRODPLAN111213[[#This Row],[14/12]:[20/12]])*PRODPLAN111213[[#This Row],[Porduction Groupe]]</f>
        <v>0</v>
      </c>
    </row>
    <row r="194" spans="2:18" hidden="1" x14ac:dyDescent="0.25">
      <c r="B194" s="2">
        <v>201912</v>
      </c>
      <c r="C194" s="4" t="s">
        <v>60</v>
      </c>
      <c r="D194" s="26" t="s">
        <v>130</v>
      </c>
      <c r="E194" s="37" t="s">
        <v>131</v>
      </c>
      <c r="F194" s="4" t="s">
        <v>135</v>
      </c>
      <c r="G194" s="36"/>
      <c r="H194" s="36">
        <f>PRODPLAN111213[[#This Row],[Production Jour ]]/3</f>
        <v>0</v>
      </c>
      <c r="I194" s="4" t="s">
        <v>133</v>
      </c>
      <c r="J194" s="22">
        <v>1</v>
      </c>
      <c r="K194" s="51">
        <f t="shared" ref="K194:Q194" si="2">(K41+K42+K43)*20*$H$41*6/1000</f>
        <v>0</v>
      </c>
      <c r="L194" s="51">
        <f t="shared" si="2"/>
        <v>518.4</v>
      </c>
      <c r="M194" s="51">
        <f t="shared" si="2"/>
        <v>518.4</v>
      </c>
      <c r="N194" s="51">
        <f t="shared" si="2"/>
        <v>518.4</v>
      </c>
      <c r="O194" s="51">
        <f t="shared" si="2"/>
        <v>518.4</v>
      </c>
      <c r="P194" s="51">
        <f t="shared" si="2"/>
        <v>518.4</v>
      </c>
      <c r="Q194" s="51">
        <f t="shared" si="2"/>
        <v>345.6</v>
      </c>
      <c r="R194" s="23">
        <f>SUM(PRODPLAN111213[[#This Row],[14/12]:[20/12]])*PRODPLAN111213[[#This Row],[Porduction Groupe]]</f>
        <v>0</v>
      </c>
    </row>
    <row r="195" spans="2:18" hidden="1" x14ac:dyDescent="0.25">
      <c r="B195" s="2">
        <v>201912</v>
      </c>
      <c r="C195" s="4" t="s">
        <v>60</v>
      </c>
      <c r="D195" s="26" t="s">
        <v>130</v>
      </c>
      <c r="E195" s="37" t="s">
        <v>131</v>
      </c>
      <c r="F195" s="4" t="s">
        <v>136</v>
      </c>
      <c r="G195" s="36"/>
      <c r="H195" s="36">
        <f>PRODPLAN111213[[#This Row],[Production Jour ]]/3</f>
        <v>0</v>
      </c>
      <c r="I195" s="4" t="s">
        <v>133</v>
      </c>
      <c r="J195" s="22">
        <v>1</v>
      </c>
      <c r="K195" s="51">
        <f t="shared" ref="K195:Q195" si="3">K47*15*8/1000*$H$47</f>
        <v>0</v>
      </c>
      <c r="L195" s="51">
        <f t="shared" si="3"/>
        <v>0</v>
      </c>
      <c r="M195" s="51">
        <f t="shared" si="3"/>
        <v>0</v>
      </c>
      <c r="N195" s="51">
        <f t="shared" si="3"/>
        <v>0</v>
      </c>
      <c r="O195" s="51">
        <f t="shared" si="3"/>
        <v>0</v>
      </c>
      <c r="P195" s="51">
        <f t="shared" si="3"/>
        <v>0</v>
      </c>
      <c r="Q195" s="51">
        <f t="shared" si="3"/>
        <v>0</v>
      </c>
      <c r="R195" s="23">
        <f>SUM(PRODPLAN111213[[#This Row],[14/12]:[20/12]])*PRODPLAN111213[[#This Row],[Porduction Groupe]]</f>
        <v>0</v>
      </c>
    </row>
    <row r="196" spans="2:18" hidden="1" x14ac:dyDescent="0.25">
      <c r="B196" s="2">
        <v>201912</v>
      </c>
      <c r="C196" s="4" t="s">
        <v>137</v>
      </c>
      <c r="D196" s="26" t="s">
        <v>16</v>
      </c>
      <c r="E196" s="25" t="s">
        <v>138</v>
      </c>
      <c r="F196" s="4" t="s">
        <v>67</v>
      </c>
      <c r="G196" s="21">
        <v>5600</v>
      </c>
      <c r="H196" s="21">
        <f>PRODPLAN111213[[#This Row],[Production Jour ]]/3</f>
        <v>1866.6666666666667</v>
      </c>
      <c r="I196" s="4" t="s">
        <v>29</v>
      </c>
      <c r="J196" s="22">
        <v>3</v>
      </c>
      <c r="K196" s="51"/>
      <c r="L196" s="53"/>
      <c r="M196" s="53"/>
      <c r="N196" s="53"/>
      <c r="O196" s="53"/>
      <c r="P196" s="53"/>
      <c r="Q196" s="51"/>
      <c r="R196" s="23">
        <f>SUM(PRODPLAN111213[[#This Row],[14/12]:[20/12]])*PRODPLAN111213[[#This Row],[Porduction Groupe]]</f>
        <v>0</v>
      </c>
    </row>
    <row r="197" spans="2:18" hidden="1" x14ac:dyDescent="0.25">
      <c r="B197" s="2">
        <v>201912</v>
      </c>
      <c r="C197" s="4" t="s">
        <v>137</v>
      </c>
      <c r="D197" s="26" t="s">
        <v>16</v>
      </c>
      <c r="E197" s="25" t="s">
        <v>138</v>
      </c>
      <c r="F197" s="4" t="s">
        <v>67</v>
      </c>
      <c r="G197" s="21">
        <v>5600</v>
      </c>
      <c r="H197" s="21">
        <f>PRODPLAN111213[[#This Row],[Production Jour ]]/3</f>
        <v>1866.6666666666667</v>
      </c>
      <c r="I197" s="4" t="s">
        <v>20</v>
      </c>
      <c r="J197" s="22">
        <v>3</v>
      </c>
      <c r="K197" s="51"/>
      <c r="L197" s="51">
        <v>3</v>
      </c>
      <c r="M197" s="50">
        <v>3</v>
      </c>
      <c r="N197" s="50">
        <v>3</v>
      </c>
      <c r="O197" s="51">
        <v>3</v>
      </c>
      <c r="P197" s="51">
        <v>3</v>
      </c>
      <c r="Q197" s="51"/>
      <c r="R197" s="23">
        <f>SUM(PRODPLAN111213[[#This Row],[14/12]:[20/12]])*PRODPLAN111213[[#This Row],[Porduction Groupe]]</f>
        <v>28000</v>
      </c>
    </row>
    <row r="198" spans="2:18" hidden="1" x14ac:dyDescent="0.25">
      <c r="B198" s="2">
        <v>201912</v>
      </c>
      <c r="C198" s="4" t="s">
        <v>137</v>
      </c>
      <c r="D198" s="26" t="s">
        <v>16</v>
      </c>
      <c r="E198" s="25" t="s">
        <v>138</v>
      </c>
      <c r="F198" s="4" t="s">
        <v>67</v>
      </c>
      <c r="G198" s="21">
        <v>5600</v>
      </c>
      <c r="H198" s="21">
        <f>PRODPLAN111213[[#This Row],[Production Jour ]]/3</f>
        <v>1866.6666666666667</v>
      </c>
      <c r="I198" s="4" t="s">
        <v>19</v>
      </c>
      <c r="J198" s="22">
        <v>3</v>
      </c>
      <c r="K198" s="51"/>
      <c r="L198" s="51"/>
      <c r="O198" s="51"/>
      <c r="P198" s="51"/>
      <c r="Q198" s="51"/>
      <c r="R198" s="23">
        <f>SUM(PRODPLAN111213[[#This Row],[14/12]:[20/12]])*PRODPLAN111213[[#This Row],[Porduction Groupe]]</f>
        <v>0</v>
      </c>
    </row>
    <row r="199" spans="2:18" hidden="1" x14ac:dyDescent="0.25">
      <c r="B199" s="2">
        <v>201912</v>
      </c>
      <c r="C199" s="4" t="s">
        <v>137</v>
      </c>
      <c r="D199" s="26" t="s">
        <v>16</v>
      </c>
      <c r="E199" s="25" t="s">
        <v>138</v>
      </c>
      <c r="F199" s="4" t="s">
        <v>139</v>
      </c>
      <c r="G199" s="21">
        <v>3000</v>
      </c>
      <c r="H199" s="21">
        <f>PRODPLAN111213[[#This Row],[Production Jour ]]/3</f>
        <v>1000</v>
      </c>
      <c r="I199" s="4" t="s">
        <v>140</v>
      </c>
      <c r="J199" s="22">
        <v>3</v>
      </c>
      <c r="K199" s="51"/>
      <c r="L199" s="51"/>
      <c r="O199" s="51"/>
      <c r="P199" s="51"/>
      <c r="Q199" s="51"/>
      <c r="R199" s="23">
        <f>SUM(PRODPLAN111213[[#This Row],[14/12]:[20/12]])*PRODPLAN111213[[#This Row],[Porduction Groupe]]</f>
        <v>0</v>
      </c>
    </row>
    <row r="200" spans="2:18" hidden="1" x14ac:dyDescent="0.25">
      <c r="B200" s="2">
        <v>201912</v>
      </c>
      <c r="C200" s="4" t="s">
        <v>137</v>
      </c>
      <c r="D200" s="26" t="s">
        <v>16</v>
      </c>
      <c r="E200" s="1" t="s">
        <v>141</v>
      </c>
      <c r="F200" s="4" t="s">
        <v>142</v>
      </c>
      <c r="G200" s="21">
        <v>800</v>
      </c>
      <c r="H200" s="21">
        <f>PRODPLAN111213[[#This Row],[Production Jour ]]/3</f>
        <v>266.66666666666669</v>
      </c>
      <c r="I200" s="4" t="s">
        <v>143</v>
      </c>
      <c r="J200" s="22">
        <v>0</v>
      </c>
      <c r="K200" s="51"/>
      <c r="L200" s="51"/>
      <c r="O200" s="51"/>
      <c r="P200" s="51"/>
      <c r="Q200" s="51"/>
      <c r="R200" s="23">
        <f>SUM(PRODPLAN111213[[#This Row],[14/12]:[20/12]])*PRODPLAN111213[[#This Row],[Porduction Groupe]]</f>
        <v>0</v>
      </c>
    </row>
    <row r="201" spans="2:18" hidden="1" x14ac:dyDescent="0.25">
      <c r="B201" s="2">
        <v>201912</v>
      </c>
      <c r="C201" s="4" t="s">
        <v>137</v>
      </c>
      <c r="D201" s="26" t="s">
        <v>16</v>
      </c>
      <c r="E201" s="38" t="s">
        <v>144</v>
      </c>
      <c r="F201" s="4" t="s">
        <v>145</v>
      </c>
      <c r="G201" s="21">
        <v>440</v>
      </c>
      <c r="H201" s="21">
        <f>PRODPLAN111213[[#This Row],[Production Jour ]]/3</f>
        <v>146.66666666666666</v>
      </c>
      <c r="I201" s="4" t="s">
        <v>145</v>
      </c>
      <c r="J201" s="22">
        <v>1</v>
      </c>
      <c r="K201" s="51"/>
      <c r="L201" s="51"/>
      <c r="O201" s="51"/>
      <c r="P201" s="51"/>
      <c r="Q201" s="51"/>
      <c r="R201" s="23">
        <f>SUM(PRODPLAN111213[[#This Row],[14/12]:[20/12]])*PRODPLAN111213[[#This Row],[Porduction Groupe]]</f>
        <v>0</v>
      </c>
    </row>
    <row r="202" spans="2:18" hidden="1" x14ac:dyDescent="0.25">
      <c r="B202" s="2">
        <v>201912</v>
      </c>
      <c r="C202" s="4" t="s">
        <v>137</v>
      </c>
      <c r="D202" s="26" t="s">
        <v>16</v>
      </c>
      <c r="E202" s="38" t="s">
        <v>144</v>
      </c>
      <c r="F202" s="4" t="s">
        <v>146</v>
      </c>
      <c r="G202" s="21">
        <v>200</v>
      </c>
      <c r="H202" s="21">
        <f>PRODPLAN111213[[#This Row],[Production Jour ]]/3</f>
        <v>66.666666666666671</v>
      </c>
      <c r="I202" s="4" t="s">
        <v>146</v>
      </c>
      <c r="J202" s="22">
        <v>1</v>
      </c>
      <c r="K202" s="51"/>
      <c r="L202" s="51"/>
      <c r="O202" s="51"/>
      <c r="P202" s="51"/>
      <c r="Q202" s="51"/>
      <c r="R202" s="23">
        <f>SUM(PRODPLAN111213[[#This Row],[14/12]:[20/12]])*PRODPLAN111213[[#This Row],[Porduction Groupe]]</f>
        <v>0</v>
      </c>
    </row>
    <row r="203" spans="2:18" hidden="1" x14ac:dyDescent="0.25">
      <c r="B203" s="2">
        <v>201912</v>
      </c>
      <c r="C203" s="4" t="s">
        <v>137</v>
      </c>
      <c r="D203" s="26" t="s">
        <v>147</v>
      </c>
      <c r="E203" s="39" t="s">
        <v>148</v>
      </c>
      <c r="F203" s="4" t="s">
        <v>149</v>
      </c>
      <c r="G203" s="36">
        <v>3</v>
      </c>
      <c r="H203" s="21">
        <f>PRODPLAN111213[[#This Row],[Production Jour ]]/3</f>
        <v>1</v>
      </c>
      <c r="I203" s="4" t="s">
        <v>133</v>
      </c>
      <c r="J203" s="22">
        <v>1</v>
      </c>
      <c r="K203" s="51">
        <f t="shared" ref="K203:Q203" si="4">K136*72*150/1000*$H$136*12%</f>
        <v>0</v>
      </c>
      <c r="L203" s="51">
        <f t="shared" si="4"/>
        <v>0</v>
      </c>
      <c r="M203" s="51">
        <f t="shared" si="4"/>
        <v>0</v>
      </c>
      <c r="N203" s="51">
        <f t="shared" si="4"/>
        <v>0</v>
      </c>
      <c r="O203" s="51">
        <f t="shared" si="4"/>
        <v>0</v>
      </c>
      <c r="P203" s="51">
        <f t="shared" si="4"/>
        <v>0</v>
      </c>
      <c r="Q203" s="51">
        <f t="shared" si="4"/>
        <v>0</v>
      </c>
      <c r="R203" s="23">
        <f>SUM(PRODPLAN111213[[#This Row],[14/12]:[20/12]])*PRODPLAN111213[[#This Row],[Porduction Groupe]]</f>
        <v>0</v>
      </c>
    </row>
    <row r="204" spans="2:18" hidden="1" x14ac:dyDescent="0.25">
      <c r="B204" s="2">
        <v>201912</v>
      </c>
      <c r="C204" s="4" t="s">
        <v>137</v>
      </c>
      <c r="D204" s="26" t="s">
        <v>147</v>
      </c>
      <c r="E204" s="39" t="s">
        <v>148</v>
      </c>
      <c r="F204" s="4" t="s">
        <v>150</v>
      </c>
      <c r="G204" s="36">
        <v>3</v>
      </c>
      <c r="H204" s="21">
        <f>PRODPLAN111213[[#This Row],[Production Jour ]]/3</f>
        <v>1</v>
      </c>
      <c r="I204" s="4" t="s">
        <v>133</v>
      </c>
      <c r="J204" s="22">
        <v>1</v>
      </c>
      <c r="K204" s="51">
        <f t="shared" ref="K204:Q204" si="5">K136*72*150/1000*$H$136*3%</f>
        <v>0</v>
      </c>
      <c r="L204" s="51">
        <f t="shared" si="5"/>
        <v>0</v>
      </c>
      <c r="M204" s="51">
        <f t="shared" si="5"/>
        <v>0</v>
      </c>
      <c r="N204" s="51">
        <f t="shared" si="5"/>
        <v>0</v>
      </c>
      <c r="O204" s="51">
        <f t="shared" si="5"/>
        <v>0</v>
      </c>
      <c r="P204" s="51">
        <f t="shared" si="5"/>
        <v>0</v>
      </c>
      <c r="Q204" s="51">
        <f t="shared" si="5"/>
        <v>0</v>
      </c>
      <c r="R204" s="23">
        <f>SUM(PRODPLAN111213[[#This Row],[14/12]:[20/12]])*PRODPLAN111213[[#This Row],[Porduction Groupe]]</f>
        <v>0</v>
      </c>
    </row>
    <row r="205" spans="2:18" hidden="1" x14ac:dyDescent="0.25">
      <c r="B205" s="2">
        <v>201912</v>
      </c>
      <c r="C205" s="4" t="s">
        <v>137</v>
      </c>
      <c r="D205" s="26" t="s">
        <v>147</v>
      </c>
      <c r="E205" s="39" t="s">
        <v>148</v>
      </c>
      <c r="F205" s="4" t="s">
        <v>151</v>
      </c>
      <c r="G205" s="36">
        <v>3</v>
      </c>
      <c r="H205" s="21">
        <f>PRODPLAN111213[[#This Row],[Production Jour ]]/3</f>
        <v>1</v>
      </c>
      <c r="I205" s="4" t="s">
        <v>133</v>
      </c>
      <c r="J205" s="22">
        <v>1</v>
      </c>
      <c r="K205" s="51">
        <f t="shared" ref="K205:Q205" si="6">(K135*36*$H$135*100/1000*8%)+(K137*$H$137*72*150/1000*8%)+(K138*$H$138*36*150/1000*14%)</f>
        <v>0</v>
      </c>
      <c r="L205" s="51">
        <f t="shared" si="6"/>
        <v>1658.88</v>
      </c>
      <c r="M205" s="51">
        <f t="shared" si="6"/>
        <v>1658.88</v>
      </c>
      <c r="N205" s="51">
        <f t="shared" si="6"/>
        <v>1658.88</v>
      </c>
      <c r="O205" s="51">
        <f t="shared" si="6"/>
        <v>1658.88</v>
      </c>
      <c r="P205" s="51">
        <f t="shared" si="6"/>
        <v>1658.88</v>
      </c>
      <c r="Q205" s="51">
        <f t="shared" si="6"/>
        <v>0</v>
      </c>
      <c r="R205" s="23">
        <f>SUM(PRODPLAN111213[[#This Row],[14/12]:[20/12]])*PRODPLAN111213[[#This Row],[Porduction Groupe]]</f>
        <v>8294.4000000000015</v>
      </c>
    </row>
    <row r="206" spans="2:18" hidden="1" x14ac:dyDescent="0.25">
      <c r="B206" s="2">
        <v>201912</v>
      </c>
      <c r="C206" s="4" t="s">
        <v>137</v>
      </c>
      <c r="D206" s="26" t="s">
        <v>147</v>
      </c>
      <c r="E206" s="39" t="s">
        <v>148</v>
      </c>
      <c r="F206" s="4" t="s">
        <v>152</v>
      </c>
      <c r="G206" s="36">
        <v>3</v>
      </c>
      <c r="H206" s="21">
        <f>PRODPLAN111213[[#This Row],[Production Jour ]]/3</f>
        <v>1</v>
      </c>
      <c r="I206" s="4" t="s">
        <v>133</v>
      </c>
      <c r="J206" s="22">
        <v>1</v>
      </c>
      <c r="K206" s="51">
        <f t="shared" ref="K206:Q206" si="7">(K137*$H$137*72*150/1000*3%)</f>
        <v>0</v>
      </c>
      <c r="L206" s="51">
        <f t="shared" si="7"/>
        <v>0</v>
      </c>
      <c r="M206" s="51">
        <f t="shared" si="7"/>
        <v>0</v>
      </c>
      <c r="N206" s="51">
        <f t="shared" si="7"/>
        <v>0</v>
      </c>
      <c r="O206" s="51">
        <f t="shared" si="7"/>
        <v>0</v>
      </c>
      <c r="P206" s="51">
        <f t="shared" si="7"/>
        <v>0</v>
      </c>
      <c r="Q206" s="51">
        <f t="shared" si="7"/>
        <v>0</v>
      </c>
      <c r="R206" s="23">
        <f>SUM(PRODPLAN111213[[#This Row],[14/12]:[20/12]])*PRODPLAN111213[[#This Row],[Porduction Groupe]]</f>
        <v>0</v>
      </c>
    </row>
    <row r="207" spans="2:18" hidden="1" x14ac:dyDescent="0.25">
      <c r="B207" s="2">
        <v>201912</v>
      </c>
      <c r="C207" s="4" t="s">
        <v>137</v>
      </c>
      <c r="D207" s="26" t="s">
        <v>147</v>
      </c>
      <c r="E207" s="39" t="s">
        <v>148</v>
      </c>
      <c r="F207" s="4" t="s">
        <v>116</v>
      </c>
      <c r="G207" s="36">
        <v>3</v>
      </c>
      <c r="H207" s="21">
        <f>PRODPLAN111213[[#This Row],[Production Jour ]]/3</f>
        <v>1</v>
      </c>
      <c r="I207" s="4" t="s">
        <v>153</v>
      </c>
      <c r="J207" s="22">
        <v>1</v>
      </c>
      <c r="K207" s="51"/>
      <c r="L207" s="51"/>
      <c r="O207" s="51"/>
      <c r="P207" s="51"/>
      <c r="Q207" s="51"/>
      <c r="R207" s="23">
        <f>SUM(PRODPLAN111213[[#This Row],[14/12]:[20/12]])*PRODPLAN111213[[#This Row],[Porduction Groupe]]</f>
        <v>0</v>
      </c>
    </row>
    <row r="208" spans="2:18" hidden="1" x14ac:dyDescent="0.25">
      <c r="B208" s="2">
        <v>201912</v>
      </c>
      <c r="C208" s="44" t="s">
        <v>137</v>
      </c>
      <c r="D208" s="26" t="s">
        <v>162</v>
      </c>
      <c r="E208" s="45" t="s">
        <v>163</v>
      </c>
      <c r="F208" s="44" t="s">
        <v>164</v>
      </c>
      <c r="G208" s="40"/>
      <c r="H208" s="40">
        <f>PRODPLAN111213[[#This Row],[Production Jour ]]/3</f>
        <v>0</v>
      </c>
      <c r="I208" s="44" t="s">
        <v>165</v>
      </c>
      <c r="J208" s="41">
        <v>1</v>
      </c>
      <c r="K208" s="51"/>
      <c r="L208" s="51"/>
      <c r="O208" s="51"/>
      <c r="P208" s="51"/>
      <c r="Q208" s="51"/>
      <c r="R208" s="23">
        <f>SUM(PRODPLAN111213[[#This Row],[14/12]:[20/12]])*PRODPLAN111213[[#This Row],[Porduction Groupe]]</f>
        <v>0</v>
      </c>
    </row>
  </sheetData>
  <phoneticPr fontId="27" type="noConversion"/>
  <conditionalFormatting sqref="P16:Q46 L185:P186 P95:Q98 Q128 P100:Q127 Q163 K94:M94 K99 K95:N98 K193:Q193 K163 P85:Q93 K85:N93 Q83 K83:K84 P48:Q75 P77:Q81 Q76 P82 K48:N75 K77:N81 K76 L82:N82 P164:Q186 Q187 K164:N186 K187 P188:Q195 Q196 P197:Q208 K196 K197:N208 K15:N29 K30 N30 K31:N46 P129:Q139 Q140 P141:Q162 K100:N139 K140 K141:N162 K188:N195">
    <cfRule type="cellIs" dxfId="51" priority="1043" operator="between">
      <formula>20</formula>
      <formula>24</formula>
    </cfRule>
    <cfRule type="cellIs" dxfId="50" priority="1044" operator="between">
      <formula>8</formula>
      <formula>12</formula>
    </cfRule>
    <cfRule type="cellIs" dxfId="49" priority="1045" operator="between">
      <formula>14</formula>
      <formula>16</formula>
    </cfRule>
  </conditionalFormatting>
  <conditionalFormatting sqref="P16:Q46 L185:P186 P85:Q93 P95:Q98 Q128 P100:Q127 Q163 K94:M94 K99 K95:N98 K193:Q193 K163 K85:N93 Q83 K83:K84 P48:Q75 P77:Q81 Q76 P82 K48:N75 K77:N81 K76 L82:N82 P164:Q186 Q187 K164:N186 K187 P188:Q195 Q196 P197:Q208 K196 K197:N208 K15:N29 K31:N46 K30 N30 P129:Q139 Q140 P141:Q162 K100:N139 K140 K141:N162 K188:N195">
    <cfRule type="containsText" dxfId="48" priority="1077" operator="containsText" text="A">
      <formula>NOT(ISERROR(SEARCH("A",K15)))</formula>
    </cfRule>
  </conditionalFormatting>
  <conditionalFormatting sqref="P16:Q46 L185:P186 P85:Q93 P95:Q98 Q128 P100:Q127 Q163 K94:M94 K99 K95:N98 K193:Q193 K163 K85:N93 Q83 K83:K84 P48:Q75 P77:Q81 Q76 P82 K48:N75 K77:N81 K76 L82:N82 P164:Q186 Q187 K164:N186 K187 P188:Q195 Q196 P197:Q208 K196 K197:N208 K15:N29 K31:N46 K30 N30 P129:Q139 Q140 P141:Q162 K100:N139 K140 K141:N162 K188:N195">
    <cfRule type="containsText" dxfId="47" priority="1076" operator="containsText" text="D">
      <formula>NOT(ISERROR(SEARCH("D",K15)))</formula>
    </cfRule>
  </conditionalFormatting>
  <conditionalFormatting sqref="O15:Q15">
    <cfRule type="cellIs" dxfId="46" priority="898" operator="between">
      <formula>20</formula>
      <formula>24</formula>
    </cfRule>
    <cfRule type="cellIs" dxfId="45" priority="899" operator="between">
      <formula>8</formula>
      <formula>12</formula>
    </cfRule>
    <cfRule type="cellIs" dxfId="44" priority="900" operator="between">
      <formula>14</formula>
      <formula>16</formula>
    </cfRule>
  </conditionalFormatting>
  <conditionalFormatting sqref="O15:Q15">
    <cfRule type="containsText" dxfId="43" priority="902" operator="containsText" text="A">
      <formula>NOT(ISERROR(SEARCH("A",O15)))</formula>
    </cfRule>
  </conditionalFormatting>
  <conditionalFormatting sqref="O15:Q15">
    <cfRule type="containsText" dxfId="42" priority="901" operator="containsText" text="D">
      <formula>NOT(ISERROR(SEARCH("D",O15)))</formula>
    </cfRule>
  </conditionalFormatting>
  <conditionalFormatting sqref="Q128 Q163 K94:M94 K99 K95:Q98 K128:O128 K100:Q127 K163 K85:Q93 K83:K84 Q83 K48:Q75 K77:Q81 K76 Q76 L82:P82 K164:Q186 K187 Q187 K196 Q196 K197:Q208 K15:Q29 K30 N30:Q30 K31:Q46 K129:Q139 K140 Q140 K141:Q162 K188:Q195">
    <cfRule type="cellIs" dxfId="41" priority="628" operator="greaterThan">
      <formula>0</formula>
    </cfRule>
  </conditionalFormatting>
  <conditionalFormatting sqref="N13:O13">
    <cfRule type="cellIs" dxfId="40" priority="29" operator="between">
      <formula>20</formula>
      <formula>24</formula>
    </cfRule>
    <cfRule type="cellIs" dxfId="39" priority="30" operator="between">
      <formula>8</formula>
      <formula>12</formula>
    </cfRule>
    <cfRule type="cellIs" dxfId="38" priority="31" operator="between">
      <formula>14</formula>
      <formula>16</formula>
    </cfRule>
  </conditionalFormatting>
  <conditionalFormatting sqref="N13:O13">
    <cfRule type="containsText" dxfId="37" priority="33" operator="containsText" text="A">
      <formula>NOT(ISERROR(SEARCH("A",N13)))</formula>
    </cfRule>
  </conditionalFormatting>
  <conditionalFormatting sqref="N13:O13">
    <cfRule type="containsText" dxfId="36" priority="32" operator="containsText" text="D">
      <formula>NOT(ISERROR(SEARCH("D",N13)))</formula>
    </cfRule>
  </conditionalFormatting>
  <conditionalFormatting sqref="L96:P96">
    <cfRule type="cellIs" dxfId="35" priority="13" operator="between">
      <formula>20</formula>
      <formula>24</formula>
    </cfRule>
    <cfRule type="cellIs" dxfId="34" priority="14" operator="between">
      <formula>8</formula>
      <formula>12</formula>
    </cfRule>
    <cfRule type="cellIs" dxfId="33" priority="15" operator="between">
      <formula>14</formula>
      <formula>16</formula>
    </cfRule>
  </conditionalFormatting>
  <conditionalFormatting sqref="L96:P96">
    <cfRule type="containsText" dxfId="32" priority="17" operator="containsText" text="A">
      <formula>NOT(ISERROR(SEARCH("A",L96)))</formula>
    </cfRule>
  </conditionalFormatting>
  <conditionalFormatting sqref="L96:P96">
    <cfRule type="containsText" dxfId="31" priority="16" operator="containsText" text="D">
      <formula>NOT(ISERROR(SEARCH("D",L96)))</formula>
    </cfRule>
  </conditionalFormatting>
  <conditionalFormatting sqref="L100:P100">
    <cfRule type="cellIs" dxfId="30" priority="8" operator="between">
      <formula>20</formula>
      <formula>24</formula>
    </cfRule>
    <cfRule type="cellIs" dxfId="29" priority="9" operator="between">
      <formula>8</formula>
      <formula>12</formula>
    </cfRule>
    <cfRule type="cellIs" dxfId="28" priority="10" operator="between">
      <formula>14</formula>
      <formula>16</formula>
    </cfRule>
  </conditionalFormatting>
  <conditionalFormatting sqref="L100:P100">
    <cfRule type="containsText" dxfId="27" priority="12" operator="containsText" text="A">
      <formula>NOT(ISERROR(SEARCH("A",L100)))</formula>
    </cfRule>
  </conditionalFormatting>
  <conditionalFormatting sqref="L100:P100">
    <cfRule type="containsText" dxfId="26" priority="11" operator="containsText" text="D">
      <formula>NOT(ISERROR(SEARCH("D",L100)))</formula>
    </cfRule>
  </conditionalFormatting>
  <conditionalFormatting sqref="L108:P108">
    <cfRule type="cellIs" dxfId="25" priority="3" operator="between">
      <formula>20</formula>
      <formula>24</formula>
    </cfRule>
    <cfRule type="cellIs" dxfId="24" priority="4" operator="between">
      <formula>8</formula>
      <formula>12</formula>
    </cfRule>
    <cfRule type="cellIs" dxfId="23" priority="5" operator="between">
      <formula>14</formula>
      <formula>16</formula>
    </cfRule>
  </conditionalFormatting>
  <conditionalFormatting sqref="L108:P108">
    <cfRule type="containsText" dxfId="22" priority="7" operator="containsText" text="A">
      <formula>NOT(ISERROR(SEARCH("A",L108)))</formula>
    </cfRule>
  </conditionalFormatting>
  <conditionalFormatting sqref="L108:P108">
    <cfRule type="containsText" dxfId="21" priority="6" operator="containsText" text="D">
      <formula>NOT(ISERROR(SEARCH("D",L108)))</formula>
    </cfRule>
  </conditionalFormatting>
  <conditionalFormatting sqref="Q163 K163 K83:K84 Q83 K55:Q75 K76 Q76 K77:Q81 L82:Q82 K164:Q186 K187 Q187 K196 Q196 K197:Q205 K85:Q139 K140 Q140 K141:Q162 K188:Q195">
    <cfRule type="cellIs" dxfId="20" priority="1" operator="equal">
      <formula>0</formula>
    </cfRule>
  </conditionalFormatting>
  <pageMargins left="3.937007874015748E-2" right="3.937007874015748E-2" top="0.74803149606299213" bottom="0.74803149606299213" header="0.31496062992125984" footer="0.31496062992125984"/>
  <pageSetup paperSize="9" scale="47" orientation="landscape" r:id="rId1"/>
  <headerFooter>
    <oddHeader xml:space="preserve">&amp;LPLANIFICATION DE PRODUCTION &amp;CPLANNING DE PRODUCTION&amp;R&amp;G
</oddHeader>
    <oddFooter>&amp;LSADEG Adel&amp;C&amp;N&amp;R&amp;D  &amp;T</oddFooter>
  </headerFooter>
  <drawing r:id="rId2"/>
  <legacyDrawingHF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DECEMBRE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2019-12-10T15:23:13Z</cp:lastPrinted>
  <dcterms:created xsi:type="dcterms:W3CDTF">2015-06-05T18:19:34Z</dcterms:created>
  <dcterms:modified xsi:type="dcterms:W3CDTF">2019-12-13T17:50:18Z</dcterms:modified>
</cp:coreProperties>
</file>